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0F34C994-EF34-494A-9314-BD0E97C10833}" xr6:coauthVersionLast="47" xr6:coauthVersionMax="47" xr10:uidLastSave="{00000000-0000-0000-0000-000000000000}"/>
  <bookViews>
    <workbookView xWindow="-120" yWindow="-120" windowWidth="29040" windowHeight="15840" xr2:uid="{7C70B42E-9201-48A9-B8F0-1466C79FDCED}"/>
  </bookViews>
  <sheets>
    <sheet name="CO2TaxInputs" sheetId="5" r:id="rId1"/>
    <sheet name="ITEMS-Emiss" sheetId="1" r:id="rId2"/>
    <sheet name="TID" sheetId="2" r:id="rId3"/>
    <sheet name="TS_COMAGG" sheetId="3" r:id="rId4"/>
    <sheet name="TS_Tax" sheetId="8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I">#REF!</definedName>
    <definedName name="\P">#REF!</definedName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a">'[1]Oil Consumption – barrels'!#REF!</definedName>
    <definedName name="AGR">[2]Index!$C$7</definedName>
    <definedName name="COM">[2]Index!$C$8</definedName>
    <definedName name="Demand.Sectors">[3]Index!$D$2:$J$2</definedName>
    <definedName name="discount_rate">#REF!</definedName>
    <definedName name="dr">#REF!</definedName>
    <definedName name="drate">'[4]TechWATv5 (supwat5)'!$E$3</definedName>
    <definedName name="emissions_start">[3]NameConv!$AY$4</definedName>
    <definedName name="emissions_types">[3]NameConv!$AX$3</definedName>
    <definedName name="epp_start">#REF!</definedName>
    <definedName name="etech_data">#REF!</definedName>
    <definedName name="etech_parameters">#REF!</definedName>
    <definedName name="Exist_basic_data_start">#REF!</definedName>
    <definedName name="FuelNames">[3]NameConv!$B$5:$C$44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inchtocentimetre">[3]Distribution!$A$17</definedName>
    <definedName name="IND">[2]Index!$C$9</definedName>
    <definedName name="INIT">#REF!</definedName>
    <definedName name="InvConstraint">#REF!</definedName>
    <definedName name="LEAP">#REF!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el_RUN_code">[3]Index!$A$2</definedName>
    <definedName name="New_basic_data_start">'[5]New Capacity basic data'!$B$9</definedName>
    <definedName name="newtech_cat">#REF!</definedName>
    <definedName name="newtech_count">#REF!</definedName>
    <definedName name="newtech_data">#REF!</definedName>
    <definedName name="newtech_parameters">#REF!</definedName>
    <definedName name="Newtech_Start">#REF!</definedName>
    <definedName name="NONLEAP">#REF!</definedName>
    <definedName name="Pal_Workbook_GUID" hidden="1">"E2D7SR7Q3BDXUD24G1M1SK63"</definedName>
    <definedName name="par_TID_ETech">#REF!</definedName>
    <definedName name="par_TID_Ntech">#REF!</definedName>
    <definedName name="par_TS_ETech">#REF!</definedName>
    <definedName name="PeakContribution.Wind">#REF!</definedName>
    <definedName name="Print1">#REF!</definedName>
    <definedName name="RES">[2]Index!$C$10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.Agriculture">[3]Index!$D$2</definedName>
    <definedName name="Sector.Commercial">[3]Index!$E$2</definedName>
    <definedName name="Sector.Industry">[3]Index!$F$2</definedName>
    <definedName name="Sector.Power">[3]Index!$I$2</definedName>
    <definedName name="Sector.Residential">[3]Index!$H$2</definedName>
    <definedName name="Sector.Supply">[3]Index!$J$2</definedName>
    <definedName name="Sector.Transport">[3]Index!$G$2</definedName>
    <definedName name="sector_prefix">[3]UPS!$B$6</definedName>
    <definedName name="TRA">[2]Index!$C$11</definedName>
    <definedName name="XLSIMSI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5" l="1"/>
  <c r="H9" i="5"/>
  <c r="I9" i="5"/>
  <c r="I10" i="5" s="1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K1" i="8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D1" i="8"/>
  <c r="F7" i="5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Q3" i="5"/>
  <c r="R3" i="5"/>
  <c r="S3" i="5"/>
  <c r="T3" i="5"/>
  <c r="U3" i="5"/>
  <c r="V3" i="5"/>
  <c r="W3" i="5"/>
  <c r="X3" i="5"/>
  <c r="Y3" i="5"/>
  <c r="Z3" i="5"/>
  <c r="AA3" i="5"/>
  <c r="AB3" i="5"/>
  <c r="J3" i="5"/>
  <c r="K3" i="5"/>
  <c r="L3" i="5"/>
  <c r="M3" i="5"/>
  <c r="N3" i="5"/>
  <c r="O3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I2" i="5"/>
  <c r="N8" i="5" a="1"/>
  <c r="N8" i="5" s="1"/>
  <c r="Z2" i="8" s="1"/>
  <c r="N10" i="5" l="1"/>
  <c r="AA8" i="5" a="1"/>
  <c r="AA8" i="5" s="1"/>
  <c r="R8" i="5" a="1"/>
  <c r="R8" i="5" s="1"/>
  <c r="V8" i="5" a="1"/>
  <c r="V8" i="5" s="1"/>
  <c r="U8" i="5" a="1"/>
  <c r="U8" i="5" s="1"/>
  <c r="L8" i="5" a="1"/>
  <c r="L8" i="5" s="1"/>
  <c r="K8" i="5" a="1"/>
  <c r="K8" i="5" s="1"/>
  <c r="S8" i="5" a="1"/>
  <c r="S8" i="5" s="1"/>
  <c r="E8" i="5" a="1"/>
  <c r="E8" i="5" s="1"/>
  <c r="I8" i="5" a="1"/>
  <c r="I8" i="5" s="1"/>
  <c r="Y8" i="5" a="1"/>
  <c r="Y8" i="5" s="1"/>
  <c r="X8" i="5" a="1"/>
  <c r="X8" i="5" s="1"/>
  <c r="W8" i="5" a="1"/>
  <c r="W8" i="5" s="1"/>
  <c r="M8" i="5" a="1"/>
  <c r="M8" i="5" s="1"/>
  <c r="T8" i="5" a="1"/>
  <c r="T8" i="5" s="1"/>
  <c r="AB8" i="5" a="1"/>
  <c r="AB8" i="5" s="1"/>
  <c r="J8" i="5" a="1"/>
  <c r="J8" i="5" s="1"/>
  <c r="Q8" i="5" a="1"/>
  <c r="Q8" i="5" s="1"/>
  <c r="Z8" i="5" a="1"/>
  <c r="Z8" i="5" s="1"/>
  <c r="H8" i="5" a="1"/>
  <c r="H8" i="5" s="1"/>
  <c r="P8" i="5" a="1"/>
  <c r="P8" i="5" s="1"/>
  <c r="G8" i="5" a="1"/>
  <c r="G8" i="5" s="1"/>
  <c r="O8" i="5" a="1"/>
  <c r="O8" i="5" s="1"/>
  <c r="F8" i="5" a="1"/>
  <c r="F8" i="5" s="1"/>
  <c r="V2" i="8" l="1"/>
  <c r="R2" i="8"/>
  <c r="AJ2" i="8"/>
  <c r="AK2" i="8"/>
  <c r="S2" i="8"/>
  <c r="U2" i="8"/>
  <c r="AB2" i="8"/>
  <c r="Q2" i="8"/>
  <c r="AN2" i="8"/>
  <c r="T2" i="8"/>
  <c r="AE2" i="8"/>
  <c r="X2" i="8"/>
  <c r="AA2" i="8"/>
  <c r="AL2" i="8"/>
  <c r="W2" i="8"/>
  <c r="AH2" i="8"/>
  <c r="Y2" i="8"/>
  <c r="AC2" i="8"/>
  <c r="AG2" i="8"/>
  <c r="AF2" i="8"/>
  <c r="AD2" i="8"/>
  <c r="AM2" i="8"/>
  <c r="AI2" i="8"/>
  <c r="O10" i="5" l="1"/>
  <c r="U10" i="5"/>
  <c r="J10" i="5"/>
  <c r="AB10" i="5"/>
  <c r="P10" i="5"/>
  <c r="K10" i="5"/>
  <c r="X10" i="5"/>
  <c r="W10" i="5"/>
  <c r="M10" i="5"/>
  <c r="G10" i="5"/>
  <c r="S10" i="5"/>
  <c r="AA10" i="5"/>
  <c r="V10" i="5"/>
  <c r="H10" i="5"/>
  <c r="Y10" i="5"/>
  <c r="Q10" i="5"/>
  <c r="L10" i="5"/>
  <c r="R10" i="5"/>
  <c r="T10" i="5"/>
  <c r="Z10" i="5"/>
  <c r="E10" i="5"/>
  <c r="F10" i="5"/>
  <c r="G3" i="5" l="1"/>
  <c r="H3" i="5" s="1"/>
  <c r="I3" i="5" s="1"/>
  <c r="F3" i="5"/>
  <c r="G2" i="5"/>
  <c r="H2" i="5" s="1"/>
  <c r="F2" i="5"/>
  <c r="V1" i="5"/>
  <c r="W1" i="5" s="1"/>
  <c r="X1" i="5" s="1"/>
  <c r="Y1" i="5" s="1"/>
  <c r="Z1" i="5" s="1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F1" i="5"/>
  <c r="K1" i="3" l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D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<sst xmlns="http://schemas.openxmlformats.org/spreadsheetml/2006/main" count="568" uniqueCount="167">
  <si>
    <t>REGION1</t>
  </si>
  <si>
    <t>-</t>
  </si>
  <si>
    <t>ANNUAL</t>
  </si>
  <si>
    <t>ITEMS</t>
  </si>
  <si>
    <t>TID DATA</t>
  </si>
  <si>
    <t>TS DATA</t>
  </si>
  <si>
    <t>CO2 Price Level</t>
  </si>
  <si>
    <t>2019 Rands</t>
  </si>
  <si>
    <t>CPAMS</t>
  </si>
  <si>
    <t>HPAMS</t>
  </si>
  <si>
    <t>Scenario to Load</t>
  </si>
  <si>
    <t>2012 Rands</t>
  </si>
  <si>
    <t>For SATIM</t>
  </si>
  <si>
    <t>For eSAGE</t>
  </si>
  <si>
    <t>E</t>
  </si>
  <si>
    <t>Fugitive Emissions South Africa</t>
  </si>
  <si>
    <t>KT</t>
  </si>
  <si>
    <t>COM,ENV,ANNUAL,GHG</t>
  </si>
  <si>
    <t>Fugitive Emissions Region</t>
  </si>
  <si>
    <t>CO2SF</t>
  </si>
  <si>
    <t>CO2SP</t>
  </si>
  <si>
    <t>CH4SF</t>
  </si>
  <si>
    <t>CO2S</t>
  </si>
  <si>
    <t>CO2S South Africa</t>
  </si>
  <si>
    <t>CH4S</t>
  </si>
  <si>
    <t>CH4S South Africa</t>
  </si>
  <si>
    <t>N2OS</t>
  </si>
  <si>
    <t>N2OS South Africa</t>
  </si>
  <si>
    <t>AGRCO2S</t>
  </si>
  <si>
    <t>Agriculture Carbon dioxide South Africa</t>
  </si>
  <si>
    <t>AGRCH4S</t>
  </si>
  <si>
    <t>Agriculture Methane South Africa</t>
  </si>
  <si>
    <t>AGRN2OS</t>
  </si>
  <si>
    <t>Agriculture Nitrous Oxide South Africa</t>
  </si>
  <si>
    <t>AGRSOXS</t>
  </si>
  <si>
    <t>Agriculture Sulphur gases South Africa</t>
  </si>
  <si>
    <t>AGRNOXS</t>
  </si>
  <si>
    <t>Agriculture Nitrogen gases South Africa</t>
  </si>
  <si>
    <t>AGRCMOX</t>
  </si>
  <si>
    <t>Agriculture Carbon monoxide South Africa</t>
  </si>
  <si>
    <t>AGRNMVS</t>
  </si>
  <si>
    <t>Agriculture NMVOCs South Africa</t>
  </si>
  <si>
    <t>AGRP10S</t>
  </si>
  <si>
    <t>Agriculture PM10 South Africa</t>
  </si>
  <si>
    <t>COMCO2S</t>
  </si>
  <si>
    <t>Commercial Carbon dioxide South Africa</t>
  </si>
  <si>
    <t>COMCH4S</t>
  </si>
  <si>
    <t>Commercial Methane South Africa</t>
  </si>
  <si>
    <t>COMN2OS</t>
  </si>
  <si>
    <t>Commercial Nitrous Oxide South Africa</t>
  </si>
  <si>
    <t>COMSOXS</t>
  </si>
  <si>
    <t>Commercial Sulphur gases South Africa</t>
  </si>
  <si>
    <t>COMNOXS</t>
  </si>
  <si>
    <t>Commercial Nitrogen gases South Africa</t>
  </si>
  <si>
    <t>COMCMOX</t>
  </si>
  <si>
    <t>Commercial Carbon monoxide South Africa</t>
  </si>
  <si>
    <t>COMNMVS</t>
  </si>
  <si>
    <t>Commercial NMVOCs South Africa</t>
  </si>
  <si>
    <t>COMP10S</t>
  </si>
  <si>
    <t>Commercial PM10 South Africa</t>
  </si>
  <si>
    <t>INDCO2S</t>
  </si>
  <si>
    <t>Industry Carbon dioxide South Africa</t>
  </si>
  <si>
    <t>INDCH4S</t>
  </si>
  <si>
    <t>Industry Methane South Africa</t>
  </si>
  <si>
    <t>INDN2OS</t>
  </si>
  <si>
    <t>Industry Nitrous Oxide South Africa</t>
  </si>
  <si>
    <t>INDSOXS</t>
  </si>
  <si>
    <t>Industry Sulphur gases South Africa</t>
  </si>
  <si>
    <t>INDNOXS</t>
  </si>
  <si>
    <t>Industry Nitrogen gases South Africa</t>
  </si>
  <si>
    <t>INDCMOX</t>
  </si>
  <si>
    <t>Industry Carbon monoxide South Africa</t>
  </si>
  <si>
    <t>INDNMVS</t>
  </si>
  <si>
    <t>Industry NMVOCs South Africa</t>
  </si>
  <si>
    <t>INDP10S</t>
  </si>
  <si>
    <t>Industry PM10 South Africa</t>
  </si>
  <si>
    <t>TRACO2S</t>
  </si>
  <si>
    <t>Transport Carbon dioxide South Africa</t>
  </si>
  <si>
    <t>TRACH4S</t>
  </si>
  <si>
    <t>Transport Methane South Africa</t>
  </si>
  <si>
    <t>TRAN2OS</t>
  </si>
  <si>
    <t>Transport Nitrous Oxide South Africa</t>
  </si>
  <si>
    <t>TRASOXS</t>
  </si>
  <si>
    <t>Transport Sulphur gases South Africa</t>
  </si>
  <si>
    <t>TRANOXS</t>
  </si>
  <si>
    <t>Transport Nitrogen gases South Africa</t>
  </si>
  <si>
    <t>TRACMOX</t>
  </si>
  <si>
    <t>Transport Carbon monoxide South Africa</t>
  </si>
  <si>
    <t>TRANMVS</t>
  </si>
  <si>
    <t>Transport NMVOCs South Africa</t>
  </si>
  <si>
    <t>TRAP10S</t>
  </si>
  <si>
    <t>Transport PM10 South Africa</t>
  </si>
  <si>
    <t>RESCO2S</t>
  </si>
  <si>
    <t>Residential Carbon dioxide South Africa</t>
  </si>
  <si>
    <t>RESCH4S</t>
  </si>
  <si>
    <t>Residential Methane South Africa</t>
  </si>
  <si>
    <t>RESN2OS</t>
  </si>
  <si>
    <t>Residential Nitrous Oxide South Africa</t>
  </si>
  <si>
    <t>RESSOXS</t>
  </si>
  <si>
    <t>Residential Sulphur gases South Africa</t>
  </si>
  <si>
    <t>RESNOXS</t>
  </si>
  <si>
    <t>Residential Nitrogen gases South Africa</t>
  </si>
  <si>
    <t>RESCMOX</t>
  </si>
  <si>
    <t>Residential Carbon monoxide South Africa</t>
  </si>
  <si>
    <t>RESNMVS</t>
  </si>
  <si>
    <t>Residential NMVOCs South Africa</t>
  </si>
  <si>
    <t>RESP10S</t>
  </si>
  <si>
    <t>Residential PM10 South Africa</t>
  </si>
  <si>
    <t>PWRCO2S</t>
  </si>
  <si>
    <t>Power Sector Carbon dioxide South Africa</t>
  </si>
  <si>
    <t>PWRCH4S</t>
  </si>
  <si>
    <t>Power Sector Methane South Africa</t>
  </si>
  <si>
    <t>PWRN2OS</t>
  </si>
  <si>
    <t>Power Sector Nitrous Oxide South Africa</t>
  </si>
  <si>
    <t>PWRSOXS</t>
  </si>
  <si>
    <t>Power Sector Sulphur gases South Africa</t>
  </si>
  <si>
    <t>PWRNOXS</t>
  </si>
  <si>
    <t>Power Sector Nitrogen gases South Africa</t>
  </si>
  <si>
    <t>PWRCMOX</t>
  </si>
  <si>
    <t>Power Sector Carbon monoxide South Africa</t>
  </si>
  <si>
    <t>PWRNMVS</t>
  </si>
  <si>
    <t>Power Sector NMVOCs South Africa</t>
  </si>
  <si>
    <t>PWRP10S</t>
  </si>
  <si>
    <t>Power Sector PM10 South Africa</t>
  </si>
  <si>
    <t>PWRCO2R</t>
  </si>
  <si>
    <t>Power Sector Carbon dioxide Region</t>
  </si>
  <si>
    <t>PWRCH4R</t>
  </si>
  <si>
    <t>Power Sector Methane Region</t>
  </si>
  <si>
    <t>PWRN2OR</t>
  </si>
  <si>
    <t>Power Sector Nitrous Oxide Region</t>
  </si>
  <si>
    <t>PWRSOXR</t>
  </si>
  <si>
    <t>Power Sector Sulphur gases Region</t>
  </si>
  <si>
    <t>PWRNOXR</t>
  </si>
  <si>
    <t>Power Sector Nitrogen gases Region</t>
  </si>
  <si>
    <t>PWRCMOR</t>
  </si>
  <si>
    <t>Power Sector Carbon monoxide Region</t>
  </si>
  <si>
    <t>PWRNMVR</t>
  </si>
  <si>
    <t>Power Sector NMVOCs Region</t>
  </si>
  <si>
    <t>PWRP10R</t>
  </si>
  <si>
    <t>Power Sector PM10 Region</t>
  </si>
  <si>
    <t>UPSCO2S</t>
  </si>
  <si>
    <t>Supply Sector Carbon dioxide South Africa</t>
  </si>
  <si>
    <t>UPSCH4S</t>
  </si>
  <si>
    <t>Supply Sector Methane South Africa</t>
  </si>
  <si>
    <t>UPSN2OS</t>
  </si>
  <si>
    <t>Supply Sector Nitrous Oxide South Africa</t>
  </si>
  <si>
    <t>UPSSOXS</t>
  </si>
  <si>
    <t>Supply Sector Sulphur gases South Africa</t>
  </si>
  <si>
    <t>UPSNOXS</t>
  </si>
  <si>
    <t>Supply Sector Nitrogen gases South Africa</t>
  </si>
  <si>
    <t>UPSCMOX</t>
  </si>
  <si>
    <t>Supply Sector Carbon monoxide South Africa</t>
  </si>
  <si>
    <t>UPSNMVS</t>
  </si>
  <si>
    <t>Supply Sector NMVOCs South Africa</t>
  </si>
  <si>
    <t>UPSP10S</t>
  </si>
  <si>
    <t>Supply Sector PM10 South Africa</t>
  </si>
  <si>
    <t>CO2eqST</t>
  </si>
  <si>
    <t>CO2eq for Carbon tax accounting</t>
  </si>
  <si>
    <t>COM_AGG</t>
  </si>
  <si>
    <t>CO2EQST</t>
  </si>
  <si>
    <t>COM_CSTNET</t>
  </si>
  <si>
    <t>2019 Rands/ton</t>
  </si>
  <si>
    <t>2015 Rands/kton</t>
  </si>
  <si>
    <t>R2015 in M Rand/kt CO2 eq</t>
  </si>
  <si>
    <t>CO2SPCEM</t>
  </si>
  <si>
    <t>CO2SPIFC</t>
  </si>
  <si>
    <t>CO2SPIFM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</si>
</sst>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0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color rgb="FF800080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/>
  </cellStyleXfs>
  <cellXfs count="7">
    <xf numFmtId="0" fontId="0" fillId="0" borderId="0" xfId="0"/>
    <xf numFmtId="0" fontId="2" fillId="0" borderId="0" xfId="2"/>
    <xf numFmtId="10" fontId="0" fillId="0" borderId="0" xfId="0" applyNumberFormat="1"/>
    <xf numFmtId="0" fontId="1" fillId="2" borderId="1" xfId="1"/>
    <xf numFmtId="164" fontId="3" fillId="0" borderId="0" xfId="4" applyNumberFormat="1" applyFont="1"/>
    <xf numFmtId="0" fontId="0" fillId="3" borderId="0" xfId="0" applyFill="1"/>
    <xf numFmtId="0" fontId="4" fillId="4" borderId="0" xfId="5"/>
  </cellXfs>
  <cellStyles count="6">
    <cellStyle name="Good" xfId="5" builtinId="26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CO2TaxInputs!$D$24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CO2TaxInputs!$E$24:$AB$24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3.2767863483150708E-2</c:v>
                </c:pt>
                <c:pt idx="5">
                  <c:v>3.9430010166301412E-2</c:v>
                </c:pt>
                <c:pt idx="6">
                  <c:v>4.6092156849452115E-2</c:v>
                </c:pt>
                <c:pt idx="7">
                  <c:v>5.2754303532602818E-2</c:v>
                </c:pt>
                <c:pt idx="8">
                  <c:v>5.9416450215753529E-2</c:v>
                </c:pt>
                <c:pt idx="9">
                  <c:v>6.6078596898904232E-2</c:v>
                </c:pt>
                <c:pt idx="10">
                  <c:v>7.2740743582054943E-2</c:v>
                </c:pt>
                <c:pt idx="11">
                  <c:v>7.9402890265205653E-2</c:v>
                </c:pt>
                <c:pt idx="12">
                  <c:v>7.9402890265205653E-2</c:v>
                </c:pt>
                <c:pt idx="13">
                  <c:v>7.9402890265205653E-2</c:v>
                </c:pt>
                <c:pt idx="14">
                  <c:v>7.9402890265205653E-2</c:v>
                </c:pt>
                <c:pt idx="15">
                  <c:v>7.9402890265205653E-2</c:v>
                </c:pt>
                <c:pt idx="16">
                  <c:v>7.9402890265205653E-2</c:v>
                </c:pt>
                <c:pt idx="17">
                  <c:v>7.9402890265205653E-2</c:v>
                </c:pt>
                <c:pt idx="18">
                  <c:v>7.9402890265205653E-2</c:v>
                </c:pt>
                <c:pt idx="19">
                  <c:v>7.9402890265205653E-2</c:v>
                </c:pt>
                <c:pt idx="20">
                  <c:v>7.9402890265205653E-2</c:v>
                </c:pt>
                <c:pt idx="21">
                  <c:v>7.9402890265205653E-2</c:v>
                </c:pt>
                <c:pt idx="22">
                  <c:v>7.9402890265205653E-2</c:v>
                </c:pt>
                <c:pt idx="23">
                  <c:v>7.9402890265205653E-2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A9-4EB2-84F9-AB3176164287}"/>
            </c:ext>
          </c:extLst>
        </c:ser>
        <c:ser>
          <c:idx val="1"/>
          <c:order val="1"/>
          <c:tx>
            <c:strRef>
              <c:f>CO2TaxInputs!$D$25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CO2TaxInputs!$E$25:$AB$25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4.2693224766301413E-2</c:v>
                </c:pt>
                <c:pt idx="5">
                  <c:v>5.9280732732602821E-2</c:v>
                </c:pt>
                <c:pt idx="6">
                  <c:v>7.586824069890423E-2</c:v>
                </c:pt>
                <c:pt idx="7">
                  <c:v>9.2455748665205659E-2</c:v>
                </c:pt>
                <c:pt idx="8">
                  <c:v>0.10904325663150707</c:v>
                </c:pt>
                <c:pt idx="9">
                  <c:v>0.12563076459780848</c:v>
                </c:pt>
                <c:pt idx="10">
                  <c:v>0.1422182725641099</c:v>
                </c:pt>
                <c:pt idx="11">
                  <c:v>0.15880578053041131</c:v>
                </c:pt>
                <c:pt idx="12">
                  <c:v>0.15880578053041131</c:v>
                </c:pt>
                <c:pt idx="13">
                  <c:v>0.15880578053041131</c:v>
                </c:pt>
                <c:pt idx="14">
                  <c:v>0.15880578053041131</c:v>
                </c:pt>
                <c:pt idx="15">
                  <c:v>0.15880578053041131</c:v>
                </c:pt>
                <c:pt idx="16">
                  <c:v>0.15880578053041131</c:v>
                </c:pt>
                <c:pt idx="17">
                  <c:v>0.15880578053041131</c:v>
                </c:pt>
                <c:pt idx="18">
                  <c:v>0.15880578053041131</c:v>
                </c:pt>
                <c:pt idx="19">
                  <c:v>0.15880578053041131</c:v>
                </c:pt>
                <c:pt idx="20">
                  <c:v>0.15880578053041131</c:v>
                </c:pt>
                <c:pt idx="21">
                  <c:v>0.15880578053041131</c:v>
                </c:pt>
                <c:pt idx="22">
                  <c:v>0.15880578053041131</c:v>
                </c:pt>
                <c:pt idx="23">
                  <c:v>0.15880578053041131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A9-4EB2-84F9-AB3176164287}"/>
            </c:ext>
          </c:extLst>
        </c:ser>
        <c:ser>
          <c:idx val="2"/>
          <c:order val="2"/>
          <c:tx>
            <c:strRef>
              <c:f>CO2TaxInputs!$D$26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CO2TaxInputs!$E$26:$AB$26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6.2543947332602823E-2</c:v>
                </c:pt>
                <c:pt idx="5">
                  <c:v>9.8982177865205648E-2</c:v>
                </c:pt>
                <c:pt idx="6">
                  <c:v>0.13542040839780847</c:v>
                </c:pt>
                <c:pt idx="7">
                  <c:v>0.17185863893041131</c:v>
                </c:pt>
                <c:pt idx="8">
                  <c:v>0.20829686946301412</c:v>
                </c:pt>
                <c:pt idx="9">
                  <c:v>0.24473509999561693</c:v>
                </c:pt>
                <c:pt idx="10">
                  <c:v>0.28117333052821974</c:v>
                </c:pt>
                <c:pt idx="11">
                  <c:v>0.31761156106082261</c:v>
                </c:pt>
                <c:pt idx="12">
                  <c:v>0.31761156106082261</c:v>
                </c:pt>
                <c:pt idx="13">
                  <c:v>0.31761156106082261</c:v>
                </c:pt>
                <c:pt idx="14">
                  <c:v>0.31761156106082261</c:v>
                </c:pt>
                <c:pt idx="15">
                  <c:v>0.31761156106082261</c:v>
                </c:pt>
                <c:pt idx="16">
                  <c:v>0.31761156106082261</c:v>
                </c:pt>
                <c:pt idx="17">
                  <c:v>0.31761156106082261</c:v>
                </c:pt>
                <c:pt idx="18">
                  <c:v>0.31761156106082261</c:v>
                </c:pt>
                <c:pt idx="19">
                  <c:v>0.31761156106082261</c:v>
                </c:pt>
                <c:pt idx="20">
                  <c:v>0.31761156106082261</c:v>
                </c:pt>
                <c:pt idx="21">
                  <c:v>0.31761156106082261</c:v>
                </c:pt>
                <c:pt idx="22">
                  <c:v>0.31761156106082261</c:v>
                </c:pt>
                <c:pt idx="23">
                  <c:v>0.31761156106082261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A9-4EB2-84F9-AB3176164287}"/>
            </c:ext>
          </c:extLst>
        </c:ser>
        <c:ser>
          <c:idx val="3"/>
          <c:order val="3"/>
          <c:tx>
            <c:strRef>
              <c:f>CO2TaxInputs!$D$27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CO2TaxInputs!$E$27:$AB$27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8.2394669898904233E-2</c:v>
                </c:pt>
                <c:pt idx="5">
                  <c:v>0.13868362299780848</c:v>
                </c:pt>
                <c:pt idx="6">
                  <c:v>0.19497257609671273</c:v>
                </c:pt>
                <c:pt idx="7">
                  <c:v>0.25126152919561695</c:v>
                </c:pt>
                <c:pt idx="8">
                  <c:v>0.30755048229452125</c:v>
                </c:pt>
                <c:pt idx="9">
                  <c:v>0.36383943539342545</c:v>
                </c:pt>
                <c:pt idx="10">
                  <c:v>0.4201283884923297</c:v>
                </c:pt>
                <c:pt idx="11">
                  <c:v>0.47641734159123389</c:v>
                </c:pt>
                <c:pt idx="12">
                  <c:v>0.47641734159123389</c:v>
                </c:pt>
                <c:pt idx="13">
                  <c:v>0.47641734159123389</c:v>
                </c:pt>
                <c:pt idx="14">
                  <c:v>0.47641734159123389</c:v>
                </c:pt>
                <c:pt idx="15">
                  <c:v>0.47641734159123389</c:v>
                </c:pt>
                <c:pt idx="16">
                  <c:v>0.47641734159123389</c:v>
                </c:pt>
                <c:pt idx="17">
                  <c:v>0.47641734159123389</c:v>
                </c:pt>
                <c:pt idx="18">
                  <c:v>0.47641734159123389</c:v>
                </c:pt>
                <c:pt idx="19">
                  <c:v>0.47641734159123389</c:v>
                </c:pt>
                <c:pt idx="20">
                  <c:v>0.47641734159123389</c:v>
                </c:pt>
                <c:pt idx="21">
                  <c:v>0.47641734159123389</c:v>
                </c:pt>
                <c:pt idx="22">
                  <c:v>0.47641734159123389</c:v>
                </c:pt>
                <c:pt idx="23">
                  <c:v>0.47641734159123389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A9-4EB2-84F9-AB3176164287}"/>
            </c:ext>
          </c:extLst>
        </c:ser>
        <c:ser>
          <c:idx val="4"/>
          <c:order val="4"/>
          <c:tx>
            <c:strRef>
              <c:f>CO2TaxInputs!$D$28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CO2TaxInputs!$E$28:$AB$28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0.10224539246520567</c:v>
                </c:pt>
                <c:pt idx="5">
                  <c:v>0.17838506813041133</c:v>
                </c:pt>
                <c:pt idx="6">
                  <c:v>0.25452474379561696</c:v>
                </c:pt>
                <c:pt idx="7">
                  <c:v>0.33066441946082265</c:v>
                </c:pt>
                <c:pt idx="8">
                  <c:v>0.40680409512602828</c:v>
                </c:pt>
                <c:pt idx="9">
                  <c:v>0.48294377079123402</c:v>
                </c:pt>
                <c:pt idx="10">
                  <c:v>0.5590834464564397</c:v>
                </c:pt>
                <c:pt idx="11">
                  <c:v>0.63522312212164522</c:v>
                </c:pt>
                <c:pt idx="12">
                  <c:v>0.63522312212164522</c:v>
                </c:pt>
                <c:pt idx="13">
                  <c:v>0.63522312212164522</c:v>
                </c:pt>
                <c:pt idx="14">
                  <c:v>0.63522312212164522</c:v>
                </c:pt>
                <c:pt idx="15">
                  <c:v>0.63522312212164522</c:v>
                </c:pt>
                <c:pt idx="16">
                  <c:v>0.63522312212164522</c:v>
                </c:pt>
                <c:pt idx="17">
                  <c:v>0.63522312212164522</c:v>
                </c:pt>
                <c:pt idx="18">
                  <c:v>0.63522312212164522</c:v>
                </c:pt>
                <c:pt idx="19">
                  <c:v>0.63522312212164522</c:v>
                </c:pt>
                <c:pt idx="20">
                  <c:v>0.63522312212164522</c:v>
                </c:pt>
                <c:pt idx="21">
                  <c:v>0.63522312212164522</c:v>
                </c:pt>
                <c:pt idx="22">
                  <c:v>0.63522312212164522</c:v>
                </c:pt>
                <c:pt idx="23">
                  <c:v>0.63522312212164522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A9-4EB2-84F9-AB3176164287}"/>
            </c:ext>
          </c:extLst>
        </c:ser>
        <c:ser>
          <c:idx val="5"/>
          <c:order val="5"/>
          <c:tx>
            <c:strRef>
              <c:f>CO2TaxInputs!$D$29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CO2TaxInputs!$E$29:$AB$29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0.12209611503150708</c:v>
                </c:pt>
                <c:pt idx="5">
                  <c:v>0.21808651326301415</c:v>
                </c:pt>
                <c:pt idx="6">
                  <c:v>0.31407691149452122</c:v>
                </c:pt>
                <c:pt idx="7">
                  <c:v>0.41006730972602823</c:v>
                </c:pt>
                <c:pt idx="8">
                  <c:v>0.50605770795753535</c:v>
                </c:pt>
                <c:pt idx="9">
                  <c:v>0.60204810618904248</c:v>
                </c:pt>
                <c:pt idx="10">
                  <c:v>0.69803850442054949</c:v>
                </c:pt>
                <c:pt idx="11">
                  <c:v>0.7940289026520565</c:v>
                </c:pt>
                <c:pt idx="12">
                  <c:v>0.7940289026520565</c:v>
                </c:pt>
                <c:pt idx="13">
                  <c:v>0.7940289026520565</c:v>
                </c:pt>
                <c:pt idx="14">
                  <c:v>0.7940289026520565</c:v>
                </c:pt>
                <c:pt idx="15">
                  <c:v>0.7940289026520565</c:v>
                </c:pt>
                <c:pt idx="16">
                  <c:v>0.7940289026520565</c:v>
                </c:pt>
                <c:pt idx="17">
                  <c:v>0.7940289026520565</c:v>
                </c:pt>
                <c:pt idx="18">
                  <c:v>0.7940289026520565</c:v>
                </c:pt>
                <c:pt idx="19">
                  <c:v>0.7940289026520565</c:v>
                </c:pt>
                <c:pt idx="20">
                  <c:v>0.7940289026520565</c:v>
                </c:pt>
                <c:pt idx="21">
                  <c:v>0.7940289026520565</c:v>
                </c:pt>
                <c:pt idx="22">
                  <c:v>0.7940289026520565</c:v>
                </c:pt>
                <c:pt idx="23">
                  <c:v>0.7940289026520565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A9-4EB2-84F9-AB3176164287}"/>
            </c:ext>
          </c:extLst>
        </c:ser>
        <c:ser>
          <c:idx val="6"/>
          <c:order val="6"/>
          <c:tx>
            <c:strRef>
              <c:f>CO2TaxInputs!$D$30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CO2TaxInputs!$E$30:$AB$30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0.1617975601641099</c:v>
                </c:pt>
                <c:pt idx="5">
                  <c:v>0.29748940352821979</c:v>
                </c:pt>
                <c:pt idx="6">
                  <c:v>0.43318124689232967</c:v>
                </c:pt>
                <c:pt idx="7">
                  <c:v>0.56887309025643951</c:v>
                </c:pt>
                <c:pt idx="8">
                  <c:v>0.70456493362054951</c:v>
                </c:pt>
                <c:pt idx="9">
                  <c:v>0.84025677698465939</c:v>
                </c:pt>
                <c:pt idx="10">
                  <c:v>0.97594862034876939</c:v>
                </c:pt>
                <c:pt idx="11">
                  <c:v>1.1116404637128789</c:v>
                </c:pt>
                <c:pt idx="12">
                  <c:v>1.1116404637128789</c:v>
                </c:pt>
                <c:pt idx="13">
                  <c:v>1.1116404637128789</c:v>
                </c:pt>
                <c:pt idx="14">
                  <c:v>1.1116404637128789</c:v>
                </c:pt>
                <c:pt idx="15">
                  <c:v>1.1116404637128789</c:v>
                </c:pt>
                <c:pt idx="16">
                  <c:v>1.1116404637128789</c:v>
                </c:pt>
                <c:pt idx="17">
                  <c:v>1.1116404637128789</c:v>
                </c:pt>
                <c:pt idx="18">
                  <c:v>1.1116404637128789</c:v>
                </c:pt>
                <c:pt idx="19">
                  <c:v>1.1116404637128789</c:v>
                </c:pt>
                <c:pt idx="20">
                  <c:v>1.1116404637128789</c:v>
                </c:pt>
                <c:pt idx="21">
                  <c:v>1.1116404637128789</c:v>
                </c:pt>
                <c:pt idx="22">
                  <c:v>1.1116404637128789</c:v>
                </c:pt>
                <c:pt idx="23">
                  <c:v>1.1116404637128789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A9-4EB2-84F9-AB3176164287}"/>
            </c:ext>
          </c:extLst>
        </c:ser>
        <c:ser>
          <c:idx val="7"/>
          <c:order val="7"/>
          <c:tx>
            <c:strRef>
              <c:f>CO2TaxInputs!$D$31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CO2TaxInputs!$E$31:$AB$31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3.2767863483150708E-2</c:v>
                </c:pt>
                <c:pt idx="5">
                  <c:v>3.9430010166301412E-2</c:v>
                </c:pt>
                <c:pt idx="6">
                  <c:v>4.6092156849452115E-2</c:v>
                </c:pt>
                <c:pt idx="7">
                  <c:v>5.2754303532602818E-2</c:v>
                </c:pt>
                <c:pt idx="8">
                  <c:v>5.9416450215753529E-2</c:v>
                </c:pt>
                <c:pt idx="9">
                  <c:v>6.6078596898904232E-2</c:v>
                </c:pt>
                <c:pt idx="10">
                  <c:v>7.2740743582054943E-2</c:v>
                </c:pt>
                <c:pt idx="11">
                  <c:v>7.9402890265205653E-2</c:v>
                </c:pt>
                <c:pt idx="12">
                  <c:v>9.1313323804986496E-2</c:v>
                </c:pt>
                <c:pt idx="13">
                  <c:v>0.10322375734476735</c:v>
                </c:pt>
                <c:pt idx="14">
                  <c:v>0.11513419088454818</c:v>
                </c:pt>
                <c:pt idx="15">
                  <c:v>0.12704462442432904</c:v>
                </c:pt>
                <c:pt idx="16">
                  <c:v>0.13895505796410987</c:v>
                </c:pt>
                <c:pt idx="17">
                  <c:v>0.15086549150389073</c:v>
                </c:pt>
                <c:pt idx="18">
                  <c:v>0.16277592504367158</c:v>
                </c:pt>
                <c:pt idx="19">
                  <c:v>0.17468635858345244</c:v>
                </c:pt>
                <c:pt idx="20">
                  <c:v>0.18659679212323327</c:v>
                </c:pt>
                <c:pt idx="21">
                  <c:v>0.19850722566301413</c:v>
                </c:pt>
                <c:pt idx="22">
                  <c:v>0.25805939336191835</c:v>
                </c:pt>
                <c:pt idx="23">
                  <c:v>0.31761156106082261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A9-4EB2-84F9-AB3176164287}"/>
            </c:ext>
          </c:extLst>
        </c:ser>
        <c:ser>
          <c:idx val="8"/>
          <c:order val="8"/>
          <c:tx>
            <c:strRef>
              <c:f>CO2TaxInputs!$D$32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CO2TaxInputs!$E$32:$AB$32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4.2693224766301413E-2</c:v>
                </c:pt>
                <c:pt idx="5">
                  <c:v>5.9280732732602821E-2</c:v>
                </c:pt>
                <c:pt idx="6">
                  <c:v>7.586824069890423E-2</c:v>
                </c:pt>
                <c:pt idx="7">
                  <c:v>9.2455748665205659E-2</c:v>
                </c:pt>
                <c:pt idx="8">
                  <c:v>0.10904325663150707</c:v>
                </c:pt>
                <c:pt idx="9">
                  <c:v>0.12563076459780848</c:v>
                </c:pt>
                <c:pt idx="10">
                  <c:v>0.1422182725641099</c:v>
                </c:pt>
                <c:pt idx="11">
                  <c:v>0.15880578053041131</c:v>
                </c:pt>
                <c:pt idx="12">
                  <c:v>0.18262664760997299</c:v>
                </c:pt>
                <c:pt idx="13">
                  <c:v>0.20644751468953471</c:v>
                </c:pt>
                <c:pt idx="14">
                  <c:v>0.23026838176909636</c:v>
                </c:pt>
                <c:pt idx="15">
                  <c:v>0.25408924884865808</c:v>
                </c:pt>
                <c:pt idx="16">
                  <c:v>0.27791011592821974</c:v>
                </c:pt>
                <c:pt idx="17">
                  <c:v>0.30173098300778145</c:v>
                </c:pt>
                <c:pt idx="18">
                  <c:v>0.32555185008734316</c:v>
                </c:pt>
                <c:pt idx="19">
                  <c:v>0.34937271716690488</c:v>
                </c:pt>
                <c:pt idx="20">
                  <c:v>0.37319358424646654</c:v>
                </c:pt>
                <c:pt idx="21">
                  <c:v>0.39701445132602825</c:v>
                </c:pt>
                <c:pt idx="22">
                  <c:v>0.51611878672383671</c:v>
                </c:pt>
                <c:pt idx="23">
                  <c:v>0.63522312212164522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A9-4EB2-84F9-AB3176164287}"/>
            </c:ext>
          </c:extLst>
        </c:ser>
        <c:ser>
          <c:idx val="9"/>
          <c:order val="9"/>
          <c:tx>
            <c:strRef>
              <c:f>CO2TaxInputs!$D$33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CO2TaxInputs!$E$33:$AB$33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6.2543947332602823E-2</c:v>
                </c:pt>
                <c:pt idx="5">
                  <c:v>9.8982177865205648E-2</c:v>
                </c:pt>
                <c:pt idx="6">
                  <c:v>0.13542040839780847</c:v>
                </c:pt>
                <c:pt idx="7">
                  <c:v>0.17185863893041131</c:v>
                </c:pt>
                <c:pt idx="8">
                  <c:v>0.20829686946301412</c:v>
                </c:pt>
                <c:pt idx="9">
                  <c:v>0.24473509999561693</c:v>
                </c:pt>
                <c:pt idx="10">
                  <c:v>0.28117333052821974</c:v>
                </c:pt>
                <c:pt idx="11">
                  <c:v>0.31761156106082261</c:v>
                </c:pt>
                <c:pt idx="12">
                  <c:v>0.36525329521994598</c:v>
                </c:pt>
                <c:pt idx="13">
                  <c:v>0.41289502937906941</c:v>
                </c:pt>
                <c:pt idx="14">
                  <c:v>0.46053676353819273</c:v>
                </c:pt>
                <c:pt idx="15">
                  <c:v>0.50817849769731616</c:v>
                </c:pt>
                <c:pt idx="16">
                  <c:v>0.55582023185643947</c:v>
                </c:pt>
                <c:pt idx="17">
                  <c:v>0.6034619660155629</c:v>
                </c:pt>
                <c:pt idx="18">
                  <c:v>0.65110370017468633</c:v>
                </c:pt>
                <c:pt idx="19">
                  <c:v>0.69874543433380976</c:v>
                </c:pt>
                <c:pt idx="20">
                  <c:v>0.74638716849293307</c:v>
                </c:pt>
                <c:pt idx="21">
                  <c:v>0.7940289026520565</c:v>
                </c:pt>
                <c:pt idx="22">
                  <c:v>1.0322375734476734</c:v>
                </c:pt>
                <c:pt idx="23">
                  <c:v>1.2704462442432904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1A9-4EB2-84F9-AB3176164287}"/>
            </c:ext>
          </c:extLst>
        </c:ser>
        <c:ser>
          <c:idx val="10"/>
          <c:order val="10"/>
          <c:tx>
            <c:strRef>
              <c:f>CO2TaxInputs!$D$34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CO2TaxInputs!$E$34:$AB$34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8.2394669898904233E-2</c:v>
                </c:pt>
                <c:pt idx="5">
                  <c:v>0.13868362299780848</c:v>
                </c:pt>
                <c:pt idx="6">
                  <c:v>0.19497257609671273</c:v>
                </c:pt>
                <c:pt idx="7">
                  <c:v>0.25126152919561695</c:v>
                </c:pt>
                <c:pt idx="8">
                  <c:v>0.30755048229452125</c:v>
                </c:pt>
                <c:pt idx="9">
                  <c:v>0.36383943539342545</c:v>
                </c:pt>
                <c:pt idx="10">
                  <c:v>0.4201283884923297</c:v>
                </c:pt>
                <c:pt idx="11">
                  <c:v>0.47641734159123389</c:v>
                </c:pt>
                <c:pt idx="12">
                  <c:v>0.54787994282991892</c:v>
                </c:pt>
                <c:pt idx="13">
                  <c:v>0.61934254406860412</c:v>
                </c:pt>
                <c:pt idx="14">
                  <c:v>0.69080514530728909</c:v>
                </c:pt>
                <c:pt idx="15">
                  <c:v>0.76226774654597418</c:v>
                </c:pt>
                <c:pt idx="16">
                  <c:v>0.83373034778465938</c:v>
                </c:pt>
                <c:pt idx="17">
                  <c:v>0.90519294902334435</c:v>
                </c:pt>
                <c:pt idx="18">
                  <c:v>0.97665555026202944</c:v>
                </c:pt>
                <c:pt idx="19">
                  <c:v>1.0481181515007145</c:v>
                </c:pt>
                <c:pt idx="20">
                  <c:v>1.1195807527393995</c:v>
                </c:pt>
                <c:pt idx="21">
                  <c:v>1.1910433539780847</c:v>
                </c:pt>
                <c:pt idx="22">
                  <c:v>1.54835636017151</c:v>
                </c:pt>
                <c:pt idx="23">
                  <c:v>1.9056693663649356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1A9-4EB2-84F9-AB3176164287}"/>
            </c:ext>
          </c:extLst>
        </c:ser>
        <c:ser>
          <c:idx val="11"/>
          <c:order val="11"/>
          <c:tx>
            <c:strRef>
              <c:f>CO2TaxInputs!$D$35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CO2TaxInputs!$E$35:$AB$35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0.10224539246520567</c:v>
                </c:pt>
                <c:pt idx="5">
                  <c:v>0.17838506813041133</c:v>
                </c:pt>
                <c:pt idx="6">
                  <c:v>0.25452474379561696</c:v>
                </c:pt>
                <c:pt idx="7">
                  <c:v>0.33066441946082265</c:v>
                </c:pt>
                <c:pt idx="8">
                  <c:v>0.40680409512602828</c:v>
                </c:pt>
                <c:pt idx="9">
                  <c:v>0.48294377079123402</c:v>
                </c:pt>
                <c:pt idx="10">
                  <c:v>0.5590834464564397</c:v>
                </c:pt>
                <c:pt idx="11">
                  <c:v>0.63522312212164522</c:v>
                </c:pt>
                <c:pt idx="12">
                  <c:v>0.73050659043989197</c:v>
                </c:pt>
                <c:pt idx="13">
                  <c:v>0.82579005875813882</c:v>
                </c:pt>
                <c:pt idx="14">
                  <c:v>0.92107352707638546</c:v>
                </c:pt>
                <c:pt idx="15">
                  <c:v>1.0163569953946323</c:v>
                </c:pt>
                <c:pt idx="16">
                  <c:v>1.1116404637128789</c:v>
                </c:pt>
                <c:pt idx="17">
                  <c:v>1.2069239320311258</c:v>
                </c:pt>
                <c:pt idx="18">
                  <c:v>1.3022074003493727</c:v>
                </c:pt>
                <c:pt idx="19">
                  <c:v>1.3974908686676195</c:v>
                </c:pt>
                <c:pt idx="20">
                  <c:v>1.4927743369858661</c:v>
                </c:pt>
                <c:pt idx="21">
                  <c:v>1.588057805304113</c:v>
                </c:pt>
                <c:pt idx="22">
                  <c:v>2.0644751468953468</c:v>
                </c:pt>
                <c:pt idx="23">
                  <c:v>2.5408924884865809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1A9-4EB2-84F9-AB3176164287}"/>
            </c:ext>
          </c:extLst>
        </c:ser>
        <c:ser>
          <c:idx val="12"/>
          <c:order val="12"/>
          <c:tx>
            <c:strRef>
              <c:f>CO2TaxInputs!$D$36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CO2TaxInputs!$E$36:$AB$36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0.12209611503150708</c:v>
                </c:pt>
                <c:pt idx="5">
                  <c:v>0.21808651326301415</c:v>
                </c:pt>
                <c:pt idx="6">
                  <c:v>0.31407691149452122</c:v>
                </c:pt>
                <c:pt idx="7">
                  <c:v>0.41006730972602823</c:v>
                </c:pt>
                <c:pt idx="8">
                  <c:v>0.50605770795753535</c:v>
                </c:pt>
                <c:pt idx="9">
                  <c:v>0.60204810618904248</c:v>
                </c:pt>
                <c:pt idx="10">
                  <c:v>0.69803850442054949</c:v>
                </c:pt>
                <c:pt idx="11">
                  <c:v>0.7940289026520565</c:v>
                </c:pt>
                <c:pt idx="12">
                  <c:v>0.9131332380498649</c:v>
                </c:pt>
                <c:pt idx="13">
                  <c:v>1.0322375734476734</c:v>
                </c:pt>
                <c:pt idx="14">
                  <c:v>1.1513419088454819</c:v>
                </c:pt>
                <c:pt idx="15">
                  <c:v>1.2704462442432904</c:v>
                </c:pt>
                <c:pt idx="16">
                  <c:v>1.389550579641099</c:v>
                </c:pt>
                <c:pt idx="17">
                  <c:v>1.5086549150389073</c:v>
                </c:pt>
                <c:pt idx="18">
                  <c:v>1.6277592504367158</c:v>
                </c:pt>
                <c:pt idx="19">
                  <c:v>1.7468635858345245</c:v>
                </c:pt>
                <c:pt idx="20">
                  <c:v>1.8659679212323328</c:v>
                </c:pt>
                <c:pt idx="21">
                  <c:v>1.9850722566301413</c:v>
                </c:pt>
                <c:pt idx="22">
                  <c:v>2.5805939336191837</c:v>
                </c:pt>
                <c:pt idx="23">
                  <c:v>3.176115610608226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1A9-4EB2-84F9-AB3176164287}"/>
            </c:ext>
          </c:extLst>
        </c:ser>
        <c:ser>
          <c:idx val="13"/>
          <c:order val="13"/>
          <c:tx>
            <c:strRef>
              <c:f>CO2TaxInputs!$D$37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CO2TaxInputs!$E$23:$AB$23</c:f>
              <c:numCache>
                <c:formatCode>General</c:formatCode>
                <c:ptCount val="2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2045</c:v>
                </c:pt>
                <c:pt idx="23">
                  <c:v>2050</c:v>
                </c:pt>
              </c:numCache>
            </c:numRef>
          </c:cat>
          <c:val>
            <c:numRef>
              <c:f>CO2TaxInputs!$E$37:$AB$37</c:f>
              <c:numCache>
                <c:formatCode>General</c:formatCode>
                <c:ptCount val="24"/>
                <c:pt idx="0">
                  <c:v>2.4599999999999997E-2</c:v>
                </c:pt>
                <c:pt idx="1">
                  <c:v>2.5092E-2</c:v>
                </c:pt>
                <c:pt idx="2">
                  <c:v>2.5593840000000003E-2</c:v>
                </c:pt>
                <c:pt idx="3">
                  <c:v>2.6105716799999998E-2</c:v>
                </c:pt>
                <c:pt idx="4">
                  <c:v>0.1617975601641099</c:v>
                </c:pt>
                <c:pt idx="5">
                  <c:v>0.29748940352821979</c:v>
                </c:pt>
                <c:pt idx="6">
                  <c:v>0.43318124689232967</c:v>
                </c:pt>
                <c:pt idx="7">
                  <c:v>0.56887309025643951</c:v>
                </c:pt>
                <c:pt idx="8">
                  <c:v>0.70456493362054951</c:v>
                </c:pt>
                <c:pt idx="9">
                  <c:v>0.84025677698465939</c:v>
                </c:pt>
                <c:pt idx="10">
                  <c:v>0.97594862034876939</c:v>
                </c:pt>
                <c:pt idx="11">
                  <c:v>1.1116404637128789</c:v>
                </c:pt>
                <c:pt idx="12">
                  <c:v>1.278386533269811</c:v>
                </c:pt>
                <c:pt idx="13">
                  <c:v>1.4451326028267428</c:v>
                </c:pt>
                <c:pt idx="14">
                  <c:v>1.6118786723836744</c:v>
                </c:pt>
                <c:pt idx="15">
                  <c:v>1.7786247419406067</c:v>
                </c:pt>
                <c:pt idx="16">
                  <c:v>1.9453708114975385</c:v>
                </c:pt>
                <c:pt idx="17">
                  <c:v>2.1121168810544702</c:v>
                </c:pt>
                <c:pt idx="18">
                  <c:v>2.2788629506114022</c:v>
                </c:pt>
                <c:pt idx="19">
                  <c:v>2.4456090201683343</c:v>
                </c:pt>
                <c:pt idx="20">
                  <c:v>2.6123550897252659</c:v>
                </c:pt>
                <c:pt idx="21">
                  <c:v>2.7791011592821979</c:v>
                </c:pt>
                <c:pt idx="22">
                  <c:v>3.6128315070668569</c:v>
                </c:pt>
                <c:pt idx="23">
                  <c:v>4.4465618548515158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1A9-4EB2-84F9-AB3176164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324415"/>
        <c:axId val="1342331903"/>
      </c:lineChart>
      <c:dateAx>
        <c:axId val="134232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31903"/>
        <c:crosses val="autoZero"/>
        <c:auto val="0"/>
        <c:lblOffset val="100"/>
        <c:baseTimeUnit val="days"/>
      </c:dateAx>
      <c:valAx>
        <c:axId val="134233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2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309562</xdr:colOff>
      <xdr:row>38</xdr:row>
      <xdr:rowOff>152400</xdr:rowOff>
    </xdr:from>
    <xdr:to>
      <xdr:col>18</xdr:col>
      <xdr:colOff>157162</xdr:colOff>
      <xdr:row>55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1926BE-4340-4476-96D4-A531A4533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BP%202013%20Energy%20Revi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433536/Google%20Drive/SATIM/Model%20Files/DMD_PRJ%20-%20Copy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ate/tmp/SATIM/TCH_SUP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ing%20Group\_02_PROJECTS\WB\water-energy\task2\Costing%20options%20v6.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nswerTIMESv6/Answer_Databases/WB/SATIM_20140819runs-copy/TCH_PWR-W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 Consumption – barrel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REGIONS"/>
      <sheetName val="Index"/>
      <sheetName val="FromCGE"/>
      <sheetName val="ITEMS_AGR"/>
      <sheetName val="AGR"/>
      <sheetName val="ITEMS_IND"/>
      <sheetName val="IND"/>
      <sheetName val="ITEMS_RES"/>
      <sheetName val="RES"/>
      <sheetName val="ITEMS_COM"/>
      <sheetName val="COM"/>
      <sheetName val="ITEMS_TRA"/>
      <sheetName val="FTRA"/>
      <sheetName val="PTRA"/>
      <sheetName val="OtherTRA"/>
    </sheetNames>
    <sheetDataSet>
      <sheetData sheetId="0" refreshError="1"/>
      <sheetData sheetId="1" refreshError="1"/>
      <sheetData sheetId="2"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</sheetData>
      <sheetData sheetId="3">
        <row r="5">
          <cell r="J5" t="str">
            <v>Greenshoots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Log"/>
      <sheetName val="NameConv"/>
      <sheetName val="REGIONS"/>
      <sheetName val="2006"/>
      <sheetName val="Liq Fuel Prices"/>
      <sheetName val="Coal price"/>
      <sheetName val="Oil price"/>
      <sheetName val="Gas Price"/>
      <sheetName val="Fugitive emissions"/>
      <sheetName val="Distribution"/>
      <sheetName val="SUP"/>
      <sheetName val="ITEMS_STech"/>
      <sheetName val="TS STech"/>
      <sheetName val="TS STechPEX"/>
      <sheetName val="TID STech"/>
      <sheetName val="ITEMS_Comm"/>
      <sheetName val="TS ZTech"/>
      <sheetName val="TID ZTech"/>
      <sheetName val="SasolRES"/>
      <sheetName val="Crude refineries"/>
      <sheetName val="GTL and CTL"/>
      <sheetName val="SummaryRef"/>
      <sheetName val="RefineriesRES"/>
      <sheetName val="RefineriesData"/>
      <sheetName val="Hydrogen"/>
      <sheetName val="UPS"/>
      <sheetName val="ITEMS_UPS"/>
      <sheetName val="ITEMS_GRP"/>
      <sheetName val="TS_TTech"/>
      <sheetName val="TID_TTech"/>
      <sheetName val="ITEMS_XTech"/>
      <sheetName val="ITEMS_CommX"/>
      <sheetName val="TS_XTech"/>
      <sheetName val="TID_XTech"/>
      <sheetName val="ITEMS_XEmiss"/>
      <sheetName val="TS XEmiss"/>
      <sheetName val="TID XEmiss"/>
      <sheetName val="ExchangeRateDetail"/>
      <sheetName val="Deflator"/>
      <sheetName val="SUPRES"/>
      <sheetName val="ITEMS_XFEmiss"/>
      <sheetName val="TS XFEmiss"/>
      <sheetName val="TID XFEmiss"/>
      <sheetName val="Emission Control_Technologies"/>
      <sheetName val="Items_TEmiss"/>
      <sheetName val="TS TEmiss"/>
      <sheetName val="ITEMS UC"/>
      <sheetName val="TS UC"/>
      <sheetName val="TID UC"/>
      <sheetName val="WAT-Items"/>
      <sheetName val="WAT-TSData"/>
      <sheetName val="WAT-TIDData"/>
      <sheetName val="CPI_1960-2013"/>
      <sheetName val="Sheet1"/>
    </sheetNames>
    <sheetDataSet>
      <sheetData sheetId="0">
        <row r="2">
          <cell r="A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</row>
      </sheetData>
      <sheetData sheetId="1"/>
      <sheetData sheetId="2">
        <row r="3">
          <cell r="AX3">
            <v>16</v>
          </cell>
        </row>
        <row r="4">
          <cell r="AY4" t="str">
            <v>CO2S</v>
          </cell>
        </row>
        <row r="5">
          <cell r="B5" t="str">
            <v>Biogas</v>
          </cell>
          <cell r="C5" t="str">
            <v>BIG</v>
          </cell>
        </row>
        <row r="6">
          <cell r="B6" t="str">
            <v>Bioethanol</v>
          </cell>
          <cell r="C6" t="str">
            <v>BIE</v>
          </cell>
        </row>
        <row r="7">
          <cell r="B7" t="str">
            <v>Biodiesel</v>
          </cell>
          <cell r="C7" t="str">
            <v>BID</v>
          </cell>
        </row>
        <row r="8">
          <cell r="B8" t="str">
            <v>Biomass bagasse</v>
          </cell>
          <cell r="C8" t="str">
            <v>BIB</v>
          </cell>
        </row>
        <row r="9">
          <cell r="B9" t="str">
            <v>Biomass Other</v>
          </cell>
          <cell r="C9" t="str">
            <v>BIO</v>
          </cell>
        </row>
        <row r="10">
          <cell r="B10" t="str">
            <v>Biomass Wood</v>
          </cell>
          <cell r="C10" t="str">
            <v>BIW</v>
          </cell>
        </row>
        <row r="11">
          <cell r="B11" t="str">
            <v>Coal</v>
          </cell>
          <cell r="C11" t="str">
            <v>COA</v>
          </cell>
        </row>
        <row r="12">
          <cell r="B12" t="str">
            <v>Coal Coking</v>
          </cell>
          <cell r="C12" t="str">
            <v>COK</v>
          </cell>
        </row>
        <row r="13">
          <cell r="B13" t="str">
            <v>Coal Discard</v>
          </cell>
          <cell r="C13" t="str">
            <v>CLD</v>
          </cell>
        </row>
        <row r="14">
          <cell r="B14" t="str">
            <v>Coal low grade</v>
          </cell>
          <cell r="C14" t="str">
            <v>CLE</v>
          </cell>
        </row>
        <row r="15">
          <cell r="B15" t="str">
            <v>Coal for plants in Botswana</v>
          </cell>
          <cell r="C15" t="str">
            <v>CRB</v>
          </cell>
        </row>
        <row r="16">
          <cell r="B16" t="str">
            <v>Electricity</v>
          </cell>
          <cell r="C16" t="str">
            <v>ELC</v>
          </cell>
        </row>
        <row r="17">
          <cell r="B17" t="str">
            <v>Electricity Upstream Transmission</v>
          </cell>
          <cell r="C17" t="str">
            <v>ELCC</v>
          </cell>
        </row>
        <row r="18">
          <cell r="B18" t="str">
            <v>Gas South Africa</v>
          </cell>
          <cell r="C18" t="str">
            <v>GAS</v>
          </cell>
        </row>
        <row r="19">
          <cell r="B19" t="str">
            <v>Gas Southern Mozambique</v>
          </cell>
          <cell r="C19" t="str">
            <v>GRS</v>
          </cell>
        </row>
        <row r="20">
          <cell r="B20" t="str">
            <v>Gas Namibia</v>
          </cell>
          <cell r="C20" t="str">
            <v>GRN</v>
          </cell>
        </row>
        <row r="21">
          <cell r="B21" t="str">
            <v>Gas Regional LNG</v>
          </cell>
          <cell r="C21" t="str">
            <v>GRL</v>
          </cell>
        </row>
        <row r="22">
          <cell r="B22" t="str">
            <v>Gas International LNG</v>
          </cell>
          <cell r="C22" t="str">
            <v>GWL</v>
          </cell>
        </row>
        <row r="23">
          <cell r="B23" t="str">
            <v>Gas Northern Mozambique</v>
          </cell>
          <cell r="C23" t="str">
            <v>GRM</v>
          </cell>
        </row>
        <row r="24">
          <cell r="B24" t="str">
            <v>Gas Indigenous Ibhubezi</v>
          </cell>
          <cell r="C24" t="str">
            <v>GIB</v>
          </cell>
        </row>
        <row r="25">
          <cell r="B25" t="str">
            <v>Gas Indigenous Shale</v>
          </cell>
          <cell r="C25" t="str">
            <v>GIH</v>
          </cell>
        </row>
        <row r="26">
          <cell r="B26" t="str">
            <v>Coastal Gas</v>
          </cell>
          <cell r="C26" t="str">
            <v>GIC</v>
          </cell>
        </row>
        <row r="27">
          <cell r="B27" t="str">
            <v>Gas Methane Rich</v>
          </cell>
          <cell r="C27" t="str">
            <v>GIM</v>
          </cell>
        </row>
        <row r="28">
          <cell r="B28" t="str">
            <v>Heat-Steam</v>
          </cell>
          <cell r="C28" t="str">
            <v>HET</v>
          </cell>
        </row>
        <row r="29">
          <cell r="B29" t="str">
            <v>Heat-Steam Existing</v>
          </cell>
          <cell r="C29" t="str">
            <v>HEE</v>
          </cell>
        </row>
        <row r="30">
          <cell r="B30" t="str">
            <v>Heat-Steam New</v>
          </cell>
          <cell r="C30" t="str">
            <v>HEN</v>
          </cell>
        </row>
        <row r="31">
          <cell r="B31" t="str">
            <v>Hydro</v>
          </cell>
          <cell r="C31" t="str">
            <v>HYD</v>
          </cell>
        </row>
        <row r="32">
          <cell r="B32" t="str">
            <v>Hydrogen</v>
          </cell>
          <cell r="C32" t="str">
            <v>HGN</v>
          </cell>
        </row>
        <row r="33">
          <cell r="B33" t="str">
            <v>Nuclear</v>
          </cell>
          <cell r="C33" t="str">
            <v>NUC</v>
          </cell>
        </row>
        <row r="34">
          <cell r="B34" t="str">
            <v>Oil Av Gasoline</v>
          </cell>
          <cell r="C34" t="str">
            <v>OAG</v>
          </cell>
        </row>
        <row r="35">
          <cell r="B35" t="str">
            <v>Oil Crude</v>
          </cell>
          <cell r="C35" t="str">
            <v>OCR</v>
          </cell>
        </row>
        <row r="36">
          <cell r="B36" t="str">
            <v>Oil Diesel</v>
          </cell>
          <cell r="C36" t="str">
            <v>ODS</v>
          </cell>
        </row>
        <row r="37">
          <cell r="B37" t="str">
            <v>Oil Gasoline</v>
          </cell>
          <cell r="C37" t="str">
            <v>OGS</v>
          </cell>
        </row>
        <row r="38">
          <cell r="B38" t="str">
            <v>Oil HFO</v>
          </cell>
          <cell r="C38" t="str">
            <v>OHF</v>
          </cell>
        </row>
        <row r="39">
          <cell r="B39" t="str">
            <v>Oil Kerosene</v>
          </cell>
          <cell r="C39" t="str">
            <v>OKE</v>
          </cell>
        </row>
        <row r="40">
          <cell r="B40" t="str">
            <v>Oil LPG</v>
          </cell>
          <cell r="C40" t="str">
            <v>OLP</v>
          </cell>
        </row>
        <row r="41">
          <cell r="B41" t="str">
            <v>Oil Other</v>
          </cell>
          <cell r="C41" t="str">
            <v>OTH</v>
          </cell>
        </row>
        <row r="42">
          <cell r="B42" t="str">
            <v>Solar</v>
          </cell>
          <cell r="C42" t="str">
            <v>SOL</v>
          </cell>
        </row>
        <row r="43">
          <cell r="B43" t="str">
            <v>Wind</v>
          </cell>
          <cell r="C43" t="str">
            <v>WND</v>
          </cell>
        </row>
        <row r="44">
          <cell r="B44" t="str">
            <v>Waste</v>
          </cell>
          <cell r="C44" t="str">
            <v>WAS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7">
          <cell r="A17">
            <v>2.54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">
          <cell r="B6" t="str">
            <v>UPS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ersion"/>
      <sheetName val="units"/>
      <sheetName val="AMD"/>
      <sheetName val="AMD.v2"/>
      <sheetName val="coal mining"/>
      <sheetName val="TDS  vs Capex"/>
      <sheetName val="WTP energy costs"/>
      <sheetName val="Shale gas"/>
      <sheetName val="Shale-AMD wtp"/>
      <sheetName val="Uranium-Gold"/>
      <sheetName val="fgd costs"/>
      <sheetName val="Coal dist"/>
      <sheetName val="steam"/>
      <sheetName val="refineries"/>
      <sheetName val="cooling water"/>
      <sheetName val="seasonal"/>
      <sheetName val="PWR station GIS data"/>
      <sheetName val="Existing Plants by Water Supply"/>
      <sheetName val="Existing Plants by Coal Supply"/>
      <sheetName val="Eskom coal pwr plants"/>
      <sheetName val="charts"/>
      <sheetName val="TechWATv4"/>
      <sheetName val="TechWATv5 (supwat5)"/>
      <sheetName val="FromCGE"/>
      <sheetName val="Non-Energy Water Demand"/>
      <sheetName val="non-power liquid fuels"/>
      <sheetName val="CPI_1960-2013"/>
      <sheetName val="JHB return flows"/>
      <sheetName val="misc calcs"/>
      <sheetName val="WSR-A"/>
      <sheetName val="WSR-B"/>
      <sheetName val="WSR-C"/>
      <sheetName val="WSR-D"/>
      <sheetName val="WSR-R"/>
      <sheetName val="WSR-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E3">
            <v>0.08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isting capacity basic data"/>
      <sheetName val="PWR"/>
      <sheetName val="ITEMS_Teche"/>
      <sheetName val="TS ETech"/>
      <sheetName val="TID ETech"/>
      <sheetName val="ITEMS_Comm"/>
      <sheetName val="New Capacity basic data"/>
      <sheetName val="Inga"/>
      <sheetName val="OtherRegionalProjects"/>
      <sheetName val="NT_PWR"/>
      <sheetName val="ITEMS_Techn"/>
      <sheetName val="TS INVFX"/>
      <sheetName val="TS INVFX_5yr"/>
      <sheetName val="TS INVFX_IRP"/>
      <sheetName val="TS NTech"/>
      <sheetName val="TS NTechICost"/>
      <sheetName val="TID NTech"/>
      <sheetName val="ITEMS GRP"/>
      <sheetName val="TS Othere"/>
      <sheetName val="TID Othere"/>
      <sheetName val="ITEMS UC"/>
      <sheetName val="TS UC"/>
      <sheetName val="TID UC"/>
      <sheetName val="ITEMS UC_BLIPPP"/>
      <sheetName val="TS UC_BLIPPP"/>
      <sheetName val="TID UC_BLIPPP"/>
      <sheetName val="REAvail"/>
      <sheetName val="REAvail (2)"/>
      <sheetName val="TS REAvail"/>
      <sheetName val="REAvail_10TS"/>
      <sheetName val="REAvail_10TS (2)"/>
      <sheetName val="TS REAvail_10TS"/>
      <sheetName val="REGIONS"/>
      <sheetName val="NameConv"/>
      <sheetName val="Deflator"/>
      <sheetName val="EskomCoalEff"/>
      <sheetName val="Analytica_Input"/>
      <sheetName val="Logof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>
    <tabColor theme="5"/>
  </sheetPr>
  <dimension ref="A1:AC37"/>
  <sheetViews>
    <sheetView tabSelected="1" workbookViewId="0">
      <selection activeCell="N17" sqref="N17"/>
    </sheetView>
  </sheetViews>
  <sheetFormatPr defaultColWidth="8.88671875" defaultRowHeight="13.2" x14ac:dyDescent="0.25"/>
  <cols>
    <col min="1" max="1" width="11.109375" customWidth="1"/>
    <col min="4" max="4" width="19.33203125" customWidth="1"/>
  </cols>
  <sheetData>
    <row r="1" spans="1:29" x14ac:dyDescent="0.25">
      <c r="E1">
        <v>2019</v>
      </c>
      <c r="F1">
        <f>E1+1</f>
        <v>2020</v>
      </c>
      <c r="G1">
        <f t="shared" ref="G1:Z1" si="0">F1+1</f>
        <v>2021</v>
      </c>
      <c r="H1">
        <f t="shared" si="0"/>
        <v>2022</v>
      </c>
      <c r="I1">
        <f t="shared" si="0"/>
        <v>2023</v>
      </c>
      <c r="J1">
        <f t="shared" si="0"/>
        <v>2024</v>
      </c>
      <c r="K1">
        <f t="shared" si="0"/>
        <v>2025</v>
      </c>
      <c r="L1">
        <f t="shared" si="0"/>
        <v>2026</v>
      </c>
      <c r="M1">
        <f t="shared" si="0"/>
        <v>2027</v>
      </c>
      <c r="N1">
        <f t="shared" si="0"/>
        <v>2028</v>
      </c>
      <c r="O1">
        <f t="shared" si="0"/>
        <v>2029</v>
      </c>
      <c r="P1">
        <f t="shared" si="0"/>
        <v>2030</v>
      </c>
      <c r="Q1">
        <f t="shared" si="0"/>
        <v>2031</v>
      </c>
      <c r="R1">
        <f t="shared" si="0"/>
        <v>2032</v>
      </c>
      <c r="S1">
        <f t="shared" si="0"/>
        <v>2033</v>
      </c>
      <c r="T1">
        <f t="shared" si="0"/>
        <v>2034</v>
      </c>
      <c r="U1">
        <f t="shared" si="0"/>
        <v>2035</v>
      </c>
      <c r="V1">
        <f>U1+1</f>
        <v>2036</v>
      </c>
      <c r="W1">
        <f t="shared" si="0"/>
        <v>2037</v>
      </c>
      <c r="X1">
        <f t="shared" si="0"/>
        <v>2038</v>
      </c>
      <c r="Y1">
        <f t="shared" si="0"/>
        <v>2039</v>
      </c>
      <c r="Z1">
        <f t="shared" si="0"/>
        <v>2040</v>
      </c>
      <c r="AA1">
        <v>2045</v>
      </c>
      <c r="AB1">
        <v>2050</v>
      </c>
    </row>
    <row r="2" spans="1:29" ht="14.4" x14ac:dyDescent="0.3">
      <c r="A2" t="s">
        <v>8</v>
      </c>
      <c r="B2" t="s">
        <v>6</v>
      </c>
      <c r="D2" s="2" t="s">
        <v>161</v>
      </c>
      <c r="E2" s="3">
        <v>30</v>
      </c>
      <c r="F2">
        <f>E2*1.02</f>
        <v>30.6</v>
      </c>
      <c r="G2">
        <f t="shared" ref="G2:H2" si="1">F2*1.02</f>
        <v>31.212000000000003</v>
      </c>
      <c r="H2">
        <f t="shared" si="1"/>
        <v>31.836240000000004</v>
      </c>
      <c r="I2" t="str">
        <f>""</f>
        <v/>
      </c>
      <c r="J2" t="str">
        <f>""</f>
        <v/>
      </c>
      <c r="K2" t="str">
        <f>""</f>
        <v/>
      </c>
      <c r="L2" t="str">
        <f>""</f>
        <v/>
      </c>
      <c r="M2" t="str">
        <f>""</f>
        <v/>
      </c>
      <c r="N2" t="str">
        <f>""</f>
        <v/>
      </c>
      <c r="O2" t="str">
        <f>""</f>
        <v/>
      </c>
      <c r="P2" t="str">
        <f>""</f>
        <v/>
      </c>
      <c r="Q2" t="str">
        <f>""</f>
        <v/>
      </c>
      <c r="R2" t="str">
        <f>""</f>
        <v/>
      </c>
      <c r="S2" t="str">
        <f>""</f>
        <v/>
      </c>
      <c r="T2" t="str">
        <f>""</f>
        <v/>
      </c>
      <c r="U2" t="str">
        <f>""</f>
        <v/>
      </c>
      <c r="V2" t="str">
        <f>""</f>
        <v/>
      </c>
      <c r="W2" t="str">
        <f>""</f>
        <v/>
      </c>
      <c r="X2" t="str">
        <f>""</f>
        <v/>
      </c>
      <c r="Y2" t="str">
        <f>""</f>
        <v/>
      </c>
      <c r="Z2" t="str">
        <f>""</f>
        <v/>
      </c>
      <c r="AA2" t="str">
        <f>""</f>
        <v/>
      </c>
      <c r="AB2" t="str">
        <f>""</f>
        <v/>
      </c>
      <c r="AC2" t="str">
        <f>""</f>
        <v/>
      </c>
    </row>
    <row r="3" spans="1:29" ht="14.4" x14ac:dyDescent="0.3">
      <c r="A3" t="s">
        <v>9</v>
      </c>
      <c r="B3" t="s">
        <v>6</v>
      </c>
      <c r="D3" s="2" t="s">
        <v>161</v>
      </c>
      <c r="E3" s="3">
        <v>30</v>
      </c>
      <c r="F3">
        <f>E3*1.02</f>
        <v>30.6</v>
      </c>
      <c r="G3">
        <f t="shared" ref="G3:I3" si="2">F3*1.02</f>
        <v>31.212000000000003</v>
      </c>
      <c r="H3">
        <f t="shared" si="2"/>
        <v>31.836240000000004</v>
      </c>
      <c r="I3">
        <f t="shared" si="2"/>
        <v>32.472964800000007</v>
      </c>
      <c r="J3" t="str">
        <f>""</f>
        <v/>
      </c>
      <c r="K3" t="str">
        <f>""</f>
        <v/>
      </c>
      <c r="L3" t="str">
        <f>""</f>
        <v/>
      </c>
      <c r="M3" t="str">
        <f>""</f>
        <v/>
      </c>
      <c r="N3" t="str">
        <f>""</f>
        <v/>
      </c>
      <c r="O3" t="str">
        <f>""</f>
        <v/>
      </c>
      <c r="P3" s="3">
        <v>159.1</v>
      </c>
      <c r="Q3" t="str">
        <f>""</f>
        <v/>
      </c>
      <c r="R3" t="str">
        <f>""</f>
        <v/>
      </c>
      <c r="S3" t="str">
        <f>""</f>
        <v/>
      </c>
      <c r="T3" t="str">
        <f>""</f>
        <v/>
      </c>
      <c r="U3" t="str">
        <f>""</f>
        <v/>
      </c>
      <c r="V3" t="str">
        <f>""</f>
        <v/>
      </c>
      <c r="W3" t="str">
        <f>""</f>
        <v/>
      </c>
      <c r="X3" t="str">
        <f>""</f>
        <v/>
      </c>
      <c r="Y3" t="str">
        <f>""</f>
        <v/>
      </c>
      <c r="Z3" t="str">
        <f>""</f>
        <v/>
      </c>
      <c r="AA3" t="str">
        <f>""</f>
        <v/>
      </c>
      <c r="AB3" t="str">
        <f>""</f>
        <v/>
      </c>
    </row>
    <row r="6" spans="1:29" ht="14.4" x14ac:dyDescent="0.3">
      <c r="B6" t="s">
        <v>10</v>
      </c>
      <c r="E6" s="3" t="s">
        <v>8</v>
      </c>
      <c r="F6">
        <v>14</v>
      </c>
    </row>
    <row r="7" spans="1:29" x14ac:dyDescent="0.25">
      <c r="E7">
        <v>2019</v>
      </c>
      <c r="F7">
        <f>E7+1</f>
        <v>2020</v>
      </c>
      <c r="G7">
        <f t="shared" ref="G7:Z7" si="3">F7+1</f>
        <v>2021</v>
      </c>
      <c r="H7">
        <f t="shared" si="3"/>
        <v>2022</v>
      </c>
      <c r="I7">
        <f t="shared" si="3"/>
        <v>2023</v>
      </c>
      <c r="J7">
        <f t="shared" si="3"/>
        <v>2024</v>
      </c>
      <c r="K7">
        <f t="shared" si="3"/>
        <v>2025</v>
      </c>
      <c r="L7">
        <f t="shared" si="3"/>
        <v>2026</v>
      </c>
      <c r="M7">
        <f t="shared" si="3"/>
        <v>2027</v>
      </c>
      <c r="N7">
        <f t="shared" si="3"/>
        <v>2028</v>
      </c>
      <c r="O7">
        <f t="shared" si="3"/>
        <v>2029</v>
      </c>
      <c r="P7">
        <f t="shared" si="3"/>
        <v>2030</v>
      </c>
      <c r="Q7">
        <f t="shared" si="3"/>
        <v>2031</v>
      </c>
      <c r="R7">
        <f t="shared" si="3"/>
        <v>2032</v>
      </c>
      <c r="S7">
        <f t="shared" si="3"/>
        <v>2033</v>
      </c>
      <c r="T7">
        <f t="shared" si="3"/>
        <v>2034</v>
      </c>
      <c r="U7">
        <f t="shared" si="3"/>
        <v>2035</v>
      </c>
      <c r="V7">
        <f>U7+1</f>
        <v>2036</v>
      </c>
      <c r="W7">
        <f t="shared" si="3"/>
        <v>2037</v>
      </c>
      <c r="X7">
        <f t="shared" si="3"/>
        <v>2038</v>
      </c>
      <c r="Y7">
        <f t="shared" si="3"/>
        <v>2039</v>
      </c>
      <c r="Z7">
        <f t="shared" si="3"/>
        <v>2040</v>
      </c>
      <c r="AA7">
        <v>2045</v>
      </c>
      <c r="AB7">
        <v>2050</v>
      </c>
    </row>
    <row r="8" spans="1:29" x14ac:dyDescent="0.25">
      <c r="D8" t="s">
        <v>7</v>
      </c>
      <c r="E8" t="e" cm="1">
        <f t="array" ref="E8">INDEX(E$2:E$3,$F$6)</f>
        <v>#REF!</v>
      </c>
      <c r="F8" t="e" cm="1">
        <f t="array" ref="F8">INDEX(F$2:F$3,$F$6)</f>
        <v>#REF!</v>
      </c>
      <c r="G8" t="e" cm="1">
        <f t="array" ref="G8">INDEX(G$2:G$3,$F$6)</f>
        <v>#REF!</v>
      </c>
      <c r="H8" t="e" cm="1">
        <f t="array" ref="H8">INDEX(H$2:H$3,$F$6)</f>
        <v>#REF!</v>
      </c>
      <c r="I8" t="e" cm="1">
        <f t="array" ref="I8">INDEX(I$2:I$3,$F$6)</f>
        <v>#REF!</v>
      </c>
      <c r="J8" t="e" cm="1">
        <f t="array" ref="J8">INDEX(J$2:J$3,$F$6)</f>
        <v>#REF!</v>
      </c>
      <c r="K8" t="e" cm="1">
        <f t="array" ref="K8">INDEX(K$2:K$3,$F$6)</f>
        <v>#REF!</v>
      </c>
      <c r="L8" t="e" cm="1">
        <f t="array" ref="L8">INDEX(L$2:L$3,$F$6)</f>
        <v>#REF!</v>
      </c>
      <c r="M8" t="e" cm="1">
        <f t="array" ref="M8">INDEX(M$2:M$3,$F$6)</f>
        <v>#REF!</v>
      </c>
      <c r="N8" t="e" cm="1">
        <f t="array" ref="N8">INDEX(N$2:N$3,$F$6)</f>
        <v>#REF!</v>
      </c>
      <c r="O8" t="e" cm="1">
        <f t="array" ref="O8">INDEX(O$2:O$3,$F$6)</f>
        <v>#REF!</v>
      </c>
      <c r="P8" t="e" cm="1">
        <f t="array" ref="P8">INDEX(P$2:P$3,$F$6)</f>
        <v>#REF!</v>
      </c>
      <c r="Q8" t="e" cm="1">
        <f t="array" ref="Q8">INDEX(Q$2:Q$3,$F$6)</f>
        <v>#REF!</v>
      </c>
      <c r="R8" t="e" cm="1">
        <f t="array" ref="R8">INDEX(R$2:R$3,$F$6)</f>
        <v>#REF!</v>
      </c>
      <c r="S8" t="e" cm="1">
        <f t="array" ref="S8">INDEX(S$2:S$3,$F$6)</f>
        <v>#REF!</v>
      </c>
      <c r="T8" t="e" cm="1">
        <f t="array" ref="T8">INDEX(T$2:T$3,$F$6)</f>
        <v>#REF!</v>
      </c>
      <c r="U8" t="e" cm="1">
        <f t="array" ref="U8">INDEX(U$2:U$3,$F$6)</f>
        <v>#REF!</v>
      </c>
      <c r="V8" t="e" cm="1">
        <f t="array" ref="V8">INDEX(V$2:V$3,$F$6)</f>
        <v>#REF!</v>
      </c>
      <c r="W8" t="e" cm="1">
        <f t="array" ref="W8">INDEX(W$2:W$3,$F$6)</f>
        <v>#REF!</v>
      </c>
      <c r="X8" t="e" cm="1">
        <f t="array" ref="X8">INDEX(X$2:X$3,$F$6)</f>
        <v>#REF!</v>
      </c>
      <c r="Y8" t="e" cm="1">
        <f t="array" ref="Y8">INDEX(Y$2:Y$3,$F$6)</f>
        <v>#REF!</v>
      </c>
      <c r="Z8" t="e" cm="1">
        <f t="array" ref="Z8">INDEX(Z$2:Z$3,$F$6)</f>
        <v>#REF!</v>
      </c>
      <c r="AA8" t="e" cm="1">
        <f t="array" ref="AA8">INDEX(AA$2:AA$3,$F$6)</f>
        <v>#REF!</v>
      </c>
      <c r="AB8" t="e" cm="1">
        <f t="array" ref="AB8">INDEX(AB$2:AB$3,$F$6)</f>
        <v>#REF!</v>
      </c>
    </row>
    <row r="9" spans="1:29" x14ac:dyDescent="0.25">
      <c r="B9" t="s">
        <v>12</v>
      </c>
      <c r="C9">
        <v>0.82</v>
      </c>
      <c r="D9" t="s">
        <v>162</v>
      </c>
      <c r="E9">
        <v>2.4599999999999997E-2</v>
      </c>
      <c r="F9">
        <v>2.5092E-2</v>
      </c>
      <c r="G9">
        <f t="shared" ref="G9:J9" si="4">SUMIFS(G24:G37,$D$24:$D$37,$F$6)</f>
        <v>2.5593840000000003E-2</v>
      </c>
      <c r="H9">
        <f t="shared" si="4"/>
        <v>2.6105716799999998E-2</v>
      </c>
      <c r="I9">
        <f t="shared" si="4"/>
        <v>0.1617975601641099</v>
      </c>
      <c r="J9">
        <f t="shared" si="4"/>
        <v>0.29748940352821979</v>
      </c>
      <c r="K9">
        <f t="shared" ref="J9:AB9" si="5">SUMIFS(K24:K37,$D$24:$D$37,$F$6)</f>
        <v>0.43318124689232967</v>
      </c>
      <c r="L9">
        <f t="shared" si="5"/>
        <v>0.56887309025643951</v>
      </c>
      <c r="M9">
        <f t="shared" si="5"/>
        <v>0.70456493362054951</v>
      </c>
      <c r="N9">
        <f t="shared" si="5"/>
        <v>0.84025677698465939</v>
      </c>
      <c r="O9">
        <f t="shared" si="5"/>
        <v>0.97594862034876939</v>
      </c>
      <c r="P9">
        <f t="shared" si="5"/>
        <v>1.1116404637128789</v>
      </c>
      <c r="Q9">
        <f t="shared" si="5"/>
        <v>1.278386533269811</v>
      </c>
      <c r="R9">
        <f t="shared" si="5"/>
        <v>1.4451326028267428</v>
      </c>
      <c r="S9">
        <f t="shared" si="5"/>
        <v>1.6118786723836744</v>
      </c>
      <c r="T9">
        <f t="shared" si="5"/>
        <v>1.7786247419406067</v>
      </c>
      <c r="U9">
        <f t="shared" si="5"/>
        <v>1.9453708114975385</v>
      </c>
      <c r="V9">
        <f t="shared" si="5"/>
        <v>2.1121168810544702</v>
      </c>
      <c r="W9">
        <f t="shared" si="5"/>
        <v>2.2788629506114022</v>
      </c>
      <c r="X9">
        <f t="shared" si="5"/>
        <v>2.4456090201683343</v>
      </c>
      <c r="Y9">
        <f t="shared" si="5"/>
        <v>2.6123550897252659</v>
      </c>
      <c r="Z9">
        <f t="shared" si="5"/>
        <v>2.7791011592821979</v>
      </c>
      <c r="AA9">
        <f t="shared" si="5"/>
        <v>3.6128315070668569</v>
      </c>
      <c r="AB9">
        <f t="shared" si="5"/>
        <v>4.4465618548515158</v>
      </c>
    </row>
    <row r="10" spans="1:29" x14ac:dyDescent="0.25">
      <c r="B10" t="s">
        <v>13</v>
      </c>
      <c r="C10">
        <v>0.69899999999999995</v>
      </c>
      <c r="D10" t="s">
        <v>11</v>
      </c>
      <c r="E10">
        <f>IF(E9="","",E9*$C10)</f>
        <v>1.7195399999999996E-2</v>
      </c>
      <c r="F10">
        <f t="shared" ref="F10" si="6">IF(F9="","",F9*$C10)</f>
        <v>1.7539308E-2</v>
      </c>
      <c r="G10">
        <f t="shared" ref="G10" si="7">IF(G9="","",G9*$C10)</f>
        <v>1.7890094160000002E-2</v>
      </c>
      <c r="H10">
        <f t="shared" ref="H10" si="8">IF(H9="","",H9*$C10)</f>
        <v>1.8247896043199999E-2</v>
      </c>
      <c r="I10">
        <f>IF(I9="","",I9*$C10)</f>
        <v>0.11309649455471281</v>
      </c>
      <c r="J10">
        <f t="shared" ref="J10" si="9">IF(J9="","",J9*$C10)</f>
        <v>0.20794509306622561</v>
      </c>
      <c r="K10">
        <f t="shared" ref="K10" si="10">IF(K9="","",K9*$C10)</f>
        <v>0.30279369157773844</v>
      </c>
      <c r="L10">
        <f t="shared" ref="L10" si="11">IF(L9="","",L9*$C10)</f>
        <v>0.39764229008925117</v>
      </c>
      <c r="M10">
        <f t="shared" ref="M10" si="12">IF(M9="","",M9*$C10)</f>
        <v>0.49249088860076407</v>
      </c>
      <c r="N10">
        <f t="shared" ref="N10" si="13">IF(N9="","",N9*$C10)</f>
        <v>0.5873394871122769</v>
      </c>
      <c r="O10">
        <f t="shared" ref="O10" si="14">IF(O9="","",O9*$C10)</f>
        <v>0.68218808562378974</v>
      </c>
      <c r="P10">
        <f t="shared" ref="P10" si="15">IF(P9="","",P9*$C10)</f>
        <v>0.77703668413530236</v>
      </c>
      <c r="Q10">
        <f t="shared" ref="Q10" si="16">IF(Q9="","",Q9*$C10)</f>
        <v>0.89359218675559782</v>
      </c>
      <c r="R10">
        <f t="shared" ref="R10" si="17">IF(R9="","",R9*$C10)</f>
        <v>1.0101476893758932</v>
      </c>
      <c r="S10">
        <f t="shared" ref="S10" si="18">IF(S9="","",S9*$C10)</f>
        <v>1.1267031919961883</v>
      </c>
      <c r="T10">
        <f t="shared" ref="T10" si="19">IF(T9="","",T9*$C10)</f>
        <v>1.2432586946164841</v>
      </c>
      <c r="U10">
        <f t="shared" ref="U10" si="20">IF(U9="","",U9*$C10)</f>
        <v>1.3598141972367794</v>
      </c>
      <c r="V10">
        <f t="shared" ref="V10" si="21">IF(V9="","",V9*$C10)</f>
        <v>1.4763696998570746</v>
      </c>
      <c r="W10">
        <f t="shared" ref="W10" si="22">IF(W9="","",W9*$C10)</f>
        <v>1.5929252024773701</v>
      </c>
      <c r="X10">
        <f t="shared" ref="X10" si="23">IF(X9="","",X9*$C10)</f>
        <v>1.7094807050976655</v>
      </c>
      <c r="Y10">
        <f t="shared" ref="Y10" si="24">IF(Y9="","",Y9*$C10)</f>
        <v>1.8260362077179608</v>
      </c>
      <c r="Z10">
        <f t="shared" ref="Z10" si="25">IF(Z9="","",Z9*$C10)</f>
        <v>1.9425917103382562</v>
      </c>
      <c r="AA10">
        <f t="shared" ref="AA10" si="26">IF(AA9="","",AA9*$C10)</f>
        <v>2.5253692234397329</v>
      </c>
      <c r="AB10">
        <f t="shared" ref="AB10" si="27">IF(AB9="","",AB9*$C10)</f>
        <v>3.1081467365412094</v>
      </c>
    </row>
    <row r="22" spans="4:28" x14ac:dyDescent="0.25">
      <c r="D22" s="5" t="s">
        <v>163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4:28" x14ac:dyDescent="0.25">
      <c r="D23" s="5"/>
      <c r="E23" s="5">
        <v>2019</v>
      </c>
      <c r="F23" s="5">
        <v>2020</v>
      </c>
      <c r="G23" s="5">
        <v>2021</v>
      </c>
      <c r="H23" s="5">
        <v>2022</v>
      </c>
      <c r="I23" s="5">
        <v>2023</v>
      </c>
      <c r="J23" s="5">
        <v>2024</v>
      </c>
      <c r="K23" s="5">
        <v>2025</v>
      </c>
      <c r="L23" s="5">
        <v>2026</v>
      </c>
      <c r="M23" s="5">
        <v>2027</v>
      </c>
      <c r="N23" s="5">
        <v>2028</v>
      </c>
      <c r="O23" s="5">
        <v>2029</v>
      </c>
      <c r="P23" s="5">
        <v>2030</v>
      </c>
      <c r="Q23" s="5">
        <v>2031</v>
      </c>
      <c r="R23" s="5">
        <v>2032</v>
      </c>
      <c r="S23" s="5">
        <v>2033</v>
      </c>
      <c r="T23" s="5">
        <v>2034</v>
      </c>
      <c r="U23" s="5">
        <v>2035</v>
      </c>
      <c r="V23" s="5">
        <v>2036</v>
      </c>
      <c r="W23" s="5">
        <v>2037</v>
      </c>
      <c r="X23" s="5">
        <v>2038</v>
      </c>
      <c r="Y23" s="5">
        <v>2039</v>
      </c>
      <c r="Z23" s="5">
        <v>2040</v>
      </c>
      <c r="AA23" s="5">
        <v>2045</v>
      </c>
      <c r="AB23" s="5">
        <v>2050</v>
      </c>
    </row>
    <row r="24" spans="4:28" x14ac:dyDescent="0.25">
      <c r="D24" s="5">
        <v>1</v>
      </c>
      <c r="E24" s="5">
        <v>2.4599999999999997E-2</v>
      </c>
      <c r="F24" s="5">
        <v>2.5092E-2</v>
      </c>
      <c r="G24" s="5">
        <v>2.5593840000000003E-2</v>
      </c>
      <c r="H24" s="5">
        <v>2.6105716799999998E-2</v>
      </c>
      <c r="I24" s="5">
        <v>3.2767863483150708E-2</v>
      </c>
      <c r="J24" s="5">
        <v>3.9430010166301412E-2</v>
      </c>
      <c r="K24" s="5">
        <v>4.6092156849452115E-2</v>
      </c>
      <c r="L24" s="5">
        <v>5.2754303532602818E-2</v>
      </c>
      <c r="M24" s="5">
        <v>5.9416450215753529E-2</v>
      </c>
      <c r="N24" s="5">
        <v>6.6078596898904232E-2</v>
      </c>
      <c r="O24" s="5">
        <v>7.2740743582054943E-2</v>
      </c>
      <c r="P24" s="5">
        <v>7.9402890265205653E-2</v>
      </c>
      <c r="Q24" s="5">
        <v>7.9402890265205653E-2</v>
      </c>
      <c r="R24" s="5">
        <v>7.9402890265205653E-2</v>
      </c>
      <c r="S24" s="5">
        <v>7.9402890265205653E-2</v>
      </c>
      <c r="T24" s="5">
        <v>7.9402890265205653E-2</v>
      </c>
      <c r="U24" s="5">
        <v>7.9402890265205653E-2</v>
      </c>
      <c r="V24" s="5">
        <v>7.9402890265205653E-2</v>
      </c>
      <c r="W24" s="5">
        <v>7.9402890265205653E-2</v>
      </c>
      <c r="X24" s="5">
        <v>7.9402890265205653E-2</v>
      </c>
      <c r="Y24" s="5">
        <v>7.9402890265205653E-2</v>
      </c>
      <c r="Z24" s="5">
        <v>7.9402890265205653E-2</v>
      </c>
      <c r="AA24" s="5">
        <v>7.9402890265205653E-2</v>
      </c>
      <c r="AB24" s="5">
        <v>7.9402890265205653E-2</v>
      </c>
    </row>
    <row r="25" spans="4:28" x14ac:dyDescent="0.25">
      <c r="D25" s="5">
        <v>2</v>
      </c>
      <c r="E25" s="5">
        <v>2.4599999999999997E-2</v>
      </c>
      <c r="F25" s="5">
        <v>2.5092E-2</v>
      </c>
      <c r="G25" s="5">
        <v>2.5593840000000003E-2</v>
      </c>
      <c r="H25" s="5">
        <v>2.6105716799999998E-2</v>
      </c>
      <c r="I25" s="5">
        <v>4.2693224766301413E-2</v>
      </c>
      <c r="J25" s="5">
        <v>5.9280732732602821E-2</v>
      </c>
      <c r="K25" s="5">
        <v>7.586824069890423E-2</v>
      </c>
      <c r="L25" s="5">
        <v>9.2455748665205659E-2</v>
      </c>
      <c r="M25" s="5">
        <v>0.10904325663150707</v>
      </c>
      <c r="N25" s="5">
        <v>0.12563076459780848</v>
      </c>
      <c r="O25" s="5">
        <v>0.1422182725641099</v>
      </c>
      <c r="P25" s="5">
        <v>0.15880578053041131</v>
      </c>
      <c r="Q25" s="5">
        <v>0.15880578053041131</v>
      </c>
      <c r="R25" s="5">
        <v>0.15880578053041131</v>
      </c>
      <c r="S25" s="5">
        <v>0.15880578053041131</v>
      </c>
      <c r="T25" s="5">
        <v>0.15880578053041131</v>
      </c>
      <c r="U25" s="5">
        <v>0.15880578053041131</v>
      </c>
      <c r="V25" s="5">
        <v>0.15880578053041131</v>
      </c>
      <c r="W25" s="5">
        <v>0.15880578053041131</v>
      </c>
      <c r="X25" s="5">
        <v>0.15880578053041131</v>
      </c>
      <c r="Y25" s="5">
        <v>0.15880578053041131</v>
      </c>
      <c r="Z25" s="5">
        <v>0.15880578053041131</v>
      </c>
      <c r="AA25" s="5">
        <v>0.15880578053041131</v>
      </c>
      <c r="AB25" s="5">
        <v>0.15880578053041131</v>
      </c>
    </row>
    <row r="26" spans="4:28" x14ac:dyDescent="0.25">
      <c r="D26" s="5">
        <v>3</v>
      </c>
      <c r="E26" s="5">
        <v>2.4599999999999997E-2</v>
      </c>
      <c r="F26" s="5">
        <v>2.5092E-2</v>
      </c>
      <c r="G26" s="5">
        <v>2.5593840000000003E-2</v>
      </c>
      <c r="H26" s="5">
        <v>2.6105716799999998E-2</v>
      </c>
      <c r="I26" s="5">
        <v>6.2543947332602823E-2</v>
      </c>
      <c r="J26" s="5">
        <v>9.8982177865205648E-2</v>
      </c>
      <c r="K26" s="5">
        <v>0.13542040839780847</v>
      </c>
      <c r="L26" s="5">
        <v>0.17185863893041131</v>
      </c>
      <c r="M26" s="5">
        <v>0.20829686946301412</v>
      </c>
      <c r="N26" s="5">
        <v>0.24473509999561693</v>
      </c>
      <c r="O26" s="5">
        <v>0.28117333052821974</v>
      </c>
      <c r="P26" s="5">
        <v>0.31761156106082261</v>
      </c>
      <c r="Q26" s="5">
        <v>0.31761156106082261</v>
      </c>
      <c r="R26" s="5">
        <v>0.31761156106082261</v>
      </c>
      <c r="S26" s="5">
        <v>0.31761156106082261</v>
      </c>
      <c r="T26" s="5">
        <v>0.31761156106082261</v>
      </c>
      <c r="U26" s="5">
        <v>0.31761156106082261</v>
      </c>
      <c r="V26" s="5">
        <v>0.31761156106082261</v>
      </c>
      <c r="W26" s="5">
        <v>0.31761156106082261</v>
      </c>
      <c r="X26" s="5">
        <v>0.31761156106082261</v>
      </c>
      <c r="Y26" s="5">
        <v>0.31761156106082261</v>
      </c>
      <c r="Z26" s="5">
        <v>0.31761156106082261</v>
      </c>
      <c r="AA26" s="5">
        <v>0.31761156106082261</v>
      </c>
      <c r="AB26" s="5">
        <v>0.31761156106082261</v>
      </c>
    </row>
    <row r="27" spans="4:28" x14ac:dyDescent="0.25">
      <c r="D27" s="5">
        <v>4</v>
      </c>
      <c r="E27" s="5">
        <v>2.4599999999999997E-2</v>
      </c>
      <c r="F27" s="5">
        <v>2.5092E-2</v>
      </c>
      <c r="G27" s="5">
        <v>2.5593840000000003E-2</v>
      </c>
      <c r="H27" s="5">
        <v>2.6105716799999998E-2</v>
      </c>
      <c r="I27" s="5">
        <v>8.2394669898904233E-2</v>
      </c>
      <c r="J27" s="5">
        <v>0.13868362299780848</v>
      </c>
      <c r="K27" s="5">
        <v>0.19497257609671273</v>
      </c>
      <c r="L27" s="5">
        <v>0.25126152919561695</v>
      </c>
      <c r="M27" s="5">
        <v>0.30755048229452125</v>
      </c>
      <c r="N27" s="5">
        <v>0.36383943539342545</v>
      </c>
      <c r="O27" s="5">
        <v>0.4201283884923297</v>
      </c>
      <c r="P27" s="5">
        <v>0.47641734159123389</v>
      </c>
      <c r="Q27" s="5">
        <v>0.47641734159123389</v>
      </c>
      <c r="R27" s="5">
        <v>0.47641734159123389</v>
      </c>
      <c r="S27" s="5">
        <v>0.47641734159123389</v>
      </c>
      <c r="T27" s="5">
        <v>0.47641734159123389</v>
      </c>
      <c r="U27" s="5">
        <v>0.47641734159123389</v>
      </c>
      <c r="V27" s="5">
        <v>0.47641734159123389</v>
      </c>
      <c r="W27" s="5">
        <v>0.47641734159123389</v>
      </c>
      <c r="X27" s="5">
        <v>0.47641734159123389</v>
      </c>
      <c r="Y27" s="5">
        <v>0.47641734159123389</v>
      </c>
      <c r="Z27" s="5">
        <v>0.47641734159123389</v>
      </c>
      <c r="AA27" s="5">
        <v>0.47641734159123389</v>
      </c>
      <c r="AB27" s="5">
        <v>0.47641734159123389</v>
      </c>
    </row>
    <row r="28" spans="4:28" x14ac:dyDescent="0.25">
      <c r="D28" s="5">
        <v>5</v>
      </c>
      <c r="E28" s="5">
        <v>2.4599999999999997E-2</v>
      </c>
      <c r="F28" s="5">
        <v>2.5092E-2</v>
      </c>
      <c r="G28" s="5">
        <v>2.5593840000000003E-2</v>
      </c>
      <c r="H28" s="5">
        <v>2.6105716799999998E-2</v>
      </c>
      <c r="I28" s="5">
        <v>0.10224539246520567</v>
      </c>
      <c r="J28" s="5">
        <v>0.17838506813041133</v>
      </c>
      <c r="K28" s="5">
        <v>0.25452474379561696</v>
      </c>
      <c r="L28" s="5">
        <v>0.33066441946082265</v>
      </c>
      <c r="M28" s="5">
        <v>0.40680409512602828</v>
      </c>
      <c r="N28" s="5">
        <v>0.48294377079123402</v>
      </c>
      <c r="O28" s="5">
        <v>0.5590834464564397</v>
      </c>
      <c r="P28" s="5">
        <v>0.63522312212164522</v>
      </c>
      <c r="Q28" s="5">
        <v>0.63522312212164522</v>
      </c>
      <c r="R28" s="5">
        <v>0.63522312212164522</v>
      </c>
      <c r="S28" s="5">
        <v>0.63522312212164522</v>
      </c>
      <c r="T28" s="5">
        <v>0.63522312212164522</v>
      </c>
      <c r="U28" s="5">
        <v>0.63522312212164522</v>
      </c>
      <c r="V28" s="5">
        <v>0.63522312212164522</v>
      </c>
      <c r="W28" s="5">
        <v>0.63522312212164522</v>
      </c>
      <c r="X28" s="5">
        <v>0.63522312212164522</v>
      </c>
      <c r="Y28" s="5">
        <v>0.63522312212164522</v>
      </c>
      <c r="Z28" s="5">
        <v>0.63522312212164522</v>
      </c>
      <c r="AA28" s="5">
        <v>0.63522312212164522</v>
      </c>
      <c r="AB28" s="5">
        <v>0.63522312212164522</v>
      </c>
    </row>
    <row r="29" spans="4:28" x14ac:dyDescent="0.25">
      <c r="D29" s="5">
        <v>6</v>
      </c>
      <c r="E29" s="5">
        <v>2.4599999999999997E-2</v>
      </c>
      <c r="F29" s="5">
        <v>2.5092E-2</v>
      </c>
      <c r="G29" s="5">
        <v>2.5593840000000003E-2</v>
      </c>
      <c r="H29" s="5">
        <v>2.6105716799999998E-2</v>
      </c>
      <c r="I29" s="5">
        <v>0.12209611503150708</v>
      </c>
      <c r="J29" s="5">
        <v>0.21808651326301415</v>
      </c>
      <c r="K29" s="5">
        <v>0.31407691149452122</v>
      </c>
      <c r="L29" s="5">
        <v>0.41006730972602823</v>
      </c>
      <c r="M29" s="5">
        <v>0.50605770795753535</v>
      </c>
      <c r="N29" s="5">
        <v>0.60204810618904248</v>
      </c>
      <c r="O29" s="5">
        <v>0.69803850442054949</v>
      </c>
      <c r="P29" s="5">
        <v>0.7940289026520565</v>
      </c>
      <c r="Q29" s="5">
        <v>0.7940289026520565</v>
      </c>
      <c r="R29" s="5">
        <v>0.7940289026520565</v>
      </c>
      <c r="S29" s="5">
        <v>0.7940289026520565</v>
      </c>
      <c r="T29" s="5">
        <v>0.7940289026520565</v>
      </c>
      <c r="U29" s="5">
        <v>0.7940289026520565</v>
      </c>
      <c r="V29" s="5">
        <v>0.7940289026520565</v>
      </c>
      <c r="W29" s="5">
        <v>0.7940289026520565</v>
      </c>
      <c r="X29" s="5">
        <v>0.7940289026520565</v>
      </c>
      <c r="Y29" s="5">
        <v>0.7940289026520565</v>
      </c>
      <c r="Z29" s="5">
        <v>0.7940289026520565</v>
      </c>
      <c r="AA29" s="5">
        <v>0.7940289026520565</v>
      </c>
      <c r="AB29" s="5">
        <v>0.7940289026520565</v>
      </c>
    </row>
    <row r="30" spans="4:28" x14ac:dyDescent="0.25">
      <c r="D30" s="5">
        <v>7</v>
      </c>
      <c r="E30" s="5">
        <v>2.4599999999999997E-2</v>
      </c>
      <c r="F30" s="5">
        <v>2.5092E-2</v>
      </c>
      <c r="G30" s="5">
        <v>2.5593840000000003E-2</v>
      </c>
      <c r="H30" s="5">
        <v>2.6105716799999998E-2</v>
      </c>
      <c r="I30" s="5">
        <v>0.1617975601641099</v>
      </c>
      <c r="J30" s="5">
        <v>0.29748940352821979</v>
      </c>
      <c r="K30" s="5">
        <v>0.43318124689232967</v>
      </c>
      <c r="L30" s="5">
        <v>0.56887309025643951</v>
      </c>
      <c r="M30" s="5">
        <v>0.70456493362054951</v>
      </c>
      <c r="N30" s="5">
        <v>0.84025677698465939</v>
      </c>
      <c r="O30" s="5">
        <v>0.97594862034876939</v>
      </c>
      <c r="P30" s="5">
        <v>1.1116404637128789</v>
      </c>
      <c r="Q30" s="5">
        <v>1.1116404637128789</v>
      </c>
      <c r="R30" s="5">
        <v>1.1116404637128789</v>
      </c>
      <c r="S30" s="5">
        <v>1.1116404637128789</v>
      </c>
      <c r="T30" s="5">
        <v>1.1116404637128789</v>
      </c>
      <c r="U30" s="5">
        <v>1.1116404637128789</v>
      </c>
      <c r="V30" s="5">
        <v>1.1116404637128789</v>
      </c>
      <c r="W30" s="5">
        <v>1.1116404637128789</v>
      </c>
      <c r="X30" s="5">
        <v>1.1116404637128789</v>
      </c>
      <c r="Y30" s="5">
        <v>1.1116404637128789</v>
      </c>
      <c r="Z30" s="5">
        <v>1.1116404637128789</v>
      </c>
      <c r="AA30" s="5">
        <v>1.1116404637128789</v>
      </c>
      <c r="AB30" s="5">
        <v>1.1116404637128789</v>
      </c>
    </row>
    <row r="31" spans="4:28" x14ac:dyDescent="0.25">
      <c r="D31" s="5">
        <v>8</v>
      </c>
      <c r="E31" s="5">
        <v>2.4599999999999997E-2</v>
      </c>
      <c r="F31" s="5">
        <v>2.5092E-2</v>
      </c>
      <c r="G31" s="5">
        <v>2.5593840000000003E-2</v>
      </c>
      <c r="H31" s="5">
        <v>2.6105716799999998E-2</v>
      </c>
      <c r="I31" s="5">
        <v>3.2767863483150708E-2</v>
      </c>
      <c r="J31" s="5">
        <v>3.9430010166301412E-2</v>
      </c>
      <c r="K31" s="5">
        <v>4.6092156849452115E-2</v>
      </c>
      <c r="L31" s="5">
        <v>5.2754303532602818E-2</v>
      </c>
      <c r="M31" s="5">
        <v>5.9416450215753529E-2</v>
      </c>
      <c r="N31" s="5">
        <v>6.6078596898904232E-2</v>
      </c>
      <c r="O31" s="5">
        <v>7.2740743582054943E-2</v>
      </c>
      <c r="P31" s="5">
        <v>7.9402890265205653E-2</v>
      </c>
      <c r="Q31" s="5">
        <v>9.1313323804986496E-2</v>
      </c>
      <c r="R31" s="5">
        <v>0.10322375734476735</v>
      </c>
      <c r="S31" s="5">
        <v>0.11513419088454818</v>
      </c>
      <c r="T31" s="5">
        <v>0.12704462442432904</v>
      </c>
      <c r="U31" s="5">
        <v>0.13895505796410987</v>
      </c>
      <c r="V31" s="5">
        <v>0.15086549150389073</v>
      </c>
      <c r="W31" s="5">
        <v>0.16277592504367158</v>
      </c>
      <c r="X31" s="5">
        <v>0.17468635858345244</v>
      </c>
      <c r="Y31" s="5">
        <v>0.18659679212323327</v>
      </c>
      <c r="Z31" s="5">
        <v>0.19850722566301413</v>
      </c>
      <c r="AA31" s="5">
        <v>0.25805939336191835</v>
      </c>
      <c r="AB31" s="5">
        <v>0.31761156106082261</v>
      </c>
    </row>
    <row r="32" spans="4:28" x14ac:dyDescent="0.25">
      <c r="D32" s="5">
        <v>9</v>
      </c>
      <c r="E32" s="5">
        <v>2.4599999999999997E-2</v>
      </c>
      <c r="F32" s="5">
        <v>2.5092E-2</v>
      </c>
      <c r="G32" s="5">
        <v>2.5593840000000003E-2</v>
      </c>
      <c r="H32" s="5">
        <v>2.6105716799999998E-2</v>
      </c>
      <c r="I32" s="5">
        <v>4.2693224766301413E-2</v>
      </c>
      <c r="J32" s="5">
        <v>5.9280732732602821E-2</v>
      </c>
      <c r="K32" s="5">
        <v>7.586824069890423E-2</v>
      </c>
      <c r="L32" s="5">
        <v>9.2455748665205659E-2</v>
      </c>
      <c r="M32" s="5">
        <v>0.10904325663150707</v>
      </c>
      <c r="N32" s="5">
        <v>0.12563076459780848</v>
      </c>
      <c r="O32" s="5">
        <v>0.1422182725641099</v>
      </c>
      <c r="P32" s="5">
        <v>0.15880578053041131</v>
      </c>
      <c r="Q32" s="5">
        <v>0.18262664760997299</v>
      </c>
      <c r="R32" s="5">
        <v>0.20644751468953471</v>
      </c>
      <c r="S32" s="5">
        <v>0.23026838176909636</v>
      </c>
      <c r="T32" s="5">
        <v>0.25408924884865808</v>
      </c>
      <c r="U32" s="5">
        <v>0.27791011592821974</v>
      </c>
      <c r="V32" s="5">
        <v>0.30173098300778145</v>
      </c>
      <c r="W32" s="5">
        <v>0.32555185008734316</v>
      </c>
      <c r="X32" s="5">
        <v>0.34937271716690488</v>
      </c>
      <c r="Y32" s="5">
        <v>0.37319358424646654</v>
      </c>
      <c r="Z32" s="5">
        <v>0.39701445132602825</v>
      </c>
      <c r="AA32" s="5">
        <v>0.51611878672383671</v>
      </c>
      <c r="AB32" s="5">
        <v>0.63522312212164522</v>
      </c>
    </row>
    <row r="33" spans="4:28" x14ac:dyDescent="0.25">
      <c r="D33" s="5">
        <v>10</v>
      </c>
      <c r="E33" s="5">
        <v>2.4599999999999997E-2</v>
      </c>
      <c r="F33" s="5">
        <v>2.5092E-2</v>
      </c>
      <c r="G33" s="5">
        <v>2.5593840000000003E-2</v>
      </c>
      <c r="H33" s="5">
        <v>2.6105716799999998E-2</v>
      </c>
      <c r="I33" s="5">
        <v>6.2543947332602823E-2</v>
      </c>
      <c r="J33" s="5">
        <v>9.8982177865205648E-2</v>
      </c>
      <c r="K33" s="5">
        <v>0.13542040839780847</v>
      </c>
      <c r="L33" s="5">
        <v>0.17185863893041131</v>
      </c>
      <c r="M33" s="5">
        <v>0.20829686946301412</v>
      </c>
      <c r="N33" s="5">
        <v>0.24473509999561693</v>
      </c>
      <c r="O33" s="5">
        <v>0.28117333052821974</v>
      </c>
      <c r="P33" s="5">
        <v>0.31761156106082261</v>
      </c>
      <c r="Q33" s="5">
        <v>0.36525329521994598</v>
      </c>
      <c r="R33" s="5">
        <v>0.41289502937906941</v>
      </c>
      <c r="S33" s="5">
        <v>0.46053676353819273</v>
      </c>
      <c r="T33" s="5">
        <v>0.50817849769731616</v>
      </c>
      <c r="U33" s="5">
        <v>0.55582023185643947</v>
      </c>
      <c r="V33" s="5">
        <v>0.6034619660155629</v>
      </c>
      <c r="W33" s="5">
        <v>0.65110370017468633</v>
      </c>
      <c r="X33" s="5">
        <v>0.69874543433380976</v>
      </c>
      <c r="Y33" s="5">
        <v>0.74638716849293307</v>
      </c>
      <c r="Z33" s="5">
        <v>0.7940289026520565</v>
      </c>
      <c r="AA33" s="5">
        <v>1.0322375734476734</v>
      </c>
      <c r="AB33" s="5">
        <v>1.2704462442432904</v>
      </c>
    </row>
    <row r="34" spans="4:28" x14ac:dyDescent="0.25">
      <c r="D34" s="5">
        <v>11</v>
      </c>
      <c r="E34" s="5">
        <v>2.4599999999999997E-2</v>
      </c>
      <c r="F34" s="5">
        <v>2.5092E-2</v>
      </c>
      <c r="G34" s="5">
        <v>2.5593840000000003E-2</v>
      </c>
      <c r="H34" s="5">
        <v>2.6105716799999998E-2</v>
      </c>
      <c r="I34" s="5">
        <v>8.2394669898904233E-2</v>
      </c>
      <c r="J34" s="5">
        <v>0.13868362299780848</v>
      </c>
      <c r="K34" s="5">
        <v>0.19497257609671273</v>
      </c>
      <c r="L34" s="5">
        <v>0.25126152919561695</v>
      </c>
      <c r="M34" s="5">
        <v>0.30755048229452125</v>
      </c>
      <c r="N34" s="5">
        <v>0.36383943539342545</v>
      </c>
      <c r="O34" s="5">
        <v>0.4201283884923297</v>
      </c>
      <c r="P34" s="5">
        <v>0.47641734159123389</v>
      </c>
      <c r="Q34" s="5">
        <v>0.54787994282991892</v>
      </c>
      <c r="R34" s="5">
        <v>0.61934254406860412</v>
      </c>
      <c r="S34" s="5">
        <v>0.69080514530728909</v>
      </c>
      <c r="T34" s="5">
        <v>0.76226774654597418</v>
      </c>
      <c r="U34" s="5">
        <v>0.83373034778465938</v>
      </c>
      <c r="V34" s="5">
        <v>0.90519294902334435</v>
      </c>
      <c r="W34" s="5">
        <v>0.97665555026202944</v>
      </c>
      <c r="X34" s="5">
        <v>1.0481181515007145</v>
      </c>
      <c r="Y34" s="5">
        <v>1.1195807527393995</v>
      </c>
      <c r="Z34" s="5">
        <v>1.1910433539780847</v>
      </c>
      <c r="AA34" s="5">
        <v>1.54835636017151</v>
      </c>
      <c r="AB34" s="5">
        <v>1.9056693663649356</v>
      </c>
    </row>
    <row r="35" spans="4:28" x14ac:dyDescent="0.25">
      <c r="D35" s="5">
        <v>12</v>
      </c>
      <c r="E35" s="5">
        <v>2.4599999999999997E-2</v>
      </c>
      <c r="F35" s="5">
        <v>2.5092E-2</v>
      </c>
      <c r="G35" s="5">
        <v>2.5593840000000003E-2</v>
      </c>
      <c r="H35" s="5">
        <v>2.6105716799999998E-2</v>
      </c>
      <c r="I35" s="5">
        <v>0.10224539246520567</v>
      </c>
      <c r="J35" s="5">
        <v>0.17838506813041133</v>
      </c>
      <c r="K35" s="5">
        <v>0.25452474379561696</v>
      </c>
      <c r="L35" s="5">
        <v>0.33066441946082265</v>
      </c>
      <c r="M35" s="5">
        <v>0.40680409512602828</v>
      </c>
      <c r="N35" s="5">
        <v>0.48294377079123402</v>
      </c>
      <c r="O35" s="5">
        <v>0.5590834464564397</v>
      </c>
      <c r="P35" s="5">
        <v>0.63522312212164522</v>
      </c>
      <c r="Q35" s="5">
        <v>0.73050659043989197</v>
      </c>
      <c r="R35" s="5">
        <v>0.82579005875813882</v>
      </c>
      <c r="S35" s="5">
        <v>0.92107352707638546</v>
      </c>
      <c r="T35" s="5">
        <v>1.0163569953946323</v>
      </c>
      <c r="U35" s="5">
        <v>1.1116404637128789</v>
      </c>
      <c r="V35" s="5">
        <v>1.2069239320311258</v>
      </c>
      <c r="W35" s="5">
        <v>1.3022074003493727</v>
      </c>
      <c r="X35" s="5">
        <v>1.3974908686676195</v>
      </c>
      <c r="Y35" s="5">
        <v>1.4927743369858661</v>
      </c>
      <c r="Z35" s="5">
        <v>1.588057805304113</v>
      </c>
      <c r="AA35" s="5">
        <v>2.0644751468953468</v>
      </c>
      <c r="AB35" s="5">
        <v>2.5408924884865809</v>
      </c>
    </row>
    <row r="36" spans="4:28" x14ac:dyDescent="0.25">
      <c r="D36" s="5">
        <v>13</v>
      </c>
      <c r="E36" s="5">
        <v>2.4599999999999997E-2</v>
      </c>
      <c r="F36" s="5">
        <v>2.5092E-2</v>
      </c>
      <c r="G36" s="5">
        <v>2.5593840000000003E-2</v>
      </c>
      <c r="H36" s="5">
        <v>2.6105716799999998E-2</v>
      </c>
      <c r="I36" s="5">
        <v>0.12209611503150708</v>
      </c>
      <c r="J36" s="5">
        <v>0.21808651326301415</v>
      </c>
      <c r="K36" s="5">
        <v>0.31407691149452122</v>
      </c>
      <c r="L36" s="5">
        <v>0.41006730972602823</v>
      </c>
      <c r="M36" s="5">
        <v>0.50605770795753535</v>
      </c>
      <c r="N36" s="5">
        <v>0.60204810618904248</v>
      </c>
      <c r="O36" s="5">
        <v>0.69803850442054949</v>
      </c>
      <c r="P36" s="5">
        <v>0.7940289026520565</v>
      </c>
      <c r="Q36" s="5">
        <v>0.9131332380498649</v>
      </c>
      <c r="R36" s="5">
        <v>1.0322375734476734</v>
      </c>
      <c r="S36" s="5">
        <v>1.1513419088454819</v>
      </c>
      <c r="T36" s="5">
        <v>1.2704462442432904</v>
      </c>
      <c r="U36" s="5">
        <v>1.389550579641099</v>
      </c>
      <c r="V36" s="5">
        <v>1.5086549150389073</v>
      </c>
      <c r="W36" s="5">
        <v>1.6277592504367158</v>
      </c>
      <c r="X36" s="5">
        <v>1.7468635858345245</v>
      </c>
      <c r="Y36" s="5">
        <v>1.8659679212323328</v>
      </c>
      <c r="Z36" s="5">
        <v>1.9850722566301413</v>
      </c>
      <c r="AA36" s="5">
        <v>2.5805939336191837</v>
      </c>
      <c r="AB36" s="5">
        <v>3.176115610608226</v>
      </c>
    </row>
    <row r="37" spans="4:28" x14ac:dyDescent="0.25">
      <c r="D37" s="5">
        <v>14</v>
      </c>
      <c r="E37" s="5">
        <v>2.4599999999999997E-2</v>
      </c>
      <c r="F37" s="5">
        <v>2.5092E-2</v>
      </c>
      <c r="G37" s="5">
        <v>2.5593840000000003E-2</v>
      </c>
      <c r="H37" s="5">
        <v>2.6105716799999998E-2</v>
      </c>
      <c r="I37" s="5">
        <v>0.1617975601641099</v>
      </c>
      <c r="J37" s="5">
        <v>0.29748940352821979</v>
      </c>
      <c r="K37" s="5">
        <v>0.43318124689232967</v>
      </c>
      <c r="L37" s="5">
        <v>0.56887309025643951</v>
      </c>
      <c r="M37" s="5">
        <v>0.70456493362054951</v>
      </c>
      <c r="N37" s="5">
        <v>0.84025677698465939</v>
      </c>
      <c r="O37" s="5">
        <v>0.97594862034876939</v>
      </c>
      <c r="P37" s="5">
        <v>1.1116404637128789</v>
      </c>
      <c r="Q37" s="5">
        <v>1.278386533269811</v>
      </c>
      <c r="R37" s="5">
        <v>1.4451326028267428</v>
      </c>
      <c r="S37" s="5">
        <v>1.6118786723836744</v>
      </c>
      <c r="T37" s="5">
        <v>1.7786247419406067</v>
      </c>
      <c r="U37" s="5">
        <v>1.9453708114975385</v>
      </c>
      <c r="V37" s="5">
        <v>2.1121168810544702</v>
      </c>
      <c r="W37" s="5">
        <v>2.2788629506114022</v>
      </c>
      <c r="X37" s="5">
        <v>2.4456090201683343</v>
      </c>
      <c r="Y37" s="5">
        <v>2.6123550897252659</v>
      </c>
      <c r="Z37" s="5">
        <v>2.7791011592821979</v>
      </c>
      <c r="AA37" s="5">
        <v>3.6128315070668569</v>
      </c>
      <c r="AB37" s="5">
        <v>4.4465618548515158</v>
      </c>
    </row>
  </sheetData>
  <dataValidations count="1">
    <dataValidation type="list" allowBlank="1" showInputMessage="1" showErrorMessage="1" sqref="E6" xr:uid="{C93A3F20-BE22-4C0B-9CB2-091F6C27B087}">
      <formula1>$A$2:$A$3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>
    <tabColor theme="4"/>
  </sheetPr>
  <dimension ref="A1:F71"/>
  <sheetViews>
    <sheetView workbookViewId="0">
      <selection activeCell="D3" sqref="D3"/>
    </sheetView>
  </sheetViews>
  <sheetFormatPr defaultColWidth="8.88671875" defaultRowHeight="13.2" x14ac:dyDescent="0.25"/>
  <cols>
    <col min="3" max="3" width="16.33203125" bestFit="1" customWidth="1"/>
    <col min="4" max="4" width="39.44140625" bestFit="1" customWidth="1"/>
    <col min="5" max="5" width="10.109375" bestFit="1" customWidth="1"/>
    <col min="6" max="6" width="19.44140625" bestFit="1" customWidth="1"/>
  </cols>
  <sheetData>
    <row r="1" spans="1:6" x14ac:dyDescent="0.25">
      <c r="A1" t="s">
        <v>3</v>
      </c>
      <c r="B1" t="s">
        <v>0</v>
      </c>
    </row>
    <row r="2" spans="1:6" x14ac:dyDescent="0.25">
      <c r="B2" s="4" t="s">
        <v>14</v>
      </c>
      <c r="C2" t="s">
        <v>156</v>
      </c>
      <c r="D2" t="s">
        <v>157</v>
      </c>
      <c r="E2" s="4" t="s">
        <v>16</v>
      </c>
      <c r="F2" s="4" t="s">
        <v>17</v>
      </c>
    </row>
    <row r="3" spans="1:6" x14ac:dyDescent="0.25">
      <c r="B3" s="4" t="s">
        <v>14</v>
      </c>
      <c r="C3" t="s">
        <v>22</v>
      </c>
      <c r="D3" t="s">
        <v>23</v>
      </c>
      <c r="E3" s="4" t="s">
        <v>16</v>
      </c>
      <c r="F3" s="4" t="s">
        <v>17</v>
      </c>
    </row>
    <row r="4" spans="1:6" x14ac:dyDescent="0.25">
      <c r="B4" s="4" t="s">
        <v>14</v>
      </c>
      <c r="C4" t="s">
        <v>24</v>
      </c>
      <c r="D4" t="s">
        <v>25</v>
      </c>
      <c r="E4" s="4" t="s">
        <v>16</v>
      </c>
      <c r="F4" s="4" t="s">
        <v>17</v>
      </c>
    </row>
    <row r="5" spans="1:6" x14ac:dyDescent="0.25">
      <c r="B5" s="4" t="s">
        <v>14</v>
      </c>
      <c r="C5" t="s">
        <v>26</v>
      </c>
      <c r="D5" t="s">
        <v>27</v>
      </c>
      <c r="E5" s="4" t="s">
        <v>16</v>
      </c>
      <c r="F5" s="4" t="s">
        <v>17</v>
      </c>
    </row>
    <row r="6" spans="1:6" x14ac:dyDescent="0.25">
      <c r="B6" s="4" t="s">
        <v>14</v>
      </c>
      <c r="C6" t="s">
        <v>19</v>
      </c>
      <c r="D6" t="s">
        <v>18</v>
      </c>
      <c r="E6" s="4" t="s">
        <v>16</v>
      </c>
      <c r="F6" s="4" t="s">
        <v>17</v>
      </c>
    </row>
    <row r="7" spans="1:6" x14ac:dyDescent="0.25">
      <c r="B7" s="4" t="s">
        <v>14</v>
      </c>
      <c r="C7" t="s">
        <v>21</v>
      </c>
      <c r="D7" t="s">
        <v>15</v>
      </c>
      <c r="E7" s="4" t="s">
        <v>16</v>
      </c>
      <c r="F7" s="4" t="s">
        <v>17</v>
      </c>
    </row>
    <row r="8" spans="1:6" x14ac:dyDescent="0.25">
      <c r="B8" s="4" t="s">
        <v>14</v>
      </c>
      <c r="C8" t="s">
        <v>28</v>
      </c>
      <c r="D8" t="s">
        <v>29</v>
      </c>
      <c r="E8" s="4" t="s">
        <v>16</v>
      </c>
      <c r="F8" s="4" t="s">
        <v>17</v>
      </c>
    </row>
    <row r="9" spans="1:6" x14ac:dyDescent="0.25">
      <c r="B9" s="4" t="s">
        <v>14</v>
      </c>
      <c r="C9" t="s">
        <v>30</v>
      </c>
      <c r="D9" t="s">
        <v>31</v>
      </c>
      <c r="E9" s="4" t="s">
        <v>16</v>
      </c>
      <c r="F9" s="4" t="s">
        <v>17</v>
      </c>
    </row>
    <row r="10" spans="1:6" x14ac:dyDescent="0.25">
      <c r="B10" s="4" t="s">
        <v>14</v>
      </c>
      <c r="C10" t="s">
        <v>32</v>
      </c>
      <c r="D10" t="s">
        <v>33</v>
      </c>
      <c r="E10" s="4" t="s">
        <v>16</v>
      </c>
      <c r="F10" s="4" t="s">
        <v>17</v>
      </c>
    </row>
    <row r="11" spans="1:6" x14ac:dyDescent="0.25">
      <c r="B11" s="4" t="s">
        <v>14</v>
      </c>
      <c r="C11" t="s">
        <v>34</v>
      </c>
      <c r="D11" t="s">
        <v>35</v>
      </c>
      <c r="E11" s="4" t="s">
        <v>16</v>
      </c>
      <c r="F11" s="4" t="s">
        <v>17</v>
      </c>
    </row>
    <row r="12" spans="1:6" x14ac:dyDescent="0.25">
      <c r="B12" s="4" t="s">
        <v>14</v>
      </c>
      <c r="C12" t="s">
        <v>36</v>
      </c>
      <c r="D12" t="s">
        <v>37</v>
      </c>
      <c r="E12" s="4" t="s">
        <v>16</v>
      </c>
      <c r="F12" s="4" t="s">
        <v>17</v>
      </c>
    </row>
    <row r="13" spans="1:6" x14ac:dyDescent="0.25">
      <c r="B13" s="4" t="s">
        <v>14</v>
      </c>
      <c r="C13" t="s">
        <v>38</v>
      </c>
      <c r="D13" t="s">
        <v>39</v>
      </c>
      <c r="E13" s="4" t="s">
        <v>16</v>
      </c>
      <c r="F13" s="4" t="s">
        <v>17</v>
      </c>
    </row>
    <row r="14" spans="1:6" x14ac:dyDescent="0.25">
      <c r="B14" s="4" t="s">
        <v>14</v>
      </c>
      <c r="C14" t="s">
        <v>40</v>
      </c>
      <c r="D14" t="s">
        <v>41</v>
      </c>
      <c r="E14" s="4" t="s">
        <v>16</v>
      </c>
      <c r="F14" s="4" t="s">
        <v>17</v>
      </c>
    </row>
    <row r="15" spans="1:6" x14ac:dyDescent="0.25">
      <c r="B15" s="4" t="s">
        <v>14</v>
      </c>
      <c r="C15" t="s">
        <v>42</v>
      </c>
      <c r="D15" t="s">
        <v>43</v>
      </c>
      <c r="E15" s="4" t="s">
        <v>16</v>
      </c>
      <c r="F15" s="4" t="s">
        <v>17</v>
      </c>
    </row>
    <row r="16" spans="1:6" x14ac:dyDescent="0.25">
      <c r="B16" s="4" t="s">
        <v>14</v>
      </c>
      <c r="C16" t="s">
        <v>44</v>
      </c>
      <c r="D16" t="s">
        <v>45</v>
      </c>
      <c r="E16" s="4" t="s">
        <v>16</v>
      </c>
      <c r="F16" s="4" t="s">
        <v>17</v>
      </c>
    </row>
    <row r="17" spans="2:6" x14ac:dyDescent="0.25">
      <c r="B17" s="4" t="s">
        <v>14</v>
      </c>
      <c r="C17" t="s">
        <v>46</v>
      </c>
      <c r="D17" t="s">
        <v>47</v>
      </c>
      <c r="E17" s="4" t="s">
        <v>16</v>
      </c>
      <c r="F17" s="4" t="s">
        <v>17</v>
      </c>
    </row>
    <row r="18" spans="2:6" x14ac:dyDescent="0.25">
      <c r="B18" s="4" t="s">
        <v>14</v>
      </c>
      <c r="C18" t="s">
        <v>48</v>
      </c>
      <c r="D18" t="s">
        <v>49</v>
      </c>
      <c r="E18" s="4" t="s">
        <v>16</v>
      </c>
      <c r="F18" s="4" t="s">
        <v>17</v>
      </c>
    </row>
    <row r="19" spans="2:6" x14ac:dyDescent="0.25">
      <c r="B19" s="4" t="s">
        <v>14</v>
      </c>
      <c r="C19" t="s">
        <v>50</v>
      </c>
      <c r="D19" t="s">
        <v>51</v>
      </c>
      <c r="E19" s="4" t="s">
        <v>16</v>
      </c>
      <c r="F19" s="4" t="s">
        <v>17</v>
      </c>
    </row>
    <row r="20" spans="2:6" x14ac:dyDescent="0.25">
      <c r="B20" s="4" t="s">
        <v>14</v>
      </c>
      <c r="C20" t="s">
        <v>52</v>
      </c>
      <c r="D20" t="s">
        <v>53</v>
      </c>
      <c r="E20" s="4" t="s">
        <v>16</v>
      </c>
      <c r="F20" s="4" t="s">
        <v>17</v>
      </c>
    </row>
    <row r="21" spans="2:6" x14ac:dyDescent="0.25">
      <c r="B21" s="4" t="s">
        <v>14</v>
      </c>
      <c r="C21" t="s">
        <v>54</v>
      </c>
      <c r="D21" t="s">
        <v>55</v>
      </c>
      <c r="E21" s="4" t="s">
        <v>16</v>
      </c>
      <c r="F21" s="4" t="s">
        <v>17</v>
      </c>
    </row>
    <row r="22" spans="2:6" x14ac:dyDescent="0.25">
      <c r="B22" s="4" t="s">
        <v>14</v>
      </c>
      <c r="C22" t="s">
        <v>56</v>
      </c>
      <c r="D22" t="s">
        <v>57</v>
      </c>
      <c r="E22" s="4" t="s">
        <v>16</v>
      </c>
      <c r="F22" s="4" t="s">
        <v>17</v>
      </c>
    </row>
    <row r="23" spans="2:6" x14ac:dyDescent="0.25">
      <c r="B23" s="4" t="s">
        <v>14</v>
      </c>
      <c r="C23" t="s">
        <v>58</v>
      </c>
      <c r="D23" t="s">
        <v>59</v>
      </c>
      <c r="E23" s="4" t="s">
        <v>16</v>
      </c>
      <c r="F23" s="4" t="s">
        <v>17</v>
      </c>
    </row>
    <row r="24" spans="2:6" x14ac:dyDescent="0.25">
      <c r="B24" s="4" t="s">
        <v>14</v>
      </c>
      <c r="C24" t="s">
        <v>60</v>
      </c>
      <c r="D24" t="s">
        <v>61</v>
      </c>
      <c r="E24" s="4" t="s">
        <v>16</v>
      </c>
      <c r="F24" s="4" t="s">
        <v>17</v>
      </c>
    </row>
    <row r="25" spans="2:6" x14ac:dyDescent="0.25">
      <c r="B25" s="4" t="s">
        <v>14</v>
      </c>
      <c r="C25" t="s">
        <v>62</v>
      </c>
      <c r="D25" t="s">
        <v>63</v>
      </c>
      <c r="E25" s="4" t="s">
        <v>16</v>
      </c>
      <c r="F25" s="4" t="s">
        <v>17</v>
      </c>
    </row>
    <row r="26" spans="2:6" x14ac:dyDescent="0.25">
      <c r="B26" s="4" t="s">
        <v>14</v>
      </c>
      <c r="C26" t="s">
        <v>64</v>
      </c>
      <c r="D26" t="s">
        <v>65</v>
      </c>
      <c r="E26" s="4" t="s">
        <v>16</v>
      </c>
      <c r="F26" s="4" t="s">
        <v>17</v>
      </c>
    </row>
    <row r="27" spans="2:6" x14ac:dyDescent="0.25">
      <c r="B27" s="4" t="s">
        <v>14</v>
      </c>
      <c r="C27" t="s">
        <v>66</v>
      </c>
      <c r="D27" t="s">
        <v>67</v>
      </c>
      <c r="E27" s="4" t="s">
        <v>16</v>
      </c>
      <c r="F27" s="4" t="s">
        <v>17</v>
      </c>
    </row>
    <row r="28" spans="2:6" x14ac:dyDescent="0.25">
      <c r="B28" s="4" t="s">
        <v>14</v>
      </c>
      <c r="C28" t="s">
        <v>68</v>
      </c>
      <c r="D28" t="s">
        <v>69</v>
      </c>
      <c r="E28" s="4" t="s">
        <v>16</v>
      </c>
      <c r="F28" s="4" t="s">
        <v>17</v>
      </c>
    </row>
    <row r="29" spans="2:6" x14ac:dyDescent="0.25">
      <c r="B29" s="4" t="s">
        <v>14</v>
      </c>
      <c r="C29" t="s">
        <v>70</v>
      </c>
      <c r="D29" t="s">
        <v>71</v>
      </c>
      <c r="E29" s="4" t="s">
        <v>16</v>
      </c>
      <c r="F29" s="4" t="s">
        <v>17</v>
      </c>
    </row>
    <row r="30" spans="2:6" x14ac:dyDescent="0.25">
      <c r="B30" s="4" t="s">
        <v>14</v>
      </c>
      <c r="C30" t="s">
        <v>72</v>
      </c>
      <c r="D30" t="s">
        <v>73</v>
      </c>
      <c r="E30" s="4" t="s">
        <v>16</v>
      </c>
      <c r="F30" s="4" t="s">
        <v>17</v>
      </c>
    </row>
    <row r="31" spans="2:6" x14ac:dyDescent="0.25">
      <c r="B31" s="4" t="s">
        <v>14</v>
      </c>
      <c r="C31" t="s">
        <v>74</v>
      </c>
      <c r="D31" t="s">
        <v>75</v>
      </c>
      <c r="E31" s="4" t="s">
        <v>16</v>
      </c>
      <c r="F31" s="4" t="s">
        <v>17</v>
      </c>
    </row>
    <row r="32" spans="2:6" x14ac:dyDescent="0.25">
      <c r="B32" s="4" t="s">
        <v>14</v>
      </c>
      <c r="C32" t="s">
        <v>76</v>
      </c>
      <c r="D32" t="s">
        <v>77</v>
      </c>
      <c r="E32" s="4" t="s">
        <v>16</v>
      </c>
      <c r="F32" s="4" t="s">
        <v>17</v>
      </c>
    </row>
    <row r="33" spans="2:6" x14ac:dyDescent="0.25">
      <c r="B33" s="4" t="s">
        <v>14</v>
      </c>
      <c r="C33" t="s">
        <v>78</v>
      </c>
      <c r="D33" t="s">
        <v>79</v>
      </c>
      <c r="E33" s="4" t="s">
        <v>16</v>
      </c>
      <c r="F33" s="4" t="s">
        <v>17</v>
      </c>
    </row>
    <row r="34" spans="2:6" x14ac:dyDescent="0.25">
      <c r="B34" s="4" t="s">
        <v>14</v>
      </c>
      <c r="C34" t="s">
        <v>80</v>
      </c>
      <c r="D34" t="s">
        <v>81</v>
      </c>
      <c r="E34" s="4" t="s">
        <v>16</v>
      </c>
      <c r="F34" s="4" t="s">
        <v>17</v>
      </c>
    </row>
    <row r="35" spans="2:6" x14ac:dyDescent="0.25">
      <c r="B35" s="4" t="s">
        <v>14</v>
      </c>
      <c r="C35" t="s">
        <v>82</v>
      </c>
      <c r="D35" t="s">
        <v>83</v>
      </c>
      <c r="E35" s="4" t="s">
        <v>16</v>
      </c>
      <c r="F35" s="4" t="s">
        <v>17</v>
      </c>
    </row>
    <row r="36" spans="2:6" x14ac:dyDescent="0.25">
      <c r="B36" s="4" t="s">
        <v>14</v>
      </c>
      <c r="C36" t="s">
        <v>84</v>
      </c>
      <c r="D36" t="s">
        <v>85</v>
      </c>
      <c r="E36" s="4" t="s">
        <v>16</v>
      </c>
      <c r="F36" s="4" t="s">
        <v>17</v>
      </c>
    </row>
    <row r="37" spans="2:6" x14ac:dyDescent="0.25">
      <c r="B37" s="4" t="s">
        <v>14</v>
      </c>
      <c r="C37" t="s">
        <v>86</v>
      </c>
      <c r="D37" t="s">
        <v>87</v>
      </c>
      <c r="E37" s="4" t="s">
        <v>16</v>
      </c>
      <c r="F37" s="4" t="s">
        <v>17</v>
      </c>
    </row>
    <row r="38" spans="2:6" x14ac:dyDescent="0.25">
      <c r="B38" s="4" t="s">
        <v>14</v>
      </c>
      <c r="C38" t="s">
        <v>88</v>
      </c>
      <c r="D38" t="s">
        <v>89</v>
      </c>
      <c r="E38" s="4" t="s">
        <v>16</v>
      </c>
      <c r="F38" s="4" t="s">
        <v>17</v>
      </c>
    </row>
    <row r="39" spans="2:6" x14ac:dyDescent="0.25">
      <c r="B39" s="4" t="s">
        <v>14</v>
      </c>
      <c r="C39" t="s">
        <v>90</v>
      </c>
      <c r="D39" t="s">
        <v>91</v>
      </c>
      <c r="E39" s="4" t="s">
        <v>16</v>
      </c>
      <c r="F39" s="4" t="s">
        <v>17</v>
      </c>
    </row>
    <row r="40" spans="2:6" x14ac:dyDescent="0.25">
      <c r="B40" s="4" t="s">
        <v>14</v>
      </c>
      <c r="C40" t="s">
        <v>92</v>
      </c>
      <c r="D40" t="s">
        <v>93</v>
      </c>
      <c r="E40" s="4" t="s">
        <v>16</v>
      </c>
      <c r="F40" s="4" t="s">
        <v>17</v>
      </c>
    </row>
    <row r="41" spans="2:6" x14ac:dyDescent="0.25">
      <c r="B41" s="4" t="s">
        <v>14</v>
      </c>
      <c r="C41" t="s">
        <v>94</v>
      </c>
      <c r="D41" t="s">
        <v>95</v>
      </c>
      <c r="E41" s="4" t="s">
        <v>16</v>
      </c>
      <c r="F41" s="4" t="s">
        <v>17</v>
      </c>
    </row>
    <row r="42" spans="2:6" x14ac:dyDescent="0.25">
      <c r="B42" s="4" t="s">
        <v>14</v>
      </c>
      <c r="C42" t="s">
        <v>96</v>
      </c>
      <c r="D42" t="s">
        <v>97</v>
      </c>
      <c r="E42" s="4" t="s">
        <v>16</v>
      </c>
      <c r="F42" s="4" t="s">
        <v>17</v>
      </c>
    </row>
    <row r="43" spans="2:6" x14ac:dyDescent="0.25">
      <c r="B43" s="4" t="s">
        <v>14</v>
      </c>
      <c r="C43" t="s">
        <v>98</v>
      </c>
      <c r="D43" t="s">
        <v>99</v>
      </c>
      <c r="E43" s="4" t="s">
        <v>16</v>
      </c>
      <c r="F43" s="4" t="s">
        <v>17</v>
      </c>
    </row>
    <row r="44" spans="2:6" x14ac:dyDescent="0.25">
      <c r="B44" s="4" t="s">
        <v>14</v>
      </c>
      <c r="C44" t="s">
        <v>100</v>
      </c>
      <c r="D44" t="s">
        <v>101</v>
      </c>
      <c r="E44" s="4" t="s">
        <v>16</v>
      </c>
      <c r="F44" s="4" t="s">
        <v>17</v>
      </c>
    </row>
    <row r="45" spans="2:6" x14ac:dyDescent="0.25">
      <c r="B45" s="4" t="s">
        <v>14</v>
      </c>
      <c r="C45" t="s">
        <v>102</v>
      </c>
      <c r="D45" t="s">
        <v>103</v>
      </c>
      <c r="E45" s="4" t="s">
        <v>16</v>
      </c>
      <c r="F45" s="4" t="s">
        <v>17</v>
      </c>
    </row>
    <row r="46" spans="2:6" x14ac:dyDescent="0.25">
      <c r="B46" s="4" t="s">
        <v>14</v>
      </c>
      <c r="C46" t="s">
        <v>104</v>
      </c>
      <c r="D46" t="s">
        <v>105</v>
      </c>
      <c r="E46" s="4" t="s">
        <v>16</v>
      </c>
      <c r="F46" s="4" t="s">
        <v>17</v>
      </c>
    </row>
    <row r="47" spans="2:6" x14ac:dyDescent="0.25">
      <c r="B47" s="4" t="s">
        <v>14</v>
      </c>
      <c r="C47" t="s">
        <v>106</v>
      </c>
      <c r="D47" t="s">
        <v>107</v>
      </c>
      <c r="E47" s="4" t="s">
        <v>16</v>
      </c>
      <c r="F47" s="4" t="s">
        <v>17</v>
      </c>
    </row>
    <row r="48" spans="2:6" x14ac:dyDescent="0.25">
      <c r="B48" s="4" t="s">
        <v>14</v>
      </c>
      <c r="C48" t="s">
        <v>108</v>
      </c>
      <c r="D48" t="s">
        <v>109</v>
      </c>
      <c r="E48" s="4" t="s">
        <v>16</v>
      </c>
      <c r="F48" s="4" t="s">
        <v>17</v>
      </c>
    </row>
    <row r="49" spans="2:6" x14ac:dyDescent="0.25">
      <c r="B49" s="4" t="s">
        <v>14</v>
      </c>
      <c r="C49" t="s">
        <v>110</v>
      </c>
      <c r="D49" t="s">
        <v>111</v>
      </c>
      <c r="E49" s="4" t="s">
        <v>16</v>
      </c>
      <c r="F49" s="4" t="s">
        <v>17</v>
      </c>
    </row>
    <row r="50" spans="2:6" x14ac:dyDescent="0.25">
      <c r="B50" s="4" t="s">
        <v>14</v>
      </c>
      <c r="C50" t="s">
        <v>112</v>
      </c>
      <c r="D50" t="s">
        <v>113</v>
      </c>
      <c r="E50" s="4" t="s">
        <v>16</v>
      </c>
      <c r="F50" s="4" t="s">
        <v>17</v>
      </c>
    </row>
    <row r="51" spans="2:6" x14ac:dyDescent="0.25">
      <c r="B51" s="4" t="s">
        <v>14</v>
      </c>
      <c r="C51" t="s">
        <v>114</v>
      </c>
      <c r="D51" t="s">
        <v>115</v>
      </c>
      <c r="E51" s="4" t="s">
        <v>16</v>
      </c>
      <c r="F51" s="4" t="s">
        <v>17</v>
      </c>
    </row>
    <row r="52" spans="2:6" x14ac:dyDescent="0.25">
      <c r="B52" s="4" t="s">
        <v>14</v>
      </c>
      <c r="C52" t="s">
        <v>116</v>
      </c>
      <c r="D52" t="s">
        <v>117</v>
      </c>
      <c r="E52" s="4" t="s">
        <v>16</v>
      </c>
      <c r="F52" s="4" t="s">
        <v>17</v>
      </c>
    </row>
    <row r="53" spans="2:6" x14ac:dyDescent="0.25">
      <c r="B53" s="4" t="s">
        <v>14</v>
      </c>
      <c r="C53" t="s">
        <v>118</v>
      </c>
      <c r="D53" t="s">
        <v>119</v>
      </c>
      <c r="E53" s="4" t="s">
        <v>16</v>
      </c>
      <c r="F53" s="4" t="s">
        <v>17</v>
      </c>
    </row>
    <row r="54" spans="2:6" x14ac:dyDescent="0.25">
      <c r="B54" s="4" t="s">
        <v>14</v>
      </c>
      <c r="C54" t="s">
        <v>120</v>
      </c>
      <c r="D54" t="s">
        <v>121</v>
      </c>
      <c r="E54" s="4" t="s">
        <v>16</v>
      </c>
      <c r="F54" s="4" t="s">
        <v>17</v>
      </c>
    </row>
    <row r="55" spans="2:6" x14ac:dyDescent="0.25">
      <c r="B55" s="4" t="s">
        <v>14</v>
      </c>
      <c r="C55" t="s">
        <v>122</v>
      </c>
      <c r="D55" t="s">
        <v>123</v>
      </c>
      <c r="E55" s="4" t="s">
        <v>16</v>
      </c>
      <c r="F55" s="4" t="s">
        <v>17</v>
      </c>
    </row>
    <row r="56" spans="2:6" x14ac:dyDescent="0.25">
      <c r="B56" s="4" t="s">
        <v>14</v>
      </c>
      <c r="C56" t="s">
        <v>124</v>
      </c>
      <c r="D56" t="s">
        <v>125</v>
      </c>
      <c r="E56" s="4" t="s">
        <v>16</v>
      </c>
      <c r="F56" s="4" t="s">
        <v>17</v>
      </c>
    </row>
    <row r="57" spans="2:6" x14ac:dyDescent="0.25">
      <c r="B57" s="4" t="s">
        <v>14</v>
      </c>
      <c r="C57" t="s">
        <v>126</v>
      </c>
      <c r="D57" t="s">
        <v>127</v>
      </c>
      <c r="E57" s="4" t="s">
        <v>16</v>
      </c>
      <c r="F57" s="4" t="s">
        <v>17</v>
      </c>
    </row>
    <row r="58" spans="2:6" x14ac:dyDescent="0.25">
      <c r="B58" s="4" t="s">
        <v>14</v>
      </c>
      <c r="C58" t="s">
        <v>128</v>
      </c>
      <c r="D58" t="s">
        <v>129</v>
      </c>
      <c r="E58" s="4" t="s">
        <v>16</v>
      </c>
      <c r="F58" s="4" t="s">
        <v>17</v>
      </c>
    </row>
    <row r="59" spans="2:6" x14ac:dyDescent="0.25">
      <c r="B59" s="4" t="s">
        <v>14</v>
      </c>
      <c r="C59" t="s">
        <v>130</v>
      </c>
      <c r="D59" t="s">
        <v>131</v>
      </c>
      <c r="E59" s="4" t="s">
        <v>16</v>
      </c>
      <c r="F59" s="4" t="s">
        <v>17</v>
      </c>
    </row>
    <row r="60" spans="2:6" x14ac:dyDescent="0.25">
      <c r="B60" s="4" t="s">
        <v>14</v>
      </c>
      <c r="C60" t="s">
        <v>132</v>
      </c>
      <c r="D60" t="s">
        <v>133</v>
      </c>
      <c r="E60" s="4" t="s">
        <v>16</v>
      </c>
      <c r="F60" s="4" t="s">
        <v>17</v>
      </c>
    </row>
    <row r="61" spans="2:6" x14ac:dyDescent="0.25">
      <c r="B61" s="4" t="s">
        <v>14</v>
      </c>
      <c r="C61" t="s">
        <v>134</v>
      </c>
      <c r="D61" t="s">
        <v>135</v>
      </c>
      <c r="E61" s="4" t="s">
        <v>16</v>
      </c>
      <c r="F61" s="4" t="s">
        <v>17</v>
      </c>
    </row>
    <row r="62" spans="2:6" x14ac:dyDescent="0.25">
      <c r="B62" s="4" t="s">
        <v>14</v>
      </c>
      <c r="C62" t="s">
        <v>136</v>
      </c>
      <c r="D62" t="s">
        <v>137</v>
      </c>
      <c r="E62" s="4" t="s">
        <v>16</v>
      </c>
      <c r="F62" s="4" t="s">
        <v>17</v>
      </c>
    </row>
    <row r="63" spans="2:6" x14ac:dyDescent="0.25">
      <c r="B63" s="4" t="s">
        <v>14</v>
      </c>
      <c r="C63" t="s">
        <v>138</v>
      </c>
      <c r="D63" t="s">
        <v>139</v>
      </c>
      <c r="E63" s="4" t="s">
        <v>16</v>
      </c>
      <c r="F63" s="4" t="s">
        <v>17</v>
      </c>
    </row>
    <row r="64" spans="2:6" x14ac:dyDescent="0.25">
      <c r="B64" s="4" t="s">
        <v>14</v>
      </c>
      <c r="C64" t="s">
        <v>140</v>
      </c>
      <c r="D64" t="s">
        <v>141</v>
      </c>
      <c r="E64" s="4" t="s">
        <v>16</v>
      </c>
      <c r="F64" s="4" t="s">
        <v>17</v>
      </c>
    </row>
    <row r="65" spans="2:6" x14ac:dyDescent="0.25">
      <c r="B65" s="4" t="s">
        <v>14</v>
      </c>
      <c r="C65" t="s">
        <v>142</v>
      </c>
      <c r="D65" t="s">
        <v>143</v>
      </c>
      <c r="E65" s="4" t="s">
        <v>16</v>
      </c>
      <c r="F65" s="4" t="s">
        <v>17</v>
      </c>
    </row>
    <row r="66" spans="2:6" x14ac:dyDescent="0.25">
      <c r="B66" s="4" t="s">
        <v>14</v>
      </c>
      <c r="C66" t="s">
        <v>144</v>
      </c>
      <c r="D66" t="s">
        <v>145</v>
      </c>
      <c r="E66" s="4" t="s">
        <v>16</v>
      </c>
      <c r="F66" s="4" t="s">
        <v>17</v>
      </c>
    </row>
    <row r="67" spans="2:6" x14ac:dyDescent="0.25">
      <c r="B67" s="4" t="s">
        <v>14</v>
      </c>
      <c r="C67" t="s">
        <v>146</v>
      </c>
      <c r="D67" t="s">
        <v>147</v>
      </c>
      <c r="E67" s="4" t="s">
        <v>16</v>
      </c>
      <c r="F67" s="4" t="s">
        <v>17</v>
      </c>
    </row>
    <row r="68" spans="2:6" x14ac:dyDescent="0.25">
      <c r="B68" s="4" t="s">
        <v>14</v>
      </c>
      <c r="C68" t="s">
        <v>148</v>
      </c>
      <c r="D68" t="s">
        <v>149</v>
      </c>
      <c r="E68" s="4" t="s">
        <v>16</v>
      </c>
      <c r="F68" s="4" t="s">
        <v>17</v>
      </c>
    </row>
    <row r="69" spans="2:6" x14ac:dyDescent="0.25">
      <c r="B69" s="4" t="s">
        <v>14</v>
      </c>
      <c r="C69" t="s">
        <v>150</v>
      </c>
      <c r="D69" t="s">
        <v>151</v>
      </c>
      <c r="E69" s="4" t="s">
        <v>16</v>
      </c>
      <c r="F69" s="4" t="s">
        <v>17</v>
      </c>
    </row>
    <row r="70" spans="2:6" x14ac:dyDescent="0.25">
      <c r="B70" s="4" t="s">
        <v>14</v>
      </c>
      <c r="C70" t="s">
        <v>152</v>
      </c>
      <c r="D70" t="s">
        <v>153</v>
      </c>
      <c r="E70" s="4" t="s">
        <v>16</v>
      </c>
      <c r="F70" s="4" t="s">
        <v>17</v>
      </c>
    </row>
    <row r="71" spans="2:6" x14ac:dyDescent="0.25">
      <c r="B71" s="4" t="s">
        <v>14</v>
      </c>
      <c r="C71" t="s">
        <v>154</v>
      </c>
      <c r="D71" t="s">
        <v>155</v>
      </c>
      <c r="E71" s="4" t="s">
        <v>16</v>
      </c>
      <c r="F71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>
    <tabColor theme="4"/>
  </sheetPr>
  <dimension ref="A1:N2"/>
  <sheetViews>
    <sheetView workbookViewId="0">
      <selection activeCell="B2" sqref="B2:N5"/>
    </sheetView>
  </sheetViews>
  <sheetFormatPr defaultColWidth="8.88671875" defaultRowHeight="13.2" x14ac:dyDescent="0.25"/>
  <cols>
    <col min="2" max="2" width="16.33203125" customWidth="1"/>
    <col min="3" max="3" width="17.88671875" customWidth="1"/>
    <col min="4" max="8" width="4.44140625" customWidth="1"/>
  </cols>
  <sheetData>
    <row r="1" spans="1:14" x14ac:dyDescent="0.25">
      <c r="A1" t="s">
        <v>4</v>
      </c>
      <c r="B1" t="s">
        <v>0</v>
      </c>
    </row>
    <row r="2" spans="1:14" x14ac:dyDescent="0.25">
      <c r="N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>
    <tabColor theme="4"/>
  </sheetPr>
  <dimension ref="A1:AP28"/>
  <sheetViews>
    <sheetView workbookViewId="0">
      <selection activeCell="L23" sqref="L23"/>
    </sheetView>
  </sheetViews>
  <sheetFormatPr defaultColWidth="8.88671875" defaultRowHeight="13.2" x14ac:dyDescent="0.25"/>
  <cols>
    <col min="2" max="2" width="16.33203125" customWidth="1"/>
    <col min="3" max="3" width="17.88671875" customWidth="1"/>
    <col min="4" max="4" width="10.88671875" bestFit="1" customWidth="1"/>
    <col min="5" max="5" width="19.109375" bestFit="1" customWidth="1"/>
    <col min="6" max="6" width="9.6640625" bestFit="1" customWidth="1"/>
    <col min="7" max="8" width="4.44140625" customWidth="1"/>
  </cols>
  <sheetData>
    <row r="1" spans="1:42" x14ac:dyDescent="0.25">
      <c r="A1" t="s">
        <v>5</v>
      </c>
      <c r="B1" t="s">
        <v>0</v>
      </c>
      <c r="D1" s="1" t="str">
        <f ca="1">MID(CELL("filename",N1),FIND("]",CELL("filename",N1))+1,255)</f>
        <v>TS_COMAGG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5">
      <c r="B2" t="s">
        <v>158</v>
      </c>
      <c r="C2" t="s">
        <v>1</v>
      </c>
      <c r="D2" t="s">
        <v>28</v>
      </c>
      <c r="E2" t="s">
        <v>1</v>
      </c>
      <c r="F2" t="s">
        <v>159</v>
      </c>
      <c r="G2" t="s">
        <v>1</v>
      </c>
      <c r="H2" t="s">
        <v>1</v>
      </c>
      <c r="I2">
        <v>0</v>
      </c>
      <c r="J2">
        <v>1</v>
      </c>
    </row>
    <row r="3" spans="1:42" x14ac:dyDescent="0.25">
      <c r="B3" t="s">
        <v>158</v>
      </c>
      <c r="C3" t="s">
        <v>1</v>
      </c>
      <c r="D3" t="s">
        <v>44</v>
      </c>
      <c r="E3" t="s">
        <v>1</v>
      </c>
      <c r="F3" t="s">
        <v>159</v>
      </c>
      <c r="G3" t="s">
        <v>1</v>
      </c>
      <c r="H3" t="s">
        <v>1</v>
      </c>
      <c r="I3">
        <v>0</v>
      </c>
      <c r="J3">
        <v>0</v>
      </c>
    </row>
    <row r="4" spans="1:42" x14ac:dyDescent="0.25">
      <c r="B4" t="s">
        <v>158</v>
      </c>
      <c r="C4" t="s">
        <v>1</v>
      </c>
      <c r="D4" t="s">
        <v>60</v>
      </c>
      <c r="E4" t="s">
        <v>1</v>
      </c>
      <c r="F4" t="s">
        <v>159</v>
      </c>
      <c r="G4" t="s">
        <v>1</v>
      </c>
      <c r="H4" t="s">
        <v>1</v>
      </c>
      <c r="I4">
        <v>0</v>
      </c>
      <c r="J4">
        <v>1</v>
      </c>
    </row>
    <row r="5" spans="1:42" x14ac:dyDescent="0.25">
      <c r="B5" t="s">
        <v>158</v>
      </c>
      <c r="C5" t="s">
        <v>1</v>
      </c>
      <c r="D5" t="s">
        <v>108</v>
      </c>
      <c r="E5" t="s">
        <v>1</v>
      </c>
      <c r="F5" t="s">
        <v>159</v>
      </c>
      <c r="G5" t="s">
        <v>1</v>
      </c>
      <c r="H5" t="s">
        <v>1</v>
      </c>
      <c r="I5">
        <v>0</v>
      </c>
      <c r="J5">
        <v>1</v>
      </c>
    </row>
    <row r="6" spans="1:42" x14ac:dyDescent="0.25">
      <c r="B6" t="s">
        <v>158</v>
      </c>
      <c r="C6" t="s">
        <v>1</v>
      </c>
      <c r="D6" t="s">
        <v>92</v>
      </c>
      <c r="E6" t="s">
        <v>1</v>
      </c>
      <c r="F6" t="s">
        <v>159</v>
      </c>
      <c r="G6" t="s">
        <v>1</v>
      </c>
      <c r="H6" t="s">
        <v>1</v>
      </c>
      <c r="I6">
        <v>0</v>
      </c>
      <c r="J6">
        <v>0</v>
      </c>
    </row>
    <row r="7" spans="1:42" x14ac:dyDescent="0.25">
      <c r="B7" t="s">
        <v>158</v>
      </c>
      <c r="C7" t="s">
        <v>1</v>
      </c>
      <c r="D7" t="s">
        <v>76</v>
      </c>
      <c r="E7" t="s">
        <v>1</v>
      </c>
      <c r="F7" t="s">
        <v>159</v>
      </c>
      <c r="G7" t="s">
        <v>1</v>
      </c>
      <c r="H7" t="s">
        <v>1</v>
      </c>
      <c r="I7">
        <v>0</v>
      </c>
      <c r="J7">
        <v>1</v>
      </c>
    </row>
    <row r="8" spans="1:42" x14ac:dyDescent="0.25">
      <c r="B8" t="s">
        <v>158</v>
      </c>
      <c r="C8" t="s">
        <v>1</v>
      </c>
      <c r="D8" t="s">
        <v>140</v>
      </c>
      <c r="E8" t="s">
        <v>1</v>
      </c>
      <c r="F8" t="s">
        <v>159</v>
      </c>
      <c r="G8" t="s">
        <v>1</v>
      </c>
      <c r="H8" t="s">
        <v>1</v>
      </c>
      <c r="I8">
        <v>0</v>
      </c>
      <c r="J8">
        <v>1</v>
      </c>
    </row>
    <row r="9" spans="1:42" x14ac:dyDescent="0.25">
      <c r="B9" t="s">
        <v>158</v>
      </c>
      <c r="C9" t="s">
        <v>1</v>
      </c>
      <c r="D9" t="s">
        <v>30</v>
      </c>
      <c r="E9" t="s">
        <v>1</v>
      </c>
      <c r="F9" t="s">
        <v>159</v>
      </c>
      <c r="G9" t="s">
        <v>1</v>
      </c>
      <c r="H9" t="s">
        <v>1</v>
      </c>
      <c r="I9">
        <v>0</v>
      </c>
      <c r="J9">
        <v>21</v>
      </c>
    </row>
    <row r="10" spans="1:42" x14ac:dyDescent="0.25">
      <c r="B10" t="s">
        <v>158</v>
      </c>
      <c r="C10" t="s">
        <v>1</v>
      </c>
      <c r="D10" t="s">
        <v>46</v>
      </c>
      <c r="E10" t="s">
        <v>1</v>
      </c>
      <c r="F10" t="s">
        <v>159</v>
      </c>
      <c r="G10" t="s">
        <v>1</v>
      </c>
      <c r="H10" t="s">
        <v>1</v>
      </c>
      <c r="I10">
        <v>0</v>
      </c>
      <c r="J10">
        <v>0</v>
      </c>
    </row>
    <row r="11" spans="1:42" x14ac:dyDescent="0.25">
      <c r="B11" t="s">
        <v>158</v>
      </c>
      <c r="C11" t="s">
        <v>1</v>
      </c>
      <c r="D11" t="s">
        <v>62</v>
      </c>
      <c r="E11" t="s">
        <v>1</v>
      </c>
      <c r="F11" t="s">
        <v>159</v>
      </c>
      <c r="G11" t="s">
        <v>1</v>
      </c>
      <c r="H11" t="s">
        <v>1</v>
      </c>
      <c r="I11">
        <v>0</v>
      </c>
      <c r="J11">
        <v>21</v>
      </c>
    </row>
    <row r="12" spans="1:42" x14ac:dyDescent="0.25">
      <c r="B12" t="s">
        <v>158</v>
      </c>
      <c r="C12" t="s">
        <v>1</v>
      </c>
      <c r="D12" t="s">
        <v>110</v>
      </c>
      <c r="E12" t="s">
        <v>1</v>
      </c>
      <c r="F12" t="s">
        <v>159</v>
      </c>
      <c r="G12" t="s">
        <v>1</v>
      </c>
      <c r="H12" t="s">
        <v>1</v>
      </c>
      <c r="I12">
        <v>0</v>
      </c>
      <c r="J12">
        <v>21</v>
      </c>
    </row>
    <row r="13" spans="1:42" x14ac:dyDescent="0.25">
      <c r="B13" t="s">
        <v>158</v>
      </c>
      <c r="C13" t="s">
        <v>1</v>
      </c>
      <c r="D13" t="s">
        <v>94</v>
      </c>
      <c r="E13" t="s">
        <v>1</v>
      </c>
      <c r="F13" t="s">
        <v>159</v>
      </c>
      <c r="G13" t="s">
        <v>1</v>
      </c>
      <c r="H13" t="s">
        <v>1</v>
      </c>
      <c r="I13">
        <v>0</v>
      </c>
      <c r="J13">
        <v>0</v>
      </c>
    </row>
    <row r="14" spans="1:42" x14ac:dyDescent="0.25">
      <c r="B14" t="s">
        <v>158</v>
      </c>
      <c r="C14" t="s">
        <v>1</v>
      </c>
      <c r="D14" t="s">
        <v>78</v>
      </c>
      <c r="E14" t="s">
        <v>1</v>
      </c>
      <c r="F14" t="s">
        <v>159</v>
      </c>
      <c r="G14" t="s">
        <v>1</v>
      </c>
      <c r="H14" t="s">
        <v>1</v>
      </c>
      <c r="I14">
        <v>0</v>
      </c>
      <c r="J14">
        <v>21</v>
      </c>
    </row>
    <row r="15" spans="1:42" x14ac:dyDescent="0.25">
      <c r="B15" t="s">
        <v>158</v>
      </c>
      <c r="C15" t="s">
        <v>1</v>
      </c>
      <c r="D15" t="s">
        <v>142</v>
      </c>
      <c r="E15" t="s">
        <v>1</v>
      </c>
      <c r="F15" t="s">
        <v>159</v>
      </c>
      <c r="G15" t="s">
        <v>1</v>
      </c>
      <c r="H15" t="s">
        <v>1</v>
      </c>
      <c r="I15">
        <v>0</v>
      </c>
      <c r="J15">
        <v>21</v>
      </c>
    </row>
    <row r="16" spans="1:42" x14ac:dyDescent="0.25">
      <c r="B16" t="s">
        <v>158</v>
      </c>
      <c r="C16" t="s">
        <v>1</v>
      </c>
      <c r="D16" t="s">
        <v>32</v>
      </c>
      <c r="E16" t="s">
        <v>1</v>
      </c>
      <c r="F16" t="s">
        <v>159</v>
      </c>
      <c r="G16" t="s">
        <v>1</v>
      </c>
      <c r="H16" t="s">
        <v>1</v>
      </c>
      <c r="I16">
        <v>0</v>
      </c>
      <c r="J16">
        <v>310</v>
      </c>
    </row>
    <row r="17" spans="2:10" x14ac:dyDescent="0.25">
      <c r="B17" t="s">
        <v>158</v>
      </c>
      <c r="C17" t="s">
        <v>1</v>
      </c>
      <c r="D17" t="s">
        <v>48</v>
      </c>
      <c r="E17" t="s">
        <v>1</v>
      </c>
      <c r="F17" t="s">
        <v>159</v>
      </c>
      <c r="G17" t="s">
        <v>1</v>
      </c>
      <c r="H17" t="s">
        <v>1</v>
      </c>
      <c r="I17">
        <v>0</v>
      </c>
      <c r="J17">
        <v>0</v>
      </c>
    </row>
    <row r="18" spans="2:10" x14ac:dyDescent="0.25">
      <c r="B18" t="s">
        <v>158</v>
      </c>
      <c r="C18" t="s">
        <v>1</v>
      </c>
      <c r="D18" t="s">
        <v>64</v>
      </c>
      <c r="E18" t="s">
        <v>1</v>
      </c>
      <c r="F18" t="s">
        <v>159</v>
      </c>
      <c r="G18" t="s">
        <v>1</v>
      </c>
      <c r="H18" t="s">
        <v>1</v>
      </c>
      <c r="I18">
        <v>0</v>
      </c>
      <c r="J18">
        <v>310</v>
      </c>
    </row>
    <row r="19" spans="2:10" x14ac:dyDescent="0.25">
      <c r="B19" t="s">
        <v>158</v>
      </c>
      <c r="C19" t="s">
        <v>1</v>
      </c>
      <c r="D19" t="s">
        <v>112</v>
      </c>
      <c r="E19" t="s">
        <v>1</v>
      </c>
      <c r="F19" t="s">
        <v>159</v>
      </c>
      <c r="G19" t="s">
        <v>1</v>
      </c>
      <c r="H19" t="s">
        <v>1</v>
      </c>
      <c r="I19">
        <v>0</v>
      </c>
      <c r="J19">
        <v>310</v>
      </c>
    </row>
    <row r="20" spans="2:10" x14ac:dyDescent="0.25">
      <c r="B20" t="s">
        <v>158</v>
      </c>
      <c r="C20" t="s">
        <v>1</v>
      </c>
      <c r="D20" t="s">
        <v>96</v>
      </c>
      <c r="E20" t="s">
        <v>1</v>
      </c>
      <c r="F20" t="s">
        <v>159</v>
      </c>
      <c r="G20" t="s">
        <v>1</v>
      </c>
      <c r="H20" t="s">
        <v>1</v>
      </c>
      <c r="I20">
        <v>0</v>
      </c>
      <c r="J20">
        <v>0</v>
      </c>
    </row>
    <row r="21" spans="2:10" x14ac:dyDescent="0.25">
      <c r="B21" t="s">
        <v>158</v>
      </c>
      <c r="C21" t="s">
        <v>1</v>
      </c>
      <c r="D21" t="s">
        <v>80</v>
      </c>
      <c r="E21" t="s">
        <v>1</v>
      </c>
      <c r="F21" t="s">
        <v>159</v>
      </c>
      <c r="G21" t="s">
        <v>1</v>
      </c>
      <c r="H21" t="s">
        <v>1</v>
      </c>
      <c r="I21">
        <v>0</v>
      </c>
      <c r="J21">
        <v>310</v>
      </c>
    </row>
    <row r="22" spans="2:10" x14ac:dyDescent="0.25">
      <c r="B22" t="s">
        <v>158</v>
      </c>
      <c r="C22" t="s">
        <v>1</v>
      </c>
      <c r="D22" t="s">
        <v>144</v>
      </c>
      <c r="E22" t="s">
        <v>1</v>
      </c>
      <c r="F22" t="s">
        <v>159</v>
      </c>
      <c r="G22" t="s">
        <v>1</v>
      </c>
      <c r="H22" t="s">
        <v>1</v>
      </c>
      <c r="I22">
        <v>0</v>
      </c>
      <c r="J22">
        <v>310</v>
      </c>
    </row>
    <row r="23" spans="2:10" x14ac:dyDescent="0.25">
      <c r="B23" t="s">
        <v>158</v>
      </c>
      <c r="C23" t="s">
        <v>1</v>
      </c>
      <c r="D23" t="s">
        <v>19</v>
      </c>
      <c r="E23" t="s">
        <v>1</v>
      </c>
      <c r="F23" t="s">
        <v>159</v>
      </c>
      <c r="G23" t="s">
        <v>1</v>
      </c>
      <c r="H23" t="s">
        <v>1</v>
      </c>
      <c r="I23">
        <v>0</v>
      </c>
      <c r="J23">
        <v>1</v>
      </c>
    </row>
    <row r="24" spans="2:10" x14ac:dyDescent="0.25">
      <c r="B24" t="s">
        <v>158</v>
      </c>
      <c r="C24" t="s">
        <v>1</v>
      </c>
      <c r="D24" t="s">
        <v>21</v>
      </c>
      <c r="E24" t="s">
        <v>1</v>
      </c>
      <c r="F24" t="s">
        <v>159</v>
      </c>
      <c r="G24" t="s">
        <v>1</v>
      </c>
      <c r="H24" t="s">
        <v>1</v>
      </c>
      <c r="I24">
        <v>0</v>
      </c>
      <c r="J24">
        <v>21</v>
      </c>
    </row>
    <row r="25" spans="2:10" x14ac:dyDescent="0.25">
      <c r="B25" t="s">
        <v>158</v>
      </c>
      <c r="C25" t="s">
        <v>1</v>
      </c>
      <c r="D25" t="s">
        <v>20</v>
      </c>
      <c r="E25" t="s">
        <v>1</v>
      </c>
      <c r="F25" t="s">
        <v>159</v>
      </c>
      <c r="G25" t="s">
        <v>1</v>
      </c>
      <c r="H25" t="s">
        <v>1</v>
      </c>
      <c r="I25">
        <v>0</v>
      </c>
      <c r="J25">
        <v>1</v>
      </c>
    </row>
    <row r="26" spans="2:10" ht="14.4" x14ac:dyDescent="0.3">
      <c r="B26" s="6" t="s">
        <v>158</v>
      </c>
      <c r="C26" s="6" t="s">
        <v>1</v>
      </c>
      <c r="D26" s="6" t="s">
        <v>164</v>
      </c>
      <c r="E26" s="6" t="s">
        <v>1</v>
      </c>
      <c r="F26" s="6" t="s">
        <v>159</v>
      </c>
      <c r="G26" s="6" t="s">
        <v>1</v>
      </c>
      <c r="H26" s="6" t="s">
        <v>1</v>
      </c>
      <c r="I26" s="6">
        <v>0</v>
      </c>
      <c r="J26" s="6">
        <v>1</v>
      </c>
    </row>
    <row r="27" spans="2:10" ht="14.4" x14ac:dyDescent="0.3">
      <c r="B27" s="6" t="s">
        <v>158</v>
      </c>
      <c r="C27" s="6" t="s">
        <v>1</v>
      </c>
      <c r="D27" s="6" t="s">
        <v>165</v>
      </c>
      <c r="E27" s="6" t="s">
        <v>1</v>
      </c>
      <c r="F27" s="6" t="s">
        <v>159</v>
      </c>
      <c r="G27" s="6" t="s">
        <v>1</v>
      </c>
      <c r="H27" s="6" t="s">
        <v>1</v>
      </c>
      <c r="I27" s="6">
        <v>0</v>
      </c>
      <c r="J27" s="6">
        <v>1</v>
      </c>
    </row>
    <row r="28" spans="2:10" ht="14.4" x14ac:dyDescent="0.3">
      <c r="B28" s="6" t="s">
        <v>158</v>
      </c>
      <c r="C28" s="6" t="s">
        <v>1</v>
      </c>
      <c r="D28" s="6" t="s">
        <v>166</v>
      </c>
      <c r="E28" s="6" t="s">
        <v>1</v>
      </c>
      <c r="F28" s="6" t="s">
        <v>159</v>
      </c>
      <c r="G28" s="6" t="s">
        <v>1</v>
      </c>
      <c r="H28" s="6" t="s">
        <v>1</v>
      </c>
      <c r="I28" s="6">
        <v>0</v>
      </c>
      <c r="J28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9DA4-E441-407B-9029-809478807945}">
  <sheetPr>
    <tabColor theme="4"/>
  </sheetPr>
  <dimension ref="A1:AP2"/>
  <sheetViews>
    <sheetView workbookViewId="0">
      <selection activeCell="P2" sqref="P2"/>
    </sheetView>
  </sheetViews>
  <sheetFormatPr defaultColWidth="8.88671875" defaultRowHeight="13.2" x14ac:dyDescent="0.25"/>
  <cols>
    <col min="2" max="2" width="16.33203125" customWidth="1"/>
    <col min="3" max="3" width="17.88671875" customWidth="1"/>
    <col min="4" max="4" width="10.88671875" bestFit="1" customWidth="1"/>
    <col min="5" max="5" width="19.109375" bestFit="1" customWidth="1"/>
    <col min="6" max="6" width="9.6640625" bestFit="1" customWidth="1"/>
    <col min="7" max="8" width="4.44140625" customWidth="1"/>
  </cols>
  <sheetData>
    <row r="1" spans="1:42" x14ac:dyDescent="0.25">
      <c r="A1" t="s">
        <v>5</v>
      </c>
      <c r="B1" t="s">
        <v>0</v>
      </c>
      <c r="D1" s="1" t="str">
        <f ca="1">MID(CELL("filename",N1),FIND("]",CELL("filename",N1))+1,255)</f>
        <v>TS_Tax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ht="14.4" x14ac:dyDescent="0.3">
      <c r="B2" t="s">
        <v>160</v>
      </c>
      <c r="C2" t="s">
        <v>1</v>
      </c>
      <c r="D2" t="s">
        <v>159</v>
      </c>
      <c r="E2" t="s">
        <v>1</v>
      </c>
      <c r="F2" t="s">
        <v>1</v>
      </c>
      <c r="G2" t="s">
        <v>2</v>
      </c>
      <c r="H2" t="s">
        <v>1</v>
      </c>
      <c r="I2">
        <v>0</v>
      </c>
      <c r="P2" s="3">
        <v>0</v>
      </c>
      <c r="Q2">
        <f>CO2TaxInputs!E9</f>
        <v>2.4599999999999997E-2</v>
      </c>
      <c r="R2">
        <f>CO2TaxInputs!F9</f>
        <v>2.5092E-2</v>
      </c>
      <c r="S2">
        <f>CO2TaxInputs!G9</f>
        <v>2.5593840000000003E-2</v>
      </c>
      <c r="T2">
        <f>CO2TaxInputs!H9</f>
        <v>2.6105716799999998E-2</v>
      </c>
      <c r="U2">
        <f>CO2TaxInputs!I9</f>
        <v>0.1617975601641099</v>
      </c>
      <c r="V2">
        <f>CO2TaxInputs!J9</f>
        <v>0.29748940352821979</v>
      </c>
      <c r="W2">
        <f>CO2TaxInputs!K9</f>
        <v>0.43318124689232967</v>
      </c>
      <c r="X2">
        <f>CO2TaxInputs!L9</f>
        <v>0.56887309025643951</v>
      </c>
      <c r="Y2">
        <f>CO2TaxInputs!M9</f>
        <v>0.70456493362054951</v>
      </c>
      <c r="Z2">
        <f>CO2TaxInputs!N9</f>
        <v>0.84025677698465939</v>
      </c>
      <c r="AA2">
        <f>CO2TaxInputs!O9</f>
        <v>0.97594862034876939</v>
      </c>
      <c r="AB2">
        <f>CO2TaxInputs!P9</f>
        <v>1.1116404637128789</v>
      </c>
      <c r="AC2">
        <f>CO2TaxInputs!Q9</f>
        <v>1.278386533269811</v>
      </c>
      <c r="AD2">
        <f>CO2TaxInputs!R9</f>
        <v>1.4451326028267428</v>
      </c>
      <c r="AE2">
        <f>CO2TaxInputs!S9</f>
        <v>1.6118786723836744</v>
      </c>
      <c r="AF2">
        <f>CO2TaxInputs!T9</f>
        <v>1.7786247419406067</v>
      </c>
      <c r="AG2">
        <f>CO2TaxInputs!U9</f>
        <v>1.9453708114975385</v>
      </c>
      <c r="AH2">
        <f>CO2TaxInputs!V9</f>
        <v>2.1121168810544702</v>
      </c>
      <c r="AI2">
        <f>CO2TaxInputs!W9</f>
        <v>2.2788629506114022</v>
      </c>
      <c r="AJ2">
        <f>CO2TaxInputs!X9</f>
        <v>2.4456090201683343</v>
      </c>
      <c r="AK2">
        <f>CO2TaxInputs!Y9</f>
        <v>2.6123550897252659</v>
      </c>
      <c r="AL2">
        <f>CO2TaxInputs!Z9</f>
        <v>2.7791011592821979</v>
      </c>
      <c r="AM2">
        <f>CO2TaxInputs!AA9</f>
        <v>3.6128315070668569</v>
      </c>
      <c r="AN2">
        <f>CO2TaxInputs!AB9</f>
        <v>4.4465618548515158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CO2TaxInputs</vt:lpstr>
      <vt:lpstr>ITEMS-Emiss</vt:lpstr>
      <vt:lpstr>TID</vt:lpstr>
      <vt:lpstr>TS_COMAGG</vt:lpstr>
      <vt:lpstr>TS_Tax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Bryce Mccall</cp:lastModifiedBy>
  <dcterms:created xsi:type="dcterms:W3CDTF">2020-07-29T11:21:55Z</dcterms:created>
  <dcterms:modified xsi:type="dcterms:W3CDTF">2021-08-16T08:10:02Z</dcterms:modified>
</cp:coreProperties>
</file>