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C5296BE-B69E-4A9A-B671-25E8B29A55C8}" xr6:coauthVersionLast="45" xr6:coauthVersionMax="45" xr10:uidLastSave="{00000000-0000-0000-0000-000000000000}"/>
  <bookViews>
    <workbookView xWindow="-120" yWindow="-120" windowWidth="29040" windowHeight="15840" firstSheet="11" activeTab="14"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0" i="44" l="1"/>
  <c r="K33" i="44" s="1"/>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I34" i="60"/>
  <c r="I37" i="60" s="1"/>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O19" i="60"/>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8" i="60" l="1"/>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Q33" i="55"/>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L57" i="57"/>
  <c r="K110" i="57"/>
  <c r="S60" i="57"/>
  <c r="J59" i="57"/>
  <c r="J60" i="57" s="1"/>
  <c r="T61" i="57"/>
  <c r="V86" i="56"/>
  <c r="AN78" i="56" s="1"/>
  <c r="AD92" i="56"/>
  <c r="M49" i="57"/>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L51" i="57" l="1"/>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J165" i="57"/>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O168" i="57" l="1"/>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P156" i="58" l="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38" i="58" s="1"/>
  <c r="AI253" i="58" s="1"/>
  <c r="AF117" i="47" s="1"/>
  <c r="AI202" i="58"/>
  <c r="AK166" i="58"/>
  <c r="AK167" i="58"/>
  <c r="Z152" i="58"/>
  <c r="AA152" i="58"/>
  <c r="AL158" i="58"/>
  <c r="AL240" i="58" s="1"/>
  <c r="AL255" i="58" s="1"/>
  <c r="AI116" i="47" s="1"/>
  <c r="Z201" i="58"/>
  <c r="Z212" i="58"/>
  <c r="Z190" i="58"/>
  <c r="Z178" i="58"/>
  <c r="Z237" i="58" l="1"/>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236" i="58" s="1"/>
  <c r="AN189" i="58"/>
  <c r="AN200" i="58"/>
  <c r="AM245" i="58" l="1"/>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<sst xmlns="http://schemas.openxmlformats.org/spreadsheetml/2006/main" count="4262" uniqueCount="664">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</sst>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27.576928941791273</c:v>
                </c:pt>
                <c:pt idx="3">
                  <c:v>24.77756774067592</c:v>
                </c:pt>
                <c:pt idx="4" formatCode="0.000">
                  <c:v>21.170905408759651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21.852471212406805</c:v>
                </c:pt>
                <c:pt idx="3">
                  <c:v>25.055625964060635</c:v>
                </c:pt>
                <c:pt idx="4" formatCode="0.000">
                  <c:v>27.784561104415136</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17.359151947826106</c:v>
                </c:pt>
                <c:pt idx="3">
                  <c:v>22.805901976022387</c:v>
                </c:pt>
                <c:pt idx="4" formatCode="0.000">
                  <c:v>28.238970749992106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27.576928941791273</c:v>
                </c:pt>
                <c:pt idx="3">
                  <c:v>24.77756774067592</c:v>
                </c:pt>
                <c:pt idx="4">
                  <c:v>21.170905408759651</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21.852471212406805</c:v>
                </c:pt>
                <c:pt idx="3">
                  <c:v>25.055625964060635</c:v>
                </c:pt>
                <c:pt idx="4">
                  <c:v>27.784561104415136</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17.359151947826106</c:v>
                </c:pt>
                <c:pt idx="3">
                  <c:v>22.805901976022387</c:v>
                </c:pt>
                <c:pt idx="4">
                  <c:v>28.238970749992106</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16.004014373829552</c:v>
                </c:pt>
                <c:pt idx="2">
                  <c:v>17.780061841506996</c:v>
                </c:pt>
                <c:pt idx="3">
                  <c:v>19.556109309184439</c:v>
                </c:pt>
                <c:pt idx="4">
                  <c:v>19.518658876316866</c:v>
                </c:pt>
                <c:pt idx="5">
                  <c:v>19.701400461430833</c:v>
                </c:pt>
                <c:pt idx="6">
                  <c:v>20.499849157278103</c:v>
                </c:pt>
                <c:pt idx="7">
                  <c:v>22.281229216163904</c:v>
                </c:pt>
                <c:pt idx="8">
                  <c:v>22.289779642570316</c:v>
                </c:pt>
                <c:pt idx="9">
                  <c:v>22.238776074325422</c:v>
                </c:pt>
                <c:pt idx="10">
                  <c:v>22.111382154735942</c:v>
                </c:pt>
                <c:pt idx="11">
                  <c:v>21.965844144707326</c:v>
                </c:pt>
                <c:pt idx="12">
                  <c:v>21.774491997782505</c:v>
                </c:pt>
                <c:pt idx="13">
                  <c:v>21.530116250331673</c:v>
                </c:pt>
                <c:pt idx="14">
                  <c:v>21.283460789160017</c:v>
                </c:pt>
                <c:pt idx="15">
                  <c:v>21.063363633406578</c:v>
                </c:pt>
                <c:pt idx="16">
                  <c:v>20.939229628248643</c:v>
                </c:pt>
                <c:pt idx="17">
                  <c:v>19.960543028089401</c:v>
                </c:pt>
                <c:pt idx="18">
                  <c:v>18.813667818001729</c:v>
                </c:pt>
                <c:pt idx="19">
                  <c:v>17.396927054115672</c:v>
                </c:pt>
                <c:pt idx="20">
                  <c:v>16.075120283613224</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4.2141637370271864E-2</c:v>
                </c:pt>
                <c:pt idx="2">
                  <c:v>4.0378894067596684E-2</c:v>
                </c:pt>
                <c:pt idx="3">
                  <c:v>3.8616150764921496E-2</c:v>
                </c:pt>
                <c:pt idx="4">
                  <c:v>3.8542199881391376E-2</c:v>
                </c:pt>
                <c:pt idx="5">
                  <c:v>3.8903047557696163E-2</c:v>
                </c:pt>
                <c:pt idx="6">
                  <c:v>4.0479691190098671E-2</c:v>
                </c:pt>
                <c:pt idx="7">
                  <c:v>4.3997264130399831E-2</c:v>
                </c:pt>
                <c:pt idx="8">
                  <c:v>4.4014148089780207E-2</c:v>
                </c:pt>
                <c:pt idx="9">
                  <c:v>4.3913434729583922E-2</c:v>
                </c:pt>
                <c:pt idx="10">
                  <c:v>4.3661878413978179E-2</c:v>
                </c:pt>
                <c:pt idx="11">
                  <c:v>4.3374494167529309E-2</c:v>
                </c:pt>
                <c:pt idx="12">
                  <c:v>4.2996643786453258E-2</c:v>
                </c:pt>
                <c:pt idx="13">
                  <c:v>4.2514091221540991E-2</c:v>
                </c:pt>
                <c:pt idx="14">
                  <c:v>4.2027037057289482E-2</c:v>
                </c:pt>
                <c:pt idx="15">
                  <c:v>4.1592425815598702E-2</c:v>
                </c:pt>
                <c:pt idx="16">
                  <c:v>4.1347306636602243E-2</c:v>
                </c:pt>
                <c:pt idx="17">
                  <c:v>3.9414759180160679E-2</c:v>
                </c:pt>
                <c:pt idx="18">
                  <c:v>3.715010084137256E-2</c:v>
                </c:pt>
                <c:pt idx="19">
                  <c:v>3.4352556909290934E-2</c:v>
                </c:pt>
                <c:pt idx="20">
                  <c:v>3.1742472831480815E-2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11.539698502894554</c:v>
                </c:pt>
                <c:pt idx="2">
                  <c:v>12.033884760472802</c:v>
                </c:pt>
                <c:pt idx="3">
                  <c:v>12.528071018051049</c:v>
                </c:pt>
                <c:pt idx="4">
                  <c:v>12.504079452284879</c:v>
                </c:pt>
                <c:pt idx="5">
                  <c:v>12.621147705487155</c:v>
                </c:pt>
                <c:pt idx="6">
                  <c:v>13.132651389972441</c:v>
                </c:pt>
                <c:pt idx="7">
                  <c:v>14.27384238737498</c:v>
                </c:pt>
                <c:pt idx="8">
                  <c:v>14.27931997739867</c:v>
                </c:pt>
                <c:pt idx="9">
                  <c:v>14.24664597690891</c:v>
                </c:pt>
                <c:pt idx="10">
                  <c:v>14.165034647853016</c:v>
                </c:pt>
                <c:pt idx="11">
                  <c:v>14.071799817926594</c:v>
                </c:pt>
                <c:pt idx="12">
                  <c:v>13.9492154506463</c:v>
                </c:pt>
                <c:pt idx="13">
                  <c:v>13.792663006049589</c:v>
                </c:pt>
                <c:pt idx="14">
                  <c:v>13.634650127020659</c:v>
                </c:pt>
                <c:pt idx="15">
                  <c:v>13.493651078868728</c:v>
                </c:pt>
                <c:pt idx="16">
                  <c:v>13.414128122242415</c:v>
                </c:pt>
                <c:pt idx="17">
                  <c:v>12.787160097194018</c:v>
                </c:pt>
                <c:pt idx="18">
                  <c:v>12.052446772899362</c:v>
                </c:pt>
                <c:pt idx="19">
                  <c:v>11.144851676987486</c:v>
                </c:pt>
                <c:pt idx="20">
                  <c:v>10.298073371999275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12.762283372507952</c:v>
                </c:pt>
                <c:pt idx="2">
                  <c:v>12.124158967229569</c:v>
                </c:pt>
                <c:pt idx="3">
                  <c:v>11.486034561951186</c:v>
                </c:pt>
                <c:pt idx="4">
                  <c:v>11.464038521763634</c:v>
                </c:pt>
                <c:pt idx="5">
                  <c:v>11.571369490789206</c:v>
                </c:pt>
                <c:pt idx="6">
                  <c:v>12.040328278626388</c:v>
                </c:pt>
                <c:pt idx="7">
                  <c:v>13.086599425961587</c:v>
                </c:pt>
                <c:pt idx="8">
                  <c:v>13.09162141124868</c:v>
                </c:pt>
                <c:pt idx="9">
                  <c:v>13.061665107651594</c:v>
                </c:pt>
                <c:pt idx="10">
                  <c:v>12.986841893061564</c:v>
                </c:pt>
                <c:pt idx="11">
                  <c:v>12.901361975413467</c:v>
                </c:pt>
                <c:pt idx="12">
                  <c:v>12.788973701328201</c:v>
                </c:pt>
                <c:pt idx="13">
                  <c:v>12.645442683120779</c:v>
                </c:pt>
                <c:pt idx="14">
                  <c:v>12.500572703764449</c:v>
                </c:pt>
                <c:pt idx="15">
                  <c:v>12.371301410686543</c:v>
                </c:pt>
                <c:pt idx="16">
                  <c:v>12.29839286579066</c:v>
                </c:pt>
                <c:pt idx="17">
                  <c:v>11.723573614321854</c:v>
                </c:pt>
                <c:pt idx="18">
                  <c:v>11.049970900558879</c:v>
                </c:pt>
                <c:pt idx="19">
                  <c:v>10.217866051785204</c:v>
                </c:pt>
                <c:pt idx="20">
                  <c:v>9.441519488663781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6.6228796406004786</c:v>
                </c:pt>
                <c:pt idx="2">
                  <c:v>6.9417270861305429</c:v>
                </c:pt>
                <c:pt idx="3">
                  <c:v>7.2605745316606063</c:v>
                </c:pt>
                <c:pt idx="4">
                  <c:v>7.2466703519089481</c:v>
                </c:pt>
                <c:pt idx="5">
                  <c:v>7.3145166130326071</c:v>
                </c:pt>
                <c:pt idx="6">
                  <c:v>7.6109557551059064</c:v>
                </c:pt>
                <c:pt idx="7">
                  <c:v>8.2723267099450677</c:v>
                </c:pt>
                <c:pt idx="8">
                  <c:v>8.2755012170630096</c:v>
                </c:pt>
                <c:pt idx="9">
                  <c:v>8.2565651801055573</c:v>
                </c:pt>
                <c:pt idx="10">
                  <c:v>8.2092677840112636</c:v>
                </c:pt>
                <c:pt idx="11">
                  <c:v>8.1552340520303286</c:v>
                </c:pt>
                <c:pt idx="12">
                  <c:v>8.0841909573852995</c:v>
                </c:pt>
                <c:pt idx="13">
                  <c:v>7.9934618506880009</c:v>
                </c:pt>
                <c:pt idx="14">
                  <c:v>7.9018863572621756</c:v>
                </c:pt>
                <c:pt idx="15">
                  <c:v>7.820171135778736</c:v>
                </c:pt>
                <c:pt idx="16">
                  <c:v>7.7740840444195447</c:v>
                </c:pt>
                <c:pt idx="17">
                  <c:v>7.4107281799554174</c:v>
                </c:pt>
                <c:pt idx="18">
                  <c:v>6.9849291209654609</c:v>
                </c:pt>
                <c:pt idx="19">
                  <c:v>6.4589373837743853</c:v>
                </c:pt>
                <c:pt idx="20">
                  <c:v>5.9681916826762942</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2.1492184173509843</c:v>
                </c:pt>
                <c:pt idx="2">
                  <c:v>2.3872175054230045</c:v>
                </c:pt>
                <c:pt idx="3">
                  <c:v>2.6252165934950242</c:v>
                </c:pt>
                <c:pt idx="4">
                  <c:v>2.6201892388078956</c:v>
                </c:pt>
                <c:pt idx="5">
                  <c:v>2.6447205110552572</c:v>
                </c:pt>
                <c:pt idx="6">
                  <c:v>2.7519044468910159</c:v>
                </c:pt>
                <c:pt idx="7">
                  <c:v>2.9910373140667912</c:v>
                </c:pt>
                <c:pt idx="8">
                  <c:v>2.9921851252662832</c:v>
                </c:pt>
                <c:pt idx="9">
                  <c:v>2.9853383945814085</c:v>
                </c:pt>
                <c:pt idx="10">
                  <c:v>2.9682370056328611</c:v>
                </c:pt>
                <c:pt idx="11">
                  <c:v>2.9486999498273931</c:v>
                </c:pt>
                <c:pt idx="12">
                  <c:v>2.9230127937900718</c:v>
                </c:pt>
                <c:pt idx="13">
                  <c:v>2.8902077374717186</c:v>
                </c:pt>
                <c:pt idx="14">
                  <c:v>2.8570966518612542</c:v>
                </c:pt>
                <c:pt idx="15">
                  <c:v>2.8275507592539948</c:v>
                </c:pt>
                <c:pt idx="16">
                  <c:v>2.8108869819655053</c:v>
                </c:pt>
                <c:pt idx="17">
                  <c:v>2.6795078685667773</c:v>
                </c:pt>
                <c:pt idx="18">
                  <c:v>2.525551077643327</c:v>
                </c:pt>
                <c:pt idx="19">
                  <c:v>2.3353674729583318</c:v>
                </c:pt>
                <c:pt idx="20">
                  <c:v>2.1579278292922264</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2.4164765859341246</c:v>
                </c:pt>
                <c:pt idx="2">
                  <c:v>2.5594061116992846</c:v>
                </c:pt>
                <c:pt idx="3">
                  <c:v>2.7023356374644449</c:v>
                </c:pt>
                <c:pt idx="4">
                  <c:v>2.6971605979012847</c:v>
                </c:pt>
                <c:pt idx="5">
                  <c:v>2.7224125071687526</c:v>
                </c:pt>
                <c:pt idx="6">
                  <c:v>2.8327451061209246</c:v>
                </c:pt>
                <c:pt idx="7">
                  <c:v>3.0789028024646852</c:v>
                </c:pt>
                <c:pt idx="8">
                  <c:v>3.0800843320638633</c:v>
                </c:pt>
                <c:pt idx="9">
                  <c:v>3.0730364700414672</c:v>
                </c:pt>
                <c:pt idx="10">
                  <c:v>3.055432706252867</c:v>
                </c:pt>
                <c:pt idx="11">
                  <c:v>3.0353217248256321</c:v>
                </c:pt>
                <c:pt idx="12">
                  <c:v>3.0088799762260057</c:v>
                </c:pt>
                <c:pt idx="13">
                  <c:v>2.9751112300593925</c:v>
                </c:pt>
                <c:pt idx="14">
                  <c:v>2.9410274646047601</c:v>
                </c:pt>
                <c:pt idx="15">
                  <c:v>2.9106136241882643</c:v>
                </c:pt>
                <c:pt idx="16">
                  <c:v>2.8934603274534205</c:v>
                </c:pt>
                <c:pt idx="17">
                  <c:v>2.758221787122848</c:v>
                </c:pt>
                <c:pt idx="18">
                  <c:v>2.5997423215530326</c:v>
                </c:pt>
                <c:pt idx="19">
                  <c:v>2.4039718339387171</c:v>
                </c:pt>
                <c:pt idx="20">
                  <c:v>2.2213196772496056</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20.408355588129162</c:v>
                </c:pt>
                <c:pt idx="2">
                  <c:v>21.861683954009216</c:v>
                </c:pt>
                <c:pt idx="3">
                  <c:v>23.315012319889266</c:v>
                </c:pt>
                <c:pt idx="4">
                  <c:v>23.944084298104091</c:v>
                </c:pt>
                <c:pt idx="5">
                  <c:v>24.591155642465552</c:v>
                </c:pt>
                <c:pt idx="6">
                  <c:v>25.842211243681962</c:v>
                </c:pt>
                <c:pt idx="7">
                  <c:v>24.770770531290431</c:v>
                </c:pt>
                <c:pt idx="8">
                  <c:v>25.282662430512787</c:v>
                </c:pt>
                <c:pt idx="9">
                  <c:v>25.758680473010216</c:v>
                </c:pt>
                <c:pt idx="10">
                  <c:v>26.250220038251211</c:v>
                </c:pt>
                <c:pt idx="11">
                  <c:v>26.757354176333585</c:v>
                </c:pt>
                <c:pt idx="12">
                  <c:v>27.188800043967909</c:v>
                </c:pt>
                <c:pt idx="13">
                  <c:v>27.699425969433008</c:v>
                </c:pt>
                <c:pt idx="14">
                  <c:v>28.201578169906618</c:v>
                </c:pt>
                <c:pt idx="15">
                  <c:v>28.707632264857125</c:v>
                </c:pt>
                <c:pt idx="16">
                  <c:v>29.242845552238233</c:v>
                </c:pt>
                <c:pt idx="17">
                  <c:v>31.447199637801965</c:v>
                </c:pt>
                <c:pt idx="18">
                  <c:v>33.529287976624083</c:v>
                </c:pt>
                <c:pt idx="19">
                  <c:v>35.456896713820065</c:v>
                </c:pt>
                <c:pt idx="20">
                  <c:v>37.181132569200621</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5.5517429788665959E-2</c:v>
                </c:pt>
                <c:pt idx="2">
                  <c:v>6.2882406637733687E-2</c:v>
                </c:pt>
                <c:pt idx="3">
                  <c:v>7.0247383486801415E-2</c:v>
                </c:pt>
                <c:pt idx="4">
                  <c:v>7.2142757157985793E-2</c:v>
                </c:pt>
                <c:pt idx="5">
                  <c:v>7.4092362341419624E-2</c:v>
                </c:pt>
                <c:pt idx="6">
                  <c:v>7.7861752697134329E-2</c:v>
                </c:pt>
                <c:pt idx="7">
                  <c:v>7.4633536234107511E-2</c:v>
                </c:pt>
                <c:pt idx="8">
                  <c:v>7.6175850089879496E-2</c:v>
                </c:pt>
                <c:pt idx="9">
                  <c:v>7.7610077167230326E-2</c:v>
                </c:pt>
                <c:pt idx="10">
                  <c:v>7.9091070094219423E-2</c:v>
                </c:pt>
                <c:pt idx="11">
                  <c:v>8.0619048968445919E-2</c:v>
                </c:pt>
                <c:pt idx="12">
                  <c:v>8.1918981514123773E-2</c:v>
                </c:pt>
                <c:pt idx="13">
                  <c:v>8.3457481031614919E-2</c:v>
                </c:pt>
                <c:pt idx="14">
                  <c:v>8.4970449487793656E-2</c:v>
                </c:pt>
                <c:pt idx="15">
                  <c:v>8.6495174226743451E-2</c:v>
                </c:pt>
                <c:pt idx="16">
                  <c:v>8.8107754676200023E-2</c:v>
                </c:pt>
                <c:pt idx="17">
                  <c:v>9.4749402755330378E-2</c:v>
                </c:pt>
                <c:pt idx="18">
                  <c:v>0.10102266806541832</c:v>
                </c:pt>
                <c:pt idx="19">
                  <c:v>0.10683049129606709</c:v>
                </c:pt>
                <c:pt idx="20">
                  <c:v>0.11202555856400437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8.7211975089775216</c:v>
                </c:pt>
                <c:pt idx="2">
                  <c:v>8.6128113907838681</c:v>
                </c:pt>
                <c:pt idx="3">
                  <c:v>8.5044252725902147</c:v>
                </c:pt>
                <c:pt idx="4">
                  <c:v>8.7338866838220106</c:v>
                </c:pt>
                <c:pt idx="5">
                  <c:v>8.9699135757941892</c:v>
                </c:pt>
                <c:pt idx="6">
                  <c:v>9.4262508372299969</c:v>
                </c:pt>
                <c:pt idx="7">
                  <c:v>9.0354302214170907</c:v>
                </c:pt>
                <c:pt idx="8">
                  <c:v>9.222148819067888</c:v>
                </c:pt>
                <c:pt idx="9">
                  <c:v>9.3957820050718528</c:v>
                </c:pt>
                <c:pt idx="10">
                  <c:v>9.5750768492588954</c:v>
                </c:pt>
                <c:pt idx="11">
                  <c:v>9.7600599975123412</c:v>
                </c:pt>
                <c:pt idx="12">
                  <c:v>9.9174349579078758</c:v>
                </c:pt>
                <c:pt idx="13">
                  <c:v>10.103691776724165</c:v>
                </c:pt>
                <c:pt idx="14">
                  <c:v>10.286857704573645</c:v>
                </c:pt>
                <c:pt idx="15">
                  <c:v>10.471446894377483</c:v>
                </c:pt>
                <c:pt idx="16">
                  <c:v>10.66667224296317</c:v>
                </c:pt>
                <c:pt idx="17">
                  <c:v>11.47073635143518</c:v>
                </c:pt>
                <c:pt idx="18">
                  <c:v>12.230202589132123</c:v>
                </c:pt>
                <c:pt idx="19">
                  <c:v>12.933320573174134</c:v>
                </c:pt>
                <c:pt idx="20">
                  <c:v>13.562255903905037</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12.940583470015568</c:v>
                </c:pt>
                <c:pt idx="2">
                  <c:v>12.86655731043661</c:v>
                </c:pt>
                <c:pt idx="3">
                  <c:v>12.792531150857654</c:v>
                </c:pt>
                <c:pt idx="4">
                  <c:v>13.137691718093546</c:v>
                </c:pt>
                <c:pt idx="5">
                  <c:v>13.492728216294745</c:v>
                </c:pt>
                <c:pt idx="6">
                  <c:v>14.179160096768738</c:v>
                </c:pt>
                <c:pt idx="7">
                  <c:v>13.5912797001595</c:v>
                </c:pt>
                <c:pt idx="8">
                  <c:v>13.872145649395454</c:v>
                </c:pt>
                <c:pt idx="9">
                  <c:v>14.133328253696458</c:v>
                </c:pt>
                <c:pt idx="10">
                  <c:v>14.403027240510218</c:v>
                </c:pt>
                <c:pt idx="11">
                  <c:v>14.681282691121661</c:v>
                </c:pt>
                <c:pt idx="12">
                  <c:v>14.918009338566431</c:v>
                </c:pt>
                <c:pt idx="13">
                  <c:v>15.198180670595942</c:v>
                </c:pt>
                <c:pt idx="14">
                  <c:v>15.473702620955388</c:v>
                </c:pt>
                <c:pt idx="15">
                  <c:v>15.751365471176184</c:v>
                </c:pt>
                <c:pt idx="16">
                  <c:v>16.045027449871988</c:v>
                </c:pt>
                <c:pt idx="17">
                  <c:v>17.254517194942316</c:v>
                </c:pt>
                <c:pt idx="18">
                  <c:v>18.396921906883975</c:v>
                </c:pt>
                <c:pt idx="19">
                  <c:v>19.454566418450849</c:v>
                </c:pt>
                <c:pt idx="20">
                  <c:v>20.400623859414114</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10.13509565836797</c:v>
                </c:pt>
                <c:pt idx="2">
                  <c:v>10.607166989734854</c:v>
                </c:pt>
                <c:pt idx="3">
                  <c:v>11.079238321101737</c:v>
                </c:pt>
                <c:pt idx="4">
                  <c:v>11.378171826782255</c:v>
                </c:pt>
                <c:pt idx="5">
                  <c:v>11.685658588383518</c:v>
                </c:pt>
                <c:pt idx="6">
                  <c:v>12.280157230230758</c:v>
                </c:pt>
                <c:pt idx="7">
                  <c:v>11.77101115573393</c:v>
                </c:pt>
                <c:pt idx="8">
                  <c:v>12.014260966984846</c:v>
                </c:pt>
                <c:pt idx="9">
                  <c:v>12.240463606966912</c:v>
                </c:pt>
                <c:pt idx="10">
                  <c:v>12.474042037586484</c:v>
                </c:pt>
                <c:pt idx="11">
                  <c:v>12.715030972076047</c:v>
                </c:pt>
                <c:pt idx="12">
                  <c:v>12.920053020728256</c:v>
                </c:pt>
                <c:pt idx="13">
                  <c:v>13.16270124426511</c:v>
                </c:pt>
                <c:pt idx="14">
                  <c:v>13.401322773869312</c:v>
                </c:pt>
                <c:pt idx="15">
                  <c:v>13.641798474435133</c:v>
                </c:pt>
                <c:pt idx="16">
                  <c:v>13.896130553790593</c:v>
                </c:pt>
                <c:pt idx="17">
                  <c:v>14.943634364767385</c:v>
                </c:pt>
                <c:pt idx="18">
                  <c:v>15.93303778411358</c:v>
                </c:pt>
                <c:pt idx="19">
                  <c:v>16.849032864717238</c:v>
                </c:pt>
                <c:pt idx="20">
                  <c:v>17.668385636289809</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5.5016134942868851</c:v>
                </c:pt>
                <c:pt idx="2">
                  <c:v>5.3070561231426767</c:v>
                </c:pt>
                <c:pt idx="3">
                  <c:v>5.1124987519984684</c:v>
                </c:pt>
                <c:pt idx="4">
                  <c:v>5.2504411926634873</c:v>
                </c:pt>
                <c:pt idx="5">
                  <c:v>5.3923305210975903</c:v>
                </c:pt>
                <c:pt idx="6">
                  <c:v>5.6666610731103537</c:v>
                </c:pt>
                <c:pt idx="7">
                  <c:v>5.4317163418022272</c:v>
                </c:pt>
                <c:pt idx="8">
                  <c:v>5.5439636209383352</c:v>
                </c:pt>
                <c:pt idx="9">
                  <c:v>5.648344507159047</c:v>
                </c:pt>
                <c:pt idx="10">
                  <c:v>5.7561289414700125</c:v>
                </c:pt>
                <c:pt idx="11">
                  <c:v>5.8673329422429479</c:v>
                </c:pt>
                <c:pt idx="12">
                  <c:v>5.9619400747450273</c:v>
                </c:pt>
                <c:pt idx="13">
                  <c:v>6.0739097520868404</c:v>
                </c:pt>
                <c:pt idx="14">
                  <c:v>6.1840213172454224</c:v>
                </c:pt>
                <c:pt idx="15">
                  <c:v>6.2949884869548347</c:v>
                </c:pt>
                <c:pt idx="16">
                  <c:v>6.4123496629321979</c:v>
                </c:pt>
                <c:pt idx="17">
                  <c:v>6.895718805387828</c:v>
                </c:pt>
                <c:pt idx="18">
                  <c:v>7.3522776048313085</c:v>
                </c:pt>
                <c:pt idx="19">
                  <c:v>7.774962230858673</c:v>
                </c:pt>
                <c:pt idx="20">
                  <c:v>8.15305140095378</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4.0478895866706628</c:v>
                </c:pt>
                <c:pt idx="2">
                  <c:v>4.3119959530049954</c:v>
                </c:pt>
                <c:pt idx="3">
                  <c:v>4.5761023193393271</c:v>
                </c:pt>
                <c:pt idx="4">
                  <c:v>4.6995720262836604</c:v>
                </c:pt>
                <c:pt idx="5">
                  <c:v>4.8265745188872993</c:v>
                </c:pt>
                <c:pt idx="6">
                  <c:v>5.0721226815818179</c:v>
                </c:pt>
                <c:pt idx="7">
                  <c:v>4.8618280327204548</c:v>
                </c:pt>
                <c:pt idx="8">
                  <c:v>4.9622984796214906</c:v>
                </c:pt>
                <c:pt idx="9">
                  <c:v>5.0557278648790573</c:v>
                </c:pt>
                <c:pt idx="10">
                  <c:v>5.1522037025790244</c:v>
                </c:pt>
                <c:pt idx="11">
                  <c:v>5.2517403304672801</c:v>
                </c:pt>
                <c:pt idx="12">
                  <c:v>5.3364214109857988</c:v>
                </c:pt>
                <c:pt idx="13">
                  <c:v>5.4366433816961592</c:v>
                </c:pt>
                <c:pt idx="14">
                  <c:v>5.5352021908325533</c:v>
                </c:pt>
                <c:pt idx="15">
                  <c:v>5.6345268356511493</c:v>
                </c:pt>
                <c:pt idx="16">
                  <c:v>5.7395746362751527</c:v>
                </c:pt>
                <c:pt idx="17">
                  <c:v>6.1722293441171097</c:v>
                </c:pt>
                <c:pt idx="18">
                  <c:v>6.5808866137607263</c:v>
                </c:pt>
                <c:pt idx="19">
                  <c:v>6.9592237423041423</c:v>
                </c:pt>
                <c:pt idx="20">
                  <c:v>7.2976443096466719</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7.4923486356370308</c:v>
                </c:pt>
                <c:pt idx="2">
                  <c:v>8.050525996609629</c:v>
                </c:pt>
                <c:pt idx="3">
                  <c:v>8.6087033575822254</c:v>
                </c:pt>
                <c:pt idx="4">
                  <c:v>8.8409783388996956</c:v>
                </c:pt>
                <c:pt idx="5">
                  <c:v>9.0798993044291798</c:v>
                </c:pt>
                <c:pt idx="6">
                  <c:v>9.5418320028531163</c:v>
                </c:pt>
                <c:pt idx="7">
                  <c:v>9.1462192906802464</c:v>
                </c:pt>
                <c:pt idx="8">
                  <c:v>9.3352273620075508</c:v>
                </c:pt>
                <c:pt idx="9">
                  <c:v>9.510989573259808</c:v>
                </c:pt>
                <c:pt idx="10">
                  <c:v>9.6924828638322893</c:v>
                </c:pt>
                <c:pt idx="11">
                  <c:v>9.8797342063301876</c:v>
                </c:pt>
                <c:pt idx="12">
                  <c:v>10.03903883968653</c:v>
                </c:pt>
                <c:pt idx="13">
                  <c:v>10.227579470019803</c:v>
                </c:pt>
                <c:pt idx="14">
                  <c:v>10.412991310036151</c:v>
                </c:pt>
                <c:pt idx="15">
                  <c:v>10.599843863513136</c:v>
                </c:pt>
                <c:pt idx="16">
                  <c:v>10.797462992376726</c:v>
                </c:pt>
                <c:pt idx="17">
                  <c:v>11.611386234506188</c:v>
                </c:pt>
                <c:pt idx="18">
                  <c:v>12.380164763433246</c:v>
                </c:pt>
                <c:pt idx="19">
                  <c:v>13.091904117473728</c:v>
                </c:pt>
                <c:pt idx="20">
                  <c:v>13.728551218226741</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32.039608956168721</c:v>
                </c:pt>
                <c:pt idx="2">
                  <c:v>33.001101726755252</c:v>
                </c:pt>
                <c:pt idx="3">
                  <c:v>33.96259449734179</c:v>
                </c:pt>
                <c:pt idx="4">
                  <c:v>35.218096531557947</c:v>
                </c:pt>
                <c:pt idx="5">
                  <c:v>35.738901166430431</c:v>
                </c:pt>
                <c:pt idx="6">
                  <c:v>30.596649751586487</c:v>
                </c:pt>
                <c:pt idx="7">
                  <c:v>31.459381151083551</c:v>
                </c:pt>
                <c:pt idx="8">
                  <c:v>32.650056219846164</c:v>
                </c:pt>
                <c:pt idx="9">
                  <c:v>33.995162618876506</c:v>
                </c:pt>
                <c:pt idx="10">
                  <c:v>35.447887064659838</c:v>
                </c:pt>
                <c:pt idx="11">
                  <c:v>36.807605238150373</c:v>
                </c:pt>
                <c:pt idx="12">
                  <c:v>38.432183258186846</c:v>
                </c:pt>
                <c:pt idx="13">
                  <c:v>40.049654878197437</c:v>
                </c:pt>
                <c:pt idx="14">
                  <c:v>41.655076637226472</c:v>
                </c:pt>
                <c:pt idx="15">
                  <c:v>43.1267003752059</c:v>
                </c:pt>
                <c:pt idx="16">
                  <c:v>44.18231776897175</c:v>
                </c:pt>
                <c:pt idx="17">
                  <c:v>51.110805691592532</c:v>
                </c:pt>
                <c:pt idx="18">
                  <c:v>58.045324514762726</c:v>
                </c:pt>
                <c:pt idx="19">
                  <c:v>65.362311694588655</c:v>
                </c:pt>
                <c:pt idx="20">
                  <c:v>71.873509886587229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4.9846450396552715</c:v>
                </c:pt>
                <c:pt idx="2">
                  <c:v>5.3488805539803383</c:v>
                </c:pt>
                <c:pt idx="3">
                  <c:v>5.7131160683054052</c:v>
                </c:pt>
                <c:pt idx="4">
                  <c:v>5.9243139744615982</c:v>
                </c:pt>
                <c:pt idx="5">
                  <c:v>6.0119226325154109</c:v>
                </c:pt>
                <c:pt idx="6">
                  <c:v>5.1469039370882834</c:v>
                </c:pt>
                <c:pt idx="7">
                  <c:v>5.292030794857765</c:v>
                </c:pt>
                <c:pt idx="8">
                  <c:v>5.4923236455117612</c:v>
                </c:pt>
                <c:pt idx="9">
                  <c:v>5.7185946090708653</c:v>
                </c:pt>
                <c:pt idx="10">
                  <c:v>5.9629688536438001</c:v>
                </c:pt>
                <c:pt idx="11">
                  <c:v>6.1916977791074785</c:v>
                </c:pt>
                <c:pt idx="12">
                  <c:v>6.4649808697504083</c:v>
                </c:pt>
                <c:pt idx="13">
                  <c:v>6.7370685367581142</c:v>
                </c:pt>
                <c:pt idx="14">
                  <c:v>7.0071292015472491</c:v>
                </c:pt>
                <c:pt idx="15">
                  <c:v>7.2546826452221129</c:v>
                </c:pt>
                <c:pt idx="16">
                  <c:v>7.4322563784296385</c:v>
                </c:pt>
                <c:pt idx="17">
                  <c:v>8.5977520146032216</c:v>
                </c:pt>
                <c:pt idx="18">
                  <c:v>9.764262156156768</c:v>
                </c:pt>
                <c:pt idx="19">
                  <c:v>10.995110318593829</c:v>
                </c:pt>
                <c:pt idx="20">
                  <c:v>12.090410355743218</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7.6748044771665462</c:v>
                </c:pt>
                <c:pt idx="2">
                  <c:v>7.8716386197904287</c:v>
                </c:pt>
                <c:pt idx="3">
                  <c:v>8.0684727624143111</c:v>
                </c:pt>
                <c:pt idx="4">
                  <c:v>8.3667416113098714</c:v>
                </c:pt>
                <c:pt idx="5">
                  <c:v>8.490468849266815</c:v>
                </c:pt>
                <c:pt idx="6">
                  <c:v>7.2688273318202548</c:v>
                </c:pt>
                <c:pt idx="7">
                  <c:v>7.4737859017159227</c:v>
                </c:pt>
                <c:pt idx="8">
                  <c:v>7.7566538481547269</c:v>
                </c:pt>
                <c:pt idx="9">
                  <c:v>8.0762099510895293</c:v>
                </c:pt>
                <c:pt idx="10">
                  <c:v>8.421332807442969</c:v>
                </c:pt>
                <c:pt idx="11">
                  <c:v>8.7443602206821662</c:v>
                </c:pt>
                <c:pt idx="12">
                  <c:v>9.130310225358846</c:v>
                </c:pt>
                <c:pt idx="13">
                  <c:v>9.5145719669361881</c:v>
                </c:pt>
                <c:pt idx="14">
                  <c:v>9.8959710304243114</c:v>
                </c:pt>
                <c:pt idx="15">
                  <c:v>10.245583780043269</c:v>
                </c:pt>
                <c:pt idx="16">
                  <c:v>10.496366157396601</c:v>
                </c:pt>
                <c:pt idx="17">
                  <c:v>12.1423627873878</c:v>
                </c:pt>
                <c:pt idx="18">
                  <c:v>13.789792174726781</c:v>
                </c:pt>
                <c:pt idx="19">
                  <c:v>15.528084335179393</c:v>
                </c:pt>
                <c:pt idx="20">
                  <c:v>17.074945699582329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33.752623476316579</c:v>
                </c:pt>
                <c:pt idx="2">
                  <c:v>34.422844143643246</c:v>
                </c:pt>
                <c:pt idx="3">
                  <c:v>35.093064810969921</c:v>
                </c:pt>
                <c:pt idx="4">
                  <c:v>36.390357167727309</c:v>
                </c:pt>
                <c:pt idx="5">
                  <c:v>36.9284971736937</c:v>
                </c:pt>
                <c:pt idx="6">
                  <c:v>31.615082081406083</c:v>
                </c:pt>
                <c:pt idx="7">
                  <c:v>32.506530139633171</c:v>
                </c:pt>
                <c:pt idx="8">
                  <c:v>33.736837716993399</c:v>
                </c:pt>
                <c:pt idx="9">
                  <c:v>35.126716986744619</c:v>
                </c:pt>
                <c:pt idx="10">
                  <c:v>36.627796450280449</c:v>
                </c:pt>
                <c:pt idx="11">
                  <c:v>38.032773858313618</c:v>
                </c:pt>
                <c:pt idx="12">
                  <c:v>39.711427170623999</c:v>
                </c:pt>
                <c:pt idx="13">
                  <c:v>41.382737541078143</c:v>
                </c:pt>
                <c:pt idx="14">
                  <c:v>43.041596961931781</c:v>
                </c:pt>
                <c:pt idx="15">
                  <c:v>44.562204794714283</c:v>
                </c:pt>
                <c:pt idx="16">
                  <c:v>45.652959201534166</c:v>
                </c:pt>
                <c:pt idx="17">
                  <c:v>52.812067017327919</c:v>
                </c:pt>
                <c:pt idx="18">
                  <c:v>59.977406476698413</c:v>
                </c:pt>
                <c:pt idx="19">
                  <c:v>67.537945037519052</c:v>
                </c:pt>
                <c:pt idx="20">
                  <c:v>74.265873322466788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4.5164382873658102</c:v>
                </c:pt>
                <c:pt idx="2">
                  <c:v>5.8351044585804548</c:v>
                </c:pt>
                <c:pt idx="3">
                  <c:v>7.1537706297951003</c:v>
                </c:pt>
                <c:pt idx="4">
                  <c:v>7.4182255017197551</c:v>
                </c:pt>
                <c:pt idx="5">
                  <c:v>7.5279260989784111</c:v>
                </c:pt>
                <c:pt idx="6">
                  <c:v>6.4447789576311232</c:v>
                </c:pt>
                <c:pt idx="7">
                  <c:v>6.6265018983683861</c:v>
                </c:pt>
                <c:pt idx="8">
                  <c:v>6.8773018287803547</c:v>
                </c:pt>
                <c:pt idx="9">
                  <c:v>7.1606306731678426</c:v>
                </c:pt>
                <c:pt idx="10">
                  <c:v>7.4666278334920797</c:v>
                </c:pt>
                <c:pt idx="11">
                  <c:v>7.7530344546080414</c:v>
                </c:pt>
                <c:pt idx="12">
                  <c:v>8.0952302938115874</c:v>
                </c:pt>
                <c:pt idx="13">
                  <c:v>8.4359292639878642</c:v>
                </c:pt>
                <c:pt idx="14">
                  <c:v>8.7740900905723826</c:v>
                </c:pt>
                <c:pt idx="15">
                  <c:v>9.0840681364395941</c:v>
                </c:pt>
                <c:pt idx="16">
                  <c:v>9.3064199567168711</c:v>
                </c:pt>
                <c:pt idx="17">
                  <c:v>10.765814156226982</c:v>
                </c:pt>
                <c:pt idx="18">
                  <c:v>12.226478685046738</c:v>
                </c:pt>
                <c:pt idx="19">
                  <c:v>13.76770510665369</c:v>
                </c:pt>
                <c:pt idx="20">
                  <c:v>15.139202752227854</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5.7443525325898541</c:v>
                </c:pt>
                <c:pt idx="2">
                  <c:v>5.9181202200895475</c:v>
                </c:pt>
                <c:pt idx="3">
                  <c:v>6.0918879075892409</c:v>
                </c:pt>
                <c:pt idx="4">
                  <c:v>6.3170879482043274</c:v>
                </c:pt>
                <c:pt idx="5">
                  <c:v>6.4105049413508448</c:v>
                </c:pt>
                <c:pt idx="6">
                  <c:v>5.4881366807539305</c:v>
                </c:pt>
                <c:pt idx="7">
                  <c:v>5.6428852521713786</c:v>
                </c:pt>
                <c:pt idx="8">
                  <c:v>5.8564572469090201</c:v>
                </c:pt>
                <c:pt idx="9">
                  <c:v>6.0977296681698627</c:v>
                </c:pt>
                <c:pt idx="10">
                  <c:v>6.3583055933989971</c:v>
                </c:pt>
                <c:pt idx="11">
                  <c:v>6.6021989361017939</c:v>
                </c:pt>
                <c:pt idx="12">
                  <c:v>6.8936003246491282</c:v>
                </c:pt>
                <c:pt idx="13">
                  <c:v>7.183727034597112</c:v>
                </c:pt>
                <c:pt idx="14">
                  <c:v>7.471692354831263</c:v>
                </c:pt>
                <c:pt idx="15">
                  <c:v>7.735658255746749</c:v>
                </c:pt>
                <c:pt idx="16">
                  <c:v>7.925004886394369</c:v>
                </c:pt>
                <c:pt idx="17">
                  <c:v>9.167771300986022</c:v>
                </c:pt>
                <c:pt idx="18">
                  <c:v>10.411619481287056</c:v>
                </c:pt>
                <c:pt idx="19">
                  <c:v>11.724071205911802</c:v>
                </c:pt>
                <c:pt idx="20">
                  <c:v>12.891988148560502</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12.857222839613932</c:v>
                </c:pt>
                <c:pt idx="2">
                  <c:v>13.246156121099125</c:v>
                </c:pt>
                <c:pt idx="3">
                  <c:v>13.635089402584317</c:v>
                </c:pt>
                <c:pt idx="4">
                  <c:v>14.139140483929225</c:v>
                </c:pt>
                <c:pt idx="5">
                  <c:v>14.348229861901288</c:v>
                </c:pt>
                <c:pt idx="6">
                  <c:v>12.283751019525136</c:v>
                </c:pt>
                <c:pt idx="7">
                  <c:v>12.630115010164305</c:v>
                </c:pt>
                <c:pt idx="8">
                  <c:v>13.108139768057201</c:v>
                </c:pt>
                <c:pt idx="9">
                  <c:v>13.648164647728937</c:v>
                </c:pt>
                <c:pt idx="10">
                  <c:v>14.231395345758378</c:v>
                </c:pt>
                <c:pt idx="11">
                  <c:v>14.777286468985526</c:v>
                </c:pt>
                <c:pt idx="12">
                  <c:v>15.429511862025048</c:v>
                </c:pt>
                <c:pt idx="13">
                  <c:v>16.078884222158294</c:v>
                </c:pt>
                <c:pt idx="14">
                  <c:v>16.72341887968949</c:v>
                </c:pt>
                <c:pt idx="15">
                  <c:v>17.314237147000764</c:v>
                </c:pt>
                <c:pt idx="16">
                  <c:v>17.738039796708431</c:v>
                </c:pt>
                <c:pt idx="17">
                  <c:v>20.519645667751472</c:v>
                </c:pt>
                <c:pt idx="18">
                  <c:v>23.303672786917232</c:v>
                </c:pt>
                <c:pt idx="19">
                  <c:v>26.241250902814667</c:v>
                </c:pt>
                <c:pt idx="20">
                  <c:v>28.855325910329025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29.344340061153815</c:v>
                </c:pt>
                <c:pt idx="8">
                  <c:v>29.355600957835211</c:v>
                </c:pt>
                <c:pt idx="9">
                  <c:v>29.288429347310924</c:v>
                </c:pt>
                <c:pt idx="10">
                  <c:v>29.12065177714684</c:v>
                </c:pt>
                <c:pt idx="11">
                  <c:v>28.928978471483564</c:v>
                </c:pt>
                <c:pt idx="12">
                  <c:v>28.676968027341626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18.510597711060569</c:v>
                </c:pt>
                <c:pt idx="8">
                  <c:v>18.893122146708883</c:v>
                </c:pt>
                <c:pt idx="9">
                  <c:v>19.248838916873378</c:v>
                </c:pt>
                <c:pt idx="10">
                  <c:v>19.616154545579889</c:v>
                </c:pt>
                <c:pt idx="11">
                  <c:v>19.995123621399724</c:v>
                </c:pt>
                <c:pt idx="12">
                  <c:v>20.317532683313651</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12.360333390426053</c:v>
                </c:pt>
                <c:pt idx="8">
                  <c:v>12.828147450050917</c:v>
                </c:pt>
                <c:pt idx="9">
                  <c:v>13.356637297253071</c:v>
                </c:pt>
                <c:pt idx="10">
                  <c:v>13.92741007844891</c:v>
                </c:pt>
                <c:pt idx="11">
                  <c:v>14.461640865146547</c:v>
                </c:pt>
                <c:pt idx="12">
                  <c:v>15.099934601758001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18.074504126082687</c:v>
                </c:pt>
                <c:pt idx="1">
                  <c:v>18.636000769228637</c:v>
                </c:pt>
                <c:pt idx="2">
                  <c:v>17.561847878782441</c:v>
                </c:pt>
                <c:pt idx="3">
                  <c:v>17.854952736038285</c:v>
                </c:pt>
                <c:pt idx="4">
                  <c:v>21.253157688321263</c:v>
                </c:pt>
                <c:pt idx="5">
                  <c:v>25.826209010758664</c:v>
                </c:pt>
                <c:pt idx="6">
                  <c:v>31.8821986015354</c:v>
                </c:pt>
                <c:pt idx="8">
                  <c:v>18.074504126082687</c:v>
                </c:pt>
                <c:pt idx="9">
                  <c:v>18.636000769228637</c:v>
                </c:pt>
                <c:pt idx="10">
                  <c:v>17.561847878782441</c:v>
                </c:pt>
                <c:pt idx="11">
                  <c:v>17.854952736038285</c:v>
                </c:pt>
                <c:pt idx="12">
                  <c:v>21.253157688321263</c:v>
                </c:pt>
                <c:pt idx="13">
                  <c:v>25.826209010758664</c:v>
                </c:pt>
                <c:pt idx="14">
                  <c:v>31.8821986015354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5.1766149083383546</c:v>
                </c:pt>
                <c:pt idx="1">
                  <c:v>5.3374299367128701</c:v>
                </c:pt>
                <c:pt idx="2">
                  <c:v>5.0297879772029326</c:v>
                </c:pt>
                <c:pt idx="3">
                  <c:v>5.1142241036397156</c:v>
                </c:pt>
                <c:pt idx="4">
                  <c:v>6.0869948171836485</c:v>
                </c:pt>
                <c:pt idx="5">
                  <c:v>7.39673617922546</c:v>
                </c:pt>
                <c:pt idx="6">
                  <c:v>9.1311973728311742</c:v>
                </c:pt>
                <c:pt idx="8">
                  <c:v>5.1766149083383546</c:v>
                </c:pt>
                <c:pt idx="9">
                  <c:v>5.3374299367128701</c:v>
                </c:pt>
                <c:pt idx="10">
                  <c:v>5.0297879772029326</c:v>
                </c:pt>
                <c:pt idx="11">
                  <c:v>5.1142241036397156</c:v>
                </c:pt>
                <c:pt idx="12">
                  <c:v>5.7826450763244654</c:v>
                </c:pt>
                <c:pt idx="13">
                  <c:v>6.6755544017509765</c:v>
                </c:pt>
                <c:pt idx="14">
                  <c:v>7.8288603475311263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1.7257044531731252</c:v>
                </c:pt>
                <c:pt idx="1">
                  <c:v>1.7793127384202641</c:v>
                </c:pt>
                <c:pt idx="2">
                  <c:v>1.676757430187505</c:v>
                </c:pt>
                <c:pt idx="3">
                  <c:v>1.704903708833758</c:v>
                </c:pt>
                <c:pt idx="4">
                  <c:v>2.0291936426515749</c:v>
                </c:pt>
                <c:pt idx="5">
                  <c:v>2.465816134569967</c:v>
                </c:pt>
                <c:pt idx="6">
                  <c:v>3.044025535628569</c:v>
                </c:pt>
                <c:pt idx="8">
                  <c:v>1.7257044531731252</c:v>
                </c:pt>
                <c:pt idx="9">
                  <c:v>1.7793127384202641</c:v>
                </c:pt>
                <c:pt idx="10">
                  <c:v>1.676757430187505</c:v>
                </c:pt>
                <c:pt idx="11">
                  <c:v>1.704903708833758</c:v>
                </c:pt>
                <c:pt idx="12">
                  <c:v>1.9277339605189963</c:v>
                </c:pt>
                <c:pt idx="13">
                  <c:v>2.2253990614493953</c:v>
                </c:pt>
                <c:pt idx="14">
                  <c:v>2.6098713936095441</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14.306558974975404</c:v>
                </c:pt>
                <c:pt idx="1">
                  <c:v>14.750986230769565</c:v>
                </c:pt>
                <c:pt idx="2">
                  <c:v>13.900774850291917</c:v>
                </c:pt>
                <c:pt idx="3">
                  <c:v>14.134115150618713</c:v>
                </c:pt>
                <c:pt idx="4">
                  <c:v>16.822566846171028</c:v>
                </c:pt>
                <c:pt idx="5">
                  <c:v>20.442285981127988</c:v>
                </c:pt>
                <c:pt idx="6">
                  <c:v>25.235799077139117</c:v>
                </c:pt>
                <c:pt idx="8">
                  <c:v>14.306558974975404</c:v>
                </c:pt>
                <c:pt idx="9">
                  <c:v>14.750986230769565</c:v>
                </c:pt>
                <c:pt idx="10">
                  <c:v>13.900774850291917</c:v>
                </c:pt>
                <c:pt idx="11">
                  <c:v>14.134115150618713</c:v>
                </c:pt>
                <c:pt idx="12">
                  <c:v>15.981438503862478</c:v>
                </c:pt>
                <c:pt idx="13">
                  <c:v>18.449163097968007</c:v>
                </c:pt>
                <c:pt idx="14">
                  <c:v>21.636543233762147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4.758851674002643</c:v>
                </c:pt>
                <c:pt idx="1">
                  <c:v>4.9066834058612869</c:v>
                </c:pt>
                <c:pt idx="2">
                  <c:v>4.6238739715088801</c:v>
                </c:pt>
                <c:pt idx="3">
                  <c:v>4.7014909499007347</c:v>
                </c:pt>
                <c:pt idx="4">
                  <c:v>5.5957620932436694</c:v>
                </c:pt>
                <c:pt idx="5">
                  <c:v>6.7998046932105796</c:v>
                </c:pt>
                <c:pt idx="6">
                  <c:v>8.3942913801356145</c:v>
                </c:pt>
                <c:pt idx="8">
                  <c:v>4.758851674002643</c:v>
                </c:pt>
                <c:pt idx="9">
                  <c:v>4.9066834058612869</c:v>
                </c:pt>
                <c:pt idx="10">
                  <c:v>4.6238739715088801</c:v>
                </c:pt>
                <c:pt idx="11">
                  <c:v>4.7014909499007347</c:v>
                </c:pt>
                <c:pt idx="12">
                  <c:v>5.3159739885814856</c:v>
                </c:pt>
                <c:pt idx="13">
                  <c:v>6.1368237356225475</c:v>
                </c:pt>
                <c:pt idx="14">
                  <c:v>7.1970555720437712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3.1350493162651287</c:v>
                </c:pt>
                <c:pt idx="1">
                  <c:v>3.2324383087436273</c:v>
                </c:pt>
                <c:pt idx="2">
                  <c:v>3.0461283363939087</c:v>
                </c:pt>
                <c:pt idx="3">
                  <c:v>3.0972610616198839</c:v>
                </c:pt>
                <c:pt idx="4">
                  <c:v>3.6863914503245239</c:v>
                </c:pt>
                <c:pt idx="5">
                  <c:v>4.4795939261237843</c:v>
                </c:pt>
                <c:pt idx="6">
                  <c:v>5.5300142249841864</c:v>
                </c:pt>
                <c:pt idx="8">
                  <c:v>3.1350493162651287</c:v>
                </c:pt>
                <c:pt idx="9">
                  <c:v>3.2324383087436273</c:v>
                </c:pt>
                <c:pt idx="10">
                  <c:v>3.0461283363939087</c:v>
                </c:pt>
                <c:pt idx="11">
                  <c:v>3.0972610616198839</c:v>
                </c:pt>
                <c:pt idx="12">
                  <c:v>3.5020718778082975</c:v>
                </c:pt>
                <c:pt idx="13">
                  <c:v>4.0428335183267148</c:v>
                </c:pt>
                <c:pt idx="14">
                  <c:v>4.741295946145816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103.59752213782002</c:v>
                </c:pt>
                <c:pt idx="1">
                  <c:v>106.81573572442186</c:v>
                </c:pt>
                <c:pt idx="2">
                  <c:v>100.65913353482992</c:v>
                </c:pt>
                <c:pt idx="3">
                  <c:v>102.34881146304694</c:v>
                </c:pt>
                <c:pt idx="4">
                  <c:v>121.81659085944925</c:v>
                </c:pt>
                <c:pt idx="5">
                  <c:v>148.02792049310344</c:v>
                </c:pt>
                <c:pt idx="6">
                  <c:v>182.73899811495326</c:v>
                </c:pt>
                <c:pt idx="8">
                  <c:v>103.59752213782002</c:v>
                </c:pt>
                <c:pt idx="9">
                  <c:v>106.81573572442186</c:v>
                </c:pt>
                <c:pt idx="10">
                  <c:v>100.65913353482992</c:v>
                </c:pt>
                <c:pt idx="11">
                  <c:v>102.34881146304694</c:v>
                </c:pt>
                <c:pt idx="12">
                  <c:v>115.72576131647678</c:v>
                </c:pt>
                <c:pt idx="13">
                  <c:v>133.59519824502584</c:v>
                </c:pt>
                <c:pt idx="14">
                  <c:v>156.67584850880803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29.509547686842904</c:v>
                </c:pt>
                <c:pt idx="1">
                  <c:v>30.42624941233333</c:v>
                </c:pt>
                <c:pt idx="2">
                  <c:v>28.672553550177572</c:v>
                </c:pt>
                <c:pt idx="3">
                  <c:v>29.153854940106505</c:v>
                </c:pt>
                <c:pt idx="4">
                  <c:v>34.699213097329711</c:v>
                </c:pt>
                <c:pt idx="5">
                  <c:v>42.165458098159739</c:v>
                </c:pt>
                <c:pt idx="6">
                  <c:v>52.052839371439646</c:v>
                </c:pt>
                <c:pt idx="8">
                  <c:v>29.509547686842904</c:v>
                </c:pt>
                <c:pt idx="9">
                  <c:v>30.42624941233333</c:v>
                </c:pt>
                <c:pt idx="10">
                  <c:v>28.672553550177572</c:v>
                </c:pt>
                <c:pt idx="11">
                  <c:v>29.153854940106505</c:v>
                </c:pt>
                <c:pt idx="12">
                  <c:v>32.96425244246322</c:v>
                </c:pt>
                <c:pt idx="13">
                  <c:v>38.054325933589162</c:v>
                </c:pt>
                <c:pt idx="14">
                  <c:v>44.628803156088061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1.1342161513211646</c:v>
                </c:pt>
                <c:pt idx="1">
                  <c:v>1.1694501004832794</c:v>
                </c:pt>
                <c:pt idx="2">
                  <c:v>1.1020458084056681</c:v>
                </c:pt>
                <c:pt idx="3">
                  <c:v>1.1205448994762544</c:v>
                </c:pt>
                <c:pt idx="4">
                  <c:v>1.3336838758349947</c:v>
                </c:pt>
                <c:pt idx="5">
                  <c:v>1.6206532241804459</c:v>
                </c:pt>
                <c:pt idx="6">
                  <c:v>2.000680314172901</c:v>
                </c:pt>
                <c:pt idx="8">
                  <c:v>1.1342161513211646</c:v>
                </c:pt>
                <c:pt idx="9">
                  <c:v>1.1694501004832794</c:v>
                </c:pt>
                <c:pt idx="10">
                  <c:v>1.1020458084056681</c:v>
                </c:pt>
                <c:pt idx="11">
                  <c:v>1.1205448994762544</c:v>
                </c:pt>
                <c:pt idx="12">
                  <c:v>1.2669996820432448</c:v>
                </c:pt>
                <c:pt idx="13">
                  <c:v>1.4626395348228522</c:v>
                </c:pt>
                <c:pt idx="14">
                  <c:v>1.7153332843639906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0.92271011344775034</c:v>
                </c:pt>
                <c:pt idx="1">
                  <c:v>0.95137371622815325</c:v>
                </c:pt>
                <c:pt idx="2">
                  <c:v>0.89653882261695572</c:v>
                </c:pt>
                <c:pt idx="3">
                  <c:v>0.91158824542806483</c:v>
                </c:pt>
                <c:pt idx="4">
                  <c:v>1.0849815521862427</c:v>
                </c:pt>
                <c:pt idx="5">
                  <c:v>1.3184375117574623</c:v>
                </c:pt>
                <c:pt idx="6">
                  <c:v>1.6275980178141825</c:v>
                </c:pt>
                <c:pt idx="8">
                  <c:v>0.92271011344775034</c:v>
                </c:pt>
                <c:pt idx="9">
                  <c:v>0.95137371622815325</c:v>
                </c:pt>
                <c:pt idx="10">
                  <c:v>0.89653882261695572</c:v>
                </c:pt>
                <c:pt idx="11">
                  <c:v>0.91158824542806483</c:v>
                </c:pt>
                <c:pt idx="12">
                  <c:v>1.0307324745769306</c:v>
                </c:pt>
                <c:pt idx="13">
                  <c:v>1.1898898543611098</c:v>
                </c:pt>
                <c:pt idx="14">
                  <c:v>1.3954618505234346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23.18341346438282</c:v>
                </c:pt>
                <c:pt idx="1">
                  <c:v>23.903596482810894</c:v>
                </c:pt>
                <c:pt idx="2">
                  <c:v>22.525850653068428</c:v>
                </c:pt>
                <c:pt idx="3">
                  <c:v>22.903972650806793</c:v>
                </c:pt>
                <c:pt idx="4">
                  <c:v>27.260539966960991</c:v>
                </c:pt>
                <c:pt idx="5">
                  <c:v>33.126202386375127</c:v>
                </c:pt>
                <c:pt idx="6">
                  <c:v>40.893967943847407</c:v>
                </c:pt>
                <c:pt idx="8">
                  <c:v>23.18341346438282</c:v>
                </c:pt>
                <c:pt idx="9">
                  <c:v>23.903596482810894</c:v>
                </c:pt>
                <c:pt idx="10">
                  <c:v>22.525850653068428</c:v>
                </c:pt>
                <c:pt idx="11">
                  <c:v>22.903972650806793</c:v>
                </c:pt>
                <c:pt idx="12">
                  <c:v>36.613959137820544</c:v>
                </c:pt>
                <c:pt idx="13">
                  <c:v>55.289899467442929</c:v>
                </c:pt>
                <c:pt idx="14">
                  <c:v>80.918001034770114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c:v>
                </c:pt>
                <c:pt idx="1">
                  <c:v>27.271859436409223</c:v>
                </c:pt>
                <c:pt idx="2">
                  <c:v>25.699947790546275</c:v>
                </c:pt>
                <c:pt idx="3">
                  <c:v>26.131378310261347</c:v>
                </c:pt>
                <c:pt idx="4">
                  <c:v>31.101797871396428</c:v>
                </c:pt>
                <c:pt idx="5">
                  <c:v>37.793985449909833</c:v>
                </c:pt>
                <c:pt idx="6">
                  <c:v>46.656299790480489</c:v>
                </c:pt>
                <c:pt idx="8">
                  <c:v>26.4501671798186</c:v>
                </c:pt>
                <c:pt idx="9">
                  <c:v>27.271859436409223</c:v>
                </c:pt>
                <c:pt idx="10">
                  <c:v>25.699947790546275</c:v>
                </c:pt>
                <c:pt idx="11">
                  <c:v>26.131378310261347</c:v>
                </c:pt>
                <c:pt idx="12">
                  <c:v>31.406147612255616</c:v>
                </c:pt>
                <c:pt idx="13">
                  <c:v>38.515167227384325</c:v>
                </c:pt>
                <c:pt idx="14">
                  <c:v>47.958636815780537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154.57780630441232</c:v>
                </c:pt>
                <c:pt idx="1">
                  <c:v>187.06838341719097</c:v>
                </c:pt>
                <c:pt idx="2">
                  <c:v>227.31997006223341</c:v>
                </c:pt>
                <c:pt idx="3">
                  <c:v>280.62424603626749</c:v>
                </c:pt>
                <c:pt idx="5">
                  <c:v>169.99066458236956</c:v>
                </c:pt>
                <c:pt idx="6">
                  <c:v>205.72085721551684</c:v>
                </c:pt>
                <c:pt idx="7">
                  <c:v>249.98590488226117</c:v>
                </c:pt>
                <c:pt idx="8">
                  <c:v>308.6051175269514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22.525850653068428</c:v>
                </c:pt>
                <c:pt idx="1">
                  <c:v>27.260539966960991</c:v>
                </c:pt>
                <c:pt idx="2">
                  <c:v>33.126202386375127</c:v>
                </c:pt>
                <c:pt idx="3">
                  <c:v>40.893967943847407</c:v>
                </c:pt>
                <c:pt idx="5">
                  <c:v>22.525850653068428</c:v>
                </c:pt>
                <c:pt idx="6">
                  <c:v>27.260539966960991</c:v>
                </c:pt>
                <c:pt idx="7">
                  <c:v>33.126202386375127</c:v>
                </c:pt>
                <c:pt idx="8">
                  <c:v>40.893967943847407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177.10365695748075</c:v>
                </c:pt>
                <c:pt idx="1">
                  <c:v>214.32892338415195</c:v>
                </c:pt>
                <c:pt idx="2">
                  <c:v>260.44617244860854</c:v>
                </c:pt>
                <c:pt idx="3">
                  <c:v>321.51821398011492</c:v>
                </c:pt>
                <c:pt idx="5">
                  <c:v>192.51651523543799</c:v>
                </c:pt>
                <c:pt idx="6">
                  <c:v>232.98139718247785</c:v>
                </c:pt>
                <c:pt idx="7">
                  <c:v>283.11210726863629</c:v>
                </c:pt>
                <c:pt idx="8">
                  <c:v>349.49908547079883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44.879732395028867</c:v>
                </c:pt>
                <c:pt idx="10">
                  <c:v>45.828803197440493</c:v>
                </c:pt>
                <c:pt idx="11">
                  <c:v>46.777873999852119</c:v>
                </c:pt>
                <c:pt idx="12">
                  <c:v>47.726944802263745</c:v>
                </c:pt>
                <c:pt idx="13">
                  <c:v>48.676015604675371</c:v>
                </c:pt>
                <c:pt idx="14">
                  <c:v>49.625086407086997</c:v>
                </c:pt>
                <c:pt idx="15">
                  <c:v>50.574157209498622</c:v>
                </c:pt>
                <c:pt idx="16">
                  <c:v>51.523228011910248</c:v>
                </c:pt>
                <c:pt idx="17">
                  <c:v>52.472298814321874</c:v>
                </c:pt>
                <c:pt idx="18">
                  <c:v>53.421369616733514</c:v>
                </c:pt>
                <c:pt idx="19">
                  <c:v>54.570839585172436</c:v>
                </c:pt>
                <c:pt idx="20">
                  <c:v>55.720309553611358</c:v>
                </c:pt>
                <c:pt idx="21">
                  <c:v>56.86977952205028</c:v>
                </c:pt>
                <c:pt idx="22">
                  <c:v>58.019249490489202</c:v>
                </c:pt>
                <c:pt idx="23">
                  <c:v>59.168719458928123</c:v>
                </c:pt>
                <c:pt idx="24">
                  <c:v>60.318189427367045</c:v>
                </c:pt>
                <c:pt idx="25">
                  <c:v>61.467659395805967</c:v>
                </c:pt>
                <c:pt idx="26">
                  <c:v>62.617129364244889</c:v>
                </c:pt>
                <c:pt idx="27">
                  <c:v>63.766599332683811</c:v>
                </c:pt>
                <c:pt idx="28">
                  <c:v>64.916069301122718</c:v>
                </c:pt>
                <c:pt idx="29">
                  <c:v>72.527156158624166</c:v>
                </c:pt>
                <c:pt idx="30">
                  <c:v>80.138243016125571</c:v>
                </c:pt>
                <c:pt idx="31">
                  <c:v>80.138243016125571</c:v>
                </c:pt>
                <c:pt idx="32">
                  <c:v>80.138243016125571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3.3465521955922775</c:v>
                </c:pt>
                <c:pt idx="10">
                  <c:v>3.4173216678704805</c:v>
                </c:pt>
                <c:pt idx="11">
                  <c:v>3.4880911401486836</c:v>
                </c:pt>
                <c:pt idx="12">
                  <c:v>3.5588606124268867</c:v>
                </c:pt>
                <c:pt idx="13">
                  <c:v>3.6296300847050897</c:v>
                </c:pt>
                <c:pt idx="14">
                  <c:v>3.7003995569832928</c:v>
                </c:pt>
                <c:pt idx="15">
                  <c:v>3.7711690292614959</c:v>
                </c:pt>
                <c:pt idx="16">
                  <c:v>3.841938501539699</c:v>
                </c:pt>
                <c:pt idx="17">
                  <c:v>3.912707973817902</c:v>
                </c:pt>
                <c:pt idx="18">
                  <c:v>3.9834774460961033</c:v>
                </c:pt>
                <c:pt idx="19">
                  <c:v>4.0691901061625151</c:v>
                </c:pt>
                <c:pt idx="20">
                  <c:v>4.1549027662289273</c:v>
                </c:pt>
                <c:pt idx="21">
                  <c:v>4.2406154262953395</c:v>
                </c:pt>
                <c:pt idx="22">
                  <c:v>4.3263280863617517</c:v>
                </c:pt>
                <c:pt idx="23">
                  <c:v>4.4120407464281639</c:v>
                </c:pt>
                <c:pt idx="24">
                  <c:v>4.4977534064945761</c:v>
                </c:pt>
                <c:pt idx="25">
                  <c:v>4.5834660665609883</c:v>
                </c:pt>
                <c:pt idx="26">
                  <c:v>4.6691787266274005</c:v>
                </c:pt>
                <c:pt idx="27">
                  <c:v>4.7548913866938127</c:v>
                </c:pt>
                <c:pt idx="28">
                  <c:v>4.8406040467602249</c:v>
                </c:pt>
                <c:pt idx="29">
                  <c:v>5.4081408406435214</c:v>
                </c:pt>
                <c:pt idx="30">
                  <c:v>5.9756776345268161</c:v>
                </c:pt>
                <c:pt idx="31">
                  <c:v>5.9756776345268161</c:v>
                </c:pt>
                <c:pt idx="32">
                  <c:v>5.9756776345268161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0.71394029030160844</c:v>
                </c:pt>
                <c:pt idx="10">
                  <c:v>0.72903797132667603</c:v>
                </c:pt>
                <c:pt idx="11">
                  <c:v>0.74413565235174362</c:v>
                </c:pt>
                <c:pt idx="12">
                  <c:v>0.7592333333768112</c:v>
                </c:pt>
                <c:pt idx="13">
                  <c:v>0.77433101440187879</c:v>
                </c:pt>
                <c:pt idx="14">
                  <c:v>0.78942869542694638</c:v>
                </c:pt>
                <c:pt idx="15">
                  <c:v>0.80452637645201397</c:v>
                </c:pt>
                <c:pt idx="16">
                  <c:v>0.81962405747708156</c:v>
                </c:pt>
                <c:pt idx="17">
                  <c:v>0.83472173850214915</c:v>
                </c:pt>
                <c:pt idx="18">
                  <c:v>0.84981941952721651</c:v>
                </c:pt>
                <c:pt idx="19">
                  <c:v>0.86810502149420077</c:v>
                </c:pt>
                <c:pt idx="20">
                  <c:v>0.88639062346118491</c:v>
                </c:pt>
                <c:pt idx="21">
                  <c:v>0.90467622542816906</c:v>
                </c:pt>
                <c:pt idx="22">
                  <c:v>0.9229618273951532</c:v>
                </c:pt>
                <c:pt idx="23">
                  <c:v>0.94124742936213734</c:v>
                </c:pt>
                <c:pt idx="24">
                  <c:v>0.95953303132912149</c:v>
                </c:pt>
                <c:pt idx="25">
                  <c:v>0.97781863329610563</c:v>
                </c:pt>
                <c:pt idx="26">
                  <c:v>0.99610423526308978</c:v>
                </c:pt>
                <c:pt idx="27">
                  <c:v>1.0143898372300739</c:v>
                </c:pt>
                <c:pt idx="28">
                  <c:v>1.0326754391970585</c:v>
                </c:pt>
                <c:pt idx="29">
                  <c:v>1.1537515078493135</c:v>
                </c:pt>
                <c:pt idx="30">
                  <c:v>1.2748275765015673</c:v>
                </c:pt>
                <c:pt idx="31">
                  <c:v>1.2748275765015673</c:v>
                </c:pt>
                <c:pt idx="32">
                  <c:v>1.2748275765015673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2.9397248680338159</c:v>
                </c:pt>
                <c:pt idx="10">
                  <c:v>3.001891170961311</c:v>
                </c:pt>
                <c:pt idx="11">
                  <c:v>3.064057473888806</c:v>
                </c:pt>
                <c:pt idx="12">
                  <c:v>3.126223776816301</c:v>
                </c:pt>
                <c:pt idx="13">
                  <c:v>3.1883900797437961</c:v>
                </c:pt>
                <c:pt idx="14">
                  <c:v>3.2505563826712911</c:v>
                </c:pt>
                <c:pt idx="15">
                  <c:v>3.3127226855987861</c:v>
                </c:pt>
                <c:pt idx="16">
                  <c:v>3.3748889885262812</c:v>
                </c:pt>
                <c:pt idx="17">
                  <c:v>3.4370552914537762</c:v>
                </c:pt>
                <c:pt idx="18">
                  <c:v>3.4992215943812695</c:v>
                </c:pt>
                <c:pt idx="19">
                  <c:v>3.5745144999078682</c:v>
                </c:pt>
                <c:pt idx="20">
                  <c:v>3.6498074054344669</c:v>
                </c:pt>
                <c:pt idx="21">
                  <c:v>3.7251003109610656</c:v>
                </c:pt>
                <c:pt idx="22">
                  <c:v>3.8003932164876644</c:v>
                </c:pt>
                <c:pt idx="23">
                  <c:v>3.8756861220142631</c:v>
                </c:pt>
                <c:pt idx="24">
                  <c:v>3.9509790275408618</c:v>
                </c:pt>
                <c:pt idx="25">
                  <c:v>4.026271933067461</c:v>
                </c:pt>
                <c:pt idx="26">
                  <c:v>4.1015648385940597</c:v>
                </c:pt>
                <c:pt idx="27">
                  <c:v>4.1768577441206585</c:v>
                </c:pt>
                <c:pt idx="28">
                  <c:v>4.2521506496472572</c:v>
                </c:pt>
                <c:pt idx="29">
                  <c:v>4.7506942040255051</c:v>
                </c:pt>
                <c:pt idx="30">
                  <c:v>5.249237758403754</c:v>
                </c:pt>
                <c:pt idx="31">
                  <c:v>5.249237758403754</c:v>
                </c:pt>
                <c:pt idx="32">
                  <c:v>5.249237758403754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0.54719152540890392</c:v>
                </c:pt>
                <c:pt idx="7">
                  <c:v>0.55057605081780769</c:v>
                </c:pt>
                <c:pt idx="8">
                  <c:v>0.51884162111264742</c:v>
                </c:pt>
                <c:pt idx="9">
                  <c:v>0.52750101734157984</c:v>
                </c:pt>
                <c:pt idx="10">
                  <c:v>0.5386560707940995</c:v>
                </c:pt>
                <c:pt idx="11">
                  <c:v>0.54981112424661915</c:v>
                </c:pt>
                <c:pt idx="12">
                  <c:v>0.56096617769913881</c:v>
                </c:pt>
                <c:pt idx="13">
                  <c:v>0.57212123115165847</c:v>
                </c:pt>
                <c:pt idx="14">
                  <c:v>0.58327628460417813</c:v>
                </c:pt>
                <c:pt idx="15">
                  <c:v>0.59443133805669779</c:v>
                </c:pt>
                <c:pt idx="16">
                  <c:v>0.60558639150921745</c:v>
                </c:pt>
                <c:pt idx="17">
                  <c:v>0.61674144496173711</c:v>
                </c:pt>
                <c:pt idx="18">
                  <c:v>0.62789649841425632</c:v>
                </c:pt>
                <c:pt idx="19">
                  <c:v>0.64140697509041156</c:v>
                </c:pt>
                <c:pt idx="20">
                  <c:v>0.65491745176656679</c:v>
                </c:pt>
                <c:pt idx="21">
                  <c:v>0.66842792844272203</c:v>
                </c:pt>
                <c:pt idx="22">
                  <c:v>0.68193840511887727</c:v>
                </c:pt>
                <c:pt idx="23">
                  <c:v>0.6954488817950325</c:v>
                </c:pt>
                <c:pt idx="24">
                  <c:v>0.70895935847118774</c:v>
                </c:pt>
                <c:pt idx="25">
                  <c:v>0.72246983514734298</c:v>
                </c:pt>
                <c:pt idx="26">
                  <c:v>0.73598031182349821</c:v>
                </c:pt>
                <c:pt idx="27">
                  <c:v>0.74949078849965345</c:v>
                </c:pt>
                <c:pt idx="28">
                  <c:v>0.76300126517580824</c:v>
                </c:pt>
                <c:pt idx="29">
                  <c:v>0.85245937568922669</c:v>
                </c:pt>
                <c:pt idx="30">
                  <c:v>0.94191748620264482</c:v>
                </c:pt>
                <c:pt idx="31">
                  <c:v>0.94191748620264482</c:v>
                </c:pt>
                <c:pt idx="32">
                  <c:v>0.94191748620264482</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0.28087503644906997</c:v>
                </c:pt>
                <c:pt idx="10">
                  <c:v>0.28681469522140346</c:v>
                </c:pt>
                <c:pt idx="11">
                  <c:v>0.29275435399373695</c:v>
                </c:pt>
                <c:pt idx="12">
                  <c:v>0.29869401276607044</c:v>
                </c:pt>
                <c:pt idx="13">
                  <c:v>0.30463367153840393</c:v>
                </c:pt>
                <c:pt idx="14">
                  <c:v>0.31057333031073742</c:v>
                </c:pt>
                <c:pt idx="15">
                  <c:v>0.31651298908307091</c:v>
                </c:pt>
                <c:pt idx="16">
                  <c:v>0.3224526478554044</c:v>
                </c:pt>
                <c:pt idx="17">
                  <c:v>0.32839230662773788</c:v>
                </c:pt>
                <c:pt idx="18">
                  <c:v>0.3343319654000716</c:v>
                </c:pt>
                <c:pt idx="19">
                  <c:v>0.3415258010593536</c:v>
                </c:pt>
                <c:pt idx="20">
                  <c:v>0.34871963671863559</c:v>
                </c:pt>
                <c:pt idx="21">
                  <c:v>0.35591347237791759</c:v>
                </c:pt>
                <c:pt idx="22">
                  <c:v>0.36310730803719959</c:v>
                </c:pt>
                <c:pt idx="23">
                  <c:v>0.37030114369648159</c:v>
                </c:pt>
                <c:pt idx="24">
                  <c:v>0.37749497935576359</c:v>
                </c:pt>
                <c:pt idx="25">
                  <c:v>0.38468881501504559</c:v>
                </c:pt>
                <c:pt idx="26">
                  <c:v>0.39188265067432759</c:v>
                </c:pt>
                <c:pt idx="27">
                  <c:v>0.39907648633360959</c:v>
                </c:pt>
                <c:pt idx="28">
                  <c:v>0.40627032199289187</c:v>
                </c:pt>
                <c:pt idx="29">
                  <c:v>0.45390350036617777</c:v>
                </c:pt>
                <c:pt idx="30">
                  <c:v>0.50153667873946384</c:v>
                </c:pt>
                <c:pt idx="31">
                  <c:v>0.50153667873946384</c:v>
                </c:pt>
                <c:pt idx="32">
                  <c:v>0.50153667873946384</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5.9369964008438423</c:v>
                </c:pt>
                <c:pt idx="10">
                  <c:v>6.0625459448667014</c:v>
                </c:pt>
                <c:pt idx="11">
                  <c:v>6.1880954888895605</c:v>
                </c:pt>
                <c:pt idx="12">
                  <c:v>6.3136450329124196</c:v>
                </c:pt>
                <c:pt idx="13">
                  <c:v>6.4391945769352787</c:v>
                </c:pt>
                <c:pt idx="14">
                  <c:v>6.5647441209581379</c:v>
                </c:pt>
                <c:pt idx="15">
                  <c:v>6.690293664980997</c:v>
                </c:pt>
                <c:pt idx="16">
                  <c:v>6.8158432090038561</c:v>
                </c:pt>
                <c:pt idx="17">
                  <c:v>6.9413927530267152</c:v>
                </c:pt>
                <c:pt idx="18">
                  <c:v>7.0669422970495743</c:v>
                </c:pt>
                <c:pt idx="19">
                  <c:v>7.2190020064398173</c:v>
                </c:pt>
                <c:pt idx="20">
                  <c:v>7.3710617158300602</c:v>
                </c:pt>
                <c:pt idx="21">
                  <c:v>7.5231214252203031</c:v>
                </c:pt>
                <c:pt idx="22">
                  <c:v>7.6751811346105461</c:v>
                </c:pt>
                <c:pt idx="23">
                  <c:v>7.827240844000789</c:v>
                </c:pt>
                <c:pt idx="24">
                  <c:v>7.9793005533910319</c:v>
                </c:pt>
                <c:pt idx="25">
                  <c:v>8.1313602627812749</c:v>
                </c:pt>
                <c:pt idx="26">
                  <c:v>8.2834199721715169</c:v>
                </c:pt>
                <c:pt idx="27">
                  <c:v>8.435479681561759</c:v>
                </c:pt>
                <c:pt idx="28">
                  <c:v>8.5875393909520028</c:v>
                </c:pt>
                <c:pt idx="29">
                  <c:v>9.594385752729794</c:v>
                </c:pt>
                <c:pt idx="30">
                  <c:v>10.601232114507592</c:v>
                </c:pt>
                <c:pt idx="31">
                  <c:v>10.601232114507592</c:v>
                </c:pt>
                <c:pt idx="32">
                  <c:v>10.601232114507592</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1.7266269298997847</c:v>
                </c:pt>
                <c:pt idx="10">
                  <c:v>1.7631398750172342</c:v>
                </c:pt>
                <c:pt idx="11">
                  <c:v>1.7996528201346838</c:v>
                </c:pt>
                <c:pt idx="12">
                  <c:v>1.8361657652521333</c:v>
                </c:pt>
                <c:pt idx="13">
                  <c:v>1.8726787103695828</c:v>
                </c:pt>
                <c:pt idx="14">
                  <c:v>1.9091916554870323</c:v>
                </c:pt>
                <c:pt idx="15">
                  <c:v>1.9457046006044818</c:v>
                </c:pt>
                <c:pt idx="16">
                  <c:v>1.9822175457219313</c:v>
                </c:pt>
                <c:pt idx="17">
                  <c:v>2.0187304908393808</c:v>
                </c:pt>
                <c:pt idx="18">
                  <c:v>2.055243435956831</c:v>
                </c:pt>
                <c:pt idx="19">
                  <c:v>2.0994661997012409</c:v>
                </c:pt>
                <c:pt idx="20">
                  <c:v>2.1436889634456509</c:v>
                </c:pt>
                <c:pt idx="21">
                  <c:v>2.1879117271900608</c:v>
                </c:pt>
                <c:pt idx="22">
                  <c:v>2.2321344909344707</c:v>
                </c:pt>
                <c:pt idx="23">
                  <c:v>2.2763572546788806</c:v>
                </c:pt>
                <c:pt idx="24">
                  <c:v>2.3205800184232905</c:v>
                </c:pt>
                <c:pt idx="25">
                  <c:v>2.3648027821677005</c:v>
                </c:pt>
                <c:pt idx="26">
                  <c:v>2.4090255459121104</c:v>
                </c:pt>
                <c:pt idx="27">
                  <c:v>2.4532483096565203</c:v>
                </c:pt>
                <c:pt idx="28">
                  <c:v>2.4974710734009289</c:v>
                </c:pt>
                <c:pt idx="29">
                  <c:v>2.7902871583610058</c:v>
                </c:pt>
                <c:pt idx="30">
                  <c:v>3.0831032433210828</c:v>
                </c:pt>
                <c:pt idx="31">
                  <c:v>3.0831032433210828</c:v>
                </c:pt>
                <c:pt idx="32">
                  <c:v>3.0831032433210828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9.8986341820506391E-2</c:v>
                </c:pt>
                <c:pt idx="10">
                  <c:v>0.1010796040091594</c:v>
                </c:pt>
                <c:pt idx="11">
                  <c:v>0.10317286619781241</c:v>
                </c:pt>
                <c:pt idx="12">
                  <c:v>0.10526612838646542</c:v>
                </c:pt>
                <c:pt idx="13">
                  <c:v>0.10735939057511842</c:v>
                </c:pt>
                <c:pt idx="14">
                  <c:v>0.10945265276377143</c:v>
                </c:pt>
                <c:pt idx="15">
                  <c:v>0.11154591495242444</c:v>
                </c:pt>
                <c:pt idx="16">
                  <c:v>0.11363917714107745</c:v>
                </c:pt>
                <c:pt idx="17">
                  <c:v>0.11573243932973046</c:v>
                </c:pt>
                <c:pt idx="18">
                  <c:v>0.11782570151838351</c:v>
                </c:pt>
                <c:pt idx="19">
                  <c:v>0.12036096233961124</c:v>
                </c:pt>
                <c:pt idx="20">
                  <c:v>0.12289622316083898</c:v>
                </c:pt>
                <c:pt idx="21">
                  <c:v>0.12543148398206672</c:v>
                </c:pt>
                <c:pt idx="22">
                  <c:v>0.12796674480329445</c:v>
                </c:pt>
                <c:pt idx="23">
                  <c:v>0.13050200562452219</c:v>
                </c:pt>
                <c:pt idx="24">
                  <c:v>0.13303726644574992</c:v>
                </c:pt>
                <c:pt idx="25">
                  <c:v>0.13557252726697766</c:v>
                </c:pt>
                <c:pt idx="26">
                  <c:v>0.1381077880882054</c:v>
                </c:pt>
                <c:pt idx="27">
                  <c:v>0.14064304890943313</c:v>
                </c:pt>
                <c:pt idx="28">
                  <c:v>0.14317830973066084</c:v>
                </c:pt>
                <c:pt idx="29">
                  <c:v>0.1599652557550014</c:v>
                </c:pt>
                <c:pt idx="30">
                  <c:v>0.17675220177934206</c:v>
                </c:pt>
                <c:pt idx="31">
                  <c:v>0.17675220177934206</c:v>
                </c:pt>
                <c:pt idx="32">
                  <c:v>0.17675220177934206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2.199121299312248E-2</c:v>
                </c:pt>
                <c:pt idx="10">
                  <c:v>2.2456260733997591E-2</c:v>
                </c:pt>
                <c:pt idx="11">
                  <c:v>2.2921308474872702E-2</c:v>
                </c:pt>
                <c:pt idx="12">
                  <c:v>2.3386356215747812E-2</c:v>
                </c:pt>
                <c:pt idx="13">
                  <c:v>2.3851403956622923E-2</c:v>
                </c:pt>
                <c:pt idx="14">
                  <c:v>2.4316451697498034E-2</c:v>
                </c:pt>
                <c:pt idx="15">
                  <c:v>2.4781499438373145E-2</c:v>
                </c:pt>
                <c:pt idx="16">
                  <c:v>2.5246547179248256E-2</c:v>
                </c:pt>
                <c:pt idx="17">
                  <c:v>2.5711594920123367E-2</c:v>
                </c:pt>
                <c:pt idx="18">
                  <c:v>2.6176642660998485E-2</c:v>
                </c:pt>
                <c:pt idx="19">
                  <c:v>2.6739886636756638E-2</c:v>
                </c:pt>
                <c:pt idx="20">
                  <c:v>2.7303130612514791E-2</c:v>
                </c:pt>
                <c:pt idx="21">
                  <c:v>2.7866374588272944E-2</c:v>
                </c:pt>
                <c:pt idx="22">
                  <c:v>2.8429618564031096E-2</c:v>
                </c:pt>
                <c:pt idx="23">
                  <c:v>2.8992862539789249E-2</c:v>
                </c:pt>
                <c:pt idx="24">
                  <c:v>2.9556106515547402E-2</c:v>
                </c:pt>
                <c:pt idx="25">
                  <c:v>3.0119350491305555E-2</c:v>
                </c:pt>
                <c:pt idx="26">
                  <c:v>3.0682594467063708E-2</c:v>
                </c:pt>
                <c:pt idx="27">
                  <c:v>3.1245838442821861E-2</c:v>
                </c:pt>
                <c:pt idx="28">
                  <c:v>3.1809082418580027E-2</c:v>
                </c:pt>
                <c:pt idx="29">
                  <c:v>3.5538539419776589E-2</c:v>
                </c:pt>
                <c:pt idx="30">
                  <c:v>3.9267996420973179E-2</c:v>
                </c:pt>
                <c:pt idx="31">
                  <c:v>3.9267996420973179E-2</c:v>
                </c:pt>
                <c:pt idx="32">
                  <c:v>3.9267996420973179E-2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22.901804042814558</c:v>
                </c:pt>
                <c:pt idx="10">
                  <c:v>23.386108034386382</c:v>
                </c:pt>
                <c:pt idx="11">
                  <c:v>23.870412025958206</c:v>
                </c:pt>
                <c:pt idx="12">
                  <c:v>24.354716017530031</c:v>
                </c:pt>
                <c:pt idx="13">
                  <c:v>24.839020009101855</c:v>
                </c:pt>
                <c:pt idx="14">
                  <c:v>25.323324000673679</c:v>
                </c:pt>
                <c:pt idx="15">
                  <c:v>25.807627992245504</c:v>
                </c:pt>
                <c:pt idx="16">
                  <c:v>26.291931983817328</c:v>
                </c:pt>
                <c:pt idx="17">
                  <c:v>26.776235975389152</c:v>
                </c:pt>
                <c:pt idx="18">
                  <c:v>27.260539966960991</c:v>
                </c:pt>
                <c:pt idx="19">
                  <c:v>27.847106208902403</c:v>
                </c:pt>
                <c:pt idx="20">
                  <c:v>28.433672450843815</c:v>
                </c:pt>
                <c:pt idx="21">
                  <c:v>29.020238692785227</c:v>
                </c:pt>
                <c:pt idx="22">
                  <c:v>29.60680493472664</c:v>
                </c:pt>
                <c:pt idx="23">
                  <c:v>30.193371176668052</c:v>
                </c:pt>
                <c:pt idx="24">
                  <c:v>30.779937418609464</c:v>
                </c:pt>
                <c:pt idx="25">
                  <c:v>31.366503660550876</c:v>
                </c:pt>
                <c:pt idx="26">
                  <c:v>31.953069902492288</c:v>
                </c:pt>
                <c:pt idx="27">
                  <c:v>32.5396361444337</c:v>
                </c:pt>
                <c:pt idx="28">
                  <c:v>33.126202386375127</c:v>
                </c:pt>
                <c:pt idx="29">
                  <c:v>37.010085165111256</c:v>
                </c:pt>
                <c:pt idx="30">
                  <c:v>40.893967943847407</c:v>
                </c:pt>
                <c:pt idx="31">
                  <c:v>40.893967943847407</c:v>
                </c:pt>
                <c:pt idx="32">
                  <c:v>40.893967943847407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31.101797871396428</c:v>
                </c:pt>
                <c:pt idx="19">
                  <c:v>31.771016629247768</c:v>
                </c:pt>
                <c:pt idx="20">
                  <c:v>32.440235387099108</c:v>
                </c:pt>
                <c:pt idx="21">
                  <c:v>33.109454144950448</c:v>
                </c:pt>
                <c:pt idx="22">
                  <c:v>33.778672902801787</c:v>
                </c:pt>
                <c:pt idx="23">
                  <c:v>34.447891660653127</c:v>
                </c:pt>
                <c:pt idx="24">
                  <c:v>35.117110418504467</c:v>
                </c:pt>
                <c:pt idx="25">
                  <c:v>35.786329176355807</c:v>
                </c:pt>
                <c:pt idx="26">
                  <c:v>36.455547934207146</c:v>
                </c:pt>
                <c:pt idx="27">
                  <c:v>37.124766692058486</c:v>
                </c:pt>
                <c:pt idx="28">
                  <c:v>37.793985449909833</c:v>
                </c:pt>
                <c:pt idx="29">
                  <c:v>42.225142620195165</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44.879732395028867</c:v>
                </c:pt>
                <c:pt idx="10">
                  <c:v>45.828803197440493</c:v>
                </c:pt>
                <c:pt idx="11">
                  <c:v>46.777873999852119</c:v>
                </c:pt>
                <c:pt idx="12">
                  <c:v>47.726944802263745</c:v>
                </c:pt>
                <c:pt idx="13">
                  <c:v>48.676015604675371</c:v>
                </c:pt>
                <c:pt idx="14">
                  <c:v>49.625086407086997</c:v>
                </c:pt>
                <c:pt idx="15">
                  <c:v>50.574157209498622</c:v>
                </c:pt>
                <c:pt idx="16">
                  <c:v>51.523228011910248</c:v>
                </c:pt>
                <c:pt idx="17">
                  <c:v>52.472298814321874</c:v>
                </c:pt>
                <c:pt idx="18">
                  <c:v>53.421369616733514</c:v>
                </c:pt>
                <c:pt idx="19">
                  <c:v>54.570839585172436</c:v>
                </c:pt>
                <c:pt idx="20">
                  <c:v>55.720309553611358</c:v>
                </c:pt>
                <c:pt idx="21">
                  <c:v>56.86977952205028</c:v>
                </c:pt>
                <c:pt idx="22">
                  <c:v>58.019249490489202</c:v>
                </c:pt>
                <c:pt idx="23">
                  <c:v>59.168719458928123</c:v>
                </c:pt>
                <c:pt idx="24">
                  <c:v>60.318189427367045</c:v>
                </c:pt>
                <c:pt idx="25">
                  <c:v>61.467659395805967</c:v>
                </c:pt>
                <c:pt idx="26">
                  <c:v>62.617129364244889</c:v>
                </c:pt>
                <c:pt idx="27">
                  <c:v>63.766599332683811</c:v>
                </c:pt>
                <c:pt idx="28">
                  <c:v>64.916069301122718</c:v>
                </c:pt>
                <c:pt idx="29">
                  <c:v>66.438286672623008</c:v>
                </c:pt>
                <c:pt idx="30">
                  <c:v>67.960504044123297</c:v>
                </c:pt>
                <c:pt idx="31">
                  <c:v>69.482721415623587</c:v>
                </c:pt>
                <c:pt idx="32">
                  <c:v>71.004938787123876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3.3465521955922775</c:v>
                </c:pt>
                <c:pt idx="10">
                  <c:v>3.4173216678704805</c:v>
                </c:pt>
                <c:pt idx="11">
                  <c:v>3.4880911401486836</c:v>
                </c:pt>
                <c:pt idx="12">
                  <c:v>3.5588606124268867</c:v>
                </c:pt>
                <c:pt idx="13">
                  <c:v>3.6296300847050897</c:v>
                </c:pt>
                <c:pt idx="14">
                  <c:v>3.7003995569832928</c:v>
                </c:pt>
                <c:pt idx="15">
                  <c:v>3.7711690292614959</c:v>
                </c:pt>
                <c:pt idx="16">
                  <c:v>3.841938501539699</c:v>
                </c:pt>
                <c:pt idx="17">
                  <c:v>3.912707973817902</c:v>
                </c:pt>
                <c:pt idx="18">
                  <c:v>3.9834774460961033</c:v>
                </c:pt>
                <c:pt idx="19">
                  <c:v>4.0691901061625151</c:v>
                </c:pt>
                <c:pt idx="20">
                  <c:v>4.1549027662289273</c:v>
                </c:pt>
                <c:pt idx="21">
                  <c:v>4.2406154262953395</c:v>
                </c:pt>
                <c:pt idx="22">
                  <c:v>4.3263280863617517</c:v>
                </c:pt>
                <c:pt idx="23">
                  <c:v>4.4120407464281639</c:v>
                </c:pt>
                <c:pt idx="24">
                  <c:v>4.4977534064945761</c:v>
                </c:pt>
                <c:pt idx="25">
                  <c:v>4.5834660665609883</c:v>
                </c:pt>
                <c:pt idx="26">
                  <c:v>4.6691787266274005</c:v>
                </c:pt>
                <c:pt idx="27">
                  <c:v>4.7548913866938127</c:v>
                </c:pt>
                <c:pt idx="28">
                  <c:v>4.8406040467602249</c:v>
                </c:pt>
                <c:pt idx="29">
                  <c:v>4.9541114055368842</c:v>
                </c:pt>
                <c:pt idx="30">
                  <c:v>5.0676187643135435</c:v>
                </c:pt>
                <c:pt idx="31">
                  <c:v>5.1811261230902028</c:v>
                </c:pt>
                <c:pt idx="32">
                  <c:v>5.2946334818668621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0.71394029030160844</c:v>
                </c:pt>
                <c:pt idx="10">
                  <c:v>0.72903797132667603</c:v>
                </c:pt>
                <c:pt idx="11">
                  <c:v>0.74413565235174362</c:v>
                </c:pt>
                <c:pt idx="12">
                  <c:v>0.7592333333768112</c:v>
                </c:pt>
                <c:pt idx="13">
                  <c:v>0.77433101440187879</c:v>
                </c:pt>
                <c:pt idx="14">
                  <c:v>0.78942869542694638</c:v>
                </c:pt>
                <c:pt idx="15">
                  <c:v>0.80452637645201397</c:v>
                </c:pt>
                <c:pt idx="16">
                  <c:v>0.81962405747708156</c:v>
                </c:pt>
                <c:pt idx="17">
                  <c:v>0.83472173850214915</c:v>
                </c:pt>
                <c:pt idx="18">
                  <c:v>0.84981941952721651</c:v>
                </c:pt>
                <c:pt idx="19">
                  <c:v>0.86810502149420077</c:v>
                </c:pt>
                <c:pt idx="20">
                  <c:v>0.88639062346118491</c:v>
                </c:pt>
                <c:pt idx="21">
                  <c:v>0.90467622542816906</c:v>
                </c:pt>
                <c:pt idx="22">
                  <c:v>0.9229618273951532</c:v>
                </c:pt>
                <c:pt idx="23">
                  <c:v>0.94124742936213734</c:v>
                </c:pt>
                <c:pt idx="24">
                  <c:v>0.95953303132912149</c:v>
                </c:pt>
                <c:pt idx="25">
                  <c:v>0.97781863329610563</c:v>
                </c:pt>
                <c:pt idx="26">
                  <c:v>0.99610423526308978</c:v>
                </c:pt>
                <c:pt idx="27">
                  <c:v>1.0143898372300739</c:v>
                </c:pt>
                <c:pt idx="28">
                  <c:v>1.0326754391970585</c:v>
                </c:pt>
                <c:pt idx="29">
                  <c:v>1.0568906529275095</c:v>
                </c:pt>
                <c:pt idx="30">
                  <c:v>1.0811058666579605</c:v>
                </c:pt>
                <c:pt idx="31">
                  <c:v>1.1053210803884115</c:v>
                </c:pt>
                <c:pt idx="32">
                  <c:v>1.1295362941188625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2.9397248680338159</c:v>
                </c:pt>
                <c:pt idx="10">
                  <c:v>3.001891170961311</c:v>
                </c:pt>
                <c:pt idx="11">
                  <c:v>3.064057473888806</c:v>
                </c:pt>
                <c:pt idx="12">
                  <c:v>3.126223776816301</c:v>
                </c:pt>
                <c:pt idx="13">
                  <c:v>3.1883900797437961</c:v>
                </c:pt>
                <c:pt idx="14">
                  <c:v>3.2505563826712911</c:v>
                </c:pt>
                <c:pt idx="15">
                  <c:v>3.3127226855987861</c:v>
                </c:pt>
                <c:pt idx="16">
                  <c:v>3.3748889885262812</c:v>
                </c:pt>
                <c:pt idx="17">
                  <c:v>3.4370552914537762</c:v>
                </c:pt>
                <c:pt idx="18">
                  <c:v>3.4992215943812695</c:v>
                </c:pt>
                <c:pt idx="19">
                  <c:v>3.5745144999078682</c:v>
                </c:pt>
                <c:pt idx="20">
                  <c:v>3.6498074054344669</c:v>
                </c:pt>
                <c:pt idx="21">
                  <c:v>3.7251003109610656</c:v>
                </c:pt>
                <c:pt idx="22">
                  <c:v>3.8003932164876644</c:v>
                </c:pt>
                <c:pt idx="23">
                  <c:v>3.8756861220142631</c:v>
                </c:pt>
                <c:pt idx="24">
                  <c:v>3.9509790275408618</c:v>
                </c:pt>
                <c:pt idx="25">
                  <c:v>4.026271933067461</c:v>
                </c:pt>
                <c:pt idx="26">
                  <c:v>4.1015648385940597</c:v>
                </c:pt>
                <c:pt idx="27">
                  <c:v>4.1768577441206585</c:v>
                </c:pt>
                <c:pt idx="28">
                  <c:v>4.2521506496472572</c:v>
                </c:pt>
                <c:pt idx="29">
                  <c:v>4.3518593605229068</c:v>
                </c:pt>
                <c:pt idx="30">
                  <c:v>4.4515680713985564</c:v>
                </c:pt>
                <c:pt idx="31">
                  <c:v>4.551276782274206</c:v>
                </c:pt>
                <c:pt idx="32">
                  <c:v>4.6509854931498555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0.54719152540890392</c:v>
                </c:pt>
                <c:pt idx="7">
                  <c:v>0.55057605081780769</c:v>
                </c:pt>
                <c:pt idx="8">
                  <c:v>0.51884162111264742</c:v>
                </c:pt>
                <c:pt idx="9">
                  <c:v>0.52750101734157984</c:v>
                </c:pt>
                <c:pt idx="10">
                  <c:v>0.5386560707940995</c:v>
                </c:pt>
                <c:pt idx="11">
                  <c:v>0.54981112424661915</c:v>
                </c:pt>
                <c:pt idx="12">
                  <c:v>0.56096617769913881</c:v>
                </c:pt>
                <c:pt idx="13">
                  <c:v>0.57212123115165847</c:v>
                </c:pt>
                <c:pt idx="14">
                  <c:v>0.58327628460417813</c:v>
                </c:pt>
                <c:pt idx="15">
                  <c:v>0.59443133805669779</c:v>
                </c:pt>
                <c:pt idx="16">
                  <c:v>0.60558639150921745</c:v>
                </c:pt>
                <c:pt idx="17">
                  <c:v>0.61674144496173711</c:v>
                </c:pt>
                <c:pt idx="18">
                  <c:v>0.62789649841425632</c:v>
                </c:pt>
                <c:pt idx="19">
                  <c:v>0.64140697509041156</c:v>
                </c:pt>
                <c:pt idx="20">
                  <c:v>0.65491745176656679</c:v>
                </c:pt>
                <c:pt idx="21">
                  <c:v>0.66842792844272203</c:v>
                </c:pt>
                <c:pt idx="22">
                  <c:v>0.68193840511887727</c:v>
                </c:pt>
                <c:pt idx="23">
                  <c:v>0.6954488817950325</c:v>
                </c:pt>
                <c:pt idx="24">
                  <c:v>0.70895935847118774</c:v>
                </c:pt>
                <c:pt idx="25">
                  <c:v>0.72246983514734298</c:v>
                </c:pt>
                <c:pt idx="26">
                  <c:v>0.73598031182349821</c:v>
                </c:pt>
                <c:pt idx="27">
                  <c:v>0.74949078849965345</c:v>
                </c:pt>
                <c:pt idx="28">
                  <c:v>0.76300126517580824</c:v>
                </c:pt>
                <c:pt idx="29">
                  <c:v>0.78089288727849193</c:v>
                </c:pt>
                <c:pt idx="30">
                  <c:v>0.79878450938117562</c:v>
                </c:pt>
                <c:pt idx="31">
                  <c:v>0.81667613148385931</c:v>
                </c:pt>
                <c:pt idx="32">
                  <c:v>0.834567753586543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0.28087503644906997</c:v>
                </c:pt>
                <c:pt idx="10">
                  <c:v>0.28681469522140346</c:v>
                </c:pt>
                <c:pt idx="11">
                  <c:v>0.29275435399373695</c:v>
                </c:pt>
                <c:pt idx="12">
                  <c:v>0.29869401276607044</c:v>
                </c:pt>
                <c:pt idx="13">
                  <c:v>0.30463367153840393</c:v>
                </c:pt>
                <c:pt idx="14">
                  <c:v>0.31057333031073742</c:v>
                </c:pt>
                <c:pt idx="15">
                  <c:v>0.31651298908307091</c:v>
                </c:pt>
                <c:pt idx="16">
                  <c:v>0.3224526478554044</c:v>
                </c:pt>
                <c:pt idx="17">
                  <c:v>0.32839230662773788</c:v>
                </c:pt>
                <c:pt idx="18">
                  <c:v>0.3343319654000716</c:v>
                </c:pt>
                <c:pt idx="19">
                  <c:v>0.3415258010593536</c:v>
                </c:pt>
                <c:pt idx="20">
                  <c:v>0.34871963671863559</c:v>
                </c:pt>
                <c:pt idx="21">
                  <c:v>0.35591347237791759</c:v>
                </c:pt>
                <c:pt idx="22">
                  <c:v>0.36310730803719959</c:v>
                </c:pt>
                <c:pt idx="23">
                  <c:v>0.37030114369648159</c:v>
                </c:pt>
                <c:pt idx="24">
                  <c:v>0.37749497935576359</c:v>
                </c:pt>
                <c:pt idx="25">
                  <c:v>0.38468881501504559</c:v>
                </c:pt>
                <c:pt idx="26">
                  <c:v>0.39188265067432759</c:v>
                </c:pt>
                <c:pt idx="27">
                  <c:v>0.39907648633360959</c:v>
                </c:pt>
                <c:pt idx="28">
                  <c:v>0.40627032199289187</c:v>
                </c:pt>
                <c:pt idx="29">
                  <c:v>0.41579695766754909</c:v>
                </c:pt>
                <c:pt idx="30">
                  <c:v>0.42532359334220626</c:v>
                </c:pt>
                <c:pt idx="31">
                  <c:v>0.43485022901686343</c:v>
                </c:pt>
                <c:pt idx="32">
                  <c:v>0.4443768646915206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5.9369964008438423</c:v>
                </c:pt>
                <c:pt idx="10">
                  <c:v>6.0625459448667014</c:v>
                </c:pt>
                <c:pt idx="11">
                  <c:v>6.1880954888895605</c:v>
                </c:pt>
                <c:pt idx="12">
                  <c:v>6.3136450329124196</c:v>
                </c:pt>
                <c:pt idx="13">
                  <c:v>6.4391945769352787</c:v>
                </c:pt>
                <c:pt idx="14">
                  <c:v>6.5647441209581379</c:v>
                </c:pt>
                <c:pt idx="15">
                  <c:v>6.690293664980997</c:v>
                </c:pt>
                <c:pt idx="16">
                  <c:v>6.8158432090038561</c:v>
                </c:pt>
                <c:pt idx="17">
                  <c:v>6.9413927530267152</c:v>
                </c:pt>
                <c:pt idx="18">
                  <c:v>7.0669422970495743</c:v>
                </c:pt>
                <c:pt idx="19">
                  <c:v>7.2190020064398173</c:v>
                </c:pt>
                <c:pt idx="20">
                  <c:v>7.3710617158300602</c:v>
                </c:pt>
                <c:pt idx="21">
                  <c:v>7.5231214252203031</c:v>
                </c:pt>
                <c:pt idx="22">
                  <c:v>7.6751811346105461</c:v>
                </c:pt>
                <c:pt idx="23">
                  <c:v>7.827240844000789</c:v>
                </c:pt>
                <c:pt idx="24">
                  <c:v>7.9793005533910319</c:v>
                </c:pt>
                <c:pt idx="25">
                  <c:v>8.1313602627812749</c:v>
                </c:pt>
                <c:pt idx="26">
                  <c:v>8.2834199721715169</c:v>
                </c:pt>
                <c:pt idx="27">
                  <c:v>8.435479681561759</c:v>
                </c:pt>
                <c:pt idx="28">
                  <c:v>8.5875393909520028</c:v>
                </c:pt>
                <c:pt idx="29">
                  <c:v>8.788908663307561</c:v>
                </c:pt>
                <c:pt idx="30">
                  <c:v>8.9902779356631193</c:v>
                </c:pt>
                <c:pt idx="31">
                  <c:v>9.1916472080186775</c:v>
                </c:pt>
                <c:pt idx="32">
                  <c:v>9.3930164803742358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1.7266269298997847</c:v>
                </c:pt>
                <c:pt idx="10">
                  <c:v>1.7631398750172342</c:v>
                </c:pt>
                <c:pt idx="11">
                  <c:v>1.7996528201346838</c:v>
                </c:pt>
                <c:pt idx="12">
                  <c:v>1.8361657652521333</c:v>
                </c:pt>
                <c:pt idx="13">
                  <c:v>1.8726787103695828</c:v>
                </c:pt>
                <c:pt idx="14">
                  <c:v>1.9091916554870323</c:v>
                </c:pt>
                <c:pt idx="15">
                  <c:v>1.9457046006044818</c:v>
                </c:pt>
                <c:pt idx="16">
                  <c:v>1.9822175457219313</c:v>
                </c:pt>
                <c:pt idx="17">
                  <c:v>2.0187304908393808</c:v>
                </c:pt>
                <c:pt idx="18">
                  <c:v>2.055243435956831</c:v>
                </c:pt>
                <c:pt idx="19">
                  <c:v>2.0994661997012409</c:v>
                </c:pt>
                <c:pt idx="20">
                  <c:v>2.1436889634456509</c:v>
                </c:pt>
                <c:pt idx="21">
                  <c:v>2.1879117271900608</c:v>
                </c:pt>
                <c:pt idx="22">
                  <c:v>2.2321344909344707</c:v>
                </c:pt>
                <c:pt idx="23">
                  <c:v>2.2763572546788806</c:v>
                </c:pt>
                <c:pt idx="24">
                  <c:v>2.3205800184232905</c:v>
                </c:pt>
                <c:pt idx="25">
                  <c:v>2.3648027821677005</c:v>
                </c:pt>
                <c:pt idx="26">
                  <c:v>2.4090255459121104</c:v>
                </c:pt>
                <c:pt idx="27">
                  <c:v>2.4532483096565203</c:v>
                </c:pt>
                <c:pt idx="28">
                  <c:v>2.4974710734009289</c:v>
                </c:pt>
                <c:pt idx="29">
                  <c:v>2.5560342903929443</c:v>
                </c:pt>
                <c:pt idx="30">
                  <c:v>2.6145975073849597</c:v>
                </c:pt>
                <c:pt idx="31">
                  <c:v>2.6731607243769751</c:v>
                </c:pt>
                <c:pt idx="32">
                  <c:v>2.7317239413689904</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9.8986341820506391E-2</c:v>
                </c:pt>
                <c:pt idx="10">
                  <c:v>0.1010796040091594</c:v>
                </c:pt>
                <c:pt idx="11">
                  <c:v>0.10317286619781241</c:v>
                </c:pt>
                <c:pt idx="12">
                  <c:v>0.10526612838646542</c:v>
                </c:pt>
                <c:pt idx="13">
                  <c:v>0.10735939057511842</c:v>
                </c:pt>
                <c:pt idx="14">
                  <c:v>0.10945265276377143</c:v>
                </c:pt>
                <c:pt idx="15">
                  <c:v>0.11154591495242444</c:v>
                </c:pt>
                <c:pt idx="16">
                  <c:v>0.11363917714107745</c:v>
                </c:pt>
                <c:pt idx="17">
                  <c:v>0.11573243932973046</c:v>
                </c:pt>
                <c:pt idx="18">
                  <c:v>0.11782570151838351</c:v>
                </c:pt>
                <c:pt idx="19">
                  <c:v>0.12036096233961124</c:v>
                </c:pt>
                <c:pt idx="20">
                  <c:v>0.12289622316083898</c:v>
                </c:pt>
                <c:pt idx="21">
                  <c:v>0.12543148398206672</c:v>
                </c:pt>
                <c:pt idx="22">
                  <c:v>0.12796674480329445</c:v>
                </c:pt>
                <c:pt idx="23">
                  <c:v>0.13050200562452219</c:v>
                </c:pt>
                <c:pt idx="24">
                  <c:v>0.13303726644574992</c:v>
                </c:pt>
                <c:pt idx="25">
                  <c:v>0.13557252726697766</c:v>
                </c:pt>
                <c:pt idx="26">
                  <c:v>0.1381077880882054</c:v>
                </c:pt>
                <c:pt idx="27">
                  <c:v>0.14064304890943313</c:v>
                </c:pt>
                <c:pt idx="28">
                  <c:v>0.14317830973066084</c:v>
                </c:pt>
                <c:pt idx="29">
                  <c:v>0.14653569893552895</c:v>
                </c:pt>
                <c:pt idx="30">
                  <c:v>0.14989308814039706</c:v>
                </c:pt>
                <c:pt idx="31">
                  <c:v>0.15325047734526517</c:v>
                </c:pt>
                <c:pt idx="32">
                  <c:v>0.15660786655013328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2.199121299312248E-2</c:v>
                </c:pt>
                <c:pt idx="10">
                  <c:v>2.2456260733997591E-2</c:v>
                </c:pt>
                <c:pt idx="11">
                  <c:v>2.2921308474872702E-2</c:v>
                </c:pt>
                <c:pt idx="12">
                  <c:v>2.3386356215747812E-2</c:v>
                </c:pt>
                <c:pt idx="13">
                  <c:v>2.3851403956622923E-2</c:v>
                </c:pt>
                <c:pt idx="14">
                  <c:v>2.4316451697498034E-2</c:v>
                </c:pt>
                <c:pt idx="15">
                  <c:v>2.4781499438373145E-2</c:v>
                </c:pt>
                <c:pt idx="16">
                  <c:v>2.5246547179248256E-2</c:v>
                </c:pt>
                <c:pt idx="17">
                  <c:v>2.5711594920123367E-2</c:v>
                </c:pt>
                <c:pt idx="18">
                  <c:v>2.6176642660998485E-2</c:v>
                </c:pt>
                <c:pt idx="19">
                  <c:v>2.6739886636756638E-2</c:v>
                </c:pt>
                <c:pt idx="20">
                  <c:v>2.7303130612514791E-2</c:v>
                </c:pt>
                <c:pt idx="21">
                  <c:v>2.7866374588272944E-2</c:v>
                </c:pt>
                <c:pt idx="22">
                  <c:v>2.8429618564031096E-2</c:v>
                </c:pt>
                <c:pt idx="23">
                  <c:v>2.8992862539789249E-2</c:v>
                </c:pt>
                <c:pt idx="24">
                  <c:v>2.9556106515547402E-2</c:v>
                </c:pt>
                <c:pt idx="25">
                  <c:v>3.0119350491305555E-2</c:v>
                </c:pt>
                <c:pt idx="26">
                  <c:v>3.0682594467063708E-2</c:v>
                </c:pt>
                <c:pt idx="27">
                  <c:v>3.1245838442821861E-2</c:v>
                </c:pt>
                <c:pt idx="28">
                  <c:v>3.1809082418580027E-2</c:v>
                </c:pt>
                <c:pt idx="29">
                  <c:v>3.255497381881934E-2</c:v>
                </c:pt>
                <c:pt idx="30">
                  <c:v>3.3300865219058652E-2</c:v>
                </c:pt>
                <c:pt idx="31">
                  <c:v>3.4046756619297965E-2</c:v>
                </c:pt>
                <c:pt idx="32">
                  <c:v>3.4792648019537277E-2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22.901804042814558</c:v>
                </c:pt>
                <c:pt idx="10">
                  <c:v>23.386108034386382</c:v>
                </c:pt>
                <c:pt idx="11">
                  <c:v>23.870412025958206</c:v>
                </c:pt>
                <c:pt idx="12">
                  <c:v>24.354716017530031</c:v>
                </c:pt>
                <c:pt idx="13">
                  <c:v>24.839020009101855</c:v>
                </c:pt>
                <c:pt idx="14">
                  <c:v>25.323324000673679</c:v>
                </c:pt>
                <c:pt idx="15">
                  <c:v>25.807627992245504</c:v>
                </c:pt>
                <c:pt idx="16">
                  <c:v>26.291931983817328</c:v>
                </c:pt>
                <c:pt idx="17">
                  <c:v>26.776235975389152</c:v>
                </c:pt>
                <c:pt idx="18">
                  <c:v>27.260539966960991</c:v>
                </c:pt>
                <c:pt idx="19">
                  <c:v>27.847106208902403</c:v>
                </c:pt>
                <c:pt idx="20">
                  <c:v>28.433672450843815</c:v>
                </c:pt>
                <c:pt idx="21">
                  <c:v>29.020238692785227</c:v>
                </c:pt>
                <c:pt idx="22">
                  <c:v>29.60680493472664</c:v>
                </c:pt>
                <c:pt idx="23">
                  <c:v>30.193371176668052</c:v>
                </c:pt>
                <c:pt idx="24">
                  <c:v>30.779937418609464</c:v>
                </c:pt>
                <c:pt idx="25">
                  <c:v>31.366503660550876</c:v>
                </c:pt>
                <c:pt idx="26">
                  <c:v>31.953069902492288</c:v>
                </c:pt>
                <c:pt idx="27">
                  <c:v>32.5396361444337</c:v>
                </c:pt>
                <c:pt idx="28">
                  <c:v>33.126202386375127</c:v>
                </c:pt>
                <c:pt idx="29">
                  <c:v>33.902978942122353</c:v>
                </c:pt>
                <c:pt idx="30">
                  <c:v>34.679755497869579</c:v>
                </c:pt>
                <c:pt idx="31">
                  <c:v>35.456532053616804</c:v>
                </c:pt>
                <c:pt idx="32">
                  <c:v>36.23330860936403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31.101797871396428</c:v>
                </c:pt>
                <c:pt idx="19">
                  <c:v>31.771016629247768</c:v>
                </c:pt>
                <c:pt idx="20">
                  <c:v>32.440235387099108</c:v>
                </c:pt>
                <c:pt idx="21">
                  <c:v>33.109454144950448</c:v>
                </c:pt>
                <c:pt idx="22">
                  <c:v>33.778672902801787</c:v>
                </c:pt>
                <c:pt idx="23">
                  <c:v>34.447891660653127</c:v>
                </c:pt>
                <c:pt idx="24">
                  <c:v>35.117110418504467</c:v>
                </c:pt>
                <c:pt idx="25">
                  <c:v>35.786329176355807</c:v>
                </c:pt>
                <c:pt idx="26">
                  <c:v>36.455547934207146</c:v>
                </c:pt>
                <c:pt idx="27">
                  <c:v>37.124766692058486</c:v>
                </c:pt>
                <c:pt idx="28">
                  <c:v>37.793985449909833</c:v>
                </c:pt>
                <c:pt idx="29">
                  <c:v>38.680216883966899</c:v>
                </c:pt>
                <c:pt idx="30">
                  <c:v>39.566448318023966</c:v>
                </c:pt>
                <c:pt idx="31">
                  <c:v>40.452679752081032</c:v>
                </c:pt>
                <c:pt idx="32">
                  <c:v>41.338911186138098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29.344340061153815</c:v>
                </c:pt>
                <c:pt idx="6">
                  <c:v>27.576928941791273</c:v>
                </c:pt>
                <c:pt idx="7">
                  <c:v>24.77756774067592</c:v>
                </c:pt>
                <c:pt idx="8">
                  <c:v>21.170905408759651</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18.510597711060569</c:v>
                </c:pt>
                <c:pt idx="6">
                  <c:v>21.852471212406805</c:v>
                </c:pt>
                <c:pt idx="7">
                  <c:v>25.055625964060635</c:v>
                </c:pt>
                <c:pt idx="8">
                  <c:v>27.784561104415136</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12.360333390426053</c:v>
                </c:pt>
                <c:pt idx="6">
                  <c:v>17.359151947826106</c:v>
                </c:pt>
                <c:pt idx="7">
                  <c:v>22.805901976022387</c:v>
                </c:pt>
                <c:pt idx="8">
                  <c:v>28.238970749992106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0.14672170030576909</c:v>
                </c:pt>
                <c:pt idx="5">
                  <c:v>0.13788464470895637</c:v>
                </c:pt>
                <c:pt idx="6">
                  <c:v>0.1238878387033796</c:v>
                </c:pt>
                <c:pt idx="7">
                  <c:v>0.10585452704379826</c:v>
                </c:pt>
                <c:pt idx="9">
                  <c:v>0.1283823833256614</c:v>
                </c:pt>
                <c:pt idx="10">
                  <c:v>0.12877680945571371</c:v>
                </c:pt>
                <c:pt idx="11">
                  <c:v>0.12973355042768442</c:v>
                </c:pt>
                <c:pt idx="12">
                  <c:v>0.13499132813487882</c:v>
                </c:pt>
                <c:pt idx="13">
                  <c:v>0.14672170030576909</c:v>
                </c:pt>
                <c:pt idx="14">
                  <c:v>0.32747603118377139</c:v>
                </c:pt>
                <c:pt idx="15">
                  <c:v>0.22361754885960017</c:v>
                </c:pt>
                <c:pt idx="16">
                  <c:v>0.18151405024835304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3.0718647236969598</c:v>
                </c:pt>
                <c:pt idx="5">
                  <c:v>3.6264542339918688</c:v>
                </c:pt>
                <c:pt idx="6">
                  <c:v>4.1580231352093717</c:v>
                </c:pt>
                <c:pt idx="7">
                  <c:v>4.6108944968890109</c:v>
                </c:pt>
                <c:pt idx="9">
                  <c:v>2.7636773332492934</c:v>
                </c:pt>
                <c:pt idx="10">
                  <c:v>2.8913337107360779</c:v>
                </c:pt>
                <c:pt idx="11">
                  <c:v>3.0495903806306055</c:v>
                </c:pt>
                <c:pt idx="12">
                  <c:v>3.2047358801985588</c:v>
                </c:pt>
                <c:pt idx="13">
                  <c:v>3.0718647236969598</c:v>
                </c:pt>
                <c:pt idx="14">
                  <c:v>3.2728749461776609</c:v>
                </c:pt>
                <c:pt idx="15">
                  <c:v>3.5649850855501342</c:v>
                </c:pt>
                <c:pt idx="16">
                  <c:v>3.5678222665163681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3.9998017624947435</c:v>
                </c:pt>
                <c:pt idx="5">
                  <c:v>5.7376585551024304</c:v>
                </c:pt>
                <c:pt idx="6">
                  <c:v>8.0869265557380388</c:v>
                </c:pt>
                <c:pt idx="7">
                  <c:v>10.558079969856539</c:v>
                </c:pt>
                <c:pt idx="9">
                  <c:v>3.9385634462472403</c:v>
                </c:pt>
                <c:pt idx="10">
                  <c:v>4.2313538823878662</c:v>
                </c:pt>
                <c:pt idx="11">
                  <c:v>4.4526615366410756</c:v>
                </c:pt>
                <c:pt idx="12">
                  <c:v>3.8049192882812553</c:v>
                </c:pt>
                <c:pt idx="13">
                  <c:v>3.9998017624947435</c:v>
                </c:pt>
                <c:pt idx="14">
                  <c:v>5.2231115357168907</c:v>
                </c:pt>
                <c:pt idx="15">
                  <c:v>6.5231487203475176</c:v>
                </c:pt>
                <c:pt idx="16">
                  <c:v>7.6783538392368049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0.46056536616763466</c:v>
                </c:pt>
                <c:pt idx="5">
                  <c:v>0.51644557651809408</c:v>
                </c:pt>
                <c:pt idx="6">
                  <c:v>0.58748040063030083</c:v>
                </c:pt>
                <c:pt idx="7">
                  <c:v>0.67570636523595351</c:v>
                </c:pt>
                <c:pt idx="9">
                  <c:v>0.46372346858460045</c:v>
                </c:pt>
                <c:pt idx="10">
                  <c:v>0.46905924231932195</c:v>
                </c:pt>
                <c:pt idx="11">
                  <c:v>0.47271120514266252</c:v>
                </c:pt>
                <c:pt idx="12">
                  <c:v>0.45580929278482035</c:v>
                </c:pt>
                <c:pt idx="13">
                  <c:v>0.46056536616763466</c:v>
                </c:pt>
                <c:pt idx="14">
                  <c:v>0.51702262898577167</c:v>
                </c:pt>
                <c:pt idx="15">
                  <c:v>0.57391398510449065</c:v>
                </c:pt>
                <c:pt idx="16">
                  <c:v>0.6256271468190191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109.12310681447265</c:v>
                </c:pt>
                <c:pt idx="4">
                  <c:v>110.3644965384408</c:v>
                </c:pt>
                <c:pt idx="5">
                  <c:v>144.74963068825502</c:v>
                </c:pt>
                <c:pt idx="6">
                  <c:v>188.13109041691422</c:v>
                </c:pt>
                <c:pt idx="7">
                  <c:v>232.47072691126741</c:v>
                </c:pt>
                <c:pt idx="9">
                  <c:v>112.08301521214011</c:v>
                </c:pt>
                <c:pt idx="10">
                  <c:v>111.30546475888069</c:v>
                </c:pt>
                <c:pt idx="11">
                  <c:v>116.86069358470795</c:v>
                </c:pt>
                <c:pt idx="12">
                  <c:v>109.12310681447265</c:v>
                </c:pt>
                <c:pt idx="13">
                  <c:v>110.3644965384408</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23.188660198075443</c:v>
                </c:pt>
                <c:pt idx="4">
                  <c:v>23.452455514418673</c:v>
                </c:pt>
                <c:pt idx="5">
                  <c:v>30.759296521254196</c:v>
                </c:pt>
                <c:pt idx="6">
                  <c:v>39.977856713594278</c:v>
                </c:pt>
                <c:pt idx="7">
                  <c:v>49.400029468644327</c:v>
                </c:pt>
                <c:pt idx="9">
                  <c:v>18.389926593310879</c:v>
                </c:pt>
                <c:pt idx="10">
                  <c:v>23.652411261262152</c:v>
                </c:pt>
                <c:pt idx="11">
                  <c:v>24.832897386750442</c:v>
                </c:pt>
                <c:pt idx="12">
                  <c:v>23.188660198075443</c:v>
                </c:pt>
                <c:pt idx="13">
                  <c:v>23.452455514418673</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4.0921165055427249</c:v>
                </c:pt>
                <c:pt idx="4">
                  <c:v>4.1386686201915301</c:v>
                </c:pt>
                <c:pt idx="5">
                  <c:v>5.4281111508095634</c:v>
                </c:pt>
                <c:pt idx="6">
                  <c:v>7.054915890634283</c:v>
                </c:pt>
                <c:pt idx="7">
                  <c:v>8.7176522591725281</c:v>
                </c:pt>
                <c:pt idx="9">
                  <c:v>3.9406985557094738</c:v>
                </c:pt>
                <c:pt idx="10">
                  <c:v>4.1739549284580262</c:v>
                </c:pt>
                <c:pt idx="11">
                  <c:v>4.3822760094265476</c:v>
                </c:pt>
                <c:pt idx="12">
                  <c:v>4.0921165055427249</c:v>
                </c:pt>
                <c:pt idx="13">
                  <c:v>4.1386686201915301</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19.265408767045493</c:v>
                </c:pt>
                <c:pt idx="4">
                  <c:v>19.577459523315781</c:v>
                </c:pt>
                <c:pt idx="5">
                  <c:v>20.118681149116316</c:v>
                </c:pt>
                <c:pt idx="6">
                  <c:v>19.396515974283155</c:v>
                </c:pt>
                <c:pt idx="7">
                  <c:v>18.147141610984427</c:v>
                </c:pt>
                <c:pt idx="9">
                  <c:v>27.595775892451353</c:v>
                </c:pt>
                <c:pt idx="10">
                  <c:v>18.502265696365193</c:v>
                </c:pt>
                <c:pt idx="11">
                  <c:v>18.925968547790067</c:v>
                </c:pt>
                <c:pt idx="12">
                  <c:v>19.265408767045493</c:v>
                </c:pt>
                <c:pt idx="13">
                  <c:v>19.577459523315781</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101.92442611213934</c:v>
                </c:pt>
                <c:pt idx="4">
                  <c:v>103.57534328889363</c:v>
                </c:pt>
                <c:pt idx="5">
                  <c:v>106.43869824160862</c:v>
                </c:pt>
                <c:pt idx="6">
                  <c:v>102.61805410718722</c:v>
                </c:pt>
                <c:pt idx="7">
                  <c:v>96.008188387843276</c:v>
                </c:pt>
                <c:pt idx="9">
                  <c:v>95.660972173859577</c:v>
                </c:pt>
                <c:pt idx="10">
                  <c:v>97.886986758472602</c:v>
                </c:pt>
                <c:pt idx="11">
                  <c:v>100.12860387107854</c:v>
                </c:pt>
                <c:pt idx="12">
                  <c:v>101.92442611213934</c:v>
                </c:pt>
                <c:pt idx="13">
                  <c:v>103.57534328889363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7.3703508283130947</c:v>
                </c:pt>
                <c:pt idx="5">
                  <c:v>14.330233257837671</c:v>
                </c:pt>
                <c:pt idx="6">
                  <c:v>27.561813887910986</c:v>
                </c:pt>
                <c:pt idx="7">
                  <c:v>40.264065212781588</c:v>
                </c:pt>
                <c:pt idx="9">
                  <c:v>0.80138751043622602</c:v>
                </c:pt>
                <c:pt idx="10">
                  <c:v>1.5745685843146777</c:v>
                </c:pt>
                <c:pt idx="11">
                  <c:v>2.5244712126531619</c:v>
                </c:pt>
                <c:pt idx="12">
                  <c:v>2.5595026073043621</c:v>
                </c:pt>
                <c:pt idx="13">
                  <c:v>7.3703508283130947</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8.9818459792306626</c:v>
                </c:pt>
                <c:pt idx="4">
                  <c:v>9.1273291020864047</c:v>
                </c:pt>
                <c:pt idx="5">
                  <c:v>9.3796554006015178</c:v>
                </c:pt>
                <c:pt idx="6">
                  <c:v>9.0429702853076801</c:v>
                </c:pt>
                <c:pt idx="7">
                  <c:v>8.4604916970130031</c:v>
                </c:pt>
                <c:pt idx="9">
                  <c:v>12.081299629763897</c:v>
                </c:pt>
                <c:pt idx="10">
                  <c:v>8.6260563043864682</c:v>
                </c:pt>
                <c:pt idx="11">
                  <c:v>8.8235934445777957</c:v>
                </c:pt>
                <c:pt idx="12">
                  <c:v>8.9818459792306626</c:v>
                </c:pt>
                <c:pt idx="13">
                  <c:v>9.1273291020864047</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0.64977121603683197</c:v>
                </c:pt>
                <c:pt idx="5">
                  <c:v>0.850921481643646</c:v>
                </c:pt>
                <c:pt idx="6">
                  <c:v>1.0639425504072817</c:v>
                </c:pt>
                <c:pt idx="7">
                  <c:v>1.2699550501336219</c:v>
                </c:pt>
                <c:pt idx="9">
                  <c:v>0.60923770891438467</c:v>
                </c:pt>
                <c:pt idx="10">
                  <c:v>0.64854136839212595</c:v>
                </c:pt>
                <c:pt idx="11">
                  <c:v>0.6995709084876961</c:v>
                </c:pt>
                <c:pt idx="12">
                  <c:v>0.6476760572601008</c:v>
                </c:pt>
                <c:pt idx="13">
                  <c:v>0.64977121603683197</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80.059296580100096</c:v>
                </c:pt>
                <c:pt idx="1">
                  <c:v>79.503903399200524</c:v>
                </c:pt>
                <c:pt idx="2">
                  <c:v>83.471923989077126</c:v>
                </c:pt>
                <c:pt idx="3">
                  <c:v>77.945076296051894</c:v>
                </c:pt>
                <c:pt idx="4">
                  <c:v>78.831783241743437</c:v>
                </c:pt>
                <c:pt idx="5">
                  <c:v>103.39259334875359</c:v>
                </c:pt>
                <c:pt idx="6">
                  <c:v>134.3793502977959</c:v>
                </c:pt>
                <c:pt idx="7">
                  <c:v>166.05051922233389</c:v>
                </c:pt>
                <c:pt idx="9">
                  <c:v>80.059296580100096</c:v>
                </c:pt>
                <c:pt idx="10">
                  <c:v>79.503903399200524</c:v>
                </c:pt>
                <c:pt idx="11">
                  <c:v>83.471923989077126</c:v>
                </c:pt>
                <c:pt idx="12">
                  <c:v>77.945076296051894</c:v>
                </c:pt>
                <c:pt idx="13">
                  <c:v>78.831783241743437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13.135661852364917</c:v>
                </c:pt>
                <c:pt idx="1">
                  <c:v>16.894579472330115</c:v>
                </c:pt>
                <c:pt idx="2">
                  <c:v>17.737783847678891</c:v>
                </c:pt>
                <c:pt idx="3">
                  <c:v>16.56332871291103</c:v>
                </c:pt>
                <c:pt idx="4">
                  <c:v>16.751753938870483</c:v>
                </c:pt>
                <c:pt idx="5">
                  <c:v>21.970926086610142</c:v>
                </c:pt>
                <c:pt idx="6">
                  <c:v>28.555611938281636</c:v>
                </c:pt>
                <c:pt idx="7">
                  <c:v>35.285735334745958</c:v>
                </c:pt>
                <c:pt idx="9">
                  <c:v>13.135661852364917</c:v>
                </c:pt>
                <c:pt idx="10">
                  <c:v>16.894579472330115</c:v>
                </c:pt>
                <c:pt idx="11">
                  <c:v>17.737783847678891</c:v>
                </c:pt>
                <c:pt idx="12">
                  <c:v>16.56332871291103</c:v>
                </c:pt>
                <c:pt idx="13">
                  <c:v>16.751753938870483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2.9813963774700198</c:v>
                </c:pt>
                <c:pt idx="2">
                  <c:v>3.1301971495903924</c:v>
                </c:pt>
                <c:pt idx="3">
                  <c:v>2.9229403611019462</c:v>
                </c:pt>
                <c:pt idx="4">
                  <c:v>2.9561918715653794</c:v>
                </c:pt>
                <c:pt idx="5">
                  <c:v>3.8772222505782596</c:v>
                </c:pt>
                <c:pt idx="6">
                  <c:v>5.0392256361673464</c:v>
                </c:pt>
                <c:pt idx="7">
                  <c:v>6.2268944708375207</c:v>
                </c:pt>
                <c:pt idx="9">
                  <c:v>2.8147846826496248</c:v>
                </c:pt>
                <c:pt idx="10">
                  <c:v>2.9813963774700198</c:v>
                </c:pt>
                <c:pt idx="11">
                  <c:v>3.1301971495903924</c:v>
                </c:pt>
                <c:pt idx="12">
                  <c:v>2.9229403611019462</c:v>
                </c:pt>
                <c:pt idx="13">
                  <c:v>2.9561918715653794</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0.74009062785460766</c:v>
                </c:pt>
                <c:pt idx="2">
                  <c:v>0.7570387419116027</c:v>
                </c:pt>
                <c:pt idx="3">
                  <c:v>0.77061635068181966</c:v>
                </c:pt>
                <c:pt idx="4">
                  <c:v>0.78309838093263129</c:v>
                </c:pt>
                <c:pt idx="5">
                  <c:v>0.80474724596465264</c:v>
                </c:pt>
                <c:pt idx="6">
                  <c:v>0.77586063897132618</c:v>
                </c:pt>
                <c:pt idx="7">
                  <c:v>0.72588566443937708</c:v>
                </c:pt>
                <c:pt idx="9">
                  <c:v>1.1038310356980541</c:v>
                </c:pt>
                <c:pt idx="10">
                  <c:v>0.74009062785460766</c:v>
                </c:pt>
                <c:pt idx="11">
                  <c:v>0.7570387419116027</c:v>
                </c:pt>
                <c:pt idx="12">
                  <c:v>0.77061635068181966</c:v>
                </c:pt>
                <c:pt idx="13">
                  <c:v>0.78309838093263129</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6.9919276256051859</c:v>
                </c:pt>
                <c:pt idx="2">
                  <c:v>7.1520431336484673</c:v>
                </c:pt>
                <c:pt idx="3">
                  <c:v>7.2803161508670957</c:v>
                </c:pt>
                <c:pt idx="4">
                  <c:v>7.3982388063495454</c:v>
                </c:pt>
                <c:pt idx="5">
                  <c:v>7.6027641601149014</c:v>
                </c:pt>
                <c:pt idx="6">
                  <c:v>7.3298610076562296</c:v>
                </c:pt>
                <c:pt idx="7">
                  <c:v>6.8577277419888052</c:v>
                </c:pt>
                <c:pt idx="9">
                  <c:v>6.8329265838471125</c:v>
                </c:pt>
                <c:pt idx="10">
                  <c:v>6.9919276256051859</c:v>
                </c:pt>
                <c:pt idx="11">
                  <c:v>7.1520431336484673</c:v>
                </c:pt>
                <c:pt idx="12">
                  <c:v>7.2803161508670957</c:v>
                </c:pt>
                <c:pt idx="13">
                  <c:v>7.3982388063495454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0.2948140331325238</c:v>
                </c:pt>
                <c:pt idx="5">
                  <c:v>0.57320933031350685</c:v>
                </c:pt>
                <c:pt idx="6">
                  <c:v>1.1024725555164394</c:v>
                </c:pt>
                <c:pt idx="7">
                  <c:v>1.6105626085112634</c:v>
                </c:pt>
                <c:pt idx="9">
                  <c:v>3.2055500417449041E-2</c:v>
                </c:pt>
                <c:pt idx="10">
                  <c:v>6.2982743372587108E-2</c:v>
                </c:pt>
                <c:pt idx="11">
                  <c:v>0.10097884850612647</c:v>
                </c:pt>
                <c:pt idx="12">
                  <c:v>0.10238010429217448</c:v>
                </c:pt>
                <c:pt idx="13">
                  <c:v>0.2948140331325238</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109.12310681447265</c:v>
                </c:pt>
                <c:pt idx="4">
                  <c:v>110.3644965384408</c:v>
                </c:pt>
                <c:pt idx="5">
                  <c:v>144.74963068825502</c:v>
                </c:pt>
                <c:pt idx="6">
                  <c:v>188.13109041691422</c:v>
                </c:pt>
                <c:pt idx="7">
                  <c:v>232.47072691126741</c:v>
                </c:pt>
                <c:pt idx="9">
                  <c:v>112.08301521214011</c:v>
                </c:pt>
                <c:pt idx="10">
                  <c:v>111.30546475888069</c:v>
                </c:pt>
                <c:pt idx="11">
                  <c:v>116.86069358470795</c:v>
                </c:pt>
                <c:pt idx="12">
                  <c:v>109.12310681447265</c:v>
                </c:pt>
                <c:pt idx="13">
                  <c:v>110.3644965384408</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23.188660198075443</c:v>
                </c:pt>
                <c:pt idx="4">
                  <c:v>23.452455514418673</c:v>
                </c:pt>
                <c:pt idx="5">
                  <c:v>30.759296521254196</c:v>
                </c:pt>
                <c:pt idx="6">
                  <c:v>39.977856713594278</c:v>
                </c:pt>
                <c:pt idx="7">
                  <c:v>49.400029468644327</c:v>
                </c:pt>
                <c:pt idx="9">
                  <c:v>18.389926593310879</c:v>
                </c:pt>
                <c:pt idx="10">
                  <c:v>23.652411261262152</c:v>
                </c:pt>
                <c:pt idx="11">
                  <c:v>24.832897386750442</c:v>
                </c:pt>
                <c:pt idx="12">
                  <c:v>23.188660198075443</c:v>
                </c:pt>
                <c:pt idx="13">
                  <c:v>23.452455514418673</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4.0921165055427249</c:v>
                </c:pt>
                <c:pt idx="4">
                  <c:v>4.1386686201915301</c:v>
                </c:pt>
                <c:pt idx="5">
                  <c:v>5.4281111508095634</c:v>
                </c:pt>
                <c:pt idx="6">
                  <c:v>7.054915890634283</c:v>
                </c:pt>
                <c:pt idx="7">
                  <c:v>8.7176522591725281</c:v>
                </c:pt>
                <c:pt idx="9">
                  <c:v>3.9406985557094738</c:v>
                </c:pt>
                <c:pt idx="10">
                  <c:v>4.1739549284580262</c:v>
                </c:pt>
                <c:pt idx="11">
                  <c:v>4.3822760094265476</c:v>
                </c:pt>
                <c:pt idx="12">
                  <c:v>4.0921165055427249</c:v>
                </c:pt>
                <c:pt idx="13">
                  <c:v>4.1386686201915301</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19.265408767045493</c:v>
                </c:pt>
                <c:pt idx="4">
                  <c:v>19.577459523315781</c:v>
                </c:pt>
                <c:pt idx="5">
                  <c:v>20.118681149116316</c:v>
                </c:pt>
                <c:pt idx="6">
                  <c:v>19.396515974283155</c:v>
                </c:pt>
                <c:pt idx="7">
                  <c:v>18.147141610984427</c:v>
                </c:pt>
                <c:pt idx="9">
                  <c:v>27.595775892451353</c:v>
                </c:pt>
                <c:pt idx="10">
                  <c:v>18.502265696365193</c:v>
                </c:pt>
                <c:pt idx="11">
                  <c:v>18.925968547790067</c:v>
                </c:pt>
                <c:pt idx="12">
                  <c:v>19.265408767045493</c:v>
                </c:pt>
                <c:pt idx="13">
                  <c:v>19.577459523315781</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101.92442611213934</c:v>
                </c:pt>
                <c:pt idx="4">
                  <c:v>103.57534328889363</c:v>
                </c:pt>
                <c:pt idx="5">
                  <c:v>106.43869824160862</c:v>
                </c:pt>
                <c:pt idx="6">
                  <c:v>102.61805410718722</c:v>
                </c:pt>
                <c:pt idx="7">
                  <c:v>96.008188387843276</c:v>
                </c:pt>
                <c:pt idx="9">
                  <c:v>95.660972173859577</c:v>
                </c:pt>
                <c:pt idx="10">
                  <c:v>97.886986758472602</c:v>
                </c:pt>
                <c:pt idx="11">
                  <c:v>100.12860387107854</c:v>
                </c:pt>
                <c:pt idx="12">
                  <c:v>101.92442611213934</c:v>
                </c:pt>
                <c:pt idx="13">
                  <c:v>103.57534328889363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7.3703508283130947</c:v>
                </c:pt>
                <c:pt idx="5">
                  <c:v>14.330233257837671</c:v>
                </c:pt>
                <c:pt idx="6">
                  <c:v>27.561813887910986</c:v>
                </c:pt>
                <c:pt idx="7">
                  <c:v>40.264065212781588</c:v>
                </c:pt>
                <c:pt idx="9">
                  <c:v>0.80138751043622602</c:v>
                </c:pt>
                <c:pt idx="10">
                  <c:v>1.5745685843146777</c:v>
                </c:pt>
                <c:pt idx="11">
                  <c:v>2.5244712126531619</c:v>
                </c:pt>
                <c:pt idx="12">
                  <c:v>2.5595026073043621</c:v>
                </c:pt>
                <c:pt idx="13">
                  <c:v>7.3703508283130947</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8.9818459792306626</c:v>
                </c:pt>
                <c:pt idx="4">
                  <c:v>9.1273291020864047</c:v>
                </c:pt>
                <c:pt idx="5">
                  <c:v>9.3796554006015178</c:v>
                </c:pt>
                <c:pt idx="6">
                  <c:v>9.0429702853076801</c:v>
                </c:pt>
                <c:pt idx="7">
                  <c:v>8.4604916970130031</c:v>
                </c:pt>
                <c:pt idx="9">
                  <c:v>12.081299629763897</c:v>
                </c:pt>
                <c:pt idx="10">
                  <c:v>8.6260563043864682</c:v>
                </c:pt>
                <c:pt idx="11">
                  <c:v>8.8235934445777957</c:v>
                </c:pt>
                <c:pt idx="12">
                  <c:v>8.9818459792306626</c:v>
                </c:pt>
                <c:pt idx="13">
                  <c:v>9.1273291020864047</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0.64977121603683197</c:v>
                </c:pt>
                <c:pt idx="5">
                  <c:v>0.850921481643646</c:v>
                </c:pt>
                <c:pt idx="6">
                  <c:v>1.0639425504072817</c:v>
                </c:pt>
                <c:pt idx="7">
                  <c:v>1.2699550501336219</c:v>
                </c:pt>
                <c:pt idx="9">
                  <c:v>0.60923770891438467</c:v>
                </c:pt>
                <c:pt idx="10">
                  <c:v>0.64854136839212595</c:v>
                </c:pt>
                <c:pt idx="11">
                  <c:v>0.6995709084876961</c:v>
                </c:pt>
                <c:pt idx="12">
                  <c:v>0.6476760572601008</c:v>
                </c:pt>
                <c:pt idx="13">
                  <c:v>0.64977121603683197</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0.14672170030576909</c:v>
                </c:pt>
                <c:pt idx="5">
                  <c:v>0.13788464470895637</c:v>
                </c:pt>
                <c:pt idx="6">
                  <c:v>0.1238878387033796</c:v>
                </c:pt>
                <c:pt idx="7">
                  <c:v>0.10585452704379826</c:v>
                </c:pt>
                <c:pt idx="9">
                  <c:v>0.1283823833256614</c:v>
                </c:pt>
                <c:pt idx="10">
                  <c:v>0.12877680945571371</c:v>
                </c:pt>
                <c:pt idx="11">
                  <c:v>0.12973355042768442</c:v>
                </c:pt>
                <c:pt idx="12">
                  <c:v>0.13499132813487882</c:v>
                </c:pt>
                <c:pt idx="13">
                  <c:v>0.14672170030576909</c:v>
                </c:pt>
                <c:pt idx="14">
                  <c:v>0.32747603118377139</c:v>
                </c:pt>
                <c:pt idx="15">
                  <c:v>0.22361754885960017</c:v>
                </c:pt>
                <c:pt idx="16">
                  <c:v>0.18151405024835304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3.0718647236969598</c:v>
                </c:pt>
                <c:pt idx="5">
                  <c:v>3.6264542339918688</c:v>
                </c:pt>
                <c:pt idx="6">
                  <c:v>4.1580231352093717</c:v>
                </c:pt>
                <c:pt idx="7">
                  <c:v>4.6108944968890109</c:v>
                </c:pt>
                <c:pt idx="9">
                  <c:v>2.7636773332492934</c:v>
                </c:pt>
                <c:pt idx="10">
                  <c:v>2.8913337107360779</c:v>
                </c:pt>
                <c:pt idx="11">
                  <c:v>3.0495903806306055</c:v>
                </c:pt>
                <c:pt idx="12">
                  <c:v>3.2047358801985588</c:v>
                </c:pt>
                <c:pt idx="13">
                  <c:v>3.0718647236969598</c:v>
                </c:pt>
                <c:pt idx="14">
                  <c:v>3.2728749461776609</c:v>
                </c:pt>
                <c:pt idx="15">
                  <c:v>3.5649850855501342</c:v>
                </c:pt>
                <c:pt idx="16">
                  <c:v>3.5678222665163681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3.9998017624947435</c:v>
                </c:pt>
                <c:pt idx="5">
                  <c:v>5.7376585551024304</c:v>
                </c:pt>
                <c:pt idx="6">
                  <c:v>8.0869265557380388</c:v>
                </c:pt>
                <c:pt idx="7">
                  <c:v>10.558079969856539</c:v>
                </c:pt>
                <c:pt idx="9">
                  <c:v>3.9385634462472403</c:v>
                </c:pt>
                <c:pt idx="10">
                  <c:v>4.2313538823878662</c:v>
                </c:pt>
                <c:pt idx="11">
                  <c:v>4.4526615366410756</c:v>
                </c:pt>
                <c:pt idx="12">
                  <c:v>3.8049192882812553</c:v>
                </c:pt>
                <c:pt idx="13">
                  <c:v>3.9998017624947435</c:v>
                </c:pt>
                <c:pt idx="14">
                  <c:v>5.2231115357168907</c:v>
                </c:pt>
                <c:pt idx="15">
                  <c:v>6.5231487203475176</c:v>
                </c:pt>
                <c:pt idx="16">
                  <c:v>7.6783538392368049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0.46056536616763466</c:v>
                </c:pt>
                <c:pt idx="5">
                  <c:v>0.51644557651809408</c:v>
                </c:pt>
                <c:pt idx="6">
                  <c:v>0.58748040063030083</c:v>
                </c:pt>
                <c:pt idx="7">
                  <c:v>0.67570636523595351</c:v>
                </c:pt>
                <c:pt idx="9">
                  <c:v>0.46372346858460045</c:v>
                </c:pt>
                <c:pt idx="10">
                  <c:v>0.46905924231932195</c:v>
                </c:pt>
                <c:pt idx="11">
                  <c:v>0.47271120514266252</c:v>
                </c:pt>
                <c:pt idx="12">
                  <c:v>0.45580929278482035</c:v>
                </c:pt>
                <c:pt idx="13">
                  <c:v>0.46056536616763466</c:v>
                </c:pt>
                <c:pt idx="14">
                  <c:v>0.51702262898577167</c:v>
                </c:pt>
                <c:pt idx="15">
                  <c:v>0.57391398510449065</c:v>
                </c:pt>
                <c:pt idx="16">
                  <c:v>0.6256271468190191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7.6004557893995131</c:v>
                      </c:pt>
                      <c:pt idx="4">
                        <c:v>7.6789535526651074</c:v>
                      </c:pt>
                      <c:pt idx="5">
                        <c:v>10.01844301032135</c:v>
                      </c:pt>
                      <c:pt idx="6">
                        <c:v>12.956317930281092</c:v>
                      </c:pt>
                      <c:pt idx="7">
                        <c:v>15.950535359025302</c:v>
                      </c:pt>
                      <c:pt idx="9">
                        <c:v>7.2943466314067953</c:v>
                      </c:pt>
                      <c:pt idx="10">
                        <c:v>7.7205236448989796</c:v>
                      </c:pt>
                      <c:pt idx="11">
                        <c:v>8.104696672842028</c:v>
                      </c:pt>
                      <c:pt idx="12">
                        <c:v>7.6004557893995131</c:v>
                      </c:pt>
                      <c:pt idx="13">
                        <c:v>7.6789535526651074</c:v>
                      </c:pt>
                      <c:pt idx="14">
                        <c:v>9.3404851420640931</c:v>
                      </c:pt>
                      <c:pt idx="15">
                        <c:v>10.885665339861744</c:v>
                      </c:pt>
                      <c:pt idx="16">
                        <c:v>12.053317302820545</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130.29897907801072</c:v>
                </c:pt>
                <c:pt idx="4">
                  <c:v>127.52501822875435</c:v>
                </c:pt>
                <c:pt idx="5">
                  <c:v>150.00239854005935</c:v>
                </c:pt>
                <c:pt idx="6">
                  <c:v>178.36562816286593</c:v>
                </c:pt>
                <c:pt idx="7">
                  <c:v>206.62804114560282</c:v>
                </c:pt>
                <c:pt idx="9">
                  <c:v>133.22887954517915</c:v>
                </c:pt>
                <c:pt idx="10">
                  <c:v>136.59337500558414</c:v>
                </c:pt>
                <c:pt idx="11">
                  <c:v>138.86266762680626</c:v>
                </c:pt>
                <c:pt idx="12">
                  <c:v>130.29897907801072</c:v>
                </c:pt>
                <c:pt idx="13">
                  <c:v>127.52501822875435</c:v>
                </c:pt>
                <c:pt idx="14">
                  <c:v>139.85158905370264</c:v>
                </c:pt>
                <c:pt idx="15">
                  <c:v>149.85959334767986</c:v>
                </c:pt>
                <c:pt idx="16">
                  <c:v>156.1423041627865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79.781599989650317</c:v>
                </c:pt>
                <c:pt idx="5">
                  <c:v>79.503903399200524</c:v>
                </c:pt>
                <c:pt idx="6">
                  <c:v>81.487913694138825</c:v>
                </c:pt>
                <c:pt idx="7">
                  <c:v>83.471923989077126</c:v>
                </c:pt>
                <c:pt idx="8">
                  <c:v>77.945076296051894</c:v>
                </c:pt>
                <c:pt idx="9">
                  <c:v>78.831783241743437</c:v>
                </c:pt>
                <c:pt idx="10">
                  <c:v>81.56076214252235</c:v>
                </c:pt>
                <c:pt idx="11">
                  <c:v>84.289741043301262</c:v>
                </c:pt>
                <c:pt idx="12">
                  <c:v>87.018719944080175</c:v>
                </c:pt>
                <c:pt idx="13">
                  <c:v>89.747698844859087</c:v>
                </c:pt>
                <c:pt idx="14">
                  <c:v>92.476677745638</c:v>
                </c:pt>
                <c:pt idx="15">
                  <c:v>95.205656646416912</c:v>
                </c:pt>
                <c:pt idx="16">
                  <c:v>97.934635547195825</c:v>
                </c:pt>
                <c:pt idx="17">
                  <c:v>100.66361444797474</c:v>
                </c:pt>
                <c:pt idx="18">
                  <c:v>103.39259334875359</c:v>
                </c:pt>
                <c:pt idx="19">
                  <c:v>106.49126904365782</c:v>
                </c:pt>
                <c:pt idx="20">
                  <c:v>109.58994473856205</c:v>
                </c:pt>
                <c:pt idx="21">
                  <c:v>112.68862043346628</c:v>
                </c:pt>
                <c:pt idx="22">
                  <c:v>115.78729612837051</c:v>
                </c:pt>
                <c:pt idx="23">
                  <c:v>118.88597182327474</c:v>
                </c:pt>
                <c:pt idx="24">
                  <c:v>121.98464751817897</c:v>
                </c:pt>
                <c:pt idx="25">
                  <c:v>125.0833232130832</c:v>
                </c:pt>
                <c:pt idx="26">
                  <c:v>128.18199890798743</c:v>
                </c:pt>
                <c:pt idx="27">
                  <c:v>131.28067460289168</c:v>
                </c:pt>
                <c:pt idx="28">
                  <c:v>134.3793502977959</c:v>
                </c:pt>
                <c:pt idx="29">
                  <c:v>150.21493476006489</c:v>
                </c:pt>
                <c:pt idx="30">
                  <c:v>166.05051922233389</c:v>
                </c:pt>
                <c:pt idx="31">
                  <c:v>166.05051922233389</c:v>
                </c:pt>
                <c:pt idx="32">
                  <c:v>166.05051922233389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10.954519631150319</c:v>
                </c:pt>
                <c:pt idx="2">
                  <c:v>12.045090741757619</c:v>
                </c:pt>
                <c:pt idx="3">
                  <c:v>13.135661852364917</c:v>
                </c:pt>
                <c:pt idx="4">
                  <c:v>15.015120662347517</c:v>
                </c:pt>
                <c:pt idx="5">
                  <c:v>16.894579472330115</c:v>
                </c:pt>
                <c:pt idx="6">
                  <c:v>17.316181660004503</c:v>
                </c:pt>
                <c:pt idx="7">
                  <c:v>17.737783847678891</c:v>
                </c:pt>
                <c:pt idx="8">
                  <c:v>16.56332871291103</c:v>
                </c:pt>
                <c:pt idx="9">
                  <c:v>16.751753938870483</c:v>
                </c:pt>
                <c:pt idx="10">
                  <c:v>17.331661955286002</c:v>
                </c:pt>
                <c:pt idx="11">
                  <c:v>17.911569971701521</c:v>
                </c:pt>
                <c:pt idx="12">
                  <c:v>18.49147798811704</c:v>
                </c:pt>
                <c:pt idx="13">
                  <c:v>19.07138600453256</c:v>
                </c:pt>
                <c:pt idx="14">
                  <c:v>19.651294020948079</c:v>
                </c:pt>
                <c:pt idx="15">
                  <c:v>20.231202037363598</c:v>
                </c:pt>
                <c:pt idx="16">
                  <c:v>20.811110053779117</c:v>
                </c:pt>
                <c:pt idx="17">
                  <c:v>21.391018070194637</c:v>
                </c:pt>
                <c:pt idx="18">
                  <c:v>21.970926086610142</c:v>
                </c:pt>
                <c:pt idx="19">
                  <c:v>22.629394671777291</c:v>
                </c:pt>
                <c:pt idx="20">
                  <c:v>23.287863256944441</c:v>
                </c:pt>
                <c:pt idx="21">
                  <c:v>23.94633184211159</c:v>
                </c:pt>
                <c:pt idx="22">
                  <c:v>24.60480042727874</c:v>
                </c:pt>
                <c:pt idx="23">
                  <c:v>25.263269012445889</c:v>
                </c:pt>
                <c:pt idx="24">
                  <c:v>25.921737597613038</c:v>
                </c:pt>
                <c:pt idx="25">
                  <c:v>26.580206182780188</c:v>
                </c:pt>
                <c:pt idx="26">
                  <c:v>27.238674767947337</c:v>
                </c:pt>
                <c:pt idx="27">
                  <c:v>27.897143353114487</c:v>
                </c:pt>
                <c:pt idx="28">
                  <c:v>28.555611938281636</c:v>
                </c:pt>
                <c:pt idx="29">
                  <c:v>31.920673636513797</c:v>
                </c:pt>
                <c:pt idx="30">
                  <c:v>35.285735334745958</c:v>
                </c:pt>
                <c:pt idx="31">
                  <c:v>35.285735334745958</c:v>
                </c:pt>
                <c:pt idx="32">
                  <c:v>35.285735334745958</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2.8980905300598225</c:v>
                </c:pt>
                <c:pt idx="5">
                  <c:v>2.9813963774700198</c:v>
                </c:pt>
                <c:pt idx="6">
                  <c:v>3.0557967635302061</c:v>
                </c:pt>
                <c:pt idx="7">
                  <c:v>3.1301971495903924</c:v>
                </c:pt>
                <c:pt idx="8">
                  <c:v>2.9229403611019462</c:v>
                </c:pt>
                <c:pt idx="9">
                  <c:v>2.9561918715653794</c:v>
                </c:pt>
                <c:pt idx="10">
                  <c:v>3.0585285803445883</c:v>
                </c:pt>
                <c:pt idx="11">
                  <c:v>3.1608652891237972</c:v>
                </c:pt>
                <c:pt idx="12">
                  <c:v>3.263201997903006</c:v>
                </c:pt>
                <c:pt idx="13">
                  <c:v>3.3655387066822149</c:v>
                </c:pt>
                <c:pt idx="14">
                  <c:v>3.4678754154614237</c:v>
                </c:pt>
                <c:pt idx="15">
                  <c:v>3.5702121242406326</c:v>
                </c:pt>
                <c:pt idx="16">
                  <c:v>3.6725488330198415</c:v>
                </c:pt>
                <c:pt idx="17">
                  <c:v>3.7748855417990503</c:v>
                </c:pt>
                <c:pt idx="18">
                  <c:v>3.8772222505782596</c:v>
                </c:pt>
                <c:pt idx="19">
                  <c:v>3.9934225891371682</c:v>
                </c:pt>
                <c:pt idx="20">
                  <c:v>4.1096229276960772</c:v>
                </c:pt>
                <c:pt idx="21">
                  <c:v>4.2258232662549862</c:v>
                </c:pt>
                <c:pt idx="22">
                  <c:v>4.3420236048138952</c:v>
                </c:pt>
                <c:pt idx="23">
                  <c:v>4.4582239433728041</c:v>
                </c:pt>
                <c:pt idx="24">
                  <c:v>4.5744242819317131</c:v>
                </c:pt>
                <c:pt idx="25">
                  <c:v>4.6906246204906221</c:v>
                </c:pt>
                <c:pt idx="26">
                  <c:v>4.8068249590495311</c:v>
                </c:pt>
                <c:pt idx="27">
                  <c:v>4.9230252976084401</c:v>
                </c:pt>
                <c:pt idx="28">
                  <c:v>5.0392256361673464</c:v>
                </c:pt>
                <c:pt idx="29">
                  <c:v>5.6330600535024331</c:v>
                </c:pt>
                <c:pt idx="30">
                  <c:v>6.2268944708375207</c:v>
                </c:pt>
                <c:pt idx="31">
                  <c:v>6.2268944708375207</c:v>
                </c:pt>
                <c:pt idx="32">
                  <c:v>6.2268944708375207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0.92196083177633081</c:v>
                </c:pt>
                <c:pt idx="5">
                  <c:v>0.74009062785460766</c:v>
                </c:pt>
                <c:pt idx="6">
                  <c:v>0.74856468488310512</c:v>
                </c:pt>
                <c:pt idx="7">
                  <c:v>0.7570387419116027</c:v>
                </c:pt>
                <c:pt idx="8">
                  <c:v>0.77061635068181966</c:v>
                </c:pt>
                <c:pt idx="9">
                  <c:v>0.78309838093263129</c:v>
                </c:pt>
                <c:pt idx="10">
                  <c:v>0.78550381038063366</c:v>
                </c:pt>
                <c:pt idx="11">
                  <c:v>0.78790923982863603</c:v>
                </c:pt>
                <c:pt idx="12">
                  <c:v>0.7903146692766384</c:v>
                </c:pt>
                <c:pt idx="13">
                  <c:v>0.79272009872464078</c:v>
                </c:pt>
                <c:pt idx="14">
                  <c:v>0.79512552817264315</c:v>
                </c:pt>
                <c:pt idx="15">
                  <c:v>0.79753095762064552</c:v>
                </c:pt>
                <c:pt idx="16">
                  <c:v>0.79993638706864789</c:v>
                </c:pt>
                <c:pt idx="17">
                  <c:v>0.80234181651665026</c:v>
                </c:pt>
                <c:pt idx="18">
                  <c:v>0.80474724596465264</c:v>
                </c:pt>
                <c:pt idx="19">
                  <c:v>0.80185858526531995</c:v>
                </c:pt>
                <c:pt idx="20">
                  <c:v>0.79896992456598726</c:v>
                </c:pt>
                <c:pt idx="21">
                  <c:v>0.79608126386665456</c:v>
                </c:pt>
                <c:pt idx="22">
                  <c:v>0.79319260316732187</c:v>
                </c:pt>
                <c:pt idx="23">
                  <c:v>0.79030394246798918</c:v>
                </c:pt>
                <c:pt idx="24">
                  <c:v>0.78741528176865649</c:v>
                </c:pt>
                <c:pt idx="25">
                  <c:v>0.7845266210693238</c:v>
                </c:pt>
                <c:pt idx="26">
                  <c:v>0.78163796036999111</c:v>
                </c:pt>
                <c:pt idx="27">
                  <c:v>0.77874929967065842</c:v>
                </c:pt>
                <c:pt idx="28">
                  <c:v>0.77586063897132618</c:v>
                </c:pt>
                <c:pt idx="29">
                  <c:v>0.75087315170535163</c:v>
                </c:pt>
                <c:pt idx="30">
                  <c:v>0.72588566443937708</c:v>
                </c:pt>
                <c:pt idx="31">
                  <c:v>0.72588566443937708</c:v>
                </c:pt>
                <c:pt idx="32">
                  <c:v>0.72588566443937708</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6.9124271047261487</c:v>
                </c:pt>
                <c:pt idx="5" formatCode="0.000">
                  <c:v>6.9919276256051859</c:v>
                </c:pt>
                <c:pt idx="6">
                  <c:v>7.0719853796268266</c:v>
                </c:pt>
                <c:pt idx="7">
                  <c:v>7.1520431336484673</c:v>
                </c:pt>
                <c:pt idx="8">
                  <c:v>7.2803161508670957</c:v>
                </c:pt>
                <c:pt idx="9">
                  <c:v>7.3982388063495454</c:v>
                </c:pt>
                <c:pt idx="10">
                  <c:v>7.4209638456568072</c:v>
                </c:pt>
                <c:pt idx="11">
                  <c:v>7.443688884964069</c:v>
                </c:pt>
                <c:pt idx="12">
                  <c:v>7.4664139242713308</c:v>
                </c:pt>
                <c:pt idx="13">
                  <c:v>7.4891389635785925</c:v>
                </c:pt>
                <c:pt idx="14">
                  <c:v>7.5118640028858543</c:v>
                </c:pt>
                <c:pt idx="15">
                  <c:v>7.5345890421931161</c:v>
                </c:pt>
                <c:pt idx="16">
                  <c:v>7.5573140815003779</c:v>
                </c:pt>
                <c:pt idx="17">
                  <c:v>7.5800391208076396</c:v>
                </c:pt>
                <c:pt idx="18">
                  <c:v>7.6027641601149014</c:v>
                </c:pt>
                <c:pt idx="19">
                  <c:v>7.575473844869034</c:v>
                </c:pt>
                <c:pt idx="20">
                  <c:v>7.5481835296231665</c:v>
                </c:pt>
                <c:pt idx="21">
                  <c:v>7.5208932143772991</c:v>
                </c:pt>
                <c:pt idx="22">
                  <c:v>7.4936028991314316</c:v>
                </c:pt>
                <c:pt idx="23">
                  <c:v>7.4663125838855642</c:v>
                </c:pt>
                <c:pt idx="24">
                  <c:v>7.4390222686396967</c:v>
                </c:pt>
                <c:pt idx="25">
                  <c:v>7.4117319533938293</c:v>
                </c:pt>
                <c:pt idx="26">
                  <c:v>7.3844416381479618</c:v>
                </c:pt>
                <c:pt idx="27">
                  <c:v>7.3571513229020944</c:v>
                </c:pt>
                <c:pt idx="28">
                  <c:v>7.3298610076562296</c:v>
                </c:pt>
                <c:pt idx="29">
                  <c:v>7.093794374822517</c:v>
                </c:pt>
                <c:pt idx="30">
                  <c:v>6.8577277419888052</c:v>
                </c:pt>
                <c:pt idx="31">
                  <c:v>6.8577277419888052</c:v>
                </c:pt>
                <c:pt idx="32">
                  <c:v>6.8577277419888052</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0.2948140331325238</c:v>
                </c:pt>
                <c:pt idx="10">
                  <c:v>0.32574684393041081</c:v>
                </c:pt>
                <c:pt idx="11">
                  <c:v>0.35667965472829782</c:v>
                </c:pt>
                <c:pt idx="12">
                  <c:v>0.38761246552618484</c:v>
                </c:pt>
                <c:pt idx="13">
                  <c:v>0.41854527632407185</c:v>
                </c:pt>
                <c:pt idx="14">
                  <c:v>0.44947808712195886</c:v>
                </c:pt>
                <c:pt idx="15">
                  <c:v>0.48041089791984587</c:v>
                </c:pt>
                <c:pt idx="16">
                  <c:v>0.51134370871773283</c:v>
                </c:pt>
                <c:pt idx="17">
                  <c:v>0.54227651951561984</c:v>
                </c:pt>
                <c:pt idx="18">
                  <c:v>0.57320933031350685</c:v>
                </c:pt>
                <c:pt idx="19">
                  <c:v>0.62613565283380013</c:v>
                </c:pt>
                <c:pt idx="20">
                  <c:v>0.67906197535409341</c:v>
                </c:pt>
                <c:pt idx="21">
                  <c:v>0.73198829787438668</c:v>
                </c:pt>
                <c:pt idx="22">
                  <c:v>0.78491462039467996</c:v>
                </c:pt>
                <c:pt idx="23">
                  <c:v>0.83784094291497324</c:v>
                </c:pt>
                <c:pt idx="24">
                  <c:v>0.89076726543526652</c:v>
                </c:pt>
                <c:pt idx="25">
                  <c:v>0.9436935879555598</c:v>
                </c:pt>
                <c:pt idx="26">
                  <c:v>0.99661991047585308</c:v>
                </c:pt>
                <c:pt idx="27">
                  <c:v>1.0495462329961462</c:v>
                </c:pt>
                <c:pt idx="28">
                  <c:v>1.1024725555164394</c:v>
                </c:pt>
                <c:pt idx="29">
                  <c:v>1.3565175820138515</c:v>
                </c:pt>
                <c:pt idx="30">
                  <c:v>1.6105626085112634</c:v>
                </c:pt>
                <c:pt idx="31">
                  <c:v>1.6105626085112634</c:v>
                </c:pt>
                <c:pt idx="32">
                  <c:v>1.6105626085112634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10.353677967075182</c:v>
                </c:pt>
                <c:pt idx="5">
                  <c:v>8.6260563043864682</c:v>
                </c:pt>
                <c:pt idx="6">
                  <c:v>8.7248248744821311</c:v>
                </c:pt>
                <c:pt idx="7">
                  <c:v>8.8235934445777957</c:v>
                </c:pt>
                <c:pt idx="8">
                  <c:v>8.9818459792306626</c:v>
                </c:pt>
                <c:pt idx="9">
                  <c:v>9.1273291020864047</c:v>
                </c:pt>
                <c:pt idx="10">
                  <c:v>9.1553653574769722</c:v>
                </c:pt>
                <c:pt idx="11">
                  <c:v>9.1834016128675398</c:v>
                </c:pt>
                <c:pt idx="12">
                  <c:v>9.2114378682581073</c:v>
                </c:pt>
                <c:pt idx="13">
                  <c:v>9.2394741236486748</c:v>
                </c:pt>
                <c:pt idx="14">
                  <c:v>9.2675103790392424</c:v>
                </c:pt>
                <c:pt idx="15">
                  <c:v>9.2955466344298099</c:v>
                </c:pt>
                <c:pt idx="16">
                  <c:v>9.3235828898203774</c:v>
                </c:pt>
                <c:pt idx="17">
                  <c:v>9.351619145210945</c:v>
                </c:pt>
                <c:pt idx="18">
                  <c:v>9.3796554006015178</c:v>
                </c:pt>
                <c:pt idx="19">
                  <c:v>9.3459868890721332</c:v>
                </c:pt>
                <c:pt idx="20">
                  <c:v>9.3123183775427485</c:v>
                </c:pt>
                <c:pt idx="21">
                  <c:v>9.2786498660133638</c:v>
                </c:pt>
                <c:pt idx="22">
                  <c:v>9.2449813544839792</c:v>
                </c:pt>
                <c:pt idx="23">
                  <c:v>9.2113128429545945</c:v>
                </c:pt>
                <c:pt idx="24">
                  <c:v>9.1776443314252099</c:v>
                </c:pt>
                <c:pt idx="25">
                  <c:v>9.1439758198958252</c:v>
                </c:pt>
                <c:pt idx="26">
                  <c:v>9.1103073083664405</c:v>
                </c:pt>
                <c:pt idx="27">
                  <c:v>9.0766387968370559</c:v>
                </c:pt>
                <c:pt idx="28">
                  <c:v>9.0429702853076801</c:v>
                </c:pt>
                <c:pt idx="29">
                  <c:v>8.7517309911603416</c:v>
                </c:pt>
                <c:pt idx="30">
                  <c:v>8.4604916970130031</c:v>
                </c:pt>
                <c:pt idx="31">
                  <c:v>8.4604916970130031</c:v>
                </c:pt>
                <c:pt idx="32">
                  <c:v>8.4604916970130031</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0.64977121603683197</c:v>
                </c:pt>
                <c:pt idx="10">
                  <c:v>0.67212124554870023</c:v>
                </c:pt>
                <c:pt idx="11">
                  <c:v>0.69447127506056849</c:v>
                </c:pt>
                <c:pt idx="12">
                  <c:v>0.71682130457243676</c:v>
                </c:pt>
                <c:pt idx="13">
                  <c:v>0.73917133408430502</c:v>
                </c:pt>
                <c:pt idx="14">
                  <c:v>0.76152136359617328</c:v>
                </c:pt>
                <c:pt idx="15">
                  <c:v>0.78387139310804155</c:v>
                </c:pt>
                <c:pt idx="16">
                  <c:v>0.80622142261990981</c:v>
                </c:pt>
                <c:pt idx="17">
                  <c:v>0.82857145213177807</c:v>
                </c:pt>
                <c:pt idx="18">
                  <c:v>0.850921481643646</c:v>
                </c:pt>
                <c:pt idx="19">
                  <c:v>0.87222358852000959</c:v>
                </c:pt>
                <c:pt idx="20">
                  <c:v>0.89352569539637317</c:v>
                </c:pt>
                <c:pt idx="21">
                  <c:v>0.91482780227273675</c:v>
                </c:pt>
                <c:pt idx="22">
                  <c:v>0.93612990914910033</c:v>
                </c:pt>
                <c:pt idx="23">
                  <c:v>0.95743201602546391</c:v>
                </c:pt>
                <c:pt idx="24">
                  <c:v>0.97873412290182749</c:v>
                </c:pt>
                <c:pt idx="25">
                  <c:v>1.0000362297781911</c:v>
                </c:pt>
                <c:pt idx="26">
                  <c:v>1.0213383366545545</c:v>
                </c:pt>
                <c:pt idx="27">
                  <c:v>1.042640443530918</c:v>
                </c:pt>
                <c:pt idx="28">
                  <c:v>1.0639425504072817</c:v>
                </c:pt>
                <c:pt idx="29">
                  <c:v>1.1669488002704518</c:v>
                </c:pt>
                <c:pt idx="30">
                  <c:v>1.2699550501336219</c:v>
                </c:pt>
                <c:pt idx="31">
                  <c:v>1.2699550501336219</c:v>
                </c:pt>
                <c:pt idx="32">
                  <c:v>1.2699550501336219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0.52232496356448788</c:v>
                </c:pt>
                <c:pt idx="1">
                  <c:v>0.52701090084084556</c:v>
                </c:pt>
                <c:pt idx="2">
                  <c:v>0.50560640751334174</c:v>
                </c:pt>
                <c:pt idx="3">
                  <c:v>0.4957869114377223</c:v>
                </c:pt>
                <c:pt idx="4">
                  <c:v>0.5449004357180125</c:v>
                </c:pt>
                <c:pt idx="5">
                  <c:v>0.59558200475503398</c:v>
                </c:pt>
                <c:pt idx="6">
                  <c:v>0.63902345636649294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0.47767503643551212</c:v>
                </c:pt>
                <c:pt idx="1">
                  <c:v>0.47298909915915444</c:v>
                </c:pt>
                <c:pt idx="2">
                  <c:v>0.49439359248665826</c:v>
                </c:pt>
                <c:pt idx="3">
                  <c:v>0.50421308856227776</c:v>
                </c:pt>
                <c:pt idx="4">
                  <c:v>0.4550995642819875</c:v>
                </c:pt>
                <c:pt idx="5">
                  <c:v>0.40441799524496602</c:v>
                </c:pt>
                <c:pt idx="6">
                  <c:v>0.36097654363350706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79.503903399200524</c:v>
                </c:pt>
                <c:pt idx="1">
                  <c:v>83.471923989077126</c:v>
                </c:pt>
                <c:pt idx="2">
                  <c:v>77.945076296051894</c:v>
                </c:pt>
                <c:pt idx="3">
                  <c:v>78.831783241743437</c:v>
                </c:pt>
                <c:pt idx="4">
                  <c:v>103.39259334875359</c:v>
                </c:pt>
                <c:pt idx="5">
                  <c:v>134.3793502977959</c:v>
                </c:pt>
                <c:pt idx="6">
                  <c:v>166.05051922233389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79.503903399200524</c:v>
                </c:pt>
                <c:pt idx="1">
                  <c:v>83.471923989077126</c:v>
                </c:pt>
                <c:pt idx="2">
                  <c:v>77.945076296051894</c:v>
                </c:pt>
                <c:pt idx="3">
                  <c:v>78.831783241743437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19.556109309184439</v>
          </cell>
        </row>
        <row r="11">
          <cell r="A11" t="str">
            <v/>
          </cell>
          <cell r="B11" t="str">
            <v>COM_PROJ</v>
          </cell>
          <cell r="C11" t="str">
            <v>-</v>
          </cell>
          <cell r="D11" t="str">
            <v>RLNL</v>
          </cell>
          <cell r="J11">
            <v>4.742986727829742E-2</v>
          </cell>
          <cell r="O11">
            <v>3.8616150764921496E-2</v>
          </cell>
        </row>
        <row r="12">
          <cell r="A12" t="str">
            <v/>
          </cell>
          <cell r="B12" t="str">
            <v>COM_PROJ</v>
          </cell>
          <cell r="C12" t="str">
            <v>-</v>
          </cell>
          <cell r="D12" t="str">
            <v>RLEK</v>
          </cell>
          <cell r="J12">
            <v>10.057139730159809</v>
          </cell>
          <cell r="O12">
            <v>12.528071018051049</v>
          </cell>
        </row>
        <row r="13">
          <cell r="A13" t="str">
            <v/>
          </cell>
          <cell r="B13" t="str">
            <v>COM_PROJ</v>
          </cell>
          <cell r="C13" t="str">
            <v>-</v>
          </cell>
          <cell r="D13" t="str">
            <v>RLEH</v>
          </cell>
          <cell r="J13">
            <v>14.6766565883431</v>
          </cell>
          <cell r="O13">
            <v>11.486034561951186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7.2605745316606063</v>
          </cell>
        </row>
        <row r="16">
          <cell r="A16" t="str">
            <v/>
          </cell>
          <cell r="B16" t="str">
            <v>COM_PROJ</v>
          </cell>
          <cell r="C16" t="str">
            <v>-</v>
          </cell>
          <cell r="D16" t="str">
            <v>RLER</v>
          </cell>
          <cell r="J16">
            <v>1.4352211531349246</v>
          </cell>
          <cell r="O16">
            <v>2.6252165934950242</v>
          </cell>
        </row>
        <row r="17">
          <cell r="A17" t="str">
            <v/>
          </cell>
          <cell r="B17" t="str">
            <v>COM_PROJ</v>
          </cell>
          <cell r="C17" t="str">
            <v>-</v>
          </cell>
          <cell r="D17" t="str">
            <v>RLEO</v>
          </cell>
          <cell r="J17">
            <v>1.9876880086386437</v>
          </cell>
          <cell r="O17">
            <v>2.7023356374644449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23.315012319889266</v>
          </cell>
        </row>
        <row r="22">
          <cell r="A22" t="str">
            <v/>
          </cell>
          <cell r="B22" t="str">
            <v>COM_PROJ</v>
          </cell>
          <cell r="C22" t="str">
            <v>-</v>
          </cell>
          <cell r="D22" t="str">
            <v>RMNL</v>
          </cell>
          <cell r="J22">
            <v>3.3422499241462768E-2</v>
          </cell>
          <cell r="O22">
            <v>7.0247383486801415E-2</v>
          </cell>
        </row>
        <row r="23">
          <cell r="A23" t="str">
            <v/>
          </cell>
          <cell r="B23" t="str">
            <v>COM_PROJ</v>
          </cell>
          <cell r="C23" t="str">
            <v>-</v>
          </cell>
          <cell r="D23" t="str">
            <v>RMEK</v>
          </cell>
          <cell r="J23">
            <v>9.0463558635584818</v>
          </cell>
          <cell r="O23">
            <v>8.5044252725902147</v>
          </cell>
        </row>
        <row r="24">
          <cell r="A24" t="str">
            <v/>
          </cell>
          <cell r="B24" t="str">
            <v>COM_PROJ</v>
          </cell>
          <cell r="C24" t="str">
            <v>-</v>
          </cell>
          <cell r="D24" t="str">
            <v>RMEH</v>
          </cell>
          <cell r="J24">
            <v>13.162661948752438</v>
          </cell>
          <cell r="O24">
            <v>12.792531150857654</v>
          </cell>
        </row>
        <row r="25">
          <cell r="A25" t="str">
            <v/>
          </cell>
          <cell r="B25" t="str">
            <v>COM_PROJ</v>
          </cell>
          <cell r="C25" t="str">
            <v>-</v>
          </cell>
          <cell r="D25" t="str">
            <v>RMEWG</v>
          </cell>
          <cell r="J25">
            <v>8.7188816642673164</v>
          </cell>
          <cell r="O25">
            <v>11.079238321101737</v>
          </cell>
        </row>
        <row r="26">
          <cell r="A26" t="str">
            <v/>
          </cell>
          <cell r="B26" t="str">
            <v>COM_PROJ</v>
          </cell>
          <cell r="C26" t="str">
            <v>-</v>
          </cell>
          <cell r="D26" t="str">
            <v>RMEW</v>
          </cell>
          <cell r="J26">
            <v>6.0852856077195092</v>
          </cell>
          <cell r="O26">
            <v>5.1124987519984684</v>
          </cell>
        </row>
        <row r="27">
          <cell r="A27" t="str">
            <v/>
          </cell>
          <cell r="B27" t="str">
            <v>COM_PROJ</v>
          </cell>
          <cell r="C27" t="str">
            <v>-</v>
          </cell>
          <cell r="D27" t="str">
            <v>RMER</v>
          </cell>
          <cell r="J27">
            <v>3.2555704876676663</v>
          </cell>
          <cell r="O27">
            <v>4.5761023193393271</v>
          </cell>
        </row>
        <row r="28">
          <cell r="A28" t="str">
            <v/>
          </cell>
          <cell r="B28" t="str">
            <v>COM_PROJ</v>
          </cell>
          <cell r="C28" t="str">
            <v>-</v>
          </cell>
          <cell r="D28" t="str">
            <v>RMEO</v>
          </cell>
          <cell r="J28">
            <v>5.817816552719238</v>
          </cell>
          <cell r="O28">
            <v>8.6087033575822254</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33.96259449734179</v>
          </cell>
        </row>
        <row r="33">
          <cell r="A33" t="str">
            <v/>
          </cell>
          <cell r="B33" t="str">
            <v>COM_PROJ</v>
          </cell>
          <cell r="C33" t="str">
            <v>-</v>
          </cell>
          <cell r="D33" t="str">
            <v>RHEK</v>
          </cell>
          <cell r="J33">
            <v>3.8919384966800701</v>
          </cell>
          <cell r="O33">
            <v>5.7131160683054052</v>
          </cell>
        </row>
        <row r="34">
          <cell r="A34" t="str">
            <v/>
          </cell>
          <cell r="B34" t="str">
            <v>COM_PROJ</v>
          </cell>
          <cell r="C34" t="str">
            <v>-</v>
          </cell>
          <cell r="D34" t="str">
            <v>RHEH</v>
          </cell>
          <cell r="J34">
            <v>7.0843020492948998</v>
          </cell>
          <cell r="O34">
            <v>8.0684727624143111</v>
          </cell>
        </row>
        <row r="35">
          <cell r="A35" t="str">
            <v/>
          </cell>
          <cell r="B35" t="str">
            <v>COM_PROJ</v>
          </cell>
          <cell r="C35" t="str">
            <v>-</v>
          </cell>
          <cell r="D35" t="str">
            <v>RHEWG</v>
          </cell>
          <cell r="J35">
            <v>31.741961474336566</v>
          </cell>
          <cell r="O35">
            <v>35.093064810969921</v>
          </cell>
        </row>
        <row r="36">
          <cell r="B36" t="str">
            <v>COM_PROJ</v>
          </cell>
          <cell r="C36" t="str">
            <v>-</v>
          </cell>
          <cell r="D36" t="str">
            <v>RHEW</v>
          </cell>
          <cell r="J36">
            <v>0.56043977372187515</v>
          </cell>
          <cell r="O36">
            <v>7.1537706297951003</v>
          </cell>
        </row>
        <row r="37">
          <cell r="A37" t="str">
            <v/>
          </cell>
          <cell r="B37" t="str">
            <v>COM_PROJ</v>
          </cell>
          <cell r="C37" t="str">
            <v>-</v>
          </cell>
          <cell r="D37" t="str">
            <v>RHER</v>
          </cell>
          <cell r="J37">
            <v>5.2230494700907748</v>
          </cell>
          <cell r="O37">
            <v>6.0918879075892409</v>
          </cell>
        </row>
        <row r="38">
          <cell r="A38" t="str">
            <v/>
          </cell>
          <cell r="B38" t="str">
            <v>COM_PROJ</v>
          </cell>
          <cell r="C38" t="str">
            <v>-</v>
          </cell>
          <cell r="D38" t="str">
            <v>RHEO</v>
          </cell>
          <cell r="J38">
            <v>11.690422995158354</v>
          </cell>
          <cell r="O38">
            <v>13.635089402584317</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44139.430486805555</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57437.722724665276</v>
      </c>
      <c r="H43" s="185">
        <v>58367.459883052026</v>
      </c>
      <c r="I43" s="185">
        <v>59311.357411159719</v>
      </c>
      <c r="J43" s="185">
        <v>60215.271162640434</v>
      </c>
      <c r="K43" s="185">
        <v>61076.870554595014</v>
      </c>
      <c r="L43" s="185">
        <v>61893.905561437372</v>
      </c>
      <c r="M43" s="185">
        <v>62664.216401175639</v>
      </c>
      <c r="N43" s="185">
        <v>63385.742958029827</v>
      </c>
      <c r="O43" s="185">
        <v>64094.435312413283</v>
      </c>
      <c r="P43" s="185">
        <v>64789.67292785224</v>
      </c>
      <c r="Q43" s="185">
        <v>65470.84158618284</v>
      </c>
      <c r="R43" s="185">
        <v>66137.334279778326</v>
      </c>
      <c r="S43" s="185">
        <v>66788.552102024187</v>
      </c>
      <c r="T43" s="185">
        <v>67428.65443544001</v>
      </c>
      <c r="U43" s="185">
        <v>68057.195861094486</v>
      </c>
      <c r="V43" s="185">
        <v>68673.735676231561</v>
      </c>
      <c r="W43" s="185">
        <v>69277.838403331843</v>
      </c>
      <c r="X43" s="185">
        <v>69869.074297329891</v>
      </c>
      <c r="Y43" s="185">
        <v>70448.404111382362</v>
      </c>
      <c r="Z43" s="185">
        <v>71015.445118239149</v>
      </c>
      <c r="AA43" s="185">
        <v>71569.820268995347</v>
      </c>
      <c r="AB43" s="185">
        <v>72111.15860747479</v>
      </c>
      <c r="AC43" s="185">
        <v>72639.095680758939</v>
      </c>
      <c r="AD43" s="185">
        <v>73154.768688025957</v>
      </c>
      <c r="AE43" s="185">
        <v>73657.858836507687</v>
      </c>
      <c r="AF43" s="185">
        <v>74148.053381401434</v>
      </c>
      <c r="AG43" s="185">
        <v>74625.045947922146</v>
      </c>
      <c r="AH43" s="185">
        <v>75088.53684864036</v>
      </c>
      <c r="AI43" s="185">
        <v>75538.295529667477</v>
      </c>
      <c r="AJ43" s="185">
        <v>75974.037711806173</v>
      </c>
      <c r="AK43" s="185">
        <v>76395.48665232271</v>
      </c>
      <c r="AL43" s="185">
        <v>76802.373436637208</v>
      </c>
      <c r="AM43" s="185">
        <v>77194.437263166896</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60.215271162640434</v>
      </c>
      <c r="M27" s="126">
        <f>INDEX(DriversGams!$A$43:$AN$43,1,MATCH(Drivers!M$3,DriversGams!$A$42:$AN$42,0))/1000</f>
        <v>61.076870554595011</v>
      </c>
      <c r="N27" s="126">
        <f>INDEX(DriversGams!$A$43:$AN$43,1,MATCH(Drivers!N$3,DriversGams!$A$42:$AN$42,0))/1000</f>
        <v>61.893905561437371</v>
      </c>
      <c r="O27" s="126">
        <f>INDEX(DriversGams!$A$43:$AN$43,1,MATCH(Drivers!O$3,DriversGams!$A$42:$AN$42,0))/1000</f>
        <v>62.664216401175636</v>
      </c>
      <c r="P27" s="126">
        <f>INDEX(DriversGams!$A$43:$AN$43,1,MATCH(Drivers!P$3,DriversGams!$A$42:$AN$42,0))/1000</f>
        <v>63.38574295802983</v>
      </c>
      <c r="Q27" s="126">
        <f>INDEX(DriversGams!$A$43:$AN$43,1,MATCH(Drivers!Q$3,DriversGams!$A$42:$AN$42,0))/1000</f>
        <v>64.094435312413282</v>
      </c>
      <c r="R27" s="126">
        <f>INDEX(DriversGams!$A$43:$AN$43,1,MATCH(Drivers!R$3,DriversGams!$A$42:$AN$42,0))/1000</f>
        <v>64.789672927852237</v>
      </c>
      <c r="S27" s="126">
        <f>INDEX(DriversGams!$A$43:$AN$43,1,MATCH(Drivers!S$3,DriversGams!$A$42:$AN$42,0))/1000</f>
        <v>65.470841586182843</v>
      </c>
      <c r="T27" s="126">
        <f>INDEX(DriversGams!$A$43:$AN$43,1,MATCH(Drivers!T$3,DriversGams!$A$42:$AN$42,0))/1000</f>
        <v>66.137334279778329</v>
      </c>
      <c r="U27" s="126">
        <f>INDEX(DriversGams!$A$43:$AN$43,1,MATCH(Drivers!U$3,DriversGams!$A$42:$AN$42,0))/1000</f>
        <v>66.788552102024184</v>
      </c>
      <c r="V27" s="126">
        <f>INDEX(DriversGams!$A$43:$AN$43,1,MATCH(Drivers!V$3,DriversGams!$A$42:$AN$42,0))/1000</f>
        <v>67.428654435440009</v>
      </c>
      <c r="W27" s="126">
        <f>INDEX(DriversGams!$A$43:$AN$43,1,MATCH(Drivers!W$3,DriversGams!$A$42:$AN$42,0))/1000</f>
        <v>68.057195861094485</v>
      </c>
      <c r="X27" s="126">
        <f>INDEX(DriversGams!$A$43:$AN$43,1,MATCH(Drivers!X$3,DriversGams!$A$42:$AN$42,0))/1000</f>
        <v>68.673735676231559</v>
      </c>
      <c r="Y27" s="126">
        <f>INDEX(DriversGams!$A$43:$AN$43,1,MATCH(Drivers!Y$3,DriversGams!$A$42:$AN$42,0))/1000</f>
        <v>69.277838403331842</v>
      </c>
      <c r="Z27" s="126">
        <f>INDEX(DriversGams!$A$43:$AN$43,1,MATCH(Drivers!Z$3,DriversGams!$A$42:$AN$42,0))/1000</f>
        <v>69.869074297329888</v>
      </c>
      <c r="AA27" s="126">
        <f>INDEX(DriversGams!$A$43:$AN$43,1,MATCH(Drivers!AA$3,DriversGams!$A$42:$AN$42,0))/1000</f>
        <v>70.448404111382359</v>
      </c>
      <c r="AB27" s="126">
        <f>INDEX(DriversGams!$A$43:$AN$43,1,MATCH(Drivers!AB$3,DriversGams!$A$42:$AN$42,0))/1000</f>
        <v>71.015445118239143</v>
      </c>
      <c r="AC27" s="126">
        <f>INDEX(DriversGams!$A$43:$AN$43,1,MATCH(Drivers!AC$3,DriversGams!$A$42:$AN$42,0))/1000</f>
        <v>71.569820268995343</v>
      </c>
      <c r="AD27" s="126">
        <f>INDEX(DriversGams!$A$43:$AN$43,1,MATCH(Drivers!AD$3,DriversGams!$A$42:$AN$42,0))/1000</f>
        <v>72.111158607474792</v>
      </c>
      <c r="AE27" s="126">
        <f>INDEX(DriversGams!$A$43:$AN$43,1,MATCH(Drivers!AE$3,DriversGams!$A$42:$AN$42,0))/1000</f>
        <v>72.639095680758942</v>
      </c>
      <c r="AF27" s="126">
        <f>INDEX(DriversGams!$A$43:$AN$43,1,MATCH(Drivers!AF$3,DriversGams!$A$42:$AN$42,0))/1000</f>
        <v>75.088536848640359</v>
      </c>
      <c r="AG27" s="126">
        <f>INDEX(DriversGams!$A$43:$AN$43,1,MATCH(Drivers!AG$3,DriversGams!$A$42:$AN$42,0))/1000</f>
        <v>77.19443726316689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29.344340061153815</v>
      </c>
      <c r="M31" s="10">
        <f t="shared" si="30"/>
        <v>29.355600957835211</v>
      </c>
      <c r="N31" s="10">
        <f t="shared" si="30"/>
        <v>29.288429347310924</v>
      </c>
      <c r="O31" s="10">
        <f t="shared" si="30"/>
        <v>29.12065177714684</v>
      </c>
      <c r="P31" s="10">
        <f t="shared" si="30"/>
        <v>28.928978471483564</v>
      </c>
      <c r="Q31" s="10">
        <f t="shared" si="30"/>
        <v>28.676968027341626</v>
      </c>
      <c r="R31" s="10">
        <f t="shared" si="30"/>
        <v>28.355125593680309</v>
      </c>
      <c r="S31" s="10">
        <f t="shared" si="30"/>
        <v>28.030280781020195</v>
      </c>
      <c r="T31" s="10">
        <f t="shared" si="30"/>
        <v>27.740413210328168</v>
      </c>
      <c r="U31" s="10">
        <f t="shared" si="30"/>
        <v>27.576928941791273</v>
      </c>
      <c r="V31" s="10">
        <f t="shared" si="30"/>
        <v>27.373830621953406</v>
      </c>
      <c r="W31" s="10">
        <f t="shared" si="30"/>
        <v>27.07491285357051</v>
      </c>
      <c r="X31" s="10">
        <f t="shared" si="30"/>
        <v>26.782550232075053</v>
      </c>
      <c r="Y31" s="10">
        <f t="shared" si="30"/>
        <v>26.524401164723649</v>
      </c>
      <c r="Z31" s="10">
        <f t="shared" si="30"/>
        <v>26.288000394369252</v>
      </c>
      <c r="AA31" s="10">
        <f t="shared" si="30"/>
        <v>26.004083172248698</v>
      </c>
      <c r="AB31" s="10">
        <f t="shared" si="30"/>
        <v>25.682865978869462</v>
      </c>
      <c r="AC31" s="10">
        <f t="shared" si="30"/>
        <v>25.381380640060563</v>
      </c>
      <c r="AD31" s="10">
        <f t="shared" si="30"/>
        <v>25.087820926607833</v>
      </c>
      <c r="AE31" s="10">
        <f t="shared" si="30"/>
        <v>24.77756774067592</v>
      </c>
      <c r="AF31" s="10">
        <f t="shared" si="30"/>
        <v>22.911722622767797</v>
      </c>
      <c r="AG31" s="10">
        <f t="shared" si="30"/>
        <v>21.170905408759651</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18.510597711060569</v>
      </c>
      <c r="M32" s="10">
        <f t="shared" si="31"/>
        <v>18.893122146708883</v>
      </c>
      <c r="N32" s="10">
        <f t="shared" si="31"/>
        <v>19.248838916873378</v>
      </c>
      <c r="O32" s="10">
        <f t="shared" si="31"/>
        <v>19.616154545579889</v>
      </c>
      <c r="P32" s="10">
        <f t="shared" si="31"/>
        <v>19.995123621399724</v>
      </c>
      <c r="Q32" s="10">
        <f t="shared" si="31"/>
        <v>20.317532683313651</v>
      </c>
      <c r="R32" s="10">
        <f t="shared" si="31"/>
        <v>20.699111087392069</v>
      </c>
      <c r="S32" s="10">
        <f t="shared" si="31"/>
        <v>21.07435728173024</v>
      </c>
      <c r="T32" s="10">
        <f t="shared" si="31"/>
        <v>21.452519267439598</v>
      </c>
      <c r="U32" s="10">
        <f t="shared" si="31"/>
        <v>21.852471212406805</v>
      </c>
      <c r="V32" s="10">
        <f t="shared" si="31"/>
        <v>22.115650550611612</v>
      </c>
      <c r="W32" s="10">
        <f t="shared" si="31"/>
        <v>22.476990878673149</v>
      </c>
      <c r="X32" s="10">
        <f t="shared" si="31"/>
        <v>22.817846782007994</v>
      </c>
      <c r="Y32" s="10">
        <f t="shared" si="31"/>
        <v>23.172507009244729</v>
      </c>
      <c r="Z32" s="10">
        <f t="shared" si="31"/>
        <v>23.499731705941294</v>
      </c>
      <c r="AA32" s="10">
        <f t="shared" si="31"/>
        <v>23.798954137344495</v>
      </c>
      <c r="AB32" s="10">
        <f t="shared" si="31"/>
        <v>24.124048697501191</v>
      </c>
      <c r="AC32" s="10">
        <f t="shared" si="31"/>
        <v>24.451142817427076</v>
      </c>
      <c r="AD32" s="10">
        <f t="shared" si="31"/>
        <v>24.758231781874851</v>
      </c>
      <c r="AE32" s="10">
        <f t="shared" si="31"/>
        <v>25.055625964060635</v>
      </c>
      <c r="AF32" s="10">
        <f t="shared" si="31"/>
        <v>26.496081352135374</v>
      </c>
      <c r="AG32" s="10">
        <f t="shared" si="31"/>
        <v>27.784561104415136</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12.360333390426053</v>
      </c>
      <c r="M33" s="10">
        <f t="shared" si="32"/>
        <v>12.828147450050917</v>
      </c>
      <c r="N33" s="10">
        <f t="shared" si="32"/>
        <v>13.356637297253071</v>
      </c>
      <c r="O33" s="10">
        <f t="shared" si="32"/>
        <v>13.92741007844891</v>
      </c>
      <c r="P33" s="10">
        <f t="shared" si="32"/>
        <v>14.461640865146547</v>
      </c>
      <c r="Q33" s="10">
        <f t="shared" si="32"/>
        <v>15.099934601758001</v>
      </c>
      <c r="R33" s="10">
        <f t="shared" si="32"/>
        <v>15.735436246779866</v>
      </c>
      <c r="S33" s="10">
        <f t="shared" si="32"/>
        <v>16.366203523432404</v>
      </c>
      <c r="T33" s="10">
        <f t="shared" si="32"/>
        <v>16.944401802010564</v>
      </c>
      <c r="U33" s="10">
        <f t="shared" si="32"/>
        <v>17.359151947826106</v>
      </c>
      <c r="V33" s="10">
        <f t="shared" si="32"/>
        <v>17.939173262874995</v>
      </c>
      <c r="W33" s="10">
        <f t="shared" si="32"/>
        <v>18.505292128850815</v>
      </c>
      <c r="X33" s="10">
        <f t="shared" si="32"/>
        <v>19.073338662148519</v>
      </c>
      <c r="Y33" s="10">
        <f t="shared" si="32"/>
        <v>19.580930229363467</v>
      </c>
      <c r="Z33" s="10">
        <f t="shared" si="32"/>
        <v>20.08134219701935</v>
      </c>
      <c r="AA33" s="10">
        <f t="shared" si="32"/>
        <v>20.645366801789155</v>
      </c>
      <c r="AB33" s="10">
        <f t="shared" si="32"/>
        <v>21.208530441868493</v>
      </c>
      <c r="AC33" s="10">
        <f t="shared" si="32"/>
        <v>21.737296811507704</v>
      </c>
      <c r="AD33" s="10">
        <f t="shared" si="32"/>
        <v>22.265105898992104</v>
      </c>
      <c r="AE33" s="10">
        <f t="shared" si="32"/>
        <v>22.805901976022387</v>
      </c>
      <c r="AF33" s="10">
        <f t="shared" si="32"/>
        <v>25.680732873737199</v>
      </c>
      <c r="AG33" s="10">
        <f t="shared" si="32"/>
        <v>28.238970749992106</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57.437722724665278</v>
      </c>
      <c r="J62" s="126">
        <f>INDEX(DriversGams!$A$43:$AN$43,1,MATCH(Drivers!J$3,DriversGams!$A$42:$AN$42,0))/1000</f>
        <v>58.367459883052028</v>
      </c>
      <c r="K62" s="126">
        <f>INDEX(DriversGams!$A$43:$AN$43,1,MATCH(Drivers!K$3,DriversGams!$A$42:$AN$42,0))/1000</f>
        <v>59.311357411159719</v>
      </c>
      <c r="L62" s="126">
        <f>INDEX(DriversGams!$A$43:$AN$43,1,MATCH(Drivers!L$3,DriversGams!$A$42:$AN$42,0))/1000</f>
        <v>60.215271162640434</v>
      </c>
      <c r="M62" s="126">
        <f>INDEX(DriversGams!$A$43:$AN$43,1,MATCH(Drivers!M$3,DriversGams!$A$42:$AN$42,0))/1000</f>
        <v>61.076870554595011</v>
      </c>
      <c r="N62" s="126">
        <f>INDEX(DriversGams!$A$43:$AN$43,1,MATCH(Drivers!N$3,DriversGams!$A$42:$AN$42,0))/1000</f>
        <v>61.893905561437371</v>
      </c>
      <c r="O62" s="126">
        <f>INDEX(DriversGams!$A$43:$AN$43,1,MATCH(Drivers!O$3,DriversGams!$A$42:$AN$42,0))/1000</f>
        <v>62.664216401175636</v>
      </c>
      <c r="P62" s="126">
        <f>INDEX(DriversGams!$A$43:$AN$43,1,MATCH(Drivers!P$3,DriversGams!$A$42:$AN$42,0))/1000</f>
        <v>63.38574295802983</v>
      </c>
      <c r="Q62" s="126">
        <f>INDEX(DriversGams!$A$43:$AN$43,1,MATCH(Drivers!Q$3,DriversGams!$A$42:$AN$42,0))/1000</f>
        <v>64.094435312413282</v>
      </c>
      <c r="R62" s="126">
        <f>INDEX(DriversGams!$A$43:$AN$43,1,MATCH(Drivers!R$3,DriversGams!$A$42:$AN$42,0))/1000</f>
        <v>64.789672927852237</v>
      </c>
      <c r="S62" s="126">
        <f>INDEX(DriversGams!$A$43:$AN$43,1,MATCH(Drivers!S$3,DriversGams!$A$42:$AN$42,0))/1000</f>
        <v>65.470841586182843</v>
      </c>
      <c r="T62" s="126">
        <f>INDEX(DriversGams!$A$43:$AN$43,1,MATCH(Drivers!T$3,DriversGams!$A$42:$AN$42,0))/1000</f>
        <v>66.137334279778329</v>
      </c>
      <c r="U62" s="126">
        <f>INDEX(DriversGams!$A$43:$AN$43,1,MATCH(Drivers!U$3,DriversGams!$A$42:$AN$42,0))/1000</f>
        <v>66.788552102024184</v>
      </c>
      <c r="V62" s="126">
        <f>INDEX(DriversGams!$A$43:$AN$43,1,MATCH(Drivers!V$3,DriversGams!$A$42:$AN$42,0))/1000</f>
        <v>67.428654435440009</v>
      </c>
      <c r="W62" s="126">
        <f>INDEX(DriversGams!$A$43:$AN$43,1,MATCH(Drivers!W$3,DriversGams!$A$42:$AN$42,0))/1000</f>
        <v>68.057195861094485</v>
      </c>
      <c r="X62" s="126">
        <f>INDEX(DriversGams!$A$43:$AN$43,1,MATCH(Drivers!X$3,DriversGams!$A$42:$AN$42,0))/1000</f>
        <v>68.673735676231559</v>
      </c>
      <c r="Y62" s="126">
        <f>INDEX(DriversGams!$A$43:$AN$43,1,MATCH(Drivers!Y$3,DriversGams!$A$42:$AN$42,0))/1000</f>
        <v>69.277838403331842</v>
      </c>
      <c r="Z62" s="126">
        <f>INDEX(DriversGams!$A$43:$AN$43,1,MATCH(Drivers!Z$3,DriversGams!$A$42:$AN$42,0))/1000</f>
        <v>69.869074297329888</v>
      </c>
      <c r="AA62" s="126">
        <f>INDEX(DriversGams!$A$43:$AN$43,1,MATCH(Drivers!AA$3,DriversGams!$A$42:$AN$42,0))/1000</f>
        <v>70.448404111382359</v>
      </c>
      <c r="AB62" s="126">
        <f>INDEX(DriversGams!$A$43:$AN$43,1,MATCH(Drivers!AB$3,DriversGams!$A$42:$AN$42,0))/1000</f>
        <v>71.015445118239143</v>
      </c>
      <c r="AC62" s="126">
        <f>INDEX(DriversGams!$A$43:$AN$43,1,MATCH(Drivers!AC$3,DriversGams!$A$42:$AN$42,0))/1000</f>
        <v>71.569820268995343</v>
      </c>
      <c r="AD62" s="126">
        <f>INDEX(DriversGams!$A$43:$AN$43,1,MATCH(Drivers!AD$3,DriversGams!$A$42:$AN$42,0))/1000</f>
        <v>72.111158607474792</v>
      </c>
      <c r="AE62" s="126">
        <f>INDEX(DriversGams!$A$43:$AN$43,1,MATCH(Drivers!AE$3,DriversGams!$A$42:$AN$42,0))/1000</f>
        <v>72.639095680758942</v>
      </c>
      <c r="AF62" s="126">
        <f>INDEX(DriversGams!$A$43:$AN$43,1,MATCH(Drivers!AF$3,DriversGams!$A$42:$AN$42,0))/1000</f>
        <v>75.088536848640359</v>
      </c>
      <c r="AG62" s="126">
        <f>INDEX(DriversGams!$A$43:$AN$43,1,MATCH(Drivers!AG$3,DriversGams!$A$42:$AN$42,0))/1000</f>
        <v>77.19443726316689</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27.801300072938446</v>
      </c>
      <c r="M66" s="10">
        <f t="shared" ref="M66:AG66" si="111">M63*M$27</f>
        <v>27.74921339721703</v>
      </c>
      <c r="N66" s="10">
        <f t="shared" si="111"/>
        <v>27.623246974751989</v>
      </c>
      <c r="O66" s="10">
        <f t="shared" si="111"/>
        <v>27.403035791198249</v>
      </c>
      <c r="P66" s="10">
        <f t="shared" si="111"/>
        <v>27.161242182101645</v>
      </c>
      <c r="Q66" s="10">
        <f t="shared" si="111"/>
        <v>26.908242576732633</v>
      </c>
      <c r="R66" s="10">
        <f t="shared" si="111"/>
        <v>26.590055861866674</v>
      </c>
      <c r="S66" s="10">
        <f t="shared" si="111"/>
        <v>26.269432755457206</v>
      </c>
      <c r="T66" s="10">
        <f t="shared" si="111"/>
        <v>25.981950149220577</v>
      </c>
      <c r="U66" s="10">
        <f t="shared" si="111"/>
        <v>25.813107602862431</v>
      </c>
      <c r="V66" s="10">
        <f t="shared" si="111"/>
        <v>25.640720298917035</v>
      </c>
      <c r="W66" s="10">
        <f t="shared" si="111"/>
        <v>25.37826726621493</v>
      </c>
      <c r="X66" s="10">
        <f t="shared" si="111"/>
        <v>25.121587563796894</v>
      </c>
      <c r="Y66" s="10">
        <f t="shared" si="111"/>
        <v>24.896654624388745</v>
      </c>
      <c r="Z66" s="10">
        <f t="shared" si="111"/>
        <v>24.691826310265725</v>
      </c>
      <c r="AA66" s="10">
        <f t="shared" si="111"/>
        <v>24.471476099590809</v>
      </c>
      <c r="AB66" s="10">
        <f t="shared" si="111"/>
        <v>24.215032973330405</v>
      </c>
      <c r="AC66" s="10">
        <f t="shared" si="111"/>
        <v>23.976168424120271</v>
      </c>
      <c r="AD66" s="10">
        <f t="shared" si="111"/>
        <v>23.743811668352198</v>
      </c>
      <c r="AE66" s="10">
        <f t="shared" si="111"/>
        <v>23.49465808656679</v>
      </c>
      <c r="AF66" s="10">
        <f t="shared" si="111"/>
        <v>22.053504954214397</v>
      </c>
      <c r="AG66" s="10">
        <f t="shared" si="111"/>
        <v>20.799699572325558</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17.537238200694695</v>
      </c>
      <c r="M67" s="10">
        <f t="shared" ref="M67:AG67" si="113">M64*M$27</f>
        <v>17.859258917633596</v>
      </c>
      <c r="N67" s="10">
        <f t="shared" si="113"/>
        <v>18.15445359233064</v>
      </c>
      <c r="O67" s="10">
        <f t="shared" si="113"/>
        <v>18.459139898786589</v>
      </c>
      <c r="P67" s="10">
        <f t="shared" si="113"/>
        <v>18.773300124553195</v>
      </c>
      <c r="Q67" s="10">
        <f t="shared" si="113"/>
        <v>19.064396817754428</v>
      </c>
      <c r="R67" s="10">
        <f t="shared" si="113"/>
        <v>19.410618312599112</v>
      </c>
      <c r="S67" s="10">
        <f t="shared" si="113"/>
        <v>19.750476843305567</v>
      </c>
      <c r="T67" s="10">
        <f t="shared" si="113"/>
        <v>20.09264541071397</v>
      </c>
      <c r="U67" s="10">
        <f t="shared" si="113"/>
        <v>20.454786389918812</v>
      </c>
      <c r="V67" s="10">
        <f t="shared" si="113"/>
        <v>20.715449650734968</v>
      </c>
      <c r="W67" s="10">
        <f t="shared" si="113"/>
        <v>21.068473422030504</v>
      </c>
      <c r="X67" s="10">
        <f t="shared" si="113"/>
        <v>21.402761536316291</v>
      </c>
      <c r="Y67" s="10">
        <f t="shared" si="113"/>
        <v>21.750459141662741</v>
      </c>
      <c r="Z67" s="10">
        <f t="shared" si="113"/>
        <v>22.072857764610863</v>
      </c>
      <c r="AA67" s="10">
        <f t="shared" si="113"/>
        <v>22.396311129661758</v>
      </c>
      <c r="AB67" s="10">
        <f t="shared" si="113"/>
        <v>22.745305572237935</v>
      </c>
      <c r="AC67" s="10">
        <f t="shared" si="113"/>
        <v>23.097432195140481</v>
      </c>
      <c r="AD67" s="10">
        <f t="shared" si="113"/>
        <v>23.431879332603838</v>
      </c>
      <c r="AE67" s="10">
        <f t="shared" si="113"/>
        <v>23.758319272158356</v>
      </c>
      <c r="AF67" s="10">
        <f t="shared" si="113"/>
        <v>25.503602282000582</v>
      </c>
      <c r="AG67" s="10">
        <f t="shared" si="113"/>
        <v>27.297392934439227</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11.710378794433984</v>
      </c>
      <c r="M68" s="10">
        <f t="shared" ref="M68:AG68" si="115">M65*M$27</f>
        <v>12.12616977570058</v>
      </c>
      <c r="N68" s="10">
        <f t="shared" si="115"/>
        <v>12.59725082690651</v>
      </c>
      <c r="O68" s="10">
        <f t="shared" si="115"/>
        <v>13.105933197482297</v>
      </c>
      <c r="P68" s="10">
        <f t="shared" si="115"/>
        <v>13.577946773198988</v>
      </c>
      <c r="Q68" s="10">
        <f t="shared" si="115"/>
        <v>14.168607461204058</v>
      </c>
      <c r="R68" s="10">
        <f t="shared" si="115"/>
        <v>14.755925782461393</v>
      </c>
      <c r="S68" s="10">
        <f t="shared" si="115"/>
        <v>15.338086916776378</v>
      </c>
      <c r="T68" s="10">
        <f t="shared" si="115"/>
        <v>15.870297229901771</v>
      </c>
      <c r="U68" s="10">
        <f t="shared" si="115"/>
        <v>16.248859982541912</v>
      </c>
      <c r="V68" s="10">
        <f t="shared" si="115"/>
        <v>16.803396294061116</v>
      </c>
      <c r="W68" s="10">
        <f t="shared" si="115"/>
        <v>17.345660613028585</v>
      </c>
      <c r="X68" s="10">
        <f t="shared" si="115"/>
        <v>17.890475073627552</v>
      </c>
      <c r="Y68" s="10">
        <f t="shared" si="115"/>
        <v>18.379289851529972</v>
      </c>
      <c r="Z68" s="10">
        <f t="shared" si="115"/>
        <v>18.86202853648841</v>
      </c>
      <c r="AA68" s="10">
        <f t="shared" si="115"/>
        <v>19.428587307259384</v>
      </c>
      <c r="AB68" s="10">
        <f t="shared" si="115"/>
        <v>19.996415679942494</v>
      </c>
      <c r="AC68" s="10">
        <f t="shared" si="115"/>
        <v>20.533835287714957</v>
      </c>
      <c r="AD68" s="10">
        <f t="shared" si="115"/>
        <v>21.072315638258445</v>
      </c>
      <c r="AE68" s="10">
        <f t="shared" si="115"/>
        <v>21.625079381895247</v>
      </c>
      <c r="AF68" s="10">
        <f t="shared" si="115"/>
        <v>24.718794783942911</v>
      </c>
      <c r="AG68" s="10">
        <f t="shared" si="115"/>
        <v>27.743835064725097</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16.7197011938263</v>
      </c>
      <c r="Q19" s="126">
        <f ca="1">OFFSET(IND!T$25,$E19,0)</f>
        <v>16.902819197493322</v>
      </c>
      <c r="R19" s="126">
        <f ca="1">OFFSET(IND!U$25,$E19,0)</f>
        <v>17.095295254775984</v>
      </c>
      <c r="S19" s="126">
        <f ca="1">OFFSET(IND!V$25,$E19,0)</f>
        <v>17.309764845876984</v>
      </c>
      <c r="T19" s="203">
        <f ca="1">OFFSET(IND!W$25,$E19,0)</f>
        <v>17.522125014555368</v>
      </c>
      <c r="U19" s="126">
        <f ca="1">OFFSET(IND!X$25,$E19,0)</f>
        <v>17.990698226888281</v>
      </c>
      <c r="V19" s="126">
        <f ca="1">OFFSET(IND!Y$25,$E19,0)</f>
        <v>18.465465351323019</v>
      </c>
      <c r="W19" s="126">
        <f ca="1">OFFSET(IND!Z$25,$E19,0)</f>
        <v>18.978702520930881</v>
      </c>
      <c r="X19" s="126">
        <f ca="1">OFFSET(IND!AA$25,$E19,0)</f>
        <v>19.502520036349306</v>
      </c>
      <c r="Y19" s="205">
        <f ca="1">OFFSET(IND!AB$25,$E19,0)</f>
        <v>19.960945595955696</v>
      </c>
      <c r="Z19" s="126">
        <f ca="1">OFFSET(IND!AC$25,$E19,0)</f>
        <v>20.492573691334211</v>
      </c>
      <c r="AA19" s="126">
        <f ca="1">OFFSET(IND!AD$25,$E19,0)</f>
        <v>21.048717069621635</v>
      </c>
      <c r="AB19" s="126">
        <f ca="1">OFFSET(IND!AE$25,$E19,0)</f>
        <v>21.603710361989499</v>
      </c>
      <c r="AC19" s="126">
        <f ca="1">OFFSET(IND!AF$25,$E19,0)</f>
        <v>22.149054291064054</v>
      </c>
      <c r="AD19" s="126">
        <f ca="1">OFFSET(IND!AG$25,$E19,0)</f>
        <v>22.74503749801061</v>
      </c>
      <c r="AE19" s="126">
        <f ca="1">OFFSET(IND!AH$25,$E19,0)</f>
        <v>23.32520859300568</v>
      </c>
      <c r="AF19" s="126">
        <f ca="1">OFFSET(IND!AI$25,$E19,0)</f>
        <v>23.928834404993822</v>
      </c>
      <c r="AG19" s="126">
        <f ca="1">OFFSET(IND!AJ$25,$E19,0)</f>
        <v>24.522709391459124</v>
      </c>
      <c r="AH19" s="126">
        <f ca="1">OFFSET(IND!AK$25,$E19,0)</f>
        <v>25.137333086889193</v>
      </c>
      <c r="AI19" s="126">
        <f ca="1">OFFSET(IND!AL$25,$E19,0)</f>
        <v>25.789034242683005</v>
      </c>
      <c r="AJ19" s="126">
        <f ca="1">OFFSET(IND!AM$25,$E19,0)</f>
        <v>29.447165777760294</v>
      </c>
      <c r="AK19" s="126">
        <f ca="1">OFFSET(IND!AN$25,$E19,0)</f>
        <v>33.590384146765587</v>
      </c>
      <c r="AL19" s="126">
        <f ca="1">OFFSET(IND!AO$25,$E19,0)</f>
        <v>41.310886245193402</v>
      </c>
      <c r="AM19" s="126">
        <f ca="1">OFFSET(IND!AP$25,$E19,0)</f>
        <v>49.112236149276143</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28.759258094925102</v>
      </c>
      <c r="Q20" s="126">
        <f ca="1">OFFSET(IND!T$25,$E20,0)</f>
        <v>29.074236088146169</v>
      </c>
      <c r="R20" s="126">
        <f ca="1">OFFSET(IND!U$25,$E20,0)</f>
        <v>29.405310701520811</v>
      </c>
      <c r="S20" s="126">
        <f ca="1">OFFSET(IND!V$25,$E20,0)</f>
        <v>29.774215997882457</v>
      </c>
      <c r="T20" s="203">
        <f ca="1">OFFSET(IND!W$25,$E20,0)</f>
        <v>30.139492914575118</v>
      </c>
      <c r="U20" s="126">
        <f ca="1">OFFSET(IND!X$25,$E20,0)</f>
        <v>30.945477291546297</v>
      </c>
      <c r="V20" s="126">
        <f ca="1">OFFSET(IND!Y$25,$E20,0)</f>
        <v>31.762115705613514</v>
      </c>
      <c r="W20" s="126">
        <f ca="1">OFFSET(IND!Z$25,$E20,0)</f>
        <v>32.644925754283015</v>
      </c>
      <c r="X20" s="126">
        <f ca="1">OFFSET(IND!AA$25,$E20,0)</f>
        <v>33.545934865984336</v>
      </c>
      <c r="Y20" s="205">
        <f ca="1">OFFSET(IND!AB$25,$E20,0)</f>
        <v>34.334464447535638</v>
      </c>
      <c r="Z20" s="126">
        <f ca="1">OFFSET(IND!AC$25,$E20,0)</f>
        <v>35.248908397715184</v>
      </c>
      <c r="AA20" s="126">
        <f ca="1">OFFSET(IND!AD$25,$E20,0)</f>
        <v>36.205520646255685</v>
      </c>
      <c r="AB20" s="126">
        <f ca="1">OFFSET(IND!AE$25,$E20,0)</f>
        <v>37.160154652636926</v>
      </c>
      <c r="AC20" s="126">
        <f ca="1">OFFSET(IND!AF$25,$E20,0)</f>
        <v>38.09819096231373</v>
      </c>
      <c r="AD20" s="126">
        <f ca="1">OFFSET(IND!AG$25,$E20,0)</f>
        <v>39.123330985458765</v>
      </c>
      <c r="AE20" s="126">
        <f ca="1">OFFSET(IND!AH$25,$E20,0)</f>
        <v>40.121272878483708</v>
      </c>
      <c r="AF20" s="126">
        <f ca="1">OFFSET(IND!AI$25,$E20,0)</f>
        <v>41.159558809462887</v>
      </c>
      <c r="AG20" s="126">
        <f ca="1">OFFSET(IND!AJ$25,$E20,0)</f>
        <v>42.181072520376709</v>
      </c>
      <c r="AH20" s="126">
        <f ca="1">OFFSET(IND!AK$25,$E20,0)</f>
        <v>43.238275713377362</v>
      </c>
      <c r="AI20" s="126">
        <f ca="1">OFFSET(IND!AL$25,$E20,0)</f>
        <v>44.35925518083075</v>
      </c>
      <c r="AJ20" s="126">
        <f ca="1">OFFSET(IND!AM$25,$E20,0)</f>
        <v>50.651541612439878</v>
      </c>
      <c r="AK20" s="126">
        <f ca="1">OFFSET(IND!AN$25,$E20,0)</f>
        <v>57.778217205294119</v>
      </c>
      <c r="AL20" s="126">
        <f ca="1">OFFSET(IND!AO$25,$E20,0)</f>
        <v>71.058114369549799</v>
      </c>
      <c r="AM20" s="126">
        <f ca="1">OFFSET(IND!AP$25,$E20,0)</f>
        <v>84.477076394013451</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45.28037493710103</v>
      </c>
      <c r="Q40" s="126">
        <f ca="1">OFFSET(IND!T$25,$E40,0)</f>
        <v>45.682763648845693</v>
      </c>
      <c r="R40" s="126">
        <f ca="1">OFFSET(IND!U$25,$E40,0)</f>
        <v>46.146457678960196</v>
      </c>
      <c r="S40" s="126">
        <f ca="1">OFFSET(IND!V$25,$E40,0)</f>
        <v>46.689846004851198</v>
      </c>
      <c r="T40" s="203">
        <f ca="1">OFFSET(IND!W$25,$E40,0)</f>
        <v>47.218485344446876</v>
      </c>
      <c r="U40" s="126">
        <f ca="1">OFFSET(IND!X$25,$E40,0)</f>
        <v>48.080352843152141</v>
      </c>
      <c r="V40" s="126">
        <f ca="1">OFFSET(IND!Y$25,$E40,0)</f>
        <v>48.944385247686519</v>
      </c>
      <c r="W40" s="126">
        <f ca="1">OFFSET(IND!Z$25,$E40,0)</f>
        <v>49.90588218139127</v>
      </c>
      <c r="X40" s="126">
        <f ca="1">OFFSET(IND!AA$25,$E40,0)</f>
        <v>51.031759986247387</v>
      </c>
      <c r="Y40" s="205">
        <f ca="1">OFFSET(IND!AB$25,$E40,0)</f>
        <v>52.017339954364218</v>
      </c>
      <c r="Z40" s="126">
        <f ca="1">OFFSET(IND!AC$25,$E40,0)</f>
        <v>53.297944585682238</v>
      </c>
      <c r="AA40" s="126">
        <f ca="1">OFFSET(IND!AD$25,$E40,0)</f>
        <v>54.721323170274516</v>
      </c>
      <c r="AB40" s="126">
        <f ca="1">OFFSET(IND!AE$25,$E40,0)</f>
        <v>56.157806208935277</v>
      </c>
      <c r="AC40" s="126">
        <f ca="1">OFFSET(IND!AF$25,$E40,0)</f>
        <v>57.615805412867225</v>
      </c>
      <c r="AD40" s="126">
        <f ca="1">OFFSET(IND!AG$25,$E40,0)</f>
        <v>59.407584507152905</v>
      </c>
      <c r="AE40" s="126">
        <f ca="1">OFFSET(IND!AH$25,$E40,0)</f>
        <v>61.026521217889211</v>
      </c>
      <c r="AF40" s="126">
        <f ca="1">OFFSET(IND!AI$25,$E40,0)</f>
        <v>62.668795247988733</v>
      </c>
      <c r="AG40" s="126">
        <f ca="1">OFFSET(IND!AJ$25,$E40,0)</f>
        <v>64.258407371572176</v>
      </c>
      <c r="AH40" s="126">
        <f ca="1">OFFSET(IND!AK$25,$E40,0)</f>
        <v>65.884277307078804</v>
      </c>
      <c r="AI40" s="126">
        <f ca="1">OFFSET(IND!AL$25,$E40,0)</f>
        <v>67.589187461384242</v>
      </c>
      <c r="AJ40" s="126">
        <f ca="1">OFFSET(IND!AM$25,$E40,0)</f>
        <v>76.472720824138875</v>
      </c>
      <c r="AK40" s="126">
        <f ca="1">OFFSET(IND!AN$25,$E40,0)</f>
        <v>86.099010471683172</v>
      </c>
      <c r="AL40" s="126">
        <f ca="1">OFFSET(IND!AO$25,$E40,0)</f>
        <v>104.48504076785015</v>
      </c>
      <c r="AM40" s="126">
        <f ca="1">OFFSET(IND!AP$25,$E40,0)</f>
        <v>122.99486377814908</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7.2811361919187823</v>
      </c>
      <c r="I62" s="126">
        <f ca="1">OFFSET(RES!L$95,$E62,0)</f>
        <v>7.4779703345426647</v>
      </c>
      <c r="J62" s="126">
        <f ca="1">OFFSET(RES!M$95,$E62,0)</f>
        <v>7.6748044771665462</v>
      </c>
      <c r="K62" s="126">
        <f ca="1">OFFSET(RES!N$95,$E62,0)</f>
        <v>7.8716386197904287</v>
      </c>
      <c r="L62" s="126">
        <f ca="1">OFFSET(RES!O$95,$E62,0)</f>
        <v>8.0684727624143111</v>
      </c>
      <c r="M62" s="126">
        <f ca="1">OFFSET(RES!P$95,$E62,0)</f>
        <v>8.3667416113098714</v>
      </c>
      <c r="N62" s="126">
        <f ca="1">OFFSET(RES!Q$95,$E62,0)</f>
        <v>8.490468849266815</v>
      </c>
      <c r="O62" s="203">
        <f ca="1">OFFSET(RES!R$95,$E62,0)</f>
        <v>7.2688273318202548</v>
      </c>
      <c r="P62" s="126">
        <f ca="1">OFFSET(RES!S$95,$E62,0)</f>
        <v>7.4737859017159227</v>
      </c>
      <c r="Q62" s="126">
        <f ca="1">OFFSET(RES!T$95,$E62,0)</f>
        <v>7.7566538481547269</v>
      </c>
      <c r="R62" s="126">
        <f ca="1">OFFSET(RES!U$95,$E62,0)</f>
        <v>8.0762099510895293</v>
      </c>
      <c r="S62" s="126">
        <f ca="1">OFFSET(RES!V$95,$E62,0)</f>
        <v>8.421332807442969</v>
      </c>
      <c r="T62" s="203">
        <f ca="1">OFFSET(RES!W$95,$E62,0)</f>
        <v>8.7443602206821662</v>
      </c>
      <c r="U62" s="126">
        <f ca="1">OFFSET(RES!X$95,$E62,0)</f>
        <v>9.130310225358846</v>
      </c>
      <c r="V62" s="126">
        <f ca="1">OFFSET(RES!Y$95,$E62,0)</f>
        <v>9.5145719669361881</v>
      </c>
      <c r="W62" s="126">
        <f ca="1">OFFSET(RES!Z$95,$E62,0)</f>
        <v>9.8959710304243114</v>
      </c>
      <c r="X62" s="126">
        <f ca="1">OFFSET(RES!AA$95,$E62,0)</f>
        <v>10.245583780043269</v>
      </c>
      <c r="Y62" s="205">
        <f ca="1">OFFSET(RES!AB$95,$E62,0)</f>
        <v>10.496366157396601</v>
      </c>
      <c r="Z62" s="126">
        <f ca="1">OFFSET(RES!AC$95,$E62,0)</f>
        <v>10.847081222288365</v>
      </c>
      <c r="AA62" s="126">
        <f ca="1">OFFSET(RES!AD$95,$E62,0)</f>
        <v>11.189390047267368</v>
      </c>
      <c r="AB62" s="126">
        <f ca="1">OFFSET(RES!AE$95,$E62,0)</f>
        <v>11.532864453497169</v>
      </c>
      <c r="AC62" s="126">
        <f ca="1">OFFSET(RES!AF$95,$E62,0)</f>
        <v>11.839784224918496</v>
      </c>
      <c r="AD62" s="126">
        <f ca="1">OFFSET(RES!AG$95,$E62,0)</f>
        <v>12.1423627873878</v>
      </c>
      <c r="AE62" s="126">
        <f ca="1">OFFSET(RES!AH$95,$E62,0)</f>
        <v>12.483405298637098</v>
      </c>
      <c r="AF62" s="126">
        <f ca="1">OFFSET(RES!AI$95,$E62,0)</f>
        <v>12.823927219902112</v>
      </c>
      <c r="AG62" s="126">
        <f ca="1">OFFSET(RES!AJ$95,$E62,0)</f>
        <v>13.143650524596472</v>
      </c>
      <c r="AH62" s="126">
        <f ca="1">OFFSET(RES!AK$95,$E62,0)</f>
        <v>13.462795000092086</v>
      </c>
      <c r="AI62" s="126">
        <f ca="1">OFFSET(RES!AL$95,$E62,0)</f>
        <v>13.789792174726781</v>
      </c>
      <c r="AJ62" s="126">
        <f ca="1">OFFSET(RES!AM$95,$E62,0)</f>
        <v>15.528084335179393</v>
      </c>
      <c r="AK62" s="126">
        <f ca="1">OFFSET(RES!AN$95,$E62,0)</f>
        <v>17.074945699582329</v>
      </c>
      <c r="AL62" s="126">
        <f ca="1">OFFSET(RES!AO$95,$E62,0)</f>
        <v>17.074945699582329</v>
      </c>
      <c r="AM62" s="126">
        <f ca="1">OFFSET(RES!AP$95,$E62,0)</f>
        <v>17.074945699582329</v>
      </c>
      <c r="AQ62" s="4"/>
    </row>
    <row r="63" spans="1:43">
      <c r="A63" s="35" t="s">
        <v>363</v>
      </c>
      <c r="B63">
        <v>3.5355599850489998</v>
      </c>
      <c r="E63" s="129">
        <f>MATCH(F63,RES!$D$96:$D$134,0)</f>
        <v>27</v>
      </c>
      <c r="F63" s="4" t="str">
        <f t="shared" si="0"/>
        <v>RHEK</v>
      </c>
      <c r="G63" s="126">
        <f ca="1">OFFSET(RES!J$95,$E63,0)</f>
        <v>3.8919384966800701</v>
      </c>
      <c r="H63" s="126">
        <f ca="1">OFFSET(RES!K$95,$E63,0)</f>
        <v>4.2561740110051369</v>
      </c>
      <c r="I63" s="126">
        <f ca="1">OFFSET(RES!L$95,$E63,0)</f>
        <v>4.6204095253302038</v>
      </c>
      <c r="J63" s="126">
        <f ca="1">OFFSET(RES!M$95,$E63,0)</f>
        <v>4.9846450396552715</v>
      </c>
      <c r="K63" s="126">
        <f ca="1">OFFSET(RES!N$95,$E63,0)</f>
        <v>5.3488805539803383</v>
      </c>
      <c r="L63" s="126">
        <f ca="1">OFFSET(RES!O$95,$E63,0)</f>
        <v>5.7131160683054052</v>
      </c>
      <c r="M63" s="126">
        <f ca="1">OFFSET(RES!P$95,$E63,0)</f>
        <v>5.9243139744615982</v>
      </c>
      <c r="N63" s="126">
        <f ca="1">OFFSET(RES!Q$95,$E63,0)</f>
        <v>6.0119226325154109</v>
      </c>
      <c r="O63" s="203">
        <f ca="1">OFFSET(RES!R$95,$E63,0)</f>
        <v>5.1469039370882834</v>
      </c>
      <c r="P63" s="126">
        <f ca="1">OFFSET(RES!S$95,$E63,0)</f>
        <v>5.292030794857765</v>
      </c>
      <c r="Q63" s="126">
        <f ca="1">OFFSET(RES!T$95,$E63,0)</f>
        <v>5.4923236455117612</v>
      </c>
      <c r="R63" s="126">
        <f ca="1">OFFSET(RES!U$95,$E63,0)</f>
        <v>5.7185946090708653</v>
      </c>
      <c r="S63" s="126">
        <f ca="1">OFFSET(RES!V$95,$E63,0)</f>
        <v>5.9629688536438001</v>
      </c>
      <c r="T63" s="203">
        <f ca="1">OFFSET(RES!W$95,$E63,0)</f>
        <v>6.1916977791074785</v>
      </c>
      <c r="U63" s="126">
        <f ca="1">OFFSET(RES!X$95,$E63,0)</f>
        <v>6.4649808697504083</v>
      </c>
      <c r="V63" s="126">
        <f ca="1">OFFSET(RES!Y$95,$E63,0)</f>
        <v>6.7370685367581142</v>
      </c>
      <c r="W63" s="126">
        <f ca="1">OFFSET(RES!Z$95,$E63,0)</f>
        <v>7.0071292015472491</v>
      </c>
      <c r="X63" s="126">
        <f ca="1">OFFSET(RES!AA$95,$E63,0)</f>
        <v>7.2546826452221129</v>
      </c>
      <c r="Y63" s="205">
        <f ca="1">OFFSET(RES!AB$95,$E63,0)</f>
        <v>7.4322563784296385</v>
      </c>
      <c r="Z63" s="126">
        <f ca="1">OFFSET(RES!AC$95,$E63,0)</f>
        <v>7.6805903483927915</v>
      </c>
      <c r="AA63" s="126">
        <f ca="1">OFFSET(RES!AD$95,$E63,0)</f>
        <v>7.9229720364639684</v>
      </c>
      <c r="AB63" s="126">
        <f ca="1">OFFSET(RES!AE$95,$E63,0)</f>
        <v>8.1661790481334187</v>
      </c>
      <c r="AC63" s="126">
        <f ca="1">OFFSET(RES!AF$95,$E63,0)</f>
        <v>8.3835024907998008</v>
      </c>
      <c r="AD63" s="126">
        <f ca="1">OFFSET(RES!AG$95,$E63,0)</f>
        <v>8.5977520146032216</v>
      </c>
      <c r="AE63" s="126">
        <f ca="1">OFFSET(RES!AH$95,$E63,0)</f>
        <v>8.8392370525239006</v>
      </c>
      <c r="AF63" s="126">
        <f ca="1">OFFSET(RES!AI$95,$E63,0)</f>
        <v>9.0803534716127654</v>
      </c>
      <c r="AG63" s="126">
        <f ca="1">OFFSET(RES!AJ$95,$E63,0)</f>
        <v>9.3067428272253974</v>
      </c>
      <c r="AH63" s="126">
        <f ca="1">OFFSET(RES!AK$95,$E63,0)</f>
        <v>9.5327223260418883</v>
      </c>
      <c r="AI63" s="126">
        <f ca="1">OFFSET(RES!AL$95,$E63,0)</f>
        <v>9.764262156156768</v>
      </c>
      <c r="AJ63" s="126">
        <f ca="1">OFFSET(RES!AM$95,$E63,0)</f>
        <v>10.995110318593829</v>
      </c>
      <c r="AK63" s="126">
        <f ca="1">OFFSET(RES!AN$95,$E63,0)</f>
        <v>12.090410355743218</v>
      </c>
      <c r="AL63" s="126">
        <f ca="1">OFFSET(RES!AO$95,$E63,0)</f>
        <v>12.090410355743218</v>
      </c>
      <c r="AM63" s="126">
        <f ca="1">OFFSET(RES!AP$95,$E63,0)</f>
        <v>12.090410355743218</v>
      </c>
      <c r="AQ63" s="4"/>
    </row>
    <row r="64" spans="1:43">
      <c r="A64" s="35" t="s">
        <v>364</v>
      </c>
      <c r="B64">
        <v>27.200595464100001</v>
      </c>
      <c r="E64" s="129">
        <f>MATCH(F64,RES!$D$96:$D$134,0)</f>
        <v>26</v>
      </c>
      <c r="F64" s="4" t="str">
        <f t="shared" si="0"/>
        <v>RHEL</v>
      </c>
      <c r="G64" s="126">
        <f ca="1">OFFSET(RES!J$95,$E64,0)</f>
        <v>29.155130644409116</v>
      </c>
      <c r="H64" s="126">
        <f ca="1">OFFSET(RES!K$95,$E64,0)</f>
        <v>30.116623414995651</v>
      </c>
      <c r="I64" s="126">
        <f ca="1">OFFSET(RES!L$95,$E64,0)</f>
        <v>31.078116185582186</v>
      </c>
      <c r="J64" s="126">
        <f ca="1">OFFSET(RES!M$95,$E64,0)</f>
        <v>32.039608956168721</v>
      </c>
      <c r="K64" s="126">
        <f ca="1">OFFSET(RES!N$95,$E64,0)</f>
        <v>33.001101726755252</v>
      </c>
      <c r="L64" s="126">
        <f ca="1">OFFSET(RES!O$95,$E64,0)</f>
        <v>33.96259449734179</v>
      </c>
      <c r="M64" s="126">
        <f ca="1">OFFSET(RES!P$95,$E64,0)</f>
        <v>35.218096531557947</v>
      </c>
      <c r="N64" s="126">
        <f ca="1">OFFSET(RES!Q$95,$E64,0)</f>
        <v>35.738901166430431</v>
      </c>
      <c r="O64" s="203">
        <f ca="1">OFFSET(RES!R$95,$E64,0)</f>
        <v>30.596649751586487</v>
      </c>
      <c r="P64" s="126">
        <f ca="1">OFFSET(RES!S$95,$E64,0)</f>
        <v>31.459381151083551</v>
      </c>
      <c r="Q64" s="126">
        <f ca="1">OFFSET(RES!T$95,$E64,0)</f>
        <v>32.650056219846164</v>
      </c>
      <c r="R64" s="126">
        <f ca="1">OFFSET(RES!U$95,$E64,0)</f>
        <v>33.995162618876506</v>
      </c>
      <c r="S64" s="126">
        <f ca="1">OFFSET(RES!V$95,$E64,0)</f>
        <v>35.447887064659838</v>
      </c>
      <c r="T64" s="203">
        <f ca="1">OFFSET(RES!W$95,$E64,0)</f>
        <v>36.807605238150373</v>
      </c>
      <c r="U64" s="126">
        <f ca="1">OFFSET(RES!X$95,$E64,0)</f>
        <v>38.432183258186846</v>
      </c>
      <c r="V64" s="126">
        <f ca="1">OFFSET(RES!Y$95,$E64,0)</f>
        <v>40.049654878197437</v>
      </c>
      <c r="W64" s="126">
        <f ca="1">OFFSET(RES!Z$95,$E64,0)</f>
        <v>41.655076637226472</v>
      </c>
      <c r="X64" s="126">
        <f ca="1">OFFSET(RES!AA$95,$E64,0)</f>
        <v>43.1267003752059</v>
      </c>
      <c r="Y64" s="205">
        <f ca="1">OFFSET(RES!AB$95,$E64,0)</f>
        <v>44.18231776897175</v>
      </c>
      <c r="Z64" s="126">
        <f ca="1">OFFSET(RES!AC$95,$E64,0)</f>
        <v>45.658581478817098</v>
      </c>
      <c r="AA64" s="126">
        <f ca="1">OFFSET(RES!AD$95,$E64,0)</f>
        <v>47.09946083206718</v>
      </c>
      <c r="AB64" s="126">
        <f ca="1">OFFSET(RES!AE$95,$E64,0)</f>
        <v>48.545246462445562</v>
      </c>
      <c r="AC64" s="126">
        <f ca="1">OFFSET(RES!AF$95,$E64,0)</f>
        <v>49.837162794933782</v>
      </c>
      <c r="AD64" s="126">
        <f ca="1">OFFSET(RES!AG$95,$E64,0)</f>
        <v>51.110805691592532</v>
      </c>
      <c r="AE64" s="126">
        <f ca="1">OFFSET(RES!AH$95,$E64,0)</f>
        <v>52.546354754839193</v>
      </c>
      <c r="AF64" s="126">
        <f ca="1">OFFSET(RES!AI$95,$E64,0)</f>
        <v>53.979712500465247</v>
      </c>
      <c r="AG64" s="126">
        <f ca="1">OFFSET(RES!AJ$95,$E64,0)</f>
        <v>55.325522701283894</v>
      </c>
      <c r="AH64" s="126">
        <f ca="1">OFFSET(RES!AK$95,$E64,0)</f>
        <v>56.668896438357905</v>
      </c>
      <c r="AI64" s="126">
        <f ca="1">OFFSET(RES!AL$95,$E64,0)</f>
        <v>58.045324514762726</v>
      </c>
      <c r="AJ64" s="126">
        <f ca="1">OFFSET(RES!AM$95,$E64,0)</f>
        <v>65.362311694588655</v>
      </c>
      <c r="AK64" s="126">
        <f ca="1">OFFSET(RES!AN$95,$E64,0)</f>
        <v>71.873509886587229</v>
      </c>
      <c r="AL64" s="126">
        <f ca="1">OFFSET(RES!AO$95,$E64,0)</f>
        <v>71.873509886587229</v>
      </c>
      <c r="AM64" s="126">
        <f ca="1">OFFSET(RES!AP$95,$E64,0)</f>
        <v>71.873509886587229</v>
      </c>
      <c r="AQ64" s="4"/>
    </row>
    <row r="65" spans="1:39">
      <c r="A65" s="35" t="s">
        <v>365</v>
      </c>
      <c r="B65">
        <v>11.63227160329</v>
      </c>
      <c r="E65" s="129">
        <f>MATCH(F65,RES!$D$96:$D$134,0)</f>
        <v>32</v>
      </c>
      <c r="F65" s="4" t="str">
        <f t="shared" si="0"/>
        <v>RHEO</v>
      </c>
      <c r="G65" s="126">
        <f ca="1">OFFSET(RES!J$95,$E65,0)</f>
        <v>11.690422995158354</v>
      </c>
      <c r="H65" s="126">
        <f ca="1">OFFSET(RES!K$95,$E65,0)</f>
        <v>12.079356276643546</v>
      </c>
      <c r="I65" s="126">
        <f ca="1">OFFSET(RES!L$95,$E65,0)</f>
        <v>12.468289558128738</v>
      </c>
      <c r="J65" s="126">
        <f ca="1">OFFSET(RES!M$95,$E65,0)</f>
        <v>12.857222839613932</v>
      </c>
      <c r="K65" s="126">
        <f ca="1">OFFSET(RES!N$95,$E65,0)</f>
        <v>13.246156121099125</v>
      </c>
      <c r="L65" s="126">
        <f ca="1">OFFSET(RES!O$95,$E65,0)</f>
        <v>13.635089402584317</v>
      </c>
      <c r="M65" s="126">
        <f ca="1">OFFSET(RES!P$95,$E65,0)</f>
        <v>14.139140483929225</v>
      </c>
      <c r="N65" s="126">
        <f ca="1">OFFSET(RES!Q$95,$E65,0)</f>
        <v>14.348229861901288</v>
      </c>
      <c r="O65" s="203">
        <f ca="1">OFFSET(RES!R$95,$E65,0)</f>
        <v>12.283751019525136</v>
      </c>
      <c r="P65" s="126">
        <f ca="1">OFFSET(RES!S$95,$E65,0)</f>
        <v>12.630115010164305</v>
      </c>
      <c r="Q65" s="126">
        <f ca="1">OFFSET(RES!T$95,$E65,0)</f>
        <v>13.108139768057201</v>
      </c>
      <c r="R65" s="126">
        <f ca="1">OFFSET(RES!U$95,$E65,0)</f>
        <v>13.648164647728937</v>
      </c>
      <c r="S65" s="126">
        <f ca="1">OFFSET(RES!V$95,$E65,0)</f>
        <v>14.231395345758378</v>
      </c>
      <c r="T65" s="203">
        <f ca="1">OFFSET(RES!W$95,$E65,0)</f>
        <v>14.777286468985526</v>
      </c>
      <c r="U65" s="126">
        <f ca="1">OFFSET(RES!X$95,$E65,0)</f>
        <v>15.429511862025048</v>
      </c>
      <c r="V65" s="126">
        <f ca="1">OFFSET(RES!Y$95,$E65,0)</f>
        <v>16.078884222158294</v>
      </c>
      <c r="W65" s="126">
        <f ca="1">OFFSET(RES!Z$95,$E65,0)</f>
        <v>16.72341887968949</v>
      </c>
      <c r="X65" s="126">
        <f ca="1">OFFSET(RES!AA$95,$E65,0)</f>
        <v>17.314237147000764</v>
      </c>
      <c r="Y65" s="205">
        <f ca="1">OFFSET(RES!AB$95,$E65,0)</f>
        <v>17.738039796708431</v>
      </c>
      <c r="Z65" s="126">
        <f ca="1">OFFSET(RES!AC$95,$E65,0)</f>
        <v>18.330720890819414</v>
      </c>
      <c r="AA65" s="126">
        <f ca="1">OFFSET(RES!AD$95,$E65,0)</f>
        <v>18.909196095398983</v>
      </c>
      <c r="AB65" s="126">
        <f ca="1">OFFSET(RES!AE$95,$E65,0)</f>
        <v>19.489641041344555</v>
      </c>
      <c r="AC65" s="126">
        <f ca="1">OFFSET(RES!AF$95,$E65,0)</f>
        <v>20.008311506744789</v>
      </c>
      <c r="AD65" s="126">
        <f ca="1">OFFSET(RES!AG$95,$E65,0)</f>
        <v>20.519645667751472</v>
      </c>
      <c r="AE65" s="126">
        <f ca="1">OFFSET(RES!AH$95,$E65,0)</f>
        <v>21.095980900935626</v>
      </c>
      <c r="AF65" s="126">
        <f ca="1">OFFSET(RES!AI$95,$E65,0)</f>
        <v>21.671436377666875</v>
      </c>
      <c r="AG65" s="126">
        <f ca="1">OFFSET(RES!AJ$95,$E65,0)</f>
        <v>22.211743815265862</v>
      </c>
      <c r="AH65" s="126">
        <f ca="1">OFFSET(RES!AK$95,$E65,0)</f>
        <v>22.751073076683792</v>
      </c>
      <c r="AI65" s="126">
        <f ca="1">OFFSET(RES!AL$95,$E65,0)</f>
        <v>23.303672786917232</v>
      </c>
      <c r="AJ65" s="126">
        <f ca="1">OFFSET(RES!AM$95,$E65,0)</f>
        <v>26.241250902814667</v>
      </c>
      <c r="AK65" s="126">
        <f ca="1">OFFSET(RES!AN$95,$E65,0)</f>
        <v>28.855325910329025</v>
      </c>
      <c r="AL65" s="126">
        <f ca="1">OFFSET(RES!AO$95,$E65,0)</f>
        <v>28.855325910329025</v>
      </c>
      <c r="AM65" s="126">
        <f ca="1">OFFSET(RES!AP$95,$E65,0)</f>
        <v>28.855325910329025</v>
      </c>
    </row>
    <row r="66" spans="1:39">
      <c r="A66" s="35" t="s">
        <v>366</v>
      </c>
      <c r="B66">
        <v>4.337948126733</v>
      </c>
      <c r="E66" s="129">
        <f>MATCH(F66,RES!$D$96:$D$134,0)</f>
        <v>31</v>
      </c>
      <c r="F66" s="4" t="str">
        <f t="shared" si="0"/>
        <v>RHER</v>
      </c>
      <c r="G66" s="126">
        <f ca="1">OFFSET(RES!J$95,$E66,0)</f>
        <v>5.2230494700907748</v>
      </c>
      <c r="H66" s="126">
        <f ca="1">OFFSET(RES!K$95,$E66,0)</f>
        <v>5.3968171575904682</v>
      </c>
      <c r="I66" s="126">
        <f ca="1">OFFSET(RES!L$95,$E66,0)</f>
        <v>5.5705848450901616</v>
      </c>
      <c r="J66" s="126">
        <f ca="1">OFFSET(RES!M$95,$E66,0)</f>
        <v>5.7443525325898541</v>
      </c>
      <c r="K66" s="126">
        <f ca="1">OFFSET(RES!N$95,$E66,0)</f>
        <v>5.9181202200895475</v>
      </c>
      <c r="L66" s="126">
        <f ca="1">OFFSET(RES!O$95,$E66,0)</f>
        <v>6.0918879075892409</v>
      </c>
      <c r="M66" s="126">
        <f ca="1">OFFSET(RES!P$95,$E66,0)</f>
        <v>6.3170879482043274</v>
      </c>
      <c r="N66" s="126">
        <f ca="1">OFFSET(RES!Q$95,$E66,0)</f>
        <v>6.4105049413508448</v>
      </c>
      <c r="O66" s="203">
        <f ca="1">OFFSET(RES!R$95,$E66,0)</f>
        <v>5.4881366807539305</v>
      </c>
      <c r="P66" s="126">
        <f ca="1">OFFSET(RES!S$95,$E66,0)</f>
        <v>5.6428852521713786</v>
      </c>
      <c r="Q66" s="126">
        <f ca="1">OFFSET(RES!T$95,$E66,0)</f>
        <v>5.8564572469090201</v>
      </c>
      <c r="R66" s="126">
        <f ca="1">OFFSET(RES!U$95,$E66,0)</f>
        <v>6.0977296681698627</v>
      </c>
      <c r="S66" s="126">
        <f ca="1">OFFSET(RES!V$95,$E66,0)</f>
        <v>6.3583055933989971</v>
      </c>
      <c r="T66" s="203">
        <f ca="1">OFFSET(RES!W$95,$E66,0)</f>
        <v>6.6021989361017939</v>
      </c>
      <c r="U66" s="126">
        <f ca="1">OFFSET(RES!X$95,$E66,0)</f>
        <v>6.8936003246491282</v>
      </c>
      <c r="V66" s="126">
        <f ca="1">OFFSET(RES!Y$95,$E66,0)</f>
        <v>7.183727034597112</v>
      </c>
      <c r="W66" s="126">
        <f ca="1">OFFSET(RES!Z$95,$E66,0)</f>
        <v>7.471692354831263</v>
      </c>
      <c r="X66" s="126">
        <f ca="1">OFFSET(RES!AA$95,$E66,0)</f>
        <v>7.735658255746749</v>
      </c>
      <c r="Y66" s="205">
        <f ca="1">OFFSET(RES!AB$95,$E66,0)</f>
        <v>7.925004886394369</v>
      </c>
      <c r="Z66" s="126">
        <f ca="1">OFFSET(RES!AC$95,$E66,0)</f>
        <v>8.1898030614314266</v>
      </c>
      <c r="AA66" s="126">
        <f ca="1">OFFSET(RES!AD$95,$E66,0)</f>
        <v>8.4482543263678025</v>
      </c>
      <c r="AB66" s="126">
        <f ca="1">OFFSET(RES!AE$95,$E66,0)</f>
        <v>8.7075856327365706</v>
      </c>
      <c r="AC66" s="126">
        <f ca="1">OFFSET(RES!AF$95,$E66,0)</f>
        <v>8.9393173246165301</v>
      </c>
      <c r="AD66" s="126">
        <f ca="1">OFFSET(RES!AG$95,$E66,0)</f>
        <v>9.167771300986022</v>
      </c>
      <c r="AE66" s="126">
        <f ca="1">OFFSET(RES!AH$95,$E66,0)</f>
        <v>9.4252664690842032</v>
      </c>
      <c r="AF66" s="126">
        <f ca="1">OFFSET(RES!AI$95,$E66,0)</f>
        <v>9.6823685794224517</v>
      </c>
      <c r="AG66" s="126">
        <f ca="1">OFFSET(RES!AJ$95,$E66,0)</f>
        <v>9.9237672419692444</v>
      </c>
      <c r="AH66" s="126">
        <f ca="1">OFFSET(RES!AK$95,$E66,0)</f>
        <v>10.164728874770727</v>
      </c>
      <c r="AI66" s="126">
        <f ca="1">OFFSET(RES!AL$95,$E66,0)</f>
        <v>10.411619481287056</v>
      </c>
      <c r="AJ66" s="126">
        <f ca="1">OFFSET(RES!AM$95,$E66,0)</f>
        <v>11.724071205911802</v>
      </c>
      <c r="AK66" s="126">
        <f ca="1">OFFSET(RES!AN$95,$E66,0)</f>
        <v>12.891988148560502</v>
      </c>
      <c r="AL66" s="126">
        <f ca="1">OFFSET(RES!AO$95,$E66,0)</f>
        <v>12.891988148560502</v>
      </c>
      <c r="AM66" s="126">
        <f ca="1">OFFSET(RES!AP$95,$E66,0)</f>
        <v>12.891988148560502</v>
      </c>
    </row>
    <row r="67" spans="1:39">
      <c r="A67" s="35" t="s">
        <v>521</v>
      </c>
      <c r="B67">
        <v>25.581294669590001</v>
      </c>
      <c r="E67" s="129">
        <f>MATCH(F67,RES!$D$96:$D$134,0)</f>
        <v>29</v>
      </c>
      <c r="F67" s="4" t="str">
        <f t="shared" si="0"/>
        <v>RHEWG</v>
      </c>
      <c r="G67" s="126">
        <f ca="1">OFFSET(RES!J$95,$E67,0)</f>
        <v>31.741961474336566</v>
      </c>
      <c r="H67" s="126">
        <f ca="1">OFFSET(RES!K$95,$E67,0)</f>
        <v>32.412182141663237</v>
      </c>
      <c r="I67" s="126">
        <f ca="1">OFFSET(RES!L$95,$E67,0)</f>
        <v>33.082402808989912</v>
      </c>
      <c r="J67" s="126">
        <f ca="1">OFFSET(RES!M$95,$E67,0)</f>
        <v>33.752623476316579</v>
      </c>
      <c r="K67" s="126">
        <f ca="1">OFFSET(RES!N$95,$E67,0)</f>
        <v>34.422844143643246</v>
      </c>
      <c r="L67" s="126">
        <f ca="1">OFFSET(RES!O$95,$E67,0)</f>
        <v>35.093064810969921</v>
      </c>
      <c r="M67" s="126">
        <f ca="1">OFFSET(RES!P$95,$E67,0)</f>
        <v>36.390357167727309</v>
      </c>
      <c r="N67" s="126">
        <f ca="1">OFFSET(RES!Q$95,$E67,0)</f>
        <v>36.9284971736937</v>
      </c>
      <c r="O67" s="203">
        <f ca="1">OFFSET(RES!R$95,$E67,0)</f>
        <v>31.615082081406083</v>
      </c>
      <c r="P67" s="126">
        <f ca="1">OFFSET(RES!S$95,$E67,0)</f>
        <v>32.506530139633171</v>
      </c>
      <c r="Q67" s="126">
        <f ca="1">OFFSET(RES!T$95,$E67,0)</f>
        <v>33.736837716993399</v>
      </c>
      <c r="R67" s="126">
        <f ca="1">OFFSET(RES!U$95,$E67,0)</f>
        <v>35.126716986744619</v>
      </c>
      <c r="S67" s="126">
        <f ca="1">OFFSET(RES!V$95,$E67,0)</f>
        <v>36.627796450280449</v>
      </c>
      <c r="T67" s="203">
        <f ca="1">OFFSET(RES!W$95,$E67,0)</f>
        <v>38.032773858313618</v>
      </c>
      <c r="U67" s="126">
        <f ca="1">OFFSET(RES!X$95,$E67,0)</f>
        <v>39.711427170623999</v>
      </c>
      <c r="V67" s="126">
        <f ca="1">OFFSET(RES!Y$95,$E67,0)</f>
        <v>41.382737541078143</v>
      </c>
      <c r="W67" s="126">
        <f ca="1">OFFSET(RES!Z$95,$E67,0)</f>
        <v>43.041596961931781</v>
      </c>
      <c r="X67" s="126">
        <f ca="1">OFFSET(RES!AA$95,$E67,0)</f>
        <v>44.562204794714283</v>
      </c>
      <c r="Y67" s="205">
        <f ca="1">OFFSET(RES!AB$95,$E67,0)</f>
        <v>45.652959201534166</v>
      </c>
      <c r="Z67" s="126">
        <f ca="1">OFFSET(RES!AC$95,$E67,0)</f>
        <v>47.178361451110256</v>
      </c>
      <c r="AA67" s="126">
        <f ca="1">OFFSET(RES!AD$95,$E67,0)</f>
        <v>48.667201549364563</v>
      </c>
      <c r="AB67" s="126">
        <f ca="1">OFFSET(RES!AE$95,$E67,0)</f>
        <v>50.161111233844316</v>
      </c>
      <c r="AC67" s="126">
        <f ca="1">OFFSET(RES!AF$95,$E67,0)</f>
        <v>51.496029965977932</v>
      </c>
      <c r="AD67" s="126">
        <f ca="1">OFFSET(RES!AG$95,$E67,0)</f>
        <v>52.812067017327919</v>
      </c>
      <c r="AE67" s="126">
        <f ca="1">OFFSET(RES!AH$95,$E67,0)</f>
        <v>54.29539940289655</v>
      </c>
      <c r="AF67" s="126">
        <f ca="1">OFFSET(RES!AI$95,$E67,0)</f>
        <v>55.776467531201583</v>
      </c>
      <c r="AG67" s="126">
        <f ca="1">OFFSET(RES!AJ$95,$E67,0)</f>
        <v>57.167074029309077</v>
      </c>
      <c r="AH67" s="126">
        <f ca="1">OFFSET(RES!AK$95,$E67,0)</f>
        <v>58.555162964157176</v>
      </c>
      <c r="AI67" s="126">
        <f ca="1">OFFSET(RES!AL$95,$E67,0)</f>
        <v>59.977406476698413</v>
      </c>
      <c r="AJ67" s="126">
        <f ca="1">OFFSET(RES!AM$95,$E67,0)</f>
        <v>67.537945037519052</v>
      </c>
      <c r="AK67" s="126">
        <f ca="1">OFFSET(RES!AN$95,$E67,0)</f>
        <v>74.265873322466788</v>
      </c>
      <c r="AL67" s="126">
        <f ca="1">OFFSET(RES!AO$95,$E67,0)</f>
        <v>74.265873322466788</v>
      </c>
      <c r="AM67" s="126">
        <f ca="1">OFFSET(RES!AP$95,$E67,0)</f>
        <v>74.265873322466788</v>
      </c>
    </row>
    <row r="68" spans="1:39">
      <c r="A68" s="35" t="s">
        <v>367</v>
      </c>
      <c r="B68">
        <v>14.738241842140001</v>
      </c>
      <c r="E68" s="129">
        <f>MATCH(F68,RES!$D$96:$D$134,0)</f>
        <v>7</v>
      </c>
      <c r="F68" s="4" t="str">
        <f t="shared" si="0"/>
        <v>RLEH</v>
      </c>
      <c r="G68" s="126">
        <f ca="1">OFFSET(RES!J$95,$E68,0)</f>
        <v>14.6766565883431</v>
      </c>
      <c r="H68" s="126">
        <f ca="1">OFFSET(RES!K$95,$E68,0)</f>
        <v>14.038532183064717</v>
      </c>
      <c r="I68" s="126">
        <f ca="1">OFFSET(RES!L$95,$E68,0)</f>
        <v>13.400407777786334</v>
      </c>
      <c r="J68" s="126">
        <f ca="1">OFFSET(RES!M$95,$E68,0)</f>
        <v>12.762283372507952</v>
      </c>
      <c r="K68" s="126">
        <f ca="1">OFFSET(RES!N$95,$E68,0)</f>
        <v>12.124158967229569</v>
      </c>
      <c r="L68" s="126">
        <f ca="1">OFFSET(RES!O$95,$E68,0)</f>
        <v>11.486034561951186</v>
      </c>
      <c r="M68" s="126">
        <f ca="1">OFFSET(RES!P$95,$E68,0)</f>
        <v>11.464038521763634</v>
      </c>
      <c r="N68" s="126">
        <f ca="1">OFFSET(RES!Q$95,$E68,0)</f>
        <v>11.571369490789206</v>
      </c>
      <c r="O68" s="203">
        <f ca="1">OFFSET(RES!R$95,$E68,0)</f>
        <v>12.040328278626388</v>
      </c>
      <c r="P68" s="126">
        <f ca="1">OFFSET(RES!S$95,$E68,0)</f>
        <v>13.086599425961587</v>
      </c>
      <c r="Q68" s="126">
        <f ca="1">OFFSET(RES!T$95,$E68,0)</f>
        <v>13.09162141124868</v>
      </c>
      <c r="R68" s="126">
        <f ca="1">OFFSET(RES!U$95,$E68,0)</f>
        <v>13.061665107651594</v>
      </c>
      <c r="S68" s="126">
        <f ca="1">OFFSET(RES!V$95,$E68,0)</f>
        <v>12.986841893061564</v>
      </c>
      <c r="T68" s="203">
        <f ca="1">OFFSET(RES!W$95,$E68,0)</f>
        <v>12.901361975413467</v>
      </c>
      <c r="U68" s="126">
        <f ca="1">OFFSET(RES!X$95,$E68,0)</f>
        <v>12.788973701328201</v>
      </c>
      <c r="V68" s="126">
        <f ca="1">OFFSET(RES!Y$95,$E68,0)</f>
        <v>12.645442683120779</v>
      </c>
      <c r="W68" s="126">
        <f ca="1">OFFSET(RES!Z$95,$E68,0)</f>
        <v>12.500572703764449</v>
      </c>
      <c r="X68" s="126">
        <f ca="1">OFFSET(RES!AA$95,$E68,0)</f>
        <v>12.371301410686543</v>
      </c>
      <c r="Y68" s="205">
        <f ca="1">OFFSET(RES!AB$95,$E68,0)</f>
        <v>12.29839286579066</v>
      </c>
      <c r="Z68" s="126">
        <f ca="1">OFFSET(RES!AC$95,$E68,0)</f>
        <v>12.207817771913444</v>
      </c>
      <c r="AA68" s="126">
        <f ca="1">OFFSET(RES!AD$95,$E68,0)</f>
        <v>12.074510391751645</v>
      </c>
      <c r="AB68" s="126">
        <f ca="1">OFFSET(RES!AE$95,$E68,0)</f>
        <v>11.944126389021934</v>
      </c>
      <c r="AC68" s="126">
        <f ca="1">OFFSET(RES!AF$95,$E68,0)</f>
        <v>11.82900049320785</v>
      </c>
      <c r="AD68" s="126">
        <f ca="1">OFFSET(RES!AG$95,$E68,0)</f>
        <v>11.723573614321854</v>
      </c>
      <c r="AE68" s="126">
        <f ca="1">OFFSET(RES!AH$95,$E68,0)</f>
        <v>11.596955978747829</v>
      </c>
      <c r="AF68" s="126">
        <f ca="1">OFFSET(RES!AI$95,$E68,0)</f>
        <v>11.453703796905426</v>
      </c>
      <c r="AG68" s="126">
        <f ca="1">OFFSET(RES!AJ$95,$E68,0)</f>
        <v>11.319251365752772</v>
      </c>
      <c r="AH68" s="126">
        <f ca="1">OFFSET(RES!AK$95,$E68,0)</f>
        <v>11.188333499835535</v>
      </c>
      <c r="AI68" s="126">
        <f ca="1">OFFSET(RES!AL$95,$E68,0)</f>
        <v>11.049970900558879</v>
      </c>
      <c r="AJ68" s="126">
        <f ca="1">OFFSET(RES!AM$95,$E68,0)</f>
        <v>10.217866051785204</v>
      </c>
      <c r="AK68" s="126">
        <f ca="1">OFFSET(RES!AN$95,$E68,0)</f>
        <v>9.441519488663781</v>
      </c>
      <c r="AL68" s="126">
        <f ca="1">OFFSET(RES!AO$95,$E68,0)</f>
        <v>9.441519488663781</v>
      </c>
      <c r="AM68" s="126">
        <f ca="1">OFFSET(RES!AP$95,$E68,0)</f>
        <v>9.441519488663781</v>
      </c>
    </row>
    <row r="69" spans="1:39">
      <c r="A69" s="35" t="s">
        <v>368</v>
      </c>
      <c r="B69">
        <v>8.0953817121640004</v>
      </c>
      <c r="E69" s="129">
        <f>MATCH(F69,RES!$D$96:$D$134,0)</f>
        <v>6</v>
      </c>
      <c r="F69" s="4" t="str">
        <f t="shared" ref="F69:F131" si="1">A69</f>
        <v>RLEK</v>
      </c>
      <c r="G69" s="126">
        <f ca="1">OFFSET(RES!J$95,$E69,0)</f>
        <v>10.057139730159809</v>
      </c>
      <c r="H69" s="126">
        <f ca="1">OFFSET(RES!K$95,$E69,0)</f>
        <v>10.551325987738057</v>
      </c>
      <c r="I69" s="126">
        <f ca="1">OFFSET(RES!L$95,$E69,0)</f>
        <v>11.045512245316305</v>
      </c>
      <c r="J69" s="126">
        <f ca="1">OFFSET(RES!M$95,$E69,0)</f>
        <v>11.539698502894554</v>
      </c>
      <c r="K69" s="126">
        <f ca="1">OFFSET(RES!N$95,$E69,0)</f>
        <v>12.033884760472802</v>
      </c>
      <c r="L69" s="126">
        <f ca="1">OFFSET(RES!O$95,$E69,0)</f>
        <v>12.528071018051049</v>
      </c>
      <c r="M69" s="126">
        <f ca="1">OFFSET(RES!P$95,$E69,0)</f>
        <v>12.504079452284879</v>
      </c>
      <c r="N69" s="126">
        <f ca="1">OFFSET(RES!Q$95,$E69,0)</f>
        <v>12.621147705487155</v>
      </c>
      <c r="O69" s="203">
        <f ca="1">OFFSET(RES!R$95,$E69,0)</f>
        <v>13.132651389972441</v>
      </c>
      <c r="P69" s="126">
        <f ca="1">OFFSET(RES!S$95,$E69,0)</f>
        <v>14.27384238737498</v>
      </c>
      <c r="Q69" s="126">
        <f ca="1">OFFSET(RES!T$95,$E69,0)</f>
        <v>14.27931997739867</v>
      </c>
      <c r="R69" s="126">
        <f ca="1">OFFSET(RES!U$95,$E69,0)</f>
        <v>14.24664597690891</v>
      </c>
      <c r="S69" s="126">
        <f ca="1">OFFSET(RES!V$95,$E69,0)</f>
        <v>14.165034647853016</v>
      </c>
      <c r="T69" s="203">
        <f ca="1">OFFSET(RES!W$95,$E69,0)</f>
        <v>14.071799817926594</v>
      </c>
      <c r="U69" s="126">
        <f ca="1">OFFSET(RES!X$95,$E69,0)</f>
        <v>13.9492154506463</v>
      </c>
      <c r="V69" s="126">
        <f ca="1">OFFSET(RES!Y$95,$E69,0)</f>
        <v>13.792663006049589</v>
      </c>
      <c r="W69" s="126">
        <f ca="1">OFFSET(RES!Z$95,$E69,0)</f>
        <v>13.634650127020659</v>
      </c>
      <c r="X69" s="126">
        <f ca="1">OFFSET(RES!AA$95,$E69,0)</f>
        <v>13.493651078868728</v>
      </c>
      <c r="Y69" s="205">
        <f ca="1">OFFSET(RES!AB$95,$E69,0)</f>
        <v>13.414128122242415</v>
      </c>
      <c r="Z69" s="126">
        <f ca="1">OFFSET(RES!AC$95,$E69,0)</f>
        <v>13.315335871318903</v>
      </c>
      <c r="AA69" s="126">
        <f ca="1">OFFSET(RES!AD$95,$E69,0)</f>
        <v>13.169934574040058</v>
      </c>
      <c r="AB69" s="126">
        <f ca="1">OFFSET(RES!AE$95,$E69,0)</f>
        <v>13.027721868949772</v>
      </c>
      <c r="AC69" s="126">
        <f ca="1">OFFSET(RES!AF$95,$E69,0)</f>
        <v>12.90215151732003</v>
      </c>
      <c r="AD69" s="126">
        <f ca="1">OFFSET(RES!AG$95,$E69,0)</f>
        <v>12.787160097194018</v>
      </c>
      <c r="AE69" s="126">
        <f ca="1">OFFSET(RES!AH$95,$E69,0)</f>
        <v>12.649055451761051</v>
      </c>
      <c r="AF69" s="126">
        <f ca="1">OFFSET(RES!AI$95,$E69,0)</f>
        <v>12.49280714013247</v>
      </c>
      <c r="AG69" s="126">
        <f ca="1">OFFSET(RES!AJ$95,$E69,0)</f>
        <v>12.346156910504053</v>
      </c>
      <c r="AH69" s="126">
        <f ca="1">OFFSET(RES!AK$95,$E69,0)</f>
        <v>12.203361909070223</v>
      </c>
      <c r="AI69" s="126">
        <f ca="1">OFFSET(RES!AL$95,$E69,0)</f>
        <v>12.052446772899362</v>
      </c>
      <c r="AJ69" s="126">
        <f ca="1">OFFSET(RES!AM$95,$E69,0)</f>
        <v>11.144851676987486</v>
      </c>
      <c r="AK69" s="126">
        <f ca="1">OFFSET(RES!AN$95,$E69,0)</f>
        <v>10.298073371999275</v>
      </c>
      <c r="AL69" s="126">
        <f ca="1">OFFSET(RES!AO$95,$E69,0)</f>
        <v>10.298073371999275</v>
      </c>
      <c r="AM69" s="126">
        <f ca="1">OFFSET(RES!AP$95,$E69,0)</f>
        <v>10.298073371999275</v>
      </c>
    </row>
    <row r="70" spans="1:39">
      <c r="A70" s="35" t="s">
        <v>369</v>
      </c>
      <c r="B70">
        <v>8.4652619723960001</v>
      </c>
      <c r="E70" s="129">
        <f>MATCH(F70,RES!$D$96:$D$134,0)</f>
        <v>4</v>
      </c>
      <c r="F70" s="4" t="str">
        <f t="shared" si="1"/>
        <v>RLEL</v>
      </c>
      <c r="G70" s="126">
        <f ca="1">OFFSET(RES!J$95,$E70,0)</f>
        <v>10.675871970797223</v>
      </c>
      <c r="H70" s="126">
        <f ca="1">OFFSET(RES!K$95,$E70,0)</f>
        <v>12.451919438474667</v>
      </c>
      <c r="I70" s="126">
        <f ca="1">OFFSET(RES!L$95,$E70,0)</f>
        <v>14.227966906152108</v>
      </c>
      <c r="J70" s="126">
        <f ca="1">OFFSET(RES!M$95,$E70,0)</f>
        <v>16.004014373829552</v>
      </c>
      <c r="K70" s="126">
        <f ca="1">OFFSET(RES!N$95,$E70,0)</f>
        <v>17.780061841506996</v>
      </c>
      <c r="L70" s="126">
        <f ca="1">OFFSET(RES!O$95,$E70,0)</f>
        <v>19.556109309184439</v>
      </c>
      <c r="M70" s="126">
        <f ca="1">OFFSET(RES!P$95,$E70,0)</f>
        <v>19.518658876316866</v>
      </c>
      <c r="N70" s="126">
        <f ca="1">OFFSET(RES!Q$95,$E70,0)</f>
        <v>19.701400461430833</v>
      </c>
      <c r="O70" s="203">
        <f ca="1">OFFSET(RES!R$95,$E70,0)</f>
        <v>20.499849157278103</v>
      </c>
      <c r="P70" s="126">
        <f ca="1">OFFSET(RES!S$95,$E70,0)</f>
        <v>22.281229216163904</v>
      </c>
      <c r="Q70" s="126">
        <f ca="1">OFFSET(RES!T$95,$E70,0)</f>
        <v>22.289779642570316</v>
      </c>
      <c r="R70" s="126">
        <f ca="1">OFFSET(RES!U$95,$E70,0)</f>
        <v>22.238776074325422</v>
      </c>
      <c r="S70" s="126">
        <f ca="1">OFFSET(RES!V$95,$E70,0)</f>
        <v>22.111382154735942</v>
      </c>
      <c r="T70" s="203">
        <f ca="1">OFFSET(RES!W$95,$E70,0)</f>
        <v>21.965844144707326</v>
      </c>
      <c r="U70" s="126">
        <f ca="1">OFFSET(RES!X$95,$E70,0)</f>
        <v>21.774491997782505</v>
      </c>
      <c r="V70" s="126">
        <f ca="1">OFFSET(RES!Y$95,$E70,0)</f>
        <v>21.530116250331673</v>
      </c>
      <c r="W70" s="126">
        <f ca="1">OFFSET(RES!Z$95,$E70,0)</f>
        <v>21.283460789160017</v>
      </c>
      <c r="X70" s="126">
        <f ca="1">OFFSET(RES!AA$95,$E70,0)</f>
        <v>21.063363633406578</v>
      </c>
      <c r="Y70" s="205">
        <f ca="1">OFFSET(RES!AB$95,$E70,0)</f>
        <v>20.939229628248643</v>
      </c>
      <c r="Z70" s="126">
        <f ca="1">OFFSET(RES!AC$95,$E70,0)</f>
        <v>20.785016576999425</v>
      </c>
      <c r="AA70" s="126">
        <f ca="1">OFFSET(RES!AD$95,$E70,0)</f>
        <v>20.558047583992817</v>
      </c>
      <c r="AB70" s="126">
        <f ca="1">OFFSET(RES!AE$95,$E70,0)</f>
        <v>20.336055930058762</v>
      </c>
      <c r="AC70" s="126">
        <f ca="1">OFFSET(RES!AF$95,$E70,0)</f>
        <v>20.140042711509338</v>
      </c>
      <c r="AD70" s="126">
        <f ca="1">OFFSET(RES!AG$95,$E70,0)</f>
        <v>19.960543028089401</v>
      </c>
      <c r="AE70" s="126">
        <f ca="1">OFFSET(RES!AH$95,$E70,0)</f>
        <v>19.744963986567218</v>
      </c>
      <c r="AF70" s="126">
        <f ca="1">OFFSET(RES!AI$95,$E70,0)</f>
        <v>19.501062985592579</v>
      </c>
      <c r="AG70" s="126">
        <f ca="1">OFFSET(RES!AJ$95,$E70,0)</f>
        <v>19.272144430078477</v>
      </c>
      <c r="AH70" s="126">
        <f ca="1">OFFSET(RES!AK$95,$E70,0)</f>
        <v>19.049243821291896</v>
      </c>
      <c r="AI70" s="126">
        <f ca="1">OFFSET(RES!AL$95,$E70,0)</f>
        <v>18.813667818001729</v>
      </c>
      <c r="AJ70" s="126">
        <f ca="1">OFFSET(RES!AM$95,$E70,0)</f>
        <v>17.396927054115672</v>
      </c>
      <c r="AK70" s="126">
        <f ca="1">OFFSET(RES!AN$95,$E70,0)</f>
        <v>16.075120283613224</v>
      </c>
      <c r="AL70" s="126">
        <f ca="1">OFFSET(RES!AO$95,$E70,0)</f>
        <v>16.075120283613224</v>
      </c>
      <c r="AM70" s="126">
        <f ca="1">OFFSET(RES!AP$95,$E70,0)</f>
        <v>16.075120283613224</v>
      </c>
    </row>
    <row r="71" spans="1:39">
      <c r="A71" s="35" t="s">
        <v>370</v>
      </c>
      <c r="B71">
        <v>1.2001829018570001</v>
      </c>
      <c r="E71" s="129">
        <f>MATCH(F71,RES!$D$96:$D$134,0)</f>
        <v>11</v>
      </c>
      <c r="F71" s="4" t="str">
        <f t="shared" si="1"/>
        <v>RLEO</v>
      </c>
      <c r="G71" s="126">
        <f ca="1">OFFSET(RES!J$95,$E71,0)</f>
        <v>1.9876880086386437</v>
      </c>
      <c r="H71" s="126">
        <f ca="1">OFFSET(RES!K$95,$E71,0)</f>
        <v>2.1306175344038039</v>
      </c>
      <c r="I71" s="126">
        <f ca="1">OFFSET(RES!L$95,$E71,0)</f>
        <v>2.2735470601689642</v>
      </c>
      <c r="J71" s="126">
        <f ca="1">OFFSET(RES!M$95,$E71,0)</f>
        <v>2.4164765859341246</v>
      </c>
      <c r="K71" s="126">
        <f ca="1">OFFSET(RES!N$95,$E71,0)</f>
        <v>2.5594061116992846</v>
      </c>
      <c r="L71" s="126">
        <f ca="1">OFFSET(RES!O$95,$E71,0)</f>
        <v>2.7023356374644449</v>
      </c>
      <c r="M71" s="126">
        <f ca="1">OFFSET(RES!P$95,$E71,0)</f>
        <v>2.6971605979012847</v>
      </c>
      <c r="N71" s="126">
        <f ca="1">OFFSET(RES!Q$95,$E71,0)</f>
        <v>2.7224125071687526</v>
      </c>
      <c r="O71" s="203">
        <f ca="1">OFFSET(RES!R$95,$E71,0)</f>
        <v>2.8327451061209246</v>
      </c>
      <c r="P71" s="126">
        <f ca="1">OFFSET(RES!S$95,$E71,0)</f>
        <v>3.0789028024646852</v>
      </c>
      <c r="Q71" s="126">
        <f ca="1">OFFSET(RES!T$95,$E71,0)</f>
        <v>3.0800843320638633</v>
      </c>
      <c r="R71" s="126">
        <f ca="1">OFFSET(RES!U$95,$E71,0)</f>
        <v>3.0730364700414672</v>
      </c>
      <c r="S71" s="126">
        <f ca="1">OFFSET(RES!V$95,$E71,0)</f>
        <v>3.055432706252867</v>
      </c>
      <c r="T71" s="203">
        <f ca="1">OFFSET(RES!W$95,$E71,0)</f>
        <v>3.0353217248256321</v>
      </c>
      <c r="U71" s="126">
        <f ca="1">OFFSET(RES!X$95,$E71,0)</f>
        <v>3.0088799762260057</v>
      </c>
      <c r="V71" s="126">
        <f ca="1">OFFSET(RES!Y$95,$E71,0)</f>
        <v>2.9751112300593925</v>
      </c>
      <c r="W71" s="126">
        <f ca="1">OFFSET(RES!Z$95,$E71,0)</f>
        <v>2.9410274646047601</v>
      </c>
      <c r="X71" s="126">
        <f ca="1">OFFSET(RES!AA$95,$E71,0)</f>
        <v>2.9106136241882643</v>
      </c>
      <c r="Y71" s="205">
        <f ca="1">OFFSET(RES!AB$95,$E71,0)</f>
        <v>2.8934603274534205</v>
      </c>
      <c r="Z71" s="126">
        <f ca="1">OFFSET(RES!AC$95,$E71,0)</f>
        <v>2.8721505966902989</v>
      </c>
      <c r="AA71" s="126">
        <f ca="1">OFFSET(RES!AD$95,$E71,0)</f>
        <v>2.8407871803427991</v>
      </c>
      <c r="AB71" s="126">
        <f ca="1">OFFSET(RES!AE$95,$E71,0)</f>
        <v>2.8101115511488097</v>
      </c>
      <c r="AC71" s="126">
        <f ca="1">OFFSET(RES!AF$95,$E71,0)</f>
        <v>2.7830257184033647</v>
      </c>
      <c r="AD71" s="126">
        <f ca="1">OFFSET(RES!AG$95,$E71,0)</f>
        <v>2.758221787122848</v>
      </c>
      <c r="AE71" s="126">
        <f ca="1">OFFSET(RES!AH$95,$E71,0)</f>
        <v>2.7284322764699174</v>
      </c>
      <c r="AF71" s="126">
        <f ca="1">OFFSET(RES!AI$95,$E71,0)</f>
        <v>2.6947291325302651</v>
      </c>
      <c r="AG71" s="126">
        <f ca="1">OFFSET(RES!AJ$95,$E71,0)</f>
        <v>2.6630963184125762</v>
      </c>
      <c r="AH71" s="126">
        <f ca="1">OFFSET(RES!AK$95,$E71,0)</f>
        <v>2.6322950864694916</v>
      </c>
      <c r="AI71" s="126">
        <f ca="1">OFFSET(RES!AL$95,$E71,0)</f>
        <v>2.5997423215530326</v>
      </c>
      <c r="AJ71" s="126">
        <f ca="1">OFFSET(RES!AM$95,$E71,0)</f>
        <v>2.4039718339387171</v>
      </c>
      <c r="AK71" s="126">
        <f ca="1">OFFSET(RES!AN$95,$E71,0)</f>
        <v>2.2213196772496056</v>
      </c>
      <c r="AL71" s="126">
        <f ca="1">OFFSET(RES!AO$95,$E71,0)</f>
        <v>2.2213196772496056</v>
      </c>
      <c r="AM71" s="126">
        <f ca="1">OFFSET(RES!AP$95,$E71,0)</f>
        <v>2.2213196772496056</v>
      </c>
    </row>
    <row r="72" spans="1:39">
      <c r="A72" s="35" t="s">
        <v>371</v>
      </c>
      <c r="B72">
        <v>1.9088027674250001</v>
      </c>
      <c r="E72" s="129">
        <f>MATCH(F72,RES!$D$96:$D$134,0)</f>
        <v>10</v>
      </c>
      <c r="F72" s="4" t="str">
        <f t="shared" si="1"/>
        <v>RLER</v>
      </c>
      <c r="G72" s="126">
        <f ca="1">OFFSET(RES!J$95,$E72,0)</f>
        <v>1.4352211531349246</v>
      </c>
      <c r="H72" s="126">
        <f ca="1">OFFSET(RES!K$95,$E72,0)</f>
        <v>1.6732202412069446</v>
      </c>
      <c r="I72" s="126">
        <f ca="1">OFFSET(RES!L$95,$E72,0)</f>
        <v>1.9112193292789645</v>
      </c>
      <c r="J72" s="126">
        <f ca="1">OFFSET(RES!M$95,$E72,0)</f>
        <v>2.1492184173509843</v>
      </c>
      <c r="K72" s="126">
        <f ca="1">OFFSET(RES!N$95,$E72,0)</f>
        <v>2.3872175054230045</v>
      </c>
      <c r="L72" s="126">
        <f ca="1">OFFSET(RES!O$95,$E72,0)</f>
        <v>2.6252165934950242</v>
      </c>
      <c r="M72" s="126">
        <f ca="1">OFFSET(RES!P$95,$E72,0)</f>
        <v>2.6201892388078956</v>
      </c>
      <c r="N72" s="126">
        <f ca="1">OFFSET(RES!Q$95,$E72,0)</f>
        <v>2.6447205110552572</v>
      </c>
      <c r="O72" s="203">
        <f ca="1">OFFSET(RES!R$95,$E72,0)</f>
        <v>2.7519044468910159</v>
      </c>
      <c r="P72" s="126">
        <f ca="1">OFFSET(RES!S$95,$E72,0)</f>
        <v>2.9910373140667912</v>
      </c>
      <c r="Q72" s="126">
        <f ca="1">OFFSET(RES!T$95,$E72,0)</f>
        <v>2.9921851252662832</v>
      </c>
      <c r="R72" s="126">
        <f ca="1">OFFSET(RES!U$95,$E72,0)</f>
        <v>2.9853383945814085</v>
      </c>
      <c r="S72" s="126">
        <f ca="1">OFFSET(RES!V$95,$E72,0)</f>
        <v>2.9682370056328611</v>
      </c>
      <c r="T72" s="203">
        <f ca="1">OFFSET(RES!W$95,$E72,0)</f>
        <v>2.9486999498273931</v>
      </c>
      <c r="U72" s="126">
        <f ca="1">OFFSET(RES!X$95,$E72,0)</f>
        <v>2.9230127937900718</v>
      </c>
      <c r="V72" s="126">
        <f ca="1">OFFSET(RES!Y$95,$E72,0)</f>
        <v>2.8902077374717186</v>
      </c>
      <c r="W72" s="126">
        <f ca="1">OFFSET(RES!Z$95,$E72,0)</f>
        <v>2.8570966518612542</v>
      </c>
      <c r="X72" s="126">
        <f ca="1">OFFSET(RES!AA$95,$E72,0)</f>
        <v>2.8275507592539948</v>
      </c>
      <c r="Y72" s="205">
        <f ca="1">OFFSET(RES!AB$95,$E72,0)</f>
        <v>2.8108869819655053</v>
      </c>
      <c r="Z72" s="126">
        <f ca="1">OFFSET(RES!AC$95,$E72,0)</f>
        <v>2.790185386639342</v>
      </c>
      <c r="AA72" s="126">
        <f ca="1">OFFSET(RES!AD$95,$E72,0)</f>
        <v>2.7597170170250465</v>
      </c>
      <c r="AB72" s="126">
        <f ca="1">OFFSET(RES!AE$95,$E72,0)</f>
        <v>2.7299168065480379</v>
      </c>
      <c r="AC72" s="126">
        <f ca="1">OFFSET(RES!AF$95,$E72,0)</f>
        <v>2.7036039471880913</v>
      </c>
      <c r="AD72" s="126">
        <f ca="1">OFFSET(RES!AG$95,$E72,0)</f>
        <v>2.6795078685667773</v>
      </c>
      <c r="AE72" s="126">
        <f ca="1">OFFSET(RES!AH$95,$E72,0)</f>
        <v>2.6505684886489123</v>
      </c>
      <c r="AF72" s="126">
        <f ca="1">OFFSET(RES!AI$95,$E72,0)</f>
        <v>2.6178271624062757</v>
      </c>
      <c r="AG72" s="126">
        <f ca="1">OFFSET(RES!AJ$95,$E72,0)</f>
        <v>2.5870970830743762</v>
      </c>
      <c r="AH72" s="126">
        <f ca="1">OFFSET(RES!AK$95,$E72,0)</f>
        <v>2.5571748542897446</v>
      </c>
      <c r="AI72" s="126">
        <f ca="1">OFFSET(RES!AL$95,$E72,0)</f>
        <v>2.525551077643327</v>
      </c>
      <c r="AJ72" s="126">
        <f ca="1">OFFSET(RES!AM$95,$E72,0)</f>
        <v>2.3353674729583318</v>
      </c>
      <c r="AK72" s="126">
        <f ca="1">OFFSET(RES!AN$95,$E72,0)</f>
        <v>2.1579278292922264</v>
      </c>
      <c r="AL72" s="126">
        <f ca="1">OFFSET(RES!AO$95,$E72,0)</f>
        <v>2.1579278292922264</v>
      </c>
      <c r="AM72" s="126">
        <f ca="1">OFFSET(RES!AP$95,$E72,0)</f>
        <v>2.1579278292922264</v>
      </c>
    </row>
    <row r="73" spans="1:39">
      <c r="A73" s="35" t="s">
        <v>372</v>
      </c>
      <c r="B73">
        <v>7.6914136780069997</v>
      </c>
      <c r="E73" s="129">
        <f>MATCH(F73,RES!$D$96:$D$134,0)</f>
        <v>9</v>
      </c>
      <c r="F73" s="4" t="str">
        <f t="shared" si="1"/>
        <v>RLEW</v>
      </c>
      <c r="G73" s="126">
        <f ca="1">OFFSET(RES!J$95,$E73,0)</f>
        <v>5.6663373040102876</v>
      </c>
      <c r="H73" s="126">
        <f ca="1">OFFSET(RES!K$95,$E73,0)</f>
        <v>5.985184749540351</v>
      </c>
      <c r="I73" s="126">
        <f ca="1">OFFSET(RES!L$95,$E73,0)</f>
        <v>6.3040321950704152</v>
      </c>
      <c r="J73" s="126">
        <f ca="1">OFFSET(RES!M$95,$E73,0)</f>
        <v>6.6228796406004786</v>
      </c>
      <c r="K73" s="126">
        <f ca="1">OFFSET(RES!N$95,$E73,0)</f>
        <v>6.9417270861305429</v>
      </c>
      <c r="L73" s="126">
        <f ca="1">OFFSET(RES!O$95,$E73,0)</f>
        <v>7.2605745316606063</v>
      </c>
      <c r="M73" s="126">
        <f ca="1">OFFSET(RES!P$95,$E73,0)</f>
        <v>7.2466703519089481</v>
      </c>
      <c r="N73" s="126">
        <f ca="1">OFFSET(RES!Q$95,$E73,0)</f>
        <v>7.3145166130326071</v>
      </c>
      <c r="O73" s="203">
        <f ca="1">OFFSET(RES!R$95,$E73,0)</f>
        <v>7.6109557551059064</v>
      </c>
      <c r="P73" s="126">
        <f ca="1">OFFSET(RES!S$95,$E73,0)</f>
        <v>8.2723267099450677</v>
      </c>
      <c r="Q73" s="126">
        <f ca="1">OFFSET(RES!T$95,$E73,0)</f>
        <v>8.2755012170630096</v>
      </c>
      <c r="R73" s="126">
        <f ca="1">OFFSET(RES!U$95,$E73,0)</f>
        <v>8.2565651801055573</v>
      </c>
      <c r="S73" s="126">
        <f ca="1">OFFSET(RES!V$95,$E73,0)</f>
        <v>8.2092677840112636</v>
      </c>
      <c r="T73" s="203">
        <f ca="1">OFFSET(RES!W$95,$E73,0)</f>
        <v>8.1552340520303286</v>
      </c>
      <c r="U73" s="126">
        <f ca="1">OFFSET(RES!X$95,$E73,0)</f>
        <v>8.0841909573852995</v>
      </c>
      <c r="V73" s="126">
        <f ca="1">OFFSET(RES!Y$95,$E73,0)</f>
        <v>7.9934618506880009</v>
      </c>
      <c r="W73" s="126">
        <f ca="1">OFFSET(RES!Z$95,$E73,0)</f>
        <v>7.9018863572621756</v>
      </c>
      <c r="X73" s="126">
        <f ca="1">OFFSET(RES!AA$95,$E73,0)</f>
        <v>7.820171135778736</v>
      </c>
      <c r="Y73" s="205">
        <f ca="1">OFFSET(RES!AB$95,$E73,0)</f>
        <v>7.7740840444195447</v>
      </c>
      <c r="Z73" s="126">
        <f ca="1">OFFSET(RES!AC$95,$E73,0)</f>
        <v>7.7168295397198854</v>
      </c>
      <c r="AA73" s="126">
        <f ca="1">OFFSET(RES!AD$95,$E73,0)</f>
        <v>7.6325630190103455</v>
      </c>
      <c r="AB73" s="126">
        <f ca="1">OFFSET(RES!AE$95,$E73,0)</f>
        <v>7.5501444293352593</v>
      </c>
      <c r="AC73" s="126">
        <f ca="1">OFFSET(RES!AF$95,$E73,0)</f>
        <v>7.4773708239126107</v>
      </c>
      <c r="AD73" s="126">
        <f ca="1">OFFSET(RES!AG$95,$E73,0)</f>
        <v>7.4107281799554174</v>
      </c>
      <c r="AE73" s="126">
        <f ca="1">OFFSET(RES!AH$95,$E73,0)</f>
        <v>7.3306903936202454</v>
      </c>
      <c r="AF73" s="126">
        <f ca="1">OFFSET(RES!AI$95,$E73,0)</f>
        <v>7.2401375455089232</v>
      </c>
      <c r="AG73" s="126">
        <f ca="1">OFFSET(RES!AJ$95,$E73,0)</f>
        <v>7.155147212937524</v>
      </c>
      <c r="AH73" s="126">
        <f ca="1">OFFSET(RES!AK$95,$E73,0)</f>
        <v>7.0723911566248585</v>
      </c>
      <c r="AI73" s="126">
        <f ca="1">OFFSET(RES!AL$95,$E73,0)</f>
        <v>6.9849291209654609</v>
      </c>
      <c r="AJ73" s="126">
        <f ca="1">OFFSET(RES!AM$95,$E73,0)</f>
        <v>6.4589373837743853</v>
      </c>
      <c r="AK73" s="126">
        <f ca="1">OFFSET(RES!AN$95,$E73,0)</f>
        <v>5.9681916826762942</v>
      </c>
      <c r="AL73" s="126">
        <f ca="1">OFFSET(RES!AO$95,$E73,0)</f>
        <v>5.9681916826762942</v>
      </c>
      <c r="AM73" s="126">
        <f ca="1">OFFSET(RES!AP$95,$E73,0)</f>
        <v>5.9681916826762942</v>
      </c>
    </row>
    <row r="74" spans="1:39">
      <c r="A74" s="35" t="s">
        <v>373</v>
      </c>
      <c r="B74">
        <v>0.1043575899953</v>
      </c>
      <c r="E74" s="129">
        <f>MATCH(F74,RES!$D$96:$D$134,0)</f>
        <v>5</v>
      </c>
      <c r="F74" s="4" t="str">
        <f t="shared" si="1"/>
        <v>RLNL</v>
      </c>
      <c r="G74" s="126">
        <f ca="1">OFFSET(RES!J$95,$E74,0)</f>
        <v>4.742986727829742E-2</v>
      </c>
      <c r="H74" s="126">
        <f ca="1">OFFSET(RES!K$95,$E74,0)</f>
        <v>4.5667123975622233E-2</v>
      </c>
      <c r="I74" s="126">
        <f ca="1">OFFSET(RES!L$95,$E74,0)</f>
        <v>4.3904380672947052E-2</v>
      </c>
      <c r="J74" s="126">
        <f ca="1">OFFSET(RES!M$95,$E74,0)</f>
        <v>4.2141637370271864E-2</v>
      </c>
      <c r="K74" s="126">
        <f ca="1">OFFSET(RES!N$95,$E74,0)</f>
        <v>4.0378894067596684E-2</v>
      </c>
      <c r="L74" s="126">
        <f ca="1">OFFSET(RES!O$95,$E74,0)</f>
        <v>3.8616150764921496E-2</v>
      </c>
      <c r="M74" s="126">
        <f ca="1">OFFSET(RES!P$95,$E74,0)</f>
        <v>3.8542199881391376E-2</v>
      </c>
      <c r="N74" s="126">
        <f ca="1">OFFSET(RES!Q$95,$E74,0)</f>
        <v>3.8903047557696163E-2</v>
      </c>
      <c r="O74" s="203">
        <f ca="1">OFFSET(RES!R$95,$E74,0)</f>
        <v>4.0479691190098671E-2</v>
      </c>
      <c r="P74" s="126">
        <f ca="1">OFFSET(RES!S$95,$E74,0)</f>
        <v>4.3997264130399831E-2</v>
      </c>
      <c r="Q74" s="126">
        <f ca="1">OFFSET(RES!T$95,$E74,0)</f>
        <v>4.4014148089780207E-2</v>
      </c>
      <c r="R74" s="126">
        <f ca="1">OFFSET(RES!U$95,$E74,0)</f>
        <v>4.3913434729583922E-2</v>
      </c>
      <c r="S74" s="126">
        <f ca="1">OFFSET(RES!V$95,$E74,0)</f>
        <v>4.3661878413978179E-2</v>
      </c>
      <c r="T74" s="203">
        <f ca="1">OFFSET(RES!W$95,$E74,0)</f>
        <v>4.3374494167529309E-2</v>
      </c>
      <c r="U74" s="126">
        <f ca="1">OFFSET(RES!X$95,$E74,0)</f>
        <v>4.2996643786453258E-2</v>
      </c>
      <c r="V74" s="126">
        <f ca="1">OFFSET(RES!Y$95,$E74,0)</f>
        <v>4.2514091221540991E-2</v>
      </c>
      <c r="W74" s="126">
        <f ca="1">OFFSET(RES!Z$95,$E74,0)</f>
        <v>4.2027037057289482E-2</v>
      </c>
      <c r="X74" s="126">
        <f ca="1">OFFSET(RES!AA$95,$E74,0)</f>
        <v>4.1592425815598702E-2</v>
      </c>
      <c r="Y74" s="205">
        <f ca="1">OFFSET(RES!AB$95,$E74,0)</f>
        <v>4.1347306636602243E-2</v>
      </c>
      <c r="Z74" s="126">
        <f ca="1">OFFSET(RES!AC$95,$E74,0)</f>
        <v>4.1042792362172328E-2</v>
      </c>
      <c r="AA74" s="126">
        <f ca="1">OFFSET(RES!AD$95,$E74,0)</f>
        <v>4.0594611759664175E-2</v>
      </c>
      <c r="AB74" s="126">
        <f ca="1">OFFSET(RES!AE$95,$E74,0)</f>
        <v>4.0156259578187789E-2</v>
      </c>
      <c r="AC74" s="126">
        <f ca="1">OFFSET(RES!AF$95,$E74,0)</f>
        <v>3.9769205288413129E-2</v>
      </c>
      <c r="AD74" s="126">
        <f ca="1">OFFSET(RES!AG$95,$E74,0)</f>
        <v>3.9414759180160679E-2</v>
      </c>
      <c r="AE74" s="126">
        <f ca="1">OFFSET(RES!AH$95,$E74,0)</f>
        <v>3.8989069558694502E-2</v>
      </c>
      <c r="AF74" s="126">
        <f ca="1">OFFSET(RES!AI$95,$E74,0)</f>
        <v>3.8507454444131374E-2</v>
      </c>
      <c r="AG74" s="126">
        <f ca="1">OFFSET(RES!AJ$95,$E74,0)</f>
        <v>3.8055424169966927E-2</v>
      </c>
      <c r="AH74" s="126">
        <f ca="1">OFFSET(RES!AK$95,$E74,0)</f>
        <v>3.7615277135686805E-2</v>
      </c>
      <c r="AI74" s="126">
        <f ca="1">OFFSET(RES!AL$95,$E74,0)</f>
        <v>3.715010084137256E-2</v>
      </c>
      <c r="AJ74" s="126">
        <f ca="1">OFFSET(RES!AM$95,$E74,0)</f>
        <v>3.4352556909290934E-2</v>
      </c>
      <c r="AK74" s="126">
        <f ca="1">OFFSET(RES!AN$95,$E74,0)</f>
        <v>3.1742472831480815E-2</v>
      </c>
      <c r="AL74" s="126">
        <f ca="1">OFFSET(RES!AO$95,$E74,0)</f>
        <v>3.1742472831480815E-2</v>
      </c>
      <c r="AM74" s="126">
        <f ca="1">OFFSET(RES!AP$95,$E74,0)</f>
        <v>3.1742472831480815E-2</v>
      </c>
    </row>
    <row r="75" spans="1:39">
      <c r="A75" s="35" t="s">
        <v>374</v>
      </c>
      <c r="B75">
        <v>12.72538201427</v>
      </c>
      <c r="E75" s="129">
        <f>MATCH(F75,RES!$D$96:$D$134,0)</f>
        <v>18</v>
      </c>
      <c r="F75" s="4" t="str">
        <f t="shared" si="1"/>
        <v>RMEH</v>
      </c>
      <c r="G75" s="126">
        <f ca="1">OFFSET(RES!J$95,$E75,0)</f>
        <v>13.162661948752438</v>
      </c>
      <c r="H75" s="126">
        <f ca="1">OFFSET(RES!K$95,$E75,0)</f>
        <v>13.088635789173482</v>
      </c>
      <c r="I75" s="126">
        <f ca="1">OFFSET(RES!L$95,$E75,0)</f>
        <v>13.014609629594524</v>
      </c>
      <c r="J75" s="126">
        <f ca="1">OFFSET(RES!M$95,$E75,0)</f>
        <v>12.940583470015568</v>
      </c>
      <c r="K75" s="126">
        <f ca="1">OFFSET(RES!N$95,$E75,0)</f>
        <v>12.86655731043661</v>
      </c>
      <c r="L75" s="126">
        <f ca="1">OFFSET(RES!O$95,$E75,0)</f>
        <v>12.792531150857654</v>
      </c>
      <c r="M75" s="126">
        <f ca="1">OFFSET(RES!P$95,$E75,0)</f>
        <v>13.137691718093546</v>
      </c>
      <c r="N75" s="126">
        <f ca="1">OFFSET(RES!Q$95,$E75,0)</f>
        <v>13.492728216294745</v>
      </c>
      <c r="O75" s="203">
        <f ca="1">OFFSET(RES!R$95,$E75,0)</f>
        <v>14.179160096768738</v>
      </c>
      <c r="P75" s="126">
        <f ca="1">OFFSET(RES!S$95,$E75,0)</f>
        <v>13.5912797001595</v>
      </c>
      <c r="Q75" s="126">
        <f ca="1">OFFSET(RES!T$95,$E75,0)</f>
        <v>13.872145649395454</v>
      </c>
      <c r="R75" s="126">
        <f ca="1">OFFSET(RES!U$95,$E75,0)</f>
        <v>14.133328253696458</v>
      </c>
      <c r="S75" s="126">
        <f ca="1">OFFSET(RES!V$95,$E75,0)</f>
        <v>14.403027240510218</v>
      </c>
      <c r="T75" s="203">
        <f ca="1">OFFSET(RES!W$95,$E75,0)</f>
        <v>14.681282691121661</v>
      </c>
      <c r="U75" s="126">
        <f ca="1">OFFSET(RES!X$95,$E75,0)</f>
        <v>14.918009338566431</v>
      </c>
      <c r="V75" s="126">
        <f ca="1">OFFSET(RES!Y$95,$E75,0)</f>
        <v>15.198180670595942</v>
      </c>
      <c r="W75" s="126">
        <f ca="1">OFFSET(RES!Z$95,$E75,0)</f>
        <v>15.473702620955388</v>
      </c>
      <c r="X75" s="126">
        <f ca="1">OFFSET(RES!AA$95,$E75,0)</f>
        <v>15.751365471176184</v>
      </c>
      <c r="Y75" s="205">
        <f ca="1">OFFSET(RES!AB$95,$E75,0)</f>
        <v>16.045027449871988</v>
      </c>
      <c r="Z75" s="126">
        <f ca="1">OFFSET(RES!AC$95,$E75,0)</f>
        <v>16.238265077996072</v>
      </c>
      <c r="AA75" s="126">
        <f ca="1">OFFSET(RES!AD$95,$E75,0)</f>
        <v>16.503576741200618</v>
      </c>
      <c r="AB75" s="126">
        <f ca="1">OFFSET(RES!AE$95,$E75,0)</f>
        <v>16.753847855725798</v>
      </c>
      <c r="AC75" s="126">
        <f ca="1">OFFSET(RES!AF$95,$E75,0)</f>
        <v>17.014254700612085</v>
      </c>
      <c r="AD75" s="126">
        <f ca="1">OFFSET(RES!AG$95,$E75,0)</f>
        <v>17.254517194942316</v>
      </c>
      <c r="AE75" s="126">
        <f ca="1">OFFSET(RES!AH$95,$E75,0)</f>
        <v>17.474219217602162</v>
      </c>
      <c r="AF75" s="126">
        <f ca="1">OFFSET(RES!AI$95,$E75,0)</f>
        <v>17.712917673754653</v>
      </c>
      <c r="AG75" s="126">
        <f ca="1">OFFSET(RES!AJ$95,$E75,0)</f>
        <v>17.953084292984556</v>
      </c>
      <c r="AH75" s="126">
        <f ca="1">OFFSET(RES!AK$95,$E75,0)</f>
        <v>18.178562263701195</v>
      </c>
      <c r="AI75" s="126">
        <f ca="1">OFFSET(RES!AL$95,$E75,0)</f>
        <v>18.396921906883975</v>
      </c>
      <c r="AJ75" s="126">
        <f ca="1">OFFSET(RES!AM$95,$E75,0)</f>
        <v>19.454566418450849</v>
      </c>
      <c r="AK75" s="126">
        <f ca="1">OFFSET(RES!AN$95,$E75,0)</f>
        <v>20.400623859414114</v>
      </c>
      <c r="AL75" s="126">
        <f ca="1">OFFSET(RES!AO$95,$E75,0)</f>
        <v>20.400623859414114</v>
      </c>
      <c r="AM75" s="126">
        <f ca="1">OFFSET(RES!AP$95,$E75,0)</f>
        <v>20.400623859414114</v>
      </c>
    </row>
    <row r="76" spans="1:39">
      <c r="A76" s="35" t="s">
        <v>375</v>
      </c>
      <c r="B76">
        <v>5.0035172999329998</v>
      </c>
      <c r="E76" s="129">
        <f>MATCH(F76,RES!$D$96:$D$134,0)</f>
        <v>17</v>
      </c>
      <c r="F76" s="4" t="str">
        <f t="shared" si="1"/>
        <v>RMEK</v>
      </c>
      <c r="G76" s="126">
        <f ca="1">OFFSET(RES!J$95,$E76,0)</f>
        <v>9.0463558635584818</v>
      </c>
      <c r="H76" s="126">
        <f ca="1">OFFSET(RES!K$95,$E76,0)</f>
        <v>8.9379697453648284</v>
      </c>
      <c r="I76" s="126">
        <f ca="1">OFFSET(RES!L$95,$E76,0)</f>
        <v>8.829583627171175</v>
      </c>
      <c r="J76" s="126">
        <f ca="1">OFFSET(RES!M$95,$E76,0)</f>
        <v>8.7211975089775216</v>
      </c>
      <c r="K76" s="126">
        <f ca="1">OFFSET(RES!N$95,$E76,0)</f>
        <v>8.6128113907838681</v>
      </c>
      <c r="L76" s="126">
        <f ca="1">OFFSET(RES!O$95,$E76,0)</f>
        <v>8.5044252725902147</v>
      </c>
      <c r="M76" s="126">
        <f ca="1">OFFSET(RES!P$95,$E76,0)</f>
        <v>8.7338866838220106</v>
      </c>
      <c r="N76" s="126">
        <f ca="1">OFFSET(RES!Q$95,$E76,0)</f>
        <v>8.9699135757941892</v>
      </c>
      <c r="O76" s="203">
        <f ca="1">OFFSET(RES!R$95,$E76,0)</f>
        <v>9.4262508372299969</v>
      </c>
      <c r="P76" s="126">
        <f ca="1">OFFSET(RES!S$95,$E76,0)</f>
        <v>9.0354302214170907</v>
      </c>
      <c r="Q76" s="126">
        <f ca="1">OFFSET(RES!T$95,$E76,0)</f>
        <v>9.222148819067888</v>
      </c>
      <c r="R76" s="126">
        <f ca="1">OFFSET(RES!U$95,$E76,0)</f>
        <v>9.3957820050718528</v>
      </c>
      <c r="S76" s="126">
        <f ca="1">OFFSET(RES!V$95,$E76,0)</f>
        <v>9.5750768492588954</v>
      </c>
      <c r="T76" s="203">
        <f ca="1">OFFSET(RES!W$95,$E76,0)</f>
        <v>9.7600599975123412</v>
      </c>
      <c r="U76" s="126">
        <f ca="1">OFFSET(RES!X$95,$E76,0)</f>
        <v>9.9174349579078758</v>
      </c>
      <c r="V76" s="126">
        <f ca="1">OFFSET(RES!Y$95,$E76,0)</f>
        <v>10.103691776724165</v>
      </c>
      <c r="W76" s="126">
        <f ca="1">OFFSET(RES!Z$95,$E76,0)</f>
        <v>10.286857704573645</v>
      </c>
      <c r="X76" s="126">
        <f ca="1">OFFSET(RES!AA$95,$E76,0)</f>
        <v>10.471446894377483</v>
      </c>
      <c r="Y76" s="205">
        <f ca="1">OFFSET(RES!AB$95,$E76,0)</f>
        <v>10.66667224296317</v>
      </c>
      <c r="Z76" s="126">
        <f ca="1">OFFSET(RES!AC$95,$E76,0)</f>
        <v>10.795135871376822</v>
      </c>
      <c r="AA76" s="126">
        <f ca="1">OFFSET(RES!AD$95,$E76,0)</f>
        <v>10.971514039783189</v>
      </c>
      <c r="AB76" s="126">
        <f ca="1">OFFSET(RES!AE$95,$E76,0)</f>
        <v>11.137893309551437</v>
      </c>
      <c r="AC76" s="126">
        <f ca="1">OFFSET(RES!AF$95,$E76,0)</f>
        <v>11.311010773694406</v>
      </c>
      <c r="AD76" s="126">
        <f ca="1">OFFSET(RES!AG$95,$E76,0)</f>
        <v>11.47073635143518</v>
      </c>
      <c r="AE76" s="126">
        <f ca="1">OFFSET(RES!AH$95,$E76,0)</f>
        <v>11.616793407065044</v>
      </c>
      <c r="AF76" s="126">
        <f ca="1">OFFSET(RES!AI$95,$E76,0)</f>
        <v>11.775479218269453</v>
      </c>
      <c r="AG76" s="126">
        <f ca="1">OFFSET(RES!AJ$95,$E76,0)</f>
        <v>11.935141058614036</v>
      </c>
      <c r="AH76" s="126">
        <f ca="1">OFFSET(RES!AK$95,$E76,0)</f>
        <v>12.085037942191013</v>
      </c>
      <c r="AI76" s="126">
        <f ca="1">OFFSET(RES!AL$95,$E76,0)</f>
        <v>12.230202589132123</v>
      </c>
      <c r="AJ76" s="126">
        <f ca="1">OFFSET(RES!AM$95,$E76,0)</f>
        <v>12.933320573174134</v>
      </c>
      <c r="AK76" s="126">
        <f ca="1">OFFSET(RES!AN$95,$E76,0)</f>
        <v>13.562255903905037</v>
      </c>
      <c r="AL76" s="126">
        <f ca="1">OFFSET(RES!AO$95,$E76,0)</f>
        <v>13.562255903905037</v>
      </c>
      <c r="AM76" s="126">
        <f ca="1">OFFSET(RES!AP$95,$E76,0)</f>
        <v>13.562255903905037</v>
      </c>
    </row>
    <row r="77" spans="1:39">
      <c r="A77" s="35" t="s">
        <v>376</v>
      </c>
      <c r="B77">
        <v>15.793352715539999</v>
      </c>
      <c r="E77" s="129">
        <f>MATCH(F77,RES!$D$96:$D$134,0)</f>
        <v>15</v>
      </c>
      <c r="F77" s="4" t="str">
        <f t="shared" si="1"/>
        <v>RMEL</v>
      </c>
      <c r="G77" s="126">
        <f ca="1">OFFSET(RES!J$95,$E77,0)</f>
        <v>16.048370490489006</v>
      </c>
      <c r="H77" s="126">
        <f ca="1">OFFSET(RES!K$95,$E77,0)</f>
        <v>17.501698856369057</v>
      </c>
      <c r="I77" s="126">
        <f ca="1">OFFSET(RES!L$95,$E77,0)</f>
        <v>18.955027222249111</v>
      </c>
      <c r="J77" s="126">
        <f ca="1">OFFSET(RES!M$95,$E77,0)</f>
        <v>20.408355588129162</v>
      </c>
      <c r="K77" s="126">
        <f ca="1">OFFSET(RES!N$95,$E77,0)</f>
        <v>21.861683954009216</v>
      </c>
      <c r="L77" s="126">
        <f ca="1">OFFSET(RES!O$95,$E77,0)</f>
        <v>23.315012319889266</v>
      </c>
      <c r="M77" s="126">
        <f ca="1">OFFSET(RES!P$95,$E77,0)</f>
        <v>23.944084298104091</v>
      </c>
      <c r="N77" s="126">
        <f ca="1">OFFSET(RES!Q$95,$E77,0)</f>
        <v>24.591155642465552</v>
      </c>
      <c r="O77" s="203">
        <f ca="1">OFFSET(RES!R$95,$E77,0)</f>
        <v>25.842211243681962</v>
      </c>
      <c r="P77" s="126">
        <f ca="1">OFFSET(RES!S$95,$E77,0)</f>
        <v>24.770770531290431</v>
      </c>
      <c r="Q77" s="126">
        <f ca="1">OFFSET(RES!T$95,$E77,0)</f>
        <v>25.282662430512787</v>
      </c>
      <c r="R77" s="126">
        <f ca="1">OFFSET(RES!U$95,$E77,0)</f>
        <v>25.758680473010216</v>
      </c>
      <c r="S77" s="126">
        <f ca="1">OFFSET(RES!V$95,$E77,0)</f>
        <v>26.250220038251211</v>
      </c>
      <c r="T77" s="203">
        <f ca="1">OFFSET(RES!W$95,$E77,0)</f>
        <v>26.757354176333585</v>
      </c>
      <c r="U77" s="126">
        <f ca="1">OFFSET(RES!X$95,$E77,0)</f>
        <v>27.188800043967909</v>
      </c>
      <c r="V77" s="126">
        <f ca="1">OFFSET(RES!Y$95,$E77,0)</f>
        <v>27.699425969433008</v>
      </c>
      <c r="W77" s="126">
        <f ca="1">OFFSET(RES!Z$95,$E77,0)</f>
        <v>28.201578169906618</v>
      </c>
      <c r="X77" s="126">
        <f ca="1">OFFSET(RES!AA$95,$E77,0)</f>
        <v>28.707632264857125</v>
      </c>
      <c r="Y77" s="205">
        <f ca="1">OFFSET(RES!AB$95,$E77,0)</f>
        <v>29.242845552238233</v>
      </c>
      <c r="Z77" s="126">
        <f ca="1">OFFSET(RES!AC$95,$E77,0)</f>
        <v>29.595030559821907</v>
      </c>
      <c r="AA77" s="126">
        <f ca="1">OFFSET(RES!AD$95,$E77,0)</f>
        <v>30.078574013676196</v>
      </c>
      <c r="AB77" s="126">
        <f ca="1">OFFSET(RES!AE$95,$E77,0)</f>
        <v>30.534705333557781</v>
      </c>
      <c r="AC77" s="126">
        <f ca="1">OFFSET(RES!AF$95,$E77,0)</f>
        <v>31.0093095166635</v>
      </c>
      <c r="AD77" s="126">
        <f ca="1">OFFSET(RES!AG$95,$E77,0)</f>
        <v>31.447199637801965</v>
      </c>
      <c r="AE77" s="126">
        <f ca="1">OFFSET(RES!AH$95,$E77,0)</f>
        <v>31.847617295934889</v>
      </c>
      <c r="AF77" s="126">
        <f ca="1">OFFSET(RES!AI$95,$E77,0)</f>
        <v>32.28265688116668</v>
      </c>
      <c r="AG77" s="126">
        <f ca="1">OFFSET(RES!AJ$95,$E77,0)</f>
        <v>32.720372265255932</v>
      </c>
      <c r="AH77" s="126">
        <f ca="1">OFFSET(RES!AK$95,$E77,0)</f>
        <v>33.131316870598532</v>
      </c>
      <c r="AI77" s="126">
        <f ca="1">OFFSET(RES!AL$95,$E77,0)</f>
        <v>33.529287976624083</v>
      </c>
      <c r="AJ77" s="126">
        <f ca="1">OFFSET(RES!AM$95,$E77,0)</f>
        <v>35.456896713820065</v>
      </c>
      <c r="AK77" s="126">
        <f ca="1">OFFSET(RES!AN$95,$E77,0)</f>
        <v>37.181132569200621</v>
      </c>
      <c r="AL77" s="126">
        <f ca="1">OFFSET(RES!AO$95,$E77,0)</f>
        <v>37.181132569200621</v>
      </c>
      <c r="AM77" s="126">
        <f ca="1">OFFSET(RES!AP$95,$E77,0)</f>
        <v>37.181132569200621</v>
      </c>
    </row>
    <row r="78" spans="1:39">
      <c r="A78" s="35" t="s">
        <v>377</v>
      </c>
      <c r="B78">
        <v>8.1991938940679994</v>
      </c>
      <c r="E78" s="129">
        <f>MATCH(F78,RES!$D$96:$D$134,0)</f>
        <v>22</v>
      </c>
      <c r="F78" s="4" t="str">
        <f t="shared" si="1"/>
        <v>RMEO</v>
      </c>
      <c r="G78" s="126">
        <f ca="1">OFFSET(RES!J$95,$E78,0)</f>
        <v>5.817816552719238</v>
      </c>
      <c r="H78" s="126">
        <f ca="1">OFFSET(RES!K$95,$E78,0)</f>
        <v>6.3759939136918353</v>
      </c>
      <c r="I78" s="126">
        <f ca="1">OFFSET(RES!L$95,$E78,0)</f>
        <v>6.9341712746644326</v>
      </c>
      <c r="J78" s="126">
        <f ca="1">OFFSET(RES!M$95,$E78,0)</f>
        <v>7.4923486356370308</v>
      </c>
      <c r="K78" s="126">
        <f ca="1">OFFSET(RES!N$95,$E78,0)</f>
        <v>8.050525996609629</v>
      </c>
      <c r="L78" s="126">
        <f ca="1">OFFSET(RES!O$95,$E78,0)</f>
        <v>8.6087033575822254</v>
      </c>
      <c r="M78" s="126">
        <f ca="1">OFFSET(RES!P$95,$E78,0)</f>
        <v>8.8409783388996956</v>
      </c>
      <c r="N78" s="126">
        <f ca="1">OFFSET(RES!Q$95,$E78,0)</f>
        <v>9.0798993044291798</v>
      </c>
      <c r="O78" s="203">
        <f ca="1">OFFSET(RES!R$95,$E78,0)</f>
        <v>9.5418320028531163</v>
      </c>
      <c r="P78" s="126">
        <f ca="1">OFFSET(RES!S$95,$E78,0)</f>
        <v>9.1462192906802464</v>
      </c>
      <c r="Q78" s="126">
        <f ca="1">OFFSET(RES!T$95,$E78,0)</f>
        <v>9.3352273620075508</v>
      </c>
      <c r="R78" s="126">
        <f ca="1">OFFSET(RES!U$95,$E78,0)</f>
        <v>9.510989573259808</v>
      </c>
      <c r="S78" s="126">
        <f ca="1">OFFSET(RES!V$95,$E78,0)</f>
        <v>9.6924828638322893</v>
      </c>
      <c r="T78" s="203">
        <f ca="1">OFFSET(RES!W$95,$E78,0)</f>
        <v>9.8797342063301876</v>
      </c>
      <c r="U78" s="126">
        <f ca="1">OFFSET(RES!X$95,$E78,0)</f>
        <v>10.03903883968653</v>
      </c>
      <c r="V78" s="126">
        <f ca="1">OFFSET(RES!Y$95,$E78,0)</f>
        <v>10.227579470019803</v>
      </c>
      <c r="W78" s="126">
        <f ca="1">OFFSET(RES!Z$95,$E78,0)</f>
        <v>10.412991310036151</v>
      </c>
      <c r="X78" s="126">
        <f ca="1">OFFSET(RES!AA$95,$E78,0)</f>
        <v>10.599843863513136</v>
      </c>
      <c r="Y78" s="205">
        <f ca="1">OFFSET(RES!AB$95,$E78,0)</f>
        <v>10.797462992376726</v>
      </c>
      <c r="Z78" s="126">
        <f ca="1">OFFSET(RES!AC$95,$E78,0)</f>
        <v>10.92750179380122</v>
      </c>
      <c r="AA78" s="126">
        <f ca="1">OFFSET(RES!AD$95,$E78,0)</f>
        <v>11.106042645404429</v>
      </c>
      <c r="AB78" s="126">
        <f ca="1">OFFSET(RES!AE$95,$E78,0)</f>
        <v>11.274461995610531</v>
      </c>
      <c r="AC78" s="126">
        <f ca="1">OFFSET(RES!AF$95,$E78,0)</f>
        <v>11.449702161413033</v>
      </c>
      <c r="AD78" s="126">
        <f ca="1">OFFSET(RES!AG$95,$E78,0)</f>
        <v>11.611386234506188</v>
      </c>
      <c r="AE78" s="126">
        <f ca="1">OFFSET(RES!AH$95,$E78,0)</f>
        <v>11.759234187177588</v>
      </c>
      <c r="AF78" s="126">
        <f ca="1">OFFSET(RES!AI$95,$E78,0)</f>
        <v>11.919865744505621</v>
      </c>
      <c r="AG78" s="126">
        <f ca="1">OFFSET(RES!AJ$95,$E78,0)</f>
        <v>12.08148529867845</v>
      </c>
      <c r="AH78" s="126">
        <f ca="1">OFFSET(RES!AK$95,$E78,0)</f>
        <v>12.23322016183249</v>
      </c>
      <c r="AI78" s="126">
        <f ca="1">OFFSET(RES!AL$95,$E78,0)</f>
        <v>12.380164763433246</v>
      </c>
      <c r="AJ78" s="126">
        <f ca="1">OFFSET(RES!AM$95,$E78,0)</f>
        <v>13.091904117473728</v>
      </c>
      <c r="AK78" s="126">
        <f ca="1">OFFSET(RES!AN$95,$E78,0)</f>
        <v>13.728551218226741</v>
      </c>
      <c r="AL78" s="126">
        <f ca="1">OFFSET(RES!AO$95,$E78,0)</f>
        <v>13.728551218226741</v>
      </c>
      <c r="AM78" s="126">
        <f ca="1">OFFSET(RES!AP$95,$E78,0)</f>
        <v>13.728551218226741</v>
      </c>
    </row>
    <row r="79" spans="1:39">
      <c r="A79" s="35" t="s">
        <v>378</v>
      </c>
      <c r="B79">
        <v>3.5984677195130002</v>
      </c>
      <c r="E79" s="129">
        <f>MATCH(F79,RES!$D$96:$D$134,0)</f>
        <v>21</v>
      </c>
      <c r="F79" s="4" t="str">
        <f t="shared" si="1"/>
        <v>RMER</v>
      </c>
      <c r="G79" s="126">
        <f ca="1">OFFSET(RES!J$95,$E79,0)</f>
        <v>3.2555704876676663</v>
      </c>
      <c r="H79" s="126">
        <f ca="1">OFFSET(RES!K$95,$E79,0)</f>
        <v>3.5196768540019985</v>
      </c>
      <c r="I79" s="126">
        <f ca="1">OFFSET(RES!L$95,$E79,0)</f>
        <v>3.7837832203363306</v>
      </c>
      <c r="J79" s="126">
        <f ca="1">OFFSET(RES!M$95,$E79,0)</f>
        <v>4.0478895866706628</v>
      </c>
      <c r="K79" s="126">
        <f ca="1">OFFSET(RES!N$95,$E79,0)</f>
        <v>4.3119959530049954</v>
      </c>
      <c r="L79" s="126">
        <f ca="1">OFFSET(RES!O$95,$E79,0)</f>
        <v>4.5761023193393271</v>
      </c>
      <c r="M79" s="126">
        <f ca="1">OFFSET(RES!P$95,$E79,0)</f>
        <v>4.6995720262836604</v>
      </c>
      <c r="N79" s="126">
        <f ca="1">OFFSET(RES!Q$95,$E79,0)</f>
        <v>4.8265745188872993</v>
      </c>
      <c r="O79" s="203">
        <f ca="1">OFFSET(RES!R$95,$E79,0)</f>
        <v>5.0721226815818179</v>
      </c>
      <c r="P79" s="126">
        <f ca="1">OFFSET(RES!S$95,$E79,0)</f>
        <v>4.8618280327204548</v>
      </c>
      <c r="Q79" s="126">
        <f ca="1">OFFSET(RES!T$95,$E79,0)</f>
        <v>4.9622984796214906</v>
      </c>
      <c r="R79" s="126">
        <f ca="1">OFFSET(RES!U$95,$E79,0)</f>
        <v>5.0557278648790573</v>
      </c>
      <c r="S79" s="126">
        <f ca="1">OFFSET(RES!V$95,$E79,0)</f>
        <v>5.1522037025790244</v>
      </c>
      <c r="T79" s="203">
        <f ca="1">OFFSET(RES!W$95,$E79,0)</f>
        <v>5.2517403304672801</v>
      </c>
      <c r="U79" s="126">
        <f ca="1">OFFSET(RES!X$95,$E79,0)</f>
        <v>5.3364214109857988</v>
      </c>
      <c r="V79" s="126">
        <f ca="1">OFFSET(RES!Y$95,$E79,0)</f>
        <v>5.4366433816961592</v>
      </c>
      <c r="W79" s="126">
        <f ca="1">OFFSET(RES!Z$95,$E79,0)</f>
        <v>5.5352021908325533</v>
      </c>
      <c r="X79" s="126">
        <f ca="1">OFFSET(RES!AA$95,$E79,0)</f>
        <v>5.6345268356511493</v>
      </c>
      <c r="Y79" s="205">
        <f ca="1">OFFSET(RES!AB$95,$E79,0)</f>
        <v>5.7395746362751527</v>
      </c>
      <c r="Z79" s="126">
        <f ca="1">OFFSET(RES!AC$95,$E79,0)</f>
        <v>5.8086989673253813</v>
      </c>
      <c r="AA79" s="126">
        <f ca="1">OFFSET(RES!AD$95,$E79,0)</f>
        <v>5.903605386002087</v>
      </c>
      <c r="AB79" s="126">
        <f ca="1">OFFSET(RES!AE$95,$E79,0)</f>
        <v>5.9931315488964048</v>
      </c>
      <c r="AC79" s="126">
        <f ca="1">OFFSET(RES!AF$95,$E79,0)</f>
        <v>6.0862834320384733</v>
      </c>
      <c r="AD79" s="126">
        <f ca="1">OFFSET(RES!AG$95,$E79,0)</f>
        <v>6.1722293441171097</v>
      </c>
      <c r="AE79" s="126">
        <f ca="1">OFFSET(RES!AH$95,$E79,0)</f>
        <v>6.2508204316510145</v>
      </c>
      <c r="AF79" s="126">
        <f ca="1">OFFSET(RES!AI$95,$E79,0)</f>
        <v>6.3362068611184075</v>
      </c>
      <c r="AG79" s="126">
        <f ca="1">OFFSET(RES!AJ$95,$E79,0)</f>
        <v>6.4221184770703577</v>
      </c>
      <c r="AH79" s="126">
        <f ca="1">OFFSET(RES!AK$95,$E79,0)</f>
        <v>6.5027757178140844</v>
      </c>
      <c r="AI79" s="126">
        <f ca="1">OFFSET(RES!AL$95,$E79,0)</f>
        <v>6.5808866137607263</v>
      </c>
      <c r="AJ79" s="126">
        <f ca="1">OFFSET(RES!AM$95,$E79,0)</f>
        <v>6.9592237423041423</v>
      </c>
      <c r="AK79" s="126">
        <f ca="1">OFFSET(RES!AN$95,$E79,0)</f>
        <v>7.2976443096466719</v>
      </c>
      <c r="AL79" s="126">
        <f ca="1">OFFSET(RES!AO$95,$E79,0)</f>
        <v>7.2976443096466719</v>
      </c>
      <c r="AM79" s="126">
        <f ca="1">OFFSET(RES!AP$95,$E79,0)</f>
        <v>7.2976443096466719</v>
      </c>
    </row>
    <row r="80" spans="1:39">
      <c r="A80" s="35" t="s">
        <v>379</v>
      </c>
      <c r="B80">
        <v>16.347656033450001</v>
      </c>
      <c r="E80" s="129">
        <f>MATCH(F80,RES!$D$96:$D$134,0)</f>
        <v>20</v>
      </c>
      <c r="F80" s="4" t="str">
        <f t="shared" si="1"/>
        <v>RMEW</v>
      </c>
      <c r="G80" s="126">
        <f ca="1">OFFSET(RES!J$95,$E80,0)</f>
        <v>6.0852856077195092</v>
      </c>
      <c r="H80" s="126">
        <f ca="1">OFFSET(RES!K$95,$E80,0)</f>
        <v>5.8907282365753009</v>
      </c>
      <c r="I80" s="126">
        <f ca="1">OFFSET(RES!L$95,$E80,0)</f>
        <v>5.6961708654310925</v>
      </c>
      <c r="J80" s="126">
        <f ca="1">OFFSET(RES!M$95,$E80,0)</f>
        <v>5.5016134942868851</v>
      </c>
      <c r="K80" s="126">
        <f ca="1">OFFSET(RES!N$95,$E80,0)</f>
        <v>5.3070561231426767</v>
      </c>
      <c r="L80" s="126">
        <f ca="1">OFFSET(RES!O$95,$E80,0)</f>
        <v>5.1124987519984684</v>
      </c>
      <c r="M80" s="126">
        <f ca="1">OFFSET(RES!P$95,$E80,0)</f>
        <v>5.2504411926634873</v>
      </c>
      <c r="N80" s="126">
        <f ca="1">OFFSET(RES!Q$95,$E80,0)</f>
        <v>5.3923305210975903</v>
      </c>
      <c r="O80" s="203">
        <f ca="1">OFFSET(RES!R$95,$E80,0)</f>
        <v>5.6666610731103537</v>
      </c>
      <c r="P80" s="126">
        <f ca="1">OFFSET(RES!S$95,$E80,0)</f>
        <v>5.4317163418022272</v>
      </c>
      <c r="Q80" s="126">
        <f ca="1">OFFSET(RES!T$95,$E80,0)</f>
        <v>5.5439636209383352</v>
      </c>
      <c r="R80" s="126">
        <f ca="1">OFFSET(RES!U$95,$E80,0)</f>
        <v>5.648344507159047</v>
      </c>
      <c r="S80" s="126">
        <f ca="1">OFFSET(RES!V$95,$E80,0)</f>
        <v>5.7561289414700125</v>
      </c>
      <c r="T80" s="203">
        <f ca="1">OFFSET(RES!W$95,$E80,0)</f>
        <v>5.8673329422429479</v>
      </c>
      <c r="U80" s="126">
        <f ca="1">OFFSET(RES!X$95,$E80,0)</f>
        <v>5.9619400747450273</v>
      </c>
      <c r="V80" s="126">
        <f ca="1">OFFSET(RES!Y$95,$E80,0)</f>
        <v>6.0739097520868404</v>
      </c>
      <c r="W80" s="126">
        <f ca="1">OFFSET(RES!Z$95,$E80,0)</f>
        <v>6.1840213172454224</v>
      </c>
      <c r="X80" s="126">
        <f ca="1">OFFSET(RES!AA$95,$E80,0)</f>
        <v>6.2949884869548347</v>
      </c>
      <c r="Y80" s="205">
        <f ca="1">OFFSET(RES!AB$95,$E80,0)</f>
        <v>6.4123496629321979</v>
      </c>
      <c r="Z80" s="126">
        <f ca="1">OFFSET(RES!AC$95,$E80,0)</f>
        <v>6.4895765323432046</v>
      </c>
      <c r="AA80" s="126">
        <f ca="1">OFFSET(RES!AD$95,$E80,0)</f>
        <v>6.5956075852308844</v>
      </c>
      <c r="AB80" s="126">
        <f ca="1">OFFSET(RES!AE$95,$E80,0)</f>
        <v>6.6956277255442007</v>
      </c>
      <c r="AC80" s="126">
        <f ca="1">OFFSET(RES!AF$95,$E80,0)</f>
        <v>6.7996985817174718</v>
      </c>
      <c r="AD80" s="126">
        <f ca="1">OFFSET(RES!AG$95,$E80,0)</f>
        <v>6.895718805387828</v>
      </c>
      <c r="AE80" s="126">
        <f ca="1">OFFSET(RES!AH$95,$E80,0)</f>
        <v>6.9835220949334387</v>
      </c>
      <c r="AF80" s="126">
        <f ca="1">OFFSET(RES!AI$95,$E80,0)</f>
        <v>7.0789172551869086</v>
      </c>
      <c r="AG80" s="126">
        <f ca="1">OFFSET(RES!AJ$95,$E80,0)</f>
        <v>7.1748991626456409</v>
      </c>
      <c r="AH80" s="126">
        <f ca="1">OFFSET(RES!AK$95,$E80,0)</f>
        <v>7.2650107934322259</v>
      </c>
      <c r="AI80" s="126">
        <f ca="1">OFFSET(RES!AL$95,$E80,0)</f>
        <v>7.3522776048313085</v>
      </c>
      <c r="AJ80" s="126">
        <f ca="1">OFFSET(RES!AM$95,$E80,0)</f>
        <v>7.774962230858673</v>
      </c>
      <c r="AK80" s="126">
        <f ca="1">OFFSET(RES!AN$95,$E80,0)</f>
        <v>8.15305140095378</v>
      </c>
      <c r="AL80" s="126">
        <f ca="1">OFFSET(RES!AO$95,$E80,0)</f>
        <v>8.15305140095378</v>
      </c>
      <c r="AM80" s="126">
        <f ca="1">OFFSET(RES!AP$95,$E80,0)</f>
        <v>8.15305140095378</v>
      </c>
    </row>
    <row r="81" spans="1:39" s="185" customFormat="1">
      <c r="A81" s="35" t="s">
        <v>544</v>
      </c>
      <c r="B81" s="185">
        <v>17.347656033450001</v>
      </c>
      <c r="E81" s="129">
        <f>MATCH(F81,RES!$D$96:$D$134,0)</f>
        <v>19</v>
      </c>
      <c r="F81" s="185" t="str">
        <f>A81</f>
        <v>RMEWG</v>
      </c>
      <c r="G81" s="126">
        <f ca="1">OFFSET(RES!J$95,$E81,0)</f>
        <v>8.7188816642673164</v>
      </c>
      <c r="H81" s="126">
        <f ca="1">OFFSET(RES!K$95,$E81,0)</f>
        <v>9.1909529956342002</v>
      </c>
      <c r="I81" s="126">
        <f ca="1">OFFSET(RES!L$95,$E81,0)</f>
        <v>9.663024327001084</v>
      </c>
      <c r="J81" s="126">
        <f ca="1">OFFSET(RES!M$95,$E81,0)</f>
        <v>10.13509565836797</v>
      </c>
      <c r="K81" s="126">
        <f ca="1">OFFSET(RES!N$95,$E81,0)</f>
        <v>10.607166989734854</v>
      </c>
      <c r="L81" s="126">
        <f ca="1">OFFSET(RES!O$95,$E81,0)</f>
        <v>11.079238321101737</v>
      </c>
      <c r="M81" s="126">
        <f ca="1">OFFSET(RES!P$95,$E81,0)</f>
        <v>11.378171826782255</v>
      </c>
      <c r="N81" s="126">
        <f ca="1">OFFSET(RES!Q$95,$E81,0)</f>
        <v>11.685658588383518</v>
      </c>
      <c r="O81" s="203">
        <f ca="1">OFFSET(RES!R$95,$E81,0)</f>
        <v>12.280157230230758</v>
      </c>
      <c r="P81" s="126">
        <f ca="1">OFFSET(RES!S$95,$E81,0)</f>
        <v>11.77101115573393</v>
      </c>
      <c r="Q81" s="126">
        <f ca="1">OFFSET(RES!T$95,$E81,0)</f>
        <v>12.014260966984846</v>
      </c>
      <c r="R81" s="126">
        <f ca="1">OFFSET(RES!U$95,$E81,0)</f>
        <v>12.240463606966912</v>
      </c>
      <c r="S81" s="126">
        <f ca="1">OFFSET(RES!V$95,$E81,0)</f>
        <v>12.474042037586484</v>
      </c>
      <c r="T81" s="203">
        <f ca="1">OFFSET(RES!W$95,$E81,0)</f>
        <v>12.715030972076047</v>
      </c>
      <c r="U81" s="126">
        <f ca="1">OFFSET(RES!X$95,$E81,0)</f>
        <v>12.920053020728256</v>
      </c>
      <c r="V81" s="126">
        <f ca="1">OFFSET(RES!Y$95,$E81,0)</f>
        <v>13.16270124426511</v>
      </c>
      <c r="W81" s="126">
        <f ca="1">OFFSET(RES!Z$95,$E81,0)</f>
        <v>13.401322773869312</v>
      </c>
      <c r="X81" s="126">
        <f ca="1">OFFSET(RES!AA$95,$E81,0)</f>
        <v>13.641798474435133</v>
      </c>
      <c r="Y81" s="205">
        <f ca="1">OFFSET(RES!AB$95,$E81,0)</f>
        <v>13.896130553790593</v>
      </c>
      <c r="Z81" s="126">
        <f ca="1">OFFSET(RES!AC$95,$E81,0)</f>
        <v>14.063488030535733</v>
      </c>
      <c r="AA81" s="126">
        <f ca="1">OFFSET(RES!AD$95,$E81,0)</f>
        <v>14.293266728070034</v>
      </c>
      <c r="AB81" s="126">
        <f ca="1">OFFSET(RES!AE$95,$E81,0)</f>
        <v>14.510019244832623</v>
      </c>
      <c r="AC81" s="126">
        <f ca="1">OFFSET(RES!AF$95,$E81,0)</f>
        <v>14.735550022199376</v>
      </c>
      <c r="AD81" s="126">
        <f ca="1">OFFSET(RES!AG$95,$E81,0)</f>
        <v>14.943634364767385</v>
      </c>
      <c r="AE81" s="126">
        <f ca="1">OFFSET(RES!AH$95,$E81,0)</f>
        <v>15.133911882169667</v>
      </c>
      <c r="AF81" s="126">
        <f ca="1">OFFSET(RES!AI$95,$E81,0)</f>
        <v>15.340641656864427</v>
      </c>
      <c r="AG81" s="126">
        <f ca="1">OFFSET(RES!AJ$95,$E81,0)</f>
        <v>15.54864296480285</v>
      </c>
      <c r="AH81" s="126">
        <f ca="1">OFFSET(RES!AK$95,$E81,0)</f>
        <v>15.743922862445357</v>
      </c>
      <c r="AI81" s="126">
        <f ca="1">OFFSET(RES!AL$95,$E81,0)</f>
        <v>15.93303778411358</v>
      </c>
      <c r="AJ81" s="126">
        <f ca="1">OFFSET(RES!AM$95,$E81,0)</f>
        <v>16.849032864717238</v>
      </c>
      <c r="AK81" s="126">
        <f ca="1">OFFSET(RES!AN$95,$E81,0)</f>
        <v>17.668385636289809</v>
      </c>
      <c r="AL81" s="126">
        <f ca="1">OFFSET(RES!AO$95,$E81,0)</f>
        <v>17.668385636289809</v>
      </c>
      <c r="AM81" s="126">
        <f ca="1">OFFSET(RES!AP$95,$E81,0)</f>
        <v>17.668385636289809</v>
      </c>
    </row>
    <row r="82" spans="1:39">
      <c r="A82" s="35" t="s">
        <v>380</v>
      </c>
      <c r="B82">
        <v>0.2282739655271</v>
      </c>
      <c r="E82" s="129">
        <f>MATCH(F82,RES!$D$96:$D$134,0)</f>
        <v>16</v>
      </c>
      <c r="F82" s="4" t="str">
        <f t="shared" si="1"/>
        <v>RMNL</v>
      </c>
      <c r="G82" s="126">
        <f ca="1">OFFSET(RES!J$95,$E82,0)</f>
        <v>3.3422499241462768E-2</v>
      </c>
      <c r="H82" s="126">
        <f ca="1">OFFSET(RES!K$95,$E82,0)</f>
        <v>4.0787476090530496E-2</v>
      </c>
      <c r="I82" s="126">
        <f ca="1">OFFSET(RES!L$95,$E82,0)</f>
        <v>4.8152452939598231E-2</v>
      </c>
      <c r="J82" s="126">
        <f ca="1">OFFSET(RES!M$95,$E82,0)</f>
        <v>5.5517429788665959E-2</v>
      </c>
      <c r="K82" s="126">
        <f ca="1">OFFSET(RES!N$95,$E82,0)</f>
        <v>6.2882406637733687E-2</v>
      </c>
      <c r="L82" s="126">
        <f ca="1">OFFSET(RES!O$95,$E82,0)</f>
        <v>7.0247383486801415E-2</v>
      </c>
      <c r="M82" s="126">
        <f ca="1">OFFSET(RES!P$95,$E82,0)</f>
        <v>7.2142757157985793E-2</v>
      </c>
      <c r="N82" s="126">
        <f ca="1">OFFSET(RES!Q$95,$E82,0)</f>
        <v>7.4092362341419624E-2</v>
      </c>
      <c r="O82" s="203">
        <f ca="1">OFFSET(RES!R$95,$E82,0)</f>
        <v>7.7861752697134329E-2</v>
      </c>
      <c r="P82" s="126">
        <f ca="1">OFFSET(RES!S$95,$E82,0)</f>
        <v>7.4633536234107511E-2</v>
      </c>
      <c r="Q82" s="126">
        <f ca="1">OFFSET(RES!T$95,$E82,0)</f>
        <v>7.6175850089879496E-2</v>
      </c>
      <c r="R82" s="126">
        <f ca="1">OFFSET(RES!U$95,$E82,0)</f>
        <v>7.7610077167230326E-2</v>
      </c>
      <c r="S82" s="126">
        <f ca="1">OFFSET(RES!V$95,$E82,0)</f>
        <v>7.9091070094219423E-2</v>
      </c>
      <c r="T82" s="203">
        <f ca="1">OFFSET(RES!W$95,$E82,0)</f>
        <v>8.0619048968445919E-2</v>
      </c>
      <c r="U82" s="126">
        <f ca="1">OFFSET(RES!X$95,$E82,0)</f>
        <v>8.1918981514123773E-2</v>
      </c>
      <c r="V82" s="126">
        <f ca="1">OFFSET(RES!Y$95,$E82,0)</f>
        <v>8.3457481031614919E-2</v>
      </c>
      <c r="W82" s="126">
        <f ca="1">OFFSET(RES!Z$95,$E82,0)</f>
        <v>8.4970449487793656E-2</v>
      </c>
      <c r="X82" s="126">
        <f ca="1">OFFSET(RES!AA$95,$E82,0)</f>
        <v>8.6495174226743451E-2</v>
      </c>
      <c r="Y82" s="205">
        <f ca="1">OFFSET(RES!AB$95,$E82,0)</f>
        <v>8.8107754676200023E-2</v>
      </c>
      <c r="Z82" s="126">
        <f ca="1">OFFSET(RES!AC$95,$E82,0)</f>
        <v>8.9168876795570617E-2</v>
      </c>
      <c r="AA82" s="126">
        <f ca="1">OFFSET(RES!AD$95,$E82,0)</f>
        <v>9.0625777695702583E-2</v>
      </c>
      <c r="AB82" s="126">
        <f ca="1">OFFSET(RES!AE$95,$E82,0)</f>
        <v>9.2000086716364296E-2</v>
      </c>
      <c r="AC82" s="126">
        <f ca="1">OFFSET(RES!AF$95,$E82,0)</f>
        <v>9.3430053880766195E-2</v>
      </c>
      <c r="AD82" s="126">
        <f ca="1">OFFSET(RES!AG$95,$E82,0)</f>
        <v>9.4749402755330378E-2</v>
      </c>
      <c r="AE82" s="126">
        <f ca="1">OFFSET(RES!AH$95,$E82,0)</f>
        <v>9.5955848302080315E-2</v>
      </c>
      <c r="AF82" s="126">
        <f ca="1">OFFSET(RES!AI$95,$E82,0)</f>
        <v>9.7266608603486918E-2</v>
      </c>
      <c r="AG82" s="126">
        <f ca="1">OFFSET(RES!AJ$95,$E82,0)</f>
        <v>9.8585431000932519E-2</v>
      </c>
      <c r="AH82" s="126">
        <f ca="1">OFFSET(RES!AK$95,$E82,0)</f>
        <v>9.9823593901610372E-2</v>
      </c>
      <c r="AI82" s="126">
        <f ca="1">OFFSET(RES!AL$95,$E82,0)</f>
        <v>0.10102266806541832</v>
      </c>
      <c r="AJ82" s="126">
        <f ca="1">OFFSET(RES!AM$95,$E82,0)</f>
        <v>0.10683049129606709</v>
      </c>
      <c r="AK82" s="126">
        <f ca="1">OFFSET(RES!AN$95,$E82,0)</f>
        <v>0.11202555856400437</v>
      </c>
      <c r="AL82" s="126">
        <f ca="1">OFFSET(RES!AO$95,$E82,0)</f>
        <v>0.11202555856400437</v>
      </c>
      <c r="AM82" s="126">
        <f ca="1">OFFSET(RES!AP$95,$E82,0)</f>
        <v>0.11202555856400437</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67.453729361457022</v>
      </c>
      <c r="Q84" s="24">
        <f ca="1">OFFSET(OtherTRA!T$46,$E84,0)</f>
        <v>68.820525293306204</v>
      </c>
      <c r="R84" s="24">
        <f ca="1">OFFSET(OtherTRA!U$46,$E84,0)</f>
        <v>70.187321225155387</v>
      </c>
      <c r="S84" s="24">
        <f ca="1">OFFSET(OtherTRA!V$46,$E84,0)</f>
        <v>71.554117157004569</v>
      </c>
      <c r="T84" s="24">
        <f ca="1">OFFSET(OtherTRA!W$46,$E84,0)</f>
        <v>72.920913088853752</v>
      </c>
      <c r="U84" s="24">
        <f ca="1">OFFSET(OtherTRA!X$46,$E84,0)</f>
        <v>74.287709020702934</v>
      </c>
      <c r="V84" s="24">
        <f ca="1">OFFSET(OtherTRA!Y$46,$E84,0)</f>
        <v>75.654504952552116</v>
      </c>
      <c r="W84" s="24">
        <f ca="1">OFFSET(OtherTRA!Z$46,$E84,0)</f>
        <v>77.021300884401299</v>
      </c>
      <c r="X84" s="24">
        <f ca="1">OFFSET(OtherTRA!AA$46,$E84,0)</f>
        <v>78.388096816250481</v>
      </c>
      <c r="Y84" s="24">
        <f ca="1">OFFSET(OtherTRA!AB$46,$E84,0)</f>
        <v>79.754892748099692</v>
      </c>
      <c r="Z84" s="24">
        <f ca="1">OFFSET(OtherTRA!AC$46,$E84,0)</f>
        <v>81.485455681681032</v>
      </c>
      <c r="AA84" s="24">
        <f ca="1">OFFSET(OtherTRA!AD$46,$E84,0)</f>
        <v>83.216018615262371</v>
      </c>
      <c r="AB84" s="24">
        <f ca="1">OFFSET(OtherTRA!AE$46,$E84,0)</f>
        <v>84.94658154884371</v>
      </c>
      <c r="AC84" s="24">
        <f ca="1">OFFSET(OtherTRA!AF$46,$E84,0)</f>
        <v>86.677144482425049</v>
      </c>
      <c r="AD84" s="24">
        <f ca="1">OFFSET(OtherTRA!AG$46,$E84,0)</f>
        <v>88.407707416006389</v>
      </c>
      <c r="AE84" s="24">
        <f ca="1">OFFSET(OtherTRA!AH$46,$E84,0)</f>
        <v>90.138270349587728</v>
      </c>
      <c r="AF84" s="24">
        <f ca="1">OFFSET(OtherTRA!AI$46,$E84,0)</f>
        <v>91.868833283169067</v>
      </c>
      <c r="AG84" s="24">
        <f ca="1">OFFSET(OtherTRA!AJ$46,$E84,0)</f>
        <v>93.599396216750407</v>
      </c>
      <c r="AH84" s="24">
        <f ca="1">OFFSET(OtherTRA!AK$46,$E84,0)</f>
        <v>95.329959150331746</v>
      </c>
      <c r="AI84" s="24">
        <f ca="1">OFFSET(OtherTRA!AL$46,$E84,0)</f>
        <v>97.060522083913071</v>
      </c>
      <c r="AJ84" s="24">
        <f ca="1">OFFSET(OtherTRA!AM$46,$E84,0)</f>
        <v>106.92747512368757</v>
      </c>
      <c r="AK84" s="24">
        <f ca="1">OFFSET(OtherTRA!AN$46,$E84,0)</f>
        <v>116.79442816346207</v>
      </c>
      <c r="AL84" s="24">
        <f ca="1">OFFSET(OtherTRA!AO$46,$E84,0)</f>
        <v>116.79442816346207</v>
      </c>
      <c r="AM84" s="24">
        <f ca="1">OFFSET(OtherTRA!AP$46,$E84,0)</f>
        <v>116.79442816346207</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22.484948912347601</v>
      </c>
      <c r="Q85" s="24">
        <f ca="1">OFFSET(OtherTRA!T$46,$E85,0)</f>
        <v>22.94055510331966</v>
      </c>
      <c r="R85" s="24">
        <f ca="1">OFFSET(OtherTRA!U$46,$E85,0)</f>
        <v>23.396161294291719</v>
      </c>
      <c r="S85" s="24">
        <f ca="1">OFFSET(OtherTRA!V$46,$E85,0)</f>
        <v>23.851767485263778</v>
      </c>
      <c r="T85" s="24">
        <f ca="1">OFFSET(OtherTRA!W$46,$E85,0)</f>
        <v>24.307373676235837</v>
      </c>
      <c r="U85" s="24">
        <f ca="1">OFFSET(OtherTRA!X$46,$E85,0)</f>
        <v>24.762979867207896</v>
      </c>
      <c r="V85" s="24">
        <f ca="1">OFFSET(OtherTRA!Y$46,$E85,0)</f>
        <v>25.218586058179955</v>
      </c>
      <c r="W85" s="24">
        <f ca="1">OFFSET(OtherTRA!Z$46,$E85,0)</f>
        <v>25.674192249152014</v>
      </c>
      <c r="X85" s="24">
        <f ca="1">OFFSET(OtherTRA!AA$46,$E85,0)</f>
        <v>26.129798440124073</v>
      </c>
      <c r="Y85" s="24">
        <f ca="1">OFFSET(OtherTRA!AB$46,$E85,0)</f>
        <v>26.585404631096118</v>
      </c>
      <c r="Z85" s="24">
        <f ca="1">OFFSET(OtherTRA!AC$46,$E85,0)</f>
        <v>27.16226849792055</v>
      </c>
      <c r="AA85" s="24">
        <f ca="1">OFFSET(OtherTRA!AD$46,$E85,0)</f>
        <v>27.739132364744982</v>
      </c>
      <c r="AB85" s="24">
        <f ca="1">OFFSET(OtherTRA!AE$46,$E85,0)</f>
        <v>28.315996231569414</v>
      </c>
      <c r="AC85" s="24">
        <f ca="1">OFFSET(OtherTRA!AF$46,$E85,0)</f>
        <v>28.892860098393847</v>
      </c>
      <c r="AD85" s="24">
        <f ca="1">OFFSET(OtherTRA!AG$46,$E85,0)</f>
        <v>29.469723965218279</v>
      </c>
      <c r="AE85" s="24">
        <f ca="1">OFFSET(OtherTRA!AH$46,$E85,0)</f>
        <v>30.046587832042711</v>
      </c>
      <c r="AF85" s="24">
        <f ca="1">OFFSET(OtherTRA!AI$46,$E85,0)</f>
        <v>30.623451698867143</v>
      </c>
      <c r="AG85" s="24">
        <f ca="1">OFFSET(OtherTRA!AJ$46,$E85,0)</f>
        <v>31.200315565691575</v>
      </c>
      <c r="AH85" s="24">
        <f ca="1">OFFSET(OtherTRA!AK$46,$E85,0)</f>
        <v>31.777179432516007</v>
      </c>
      <c r="AI85" s="24">
        <f ca="1">OFFSET(OtherTRA!AL$46,$E85,0)</f>
        <v>32.354043299340432</v>
      </c>
      <c r="AJ85" s="24">
        <f ca="1">OFFSET(OtherTRA!AM$46,$E85,0)</f>
        <v>35.64308212817992</v>
      </c>
      <c r="AK85" s="24">
        <f ca="1">OFFSET(OtherTRA!AN$46,$E85,0)</f>
        <v>38.932120957019407</v>
      </c>
      <c r="AL85" s="24">
        <f ca="1">OFFSET(OtherTRA!AO$46,$E85,0)</f>
        <v>38.932120957019407</v>
      </c>
      <c r="AM85" s="24">
        <f ca="1">OFFSET(OtherTRA!AP$46,$E85,0)</f>
        <v>38.932120957019407</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1.1957383686360379</v>
      </c>
      <c r="Q86" s="24">
        <f ca="1">OFFSET(OtherTRA!T$46,$E86,0)</f>
        <v>1.2199672786352169</v>
      </c>
      <c r="R86" s="24">
        <f ca="1">OFFSET(OtherTRA!U$46,$E86,0)</f>
        <v>1.244196188634396</v>
      </c>
      <c r="S86" s="24">
        <f ca="1">OFFSET(OtherTRA!V$46,$E86,0)</f>
        <v>1.268425098633575</v>
      </c>
      <c r="T86" s="24">
        <f ca="1">OFFSET(OtherTRA!W$46,$E86,0)</f>
        <v>1.292654008632754</v>
      </c>
      <c r="U86" s="24">
        <f ca="1">OFFSET(OtherTRA!X$46,$E86,0)</f>
        <v>1.3168829186319331</v>
      </c>
      <c r="V86" s="24">
        <f ca="1">OFFSET(OtherTRA!Y$46,$E86,0)</f>
        <v>1.3411118286311121</v>
      </c>
      <c r="W86" s="24">
        <f ca="1">OFFSET(OtherTRA!Z$46,$E86,0)</f>
        <v>1.3653407386302912</v>
      </c>
      <c r="X86" s="24">
        <f ca="1">OFFSET(OtherTRA!AA$46,$E86,0)</f>
        <v>1.3895696486294702</v>
      </c>
      <c r="Y86" s="24">
        <f ca="1">OFFSET(OtherTRA!AB$46,$E86,0)</f>
        <v>1.4137985586286488</v>
      </c>
      <c r="Z86" s="24">
        <f ca="1">OFFSET(OtherTRA!AC$46,$E86,0)</f>
        <v>1.444475891351559</v>
      </c>
      <c r="AA86" s="24">
        <f ca="1">OFFSET(OtherTRA!AD$46,$E86,0)</f>
        <v>1.4751532240744689</v>
      </c>
      <c r="AB86" s="24">
        <f ca="1">OFFSET(OtherTRA!AE$46,$E86,0)</f>
        <v>1.5058305567973789</v>
      </c>
      <c r="AC86" s="24">
        <f ca="1">OFFSET(OtherTRA!AF$46,$E86,0)</f>
        <v>1.5365078895202888</v>
      </c>
      <c r="AD86" s="24">
        <f ca="1">OFFSET(OtherTRA!AG$46,$E86,0)</f>
        <v>1.5671852222431988</v>
      </c>
      <c r="AE86" s="24">
        <f ca="1">OFFSET(OtherTRA!AH$46,$E86,0)</f>
        <v>1.5978625549661087</v>
      </c>
      <c r="AF86" s="24">
        <f ca="1">OFFSET(OtherTRA!AI$46,$E86,0)</f>
        <v>1.6285398876890187</v>
      </c>
      <c r="AG86" s="24">
        <f ca="1">OFFSET(OtherTRA!AJ$46,$E86,0)</f>
        <v>1.6592172204119287</v>
      </c>
      <c r="AH86" s="24">
        <f ca="1">OFFSET(OtherTRA!AK$46,$E86,0)</f>
        <v>1.6898945531348386</v>
      </c>
      <c r="AI86" s="24">
        <f ca="1">OFFSET(OtherTRA!AL$46,$E86,0)</f>
        <v>1.7205718858577495</v>
      </c>
      <c r="AJ86" s="24">
        <f ca="1">OFFSET(OtherTRA!AM$46,$E86,0)</f>
        <v>1.8954813303447415</v>
      </c>
      <c r="AK86" s="24">
        <f ca="1">OFFSET(OtherTRA!AN$46,$E86,0)</f>
        <v>2.0703907748317336</v>
      </c>
      <c r="AL86" s="24">
        <f ca="1">OFFSET(OtherTRA!AO$46,$E86,0)</f>
        <v>2.0703907748317336</v>
      </c>
      <c r="AM86" s="24">
        <f ca="1">OFFSET(OtherTRA!AP$46,$E86,0)</f>
        <v>2.0703907748317336</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46.092887519806268</v>
      </c>
      <c r="N87" s="24">
        <f ca="1">OFFSET(FTRA!Q$136,$E87,0)</f>
        <v>46.842953873991142</v>
      </c>
      <c r="O87" s="24">
        <f ca="1">OFFSET(FTRA!R$136,$E87,0)</f>
        <v>44.142991852962098</v>
      </c>
      <c r="P87" s="24">
        <f ca="1">OFFSET(FTRA!S$136,$E87,0)</f>
        <v>44.879732395028867</v>
      </c>
      <c r="Q87" s="24">
        <f ca="1">OFFSET(FTRA!T$136,$E87,0)</f>
        <v>45.828803197440493</v>
      </c>
      <c r="R87" s="24">
        <f ca="1">OFFSET(FTRA!U$136,$E87,0)</f>
        <v>46.777873999852119</v>
      </c>
      <c r="S87" s="24">
        <f ca="1">OFFSET(FTRA!V$136,$E87,0)</f>
        <v>47.726944802263745</v>
      </c>
      <c r="T87" s="24">
        <f ca="1">OFFSET(FTRA!W$136,$E87,0)</f>
        <v>48.676015604675371</v>
      </c>
      <c r="U87" s="24">
        <f ca="1">OFFSET(FTRA!X$136,$E87,0)</f>
        <v>49.625086407086997</v>
      </c>
      <c r="V87" s="24">
        <f ca="1">OFFSET(FTRA!Y$136,$E87,0)</f>
        <v>50.574157209498622</v>
      </c>
      <c r="W87" s="24">
        <f ca="1">OFFSET(FTRA!Z$136,$E87,0)</f>
        <v>51.523228011910248</v>
      </c>
      <c r="X87" s="24">
        <f ca="1">OFFSET(FTRA!AA$136,$E87,0)</f>
        <v>52.472298814321874</v>
      </c>
      <c r="Y87" s="24">
        <f ca="1">OFFSET(FTRA!AB$136,$E87,0)</f>
        <v>53.421369616733514</v>
      </c>
      <c r="Z87" s="24">
        <f ca="1">OFFSET(FTRA!AC$136,$E87,0)</f>
        <v>54.570839585172436</v>
      </c>
      <c r="AA87" s="24">
        <f ca="1">OFFSET(FTRA!AD$136,$E87,0)</f>
        <v>55.720309553611358</v>
      </c>
      <c r="AB87" s="24">
        <f ca="1">OFFSET(FTRA!AE$136,$E87,0)</f>
        <v>56.86977952205028</v>
      </c>
      <c r="AC87" s="24">
        <f ca="1">OFFSET(FTRA!AF$136,$E87,0)</f>
        <v>58.019249490489202</v>
      </c>
      <c r="AD87" s="24">
        <f ca="1">OFFSET(FTRA!AG$136,$E87,0)</f>
        <v>59.168719458928123</v>
      </c>
      <c r="AE87" s="24">
        <f ca="1">OFFSET(FTRA!AH$136,$E87,0)</f>
        <v>60.318189427367045</v>
      </c>
      <c r="AF87" s="24">
        <f ca="1">OFFSET(FTRA!AI$136,$E87,0)</f>
        <v>61.467659395805967</v>
      </c>
      <c r="AG87" s="24">
        <f ca="1">OFFSET(FTRA!AJ$136,$E87,0)</f>
        <v>62.617129364244889</v>
      </c>
      <c r="AH87" s="24">
        <f ca="1">OFFSET(FTRA!AK$136,$E87,0)</f>
        <v>63.766599332683811</v>
      </c>
      <c r="AI87" s="24">
        <f ca="1">OFFSET(FTRA!AL$136,$E87,0)</f>
        <v>64.916069301122718</v>
      </c>
      <c r="AJ87" s="24">
        <f ca="1">OFFSET(FTRA!AM$136,$E87,0)</f>
        <v>72.527156158624166</v>
      </c>
      <c r="AK87" s="24">
        <f ca="1">OFFSET(FTRA!AN$136,$E87,0)</f>
        <v>80.138243016125571</v>
      </c>
      <c r="AL87" s="24">
        <f ca="1">OFFSET(FTRA!AO$136,$E87,0)</f>
        <v>80.138243016125571</v>
      </c>
      <c r="AM87" s="24">
        <f ca="1">OFFSET(FTRA!AP$136,$E87,0)</f>
        <v>80.138243016125571</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3.4714719793248676</v>
      </c>
      <c r="N88" s="24">
        <f ca="1">OFFSET(FTRA!Q$136,$E88,0)</f>
        <v>3.4929439586497351</v>
      </c>
      <c r="O88" s="24">
        <f ca="1">OFFSET(FTRA!R$136,$E88,0)</f>
        <v>3.2916155783920269</v>
      </c>
      <c r="P88" s="24">
        <f ca="1">OFFSET(FTRA!S$136,$E88,0)</f>
        <v>3.3465521955922775</v>
      </c>
      <c r="Q88" s="24">
        <f ca="1">OFFSET(FTRA!T$136,$E88,0)</f>
        <v>3.4173216678704805</v>
      </c>
      <c r="R88" s="24">
        <f ca="1">OFFSET(FTRA!U$136,$E88,0)</f>
        <v>3.4880911401486836</v>
      </c>
      <c r="S88" s="24">
        <f ca="1">OFFSET(FTRA!V$136,$E88,0)</f>
        <v>3.5588606124268867</v>
      </c>
      <c r="T88" s="24">
        <f ca="1">OFFSET(FTRA!W$136,$E88,0)</f>
        <v>3.6296300847050897</v>
      </c>
      <c r="U88" s="24">
        <f ca="1">OFFSET(FTRA!X$136,$E88,0)</f>
        <v>3.7003995569832928</v>
      </c>
      <c r="V88" s="24">
        <f ca="1">OFFSET(FTRA!Y$136,$E88,0)</f>
        <v>3.7711690292614959</v>
      </c>
      <c r="W88" s="24">
        <f ca="1">OFFSET(FTRA!Z$136,$E88,0)</f>
        <v>3.841938501539699</v>
      </c>
      <c r="X88" s="24">
        <f ca="1">OFFSET(FTRA!AA$136,$E88,0)</f>
        <v>3.912707973817902</v>
      </c>
      <c r="Y88" s="24">
        <f ca="1">OFFSET(FTRA!AB$136,$E88,0)</f>
        <v>3.9834774460961033</v>
      </c>
      <c r="Z88" s="24">
        <f ca="1">OFFSET(FTRA!AC$136,$E88,0)</f>
        <v>4.0691901061625151</v>
      </c>
      <c r="AA88" s="24">
        <f ca="1">OFFSET(FTRA!AD$136,$E88,0)</f>
        <v>4.1549027662289273</v>
      </c>
      <c r="AB88" s="24">
        <f ca="1">OFFSET(FTRA!AE$136,$E88,0)</f>
        <v>4.2406154262953395</v>
      </c>
      <c r="AC88" s="24">
        <f ca="1">OFFSET(FTRA!AF$136,$E88,0)</f>
        <v>4.3263280863617517</v>
      </c>
      <c r="AD88" s="24">
        <f ca="1">OFFSET(FTRA!AG$136,$E88,0)</f>
        <v>4.4120407464281639</v>
      </c>
      <c r="AE88" s="24">
        <f ca="1">OFFSET(FTRA!AH$136,$E88,0)</f>
        <v>4.4977534064945761</v>
      </c>
      <c r="AF88" s="24">
        <f ca="1">OFFSET(FTRA!AI$136,$E88,0)</f>
        <v>4.5834660665609883</v>
      </c>
      <c r="AG88" s="24">
        <f ca="1">OFFSET(FTRA!AJ$136,$E88,0)</f>
        <v>4.6691787266274005</v>
      </c>
      <c r="AH88" s="24">
        <f ca="1">OFFSET(FTRA!AK$136,$E88,0)</f>
        <v>4.7548913866938127</v>
      </c>
      <c r="AI88" s="24">
        <f ca="1">OFFSET(FTRA!AL$136,$E88,0)</f>
        <v>4.8406040467602249</v>
      </c>
      <c r="AJ88" s="24">
        <f ca="1">OFFSET(FTRA!AM$136,$E88,0)</f>
        <v>5.4081408406435214</v>
      </c>
      <c r="AK88" s="24">
        <f ca="1">OFFSET(FTRA!AN$136,$E88,0)</f>
        <v>5.9756776345268161</v>
      </c>
      <c r="AL88" s="24">
        <f ca="1">OFFSET(FTRA!AO$136,$E88,0)</f>
        <v>5.9756776345268161</v>
      </c>
      <c r="AM88" s="24">
        <f ca="1">OFFSET(FTRA!AP$136,$E88,0)</f>
        <v>5.9756776345268161</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0.7022203283408196</v>
      </c>
      <c r="P89" s="24">
        <f ca="1">OFFSET(FTRA!S$136,$E89,0)</f>
        <v>0.71394029030160844</v>
      </c>
      <c r="Q89" s="24">
        <f ca="1">OFFSET(FTRA!T$136,$E89,0)</f>
        <v>0.72903797132667603</v>
      </c>
      <c r="R89" s="24">
        <f ca="1">OFFSET(FTRA!U$136,$E89,0)</f>
        <v>0.74413565235174362</v>
      </c>
      <c r="S89" s="24">
        <f ca="1">OFFSET(FTRA!V$136,$E89,0)</f>
        <v>0.7592333333768112</v>
      </c>
      <c r="T89" s="24">
        <f ca="1">OFFSET(FTRA!W$136,$E89,0)</f>
        <v>0.77433101440187879</v>
      </c>
      <c r="U89" s="24">
        <f ca="1">OFFSET(FTRA!X$136,$E89,0)</f>
        <v>0.78942869542694638</v>
      </c>
      <c r="V89" s="24">
        <f ca="1">OFFSET(FTRA!Y$136,$E89,0)</f>
        <v>0.80452637645201397</v>
      </c>
      <c r="W89" s="24">
        <f ca="1">OFFSET(FTRA!Z$136,$E89,0)</f>
        <v>0.81962405747708156</v>
      </c>
      <c r="X89" s="24">
        <f ca="1">OFFSET(FTRA!AA$136,$E89,0)</f>
        <v>0.83472173850214915</v>
      </c>
      <c r="Y89" s="24">
        <f ca="1">OFFSET(FTRA!AB$136,$E89,0)</f>
        <v>0.84981941952721651</v>
      </c>
      <c r="Z89" s="24">
        <f ca="1">OFFSET(FTRA!AC$136,$E89,0)</f>
        <v>0.86810502149420077</v>
      </c>
      <c r="AA89" s="24">
        <f ca="1">OFFSET(FTRA!AD$136,$E89,0)</f>
        <v>0.88639062346118491</v>
      </c>
      <c r="AB89" s="24">
        <f ca="1">OFFSET(FTRA!AE$136,$E89,0)</f>
        <v>0.90467622542816906</v>
      </c>
      <c r="AC89" s="24">
        <f ca="1">OFFSET(FTRA!AF$136,$E89,0)</f>
        <v>0.9229618273951532</v>
      </c>
      <c r="AD89" s="24">
        <f ca="1">OFFSET(FTRA!AG$136,$E89,0)</f>
        <v>0.94124742936213734</v>
      </c>
      <c r="AE89" s="24">
        <f ca="1">OFFSET(FTRA!AH$136,$E89,0)</f>
        <v>0.95953303132912149</v>
      </c>
      <c r="AF89" s="24">
        <f ca="1">OFFSET(FTRA!AI$136,$E89,0)</f>
        <v>0.97781863329610563</v>
      </c>
      <c r="AG89" s="24">
        <f ca="1">OFFSET(FTRA!AJ$136,$E89,0)</f>
        <v>0.99610423526308978</v>
      </c>
      <c r="AH89" s="24">
        <f ca="1">OFFSET(FTRA!AK$136,$E89,0)</f>
        <v>1.0143898372300739</v>
      </c>
      <c r="AI89" s="24">
        <f ca="1">OFFSET(FTRA!AL$136,$E89,0)</f>
        <v>1.0326754391970585</v>
      </c>
      <c r="AJ89" s="24">
        <f ca="1">OFFSET(FTRA!AM$136,$E89,0)</f>
        <v>1.1537515078493135</v>
      </c>
      <c r="AK89" s="24">
        <f ca="1">OFFSET(FTRA!AN$136,$E89,0)</f>
        <v>1.2748275765015673</v>
      </c>
      <c r="AL89" s="24">
        <f ca="1">OFFSET(FTRA!AO$136,$E89,0)</f>
        <v>1.2748275765015673</v>
      </c>
      <c r="AM89" s="24">
        <f ca="1">OFFSET(FTRA!AP$136,$E89,0)</f>
        <v>1.2748275765015673</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2.8914666816048276</v>
      </c>
      <c r="P90" s="24">
        <f ca="1">OFFSET(FTRA!S$136,$E90,0)</f>
        <v>2.9397248680338159</v>
      </c>
      <c r="Q90" s="24">
        <f ca="1">OFFSET(FTRA!T$136,$E90,0)</f>
        <v>3.001891170961311</v>
      </c>
      <c r="R90" s="24">
        <f ca="1">OFFSET(FTRA!U$136,$E90,0)</f>
        <v>3.064057473888806</v>
      </c>
      <c r="S90" s="24">
        <f ca="1">OFFSET(FTRA!V$136,$E90,0)</f>
        <v>3.126223776816301</v>
      </c>
      <c r="T90" s="24">
        <f ca="1">OFFSET(FTRA!W$136,$E90,0)</f>
        <v>3.1883900797437961</v>
      </c>
      <c r="U90" s="24">
        <f ca="1">OFFSET(FTRA!X$136,$E90,0)</f>
        <v>3.2505563826712911</v>
      </c>
      <c r="V90" s="24">
        <f ca="1">OFFSET(FTRA!Y$136,$E90,0)</f>
        <v>3.3127226855987861</v>
      </c>
      <c r="W90" s="24">
        <f ca="1">OFFSET(FTRA!Z$136,$E90,0)</f>
        <v>3.3748889885262812</v>
      </c>
      <c r="X90" s="24">
        <f ca="1">OFFSET(FTRA!AA$136,$E90,0)</f>
        <v>3.4370552914537762</v>
      </c>
      <c r="Y90" s="24">
        <f ca="1">OFFSET(FTRA!AB$136,$E90,0)</f>
        <v>3.4992215943812695</v>
      </c>
      <c r="Z90" s="24">
        <f ca="1">OFFSET(FTRA!AC$136,$E90,0)</f>
        <v>3.5745144999078682</v>
      </c>
      <c r="AA90" s="24">
        <f ca="1">OFFSET(FTRA!AD$136,$E90,0)</f>
        <v>3.6498074054344669</v>
      </c>
      <c r="AB90" s="24">
        <f ca="1">OFFSET(FTRA!AE$136,$E90,0)</f>
        <v>3.7251003109610656</v>
      </c>
      <c r="AC90" s="24">
        <f ca="1">OFFSET(FTRA!AF$136,$E90,0)</f>
        <v>3.8003932164876644</v>
      </c>
      <c r="AD90" s="24">
        <f ca="1">OFFSET(FTRA!AG$136,$E90,0)</f>
        <v>3.8756861220142631</v>
      </c>
      <c r="AE90" s="24">
        <f ca="1">OFFSET(FTRA!AH$136,$E90,0)</f>
        <v>3.9509790275408618</v>
      </c>
      <c r="AF90" s="24">
        <f ca="1">OFFSET(FTRA!AI$136,$E90,0)</f>
        <v>4.026271933067461</v>
      </c>
      <c r="AG90" s="24">
        <f ca="1">OFFSET(FTRA!AJ$136,$E90,0)</f>
        <v>4.1015648385940597</v>
      </c>
      <c r="AH90" s="24">
        <f ca="1">OFFSET(FTRA!AK$136,$E90,0)</f>
        <v>4.1768577441206585</v>
      </c>
      <c r="AI90" s="24">
        <f ca="1">OFFSET(FTRA!AL$136,$E90,0)</f>
        <v>4.2521506496472572</v>
      </c>
      <c r="AJ90" s="24">
        <f ca="1">OFFSET(FTRA!AM$136,$E90,0)</f>
        <v>4.7506942040255051</v>
      </c>
      <c r="AK90" s="24">
        <f ca="1">OFFSET(FTRA!AN$136,$E90,0)</f>
        <v>5.249237758403754</v>
      </c>
      <c r="AL90" s="24">
        <f ca="1">OFFSET(FTRA!AO$136,$E90,0)</f>
        <v>5.249237758403754</v>
      </c>
      <c r="AM90" s="24">
        <f ca="1">OFFSET(FTRA!AP$136,$E90,0)</f>
        <v>5.249237758403754</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0.52750101734157984</v>
      </c>
      <c r="Q91" s="24">
        <f ca="1">OFFSET(FTRA!T$136,$E91,0)</f>
        <v>0.5386560707940995</v>
      </c>
      <c r="R91" s="24">
        <f ca="1">OFFSET(FTRA!U$136,$E91,0)</f>
        <v>0.54981112424661915</v>
      </c>
      <c r="S91" s="24">
        <f ca="1">OFFSET(FTRA!V$136,$E91,0)</f>
        <v>0.56096617769913881</v>
      </c>
      <c r="T91" s="24">
        <f ca="1">OFFSET(FTRA!W$136,$E91,0)</f>
        <v>0.57212123115165847</v>
      </c>
      <c r="U91" s="24">
        <f ca="1">OFFSET(FTRA!X$136,$E91,0)</f>
        <v>0.58327628460417813</v>
      </c>
      <c r="V91" s="24">
        <f ca="1">OFFSET(FTRA!Y$136,$E91,0)</f>
        <v>0.59443133805669779</v>
      </c>
      <c r="W91" s="24">
        <f ca="1">OFFSET(FTRA!Z$136,$E91,0)</f>
        <v>0.60558639150921745</v>
      </c>
      <c r="X91" s="24">
        <f ca="1">OFFSET(FTRA!AA$136,$E91,0)</f>
        <v>0.61674144496173711</v>
      </c>
      <c r="Y91" s="24">
        <f ca="1">OFFSET(FTRA!AB$136,$E91,0)</f>
        <v>0.62789649841425632</v>
      </c>
      <c r="Z91" s="24">
        <f ca="1">OFFSET(FTRA!AC$136,$E91,0)</f>
        <v>0.64140697509041156</v>
      </c>
      <c r="AA91" s="24">
        <f ca="1">OFFSET(FTRA!AD$136,$E91,0)</f>
        <v>0.65491745176656679</v>
      </c>
      <c r="AB91" s="24">
        <f ca="1">OFFSET(FTRA!AE$136,$E91,0)</f>
        <v>0.66842792844272203</v>
      </c>
      <c r="AC91" s="24">
        <f ca="1">OFFSET(FTRA!AF$136,$E91,0)</f>
        <v>0.68193840511887727</v>
      </c>
      <c r="AD91" s="24">
        <f ca="1">OFFSET(FTRA!AG$136,$E91,0)</f>
        <v>0.6954488817950325</v>
      </c>
      <c r="AE91" s="24">
        <f ca="1">OFFSET(FTRA!AH$136,$E91,0)</f>
        <v>0.70895935847118774</v>
      </c>
      <c r="AF91" s="24">
        <f ca="1">OFFSET(FTRA!AI$136,$E91,0)</f>
        <v>0.72246983514734298</v>
      </c>
      <c r="AG91" s="24">
        <f ca="1">OFFSET(FTRA!AJ$136,$E91,0)</f>
        <v>0.73598031182349821</v>
      </c>
      <c r="AH91" s="24">
        <f ca="1">OFFSET(FTRA!AK$136,$E91,0)</f>
        <v>0.74949078849965345</v>
      </c>
      <c r="AI91" s="24">
        <f ca="1">OFFSET(FTRA!AL$136,$E91,0)</f>
        <v>0.76300126517580824</v>
      </c>
      <c r="AJ91" s="24">
        <f ca="1">OFFSET(FTRA!AM$136,$E91,0)</f>
        <v>0.85245937568922669</v>
      </c>
      <c r="AK91" s="24">
        <f ca="1">OFFSET(FTRA!AN$136,$E91,0)</f>
        <v>0.94191748620264482</v>
      </c>
      <c r="AL91" s="24">
        <f ca="1">OFFSET(FTRA!AO$136,$E91,0)</f>
        <v>0.94191748620264482</v>
      </c>
      <c r="AM91" s="24">
        <f ca="1">OFFSET(FTRA!AP$136,$E91,0)</f>
        <v>0.94191748620264482</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0.28087503644906997</v>
      </c>
      <c r="Q92" s="24">
        <f ca="1">OFFSET(FTRA!T$136,$E92,0)</f>
        <v>0.28681469522140346</v>
      </c>
      <c r="R92" s="24">
        <f ca="1">OFFSET(FTRA!U$136,$E92,0)</f>
        <v>0.29275435399373695</v>
      </c>
      <c r="S92" s="24">
        <f ca="1">OFFSET(FTRA!V$136,$E92,0)</f>
        <v>0.29869401276607044</v>
      </c>
      <c r="T92" s="24">
        <f ca="1">OFFSET(FTRA!W$136,$E92,0)</f>
        <v>0.30463367153840393</v>
      </c>
      <c r="U92" s="24">
        <f ca="1">OFFSET(FTRA!X$136,$E92,0)</f>
        <v>0.31057333031073742</v>
      </c>
      <c r="V92" s="24">
        <f ca="1">OFFSET(FTRA!Y$136,$E92,0)</f>
        <v>0.31651298908307091</v>
      </c>
      <c r="W92" s="24">
        <f ca="1">OFFSET(FTRA!Z$136,$E92,0)</f>
        <v>0.3224526478554044</v>
      </c>
      <c r="X92" s="24">
        <f ca="1">OFFSET(FTRA!AA$136,$E92,0)</f>
        <v>0.32839230662773788</v>
      </c>
      <c r="Y92" s="24">
        <f ca="1">OFFSET(FTRA!AB$136,$E92,0)</f>
        <v>0.3343319654000716</v>
      </c>
      <c r="Z92" s="24">
        <f ca="1">OFFSET(FTRA!AC$136,$E92,0)</f>
        <v>0.3415258010593536</v>
      </c>
      <c r="AA92" s="24">
        <f ca="1">OFFSET(FTRA!AD$136,$E92,0)</f>
        <v>0.34871963671863559</v>
      </c>
      <c r="AB92" s="24">
        <f ca="1">OFFSET(FTRA!AE$136,$E92,0)</f>
        <v>0.35591347237791759</v>
      </c>
      <c r="AC92" s="24">
        <f ca="1">OFFSET(FTRA!AF$136,$E92,0)</f>
        <v>0.36310730803719959</v>
      </c>
      <c r="AD92" s="24">
        <f ca="1">OFFSET(FTRA!AG$136,$E92,0)</f>
        <v>0.37030114369648159</v>
      </c>
      <c r="AE92" s="24">
        <f ca="1">OFFSET(FTRA!AH$136,$E92,0)</f>
        <v>0.37749497935576359</v>
      </c>
      <c r="AF92" s="24">
        <f ca="1">OFFSET(FTRA!AI$136,$E92,0)</f>
        <v>0.38468881501504559</v>
      </c>
      <c r="AG92" s="24">
        <f ca="1">OFFSET(FTRA!AJ$136,$E92,0)</f>
        <v>0.39188265067432759</v>
      </c>
      <c r="AH92" s="24">
        <f ca="1">OFFSET(FTRA!AK$136,$E92,0)</f>
        <v>0.39907648633360959</v>
      </c>
      <c r="AI92" s="24">
        <f ca="1">OFFSET(FTRA!AL$136,$E92,0)</f>
        <v>0.40627032199289187</v>
      </c>
      <c r="AJ92" s="24">
        <f ca="1">OFFSET(FTRA!AM$136,$E92,0)</f>
        <v>0.45390350036617777</v>
      </c>
      <c r="AK92" s="24">
        <f ca="1">OFFSET(FTRA!AN$136,$E92,0)</f>
        <v>0.50153667873946384</v>
      </c>
      <c r="AL92" s="24">
        <f ca="1">OFFSET(FTRA!AO$136,$E92,0)</f>
        <v>0.50153667873946384</v>
      </c>
      <c r="AM92" s="24">
        <f ca="1">OFFSET(FTRA!AP$136,$E92,0)</f>
        <v>0.50153667873946384</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6.0652596920330133</v>
      </c>
      <c r="L93" s="24">
        <f ca="1">OFFSET(FTRA!O$136,$E93,0)</f>
        <v>6.1205193840660259</v>
      </c>
      <c r="M93" s="24">
        <f ca="1">OFFSET(FTRA!P$136,$E93,0)</f>
        <v>6.1586120407825806</v>
      </c>
      <c r="N93" s="24">
        <f ca="1">OFFSET(FTRA!Q$136,$E93,0)</f>
        <v>6.1967046974991353</v>
      </c>
      <c r="O93" s="24">
        <f ca="1">OFFSET(FTRA!R$136,$E93,0)</f>
        <v>5.8395353485339427</v>
      </c>
      <c r="P93" s="24">
        <f ca="1">OFFSET(FTRA!S$136,$E93,0)</f>
        <v>5.9369964008438423</v>
      </c>
      <c r="Q93" s="24">
        <f ca="1">OFFSET(FTRA!T$136,$E93,0)</f>
        <v>6.0625459448667014</v>
      </c>
      <c r="R93" s="24">
        <f ca="1">OFFSET(FTRA!U$136,$E93,0)</f>
        <v>6.1880954888895605</v>
      </c>
      <c r="S93" s="24">
        <f ca="1">OFFSET(FTRA!V$136,$E93,0)</f>
        <v>6.3136450329124196</v>
      </c>
      <c r="T93" s="24">
        <f ca="1">OFFSET(FTRA!W$136,$E93,0)</f>
        <v>6.4391945769352787</v>
      </c>
      <c r="U93" s="24">
        <f ca="1">OFFSET(FTRA!X$136,$E93,0)</f>
        <v>6.5647441209581379</v>
      </c>
      <c r="V93" s="24">
        <f ca="1">OFFSET(FTRA!Y$136,$E93,0)</f>
        <v>6.690293664980997</v>
      </c>
      <c r="W93" s="24">
        <f ca="1">OFFSET(FTRA!Z$136,$E93,0)</f>
        <v>6.8158432090038561</v>
      </c>
      <c r="X93" s="24">
        <f ca="1">OFFSET(FTRA!AA$136,$E93,0)</f>
        <v>6.9413927530267152</v>
      </c>
      <c r="Y93" s="24">
        <f ca="1">OFFSET(FTRA!AB$136,$E93,0)</f>
        <v>7.0669422970495743</v>
      </c>
      <c r="Z93" s="24">
        <f ca="1">OFFSET(FTRA!AC$136,$E93,0)</f>
        <v>7.2190020064398173</v>
      </c>
      <c r="AA93" s="24">
        <f ca="1">OFFSET(FTRA!AD$136,$E93,0)</f>
        <v>7.3710617158300602</v>
      </c>
      <c r="AB93" s="24">
        <f ca="1">OFFSET(FTRA!AE$136,$E93,0)</f>
        <v>7.5231214252203031</v>
      </c>
      <c r="AC93" s="24">
        <f ca="1">OFFSET(FTRA!AF$136,$E93,0)</f>
        <v>7.6751811346105461</v>
      </c>
      <c r="AD93" s="24">
        <f ca="1">OFFSET(FTRA!AG$136,$E93,0)</f>
        <v>7.827240844000789</v>
      </c>
      <c r="AE93" s="24">
        <f ca="1">OFFSET(FTRA!AH$136,$E93,0)</f>
        <v>7.9793005533910319</v>
      </c>
      <c r="AF93" s="24">
        <f ca="1">OFFSET(FTRA!AI$136,$E93,0)</f>
        <v>8.1313602627812749</v>
      </c>
      <c r="AG93" s="24">
        <f ca="1">OFFSET(FTRA!AJ$136,$E93,0)</f>
        <v>8.2834199721715169</v>
      </c>
      <c r="AH93" s="24">
        <f ca="1">OFFSET(FTRA!AK$136,$E93,0)</f>
        <v>8.435479681561759</v>
      </c>
      <c r="AI93" s="24">
        <f ca="1">OFFSET(FTRA!AL$136,$E93,0)</f>
        <v>8.5875393909520028</v>
      </c>
      <c r="AJ93" s="24">
        <f ca="1">OFFSET(FTRA!AM$136,$E93,0)</f>
        <v>9.594385752729794</v>
      </c>
      <c r="AK93" s="24">
        <f ca="1">OFFSET(FTRA!AN$136,$E93,0)</f>
        <v>10.601232114507592</v>
      </c>
      <c r="AL93" s="24">
        <f ca="1">OFFSET(FTRA!AO$136,$E93,0)</f>
        <v>10.601232114507592</v>
      </c>
      <c r="AM93" s="24">
        <f ca="1">OFFSET(FTRA!AP$136,$E93,0)</f>
        <v>10.601232114507592</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1.7266269298997847</v>
      </c>
      <c r="Q94" s="24">
        <f ca="1">OFFSET(FTRA!T$136,$E94,0)</f>
        <v>1.7631398750172342</v>
      </c>
      <c r="R94" s="24">
        <f ca="1">OFFSET(FTRA!U$136,$E94,0)</f>
        <v>1.7996528201346838</v>
      </c>
      <c r="S94" s="24">
        <f ca="1">OFFSET(FTRA!V$136,$E94,0)</f>
        <v>1.8361657652521333</v>
      </c>
      <c r="T94" s="24">
        <f ca="1">OFFSET(FTRA!W$136,$E94,0)</f>
        <v>1.8726787103695828</v>
      </c>
      <c r="U94" s="24">
        <f ca="1">OFFSET(FTRA!X$136,$E94,0)</f>
        <v>1.9091916554870323</v>
      </c>
      <c r="V94" s="24">
        <f ca="1">OFFSET(FTRA!Y$136,$E94,0)</f>
        <v>1.9457046006044818</v>
      </c>
      <c r="W94" s="24">
        <f ca="1">OFFSET(FTRA!Z$136,$E94,0)</f>
        <v>1.9822175457219313</v>
      </c>
      <c r="X94" s="24">
        <f ca="1">OFFSET(FTRA!AA$136,$E94,0)</f>
        <v>2.0187304908393808</v>
      </c>
      <c r="Y94" s="24">
        <f ca="1">OFFSET(FTRA!AB$136,$E94,0)</f>
        <v>2.055243435956831</v>
      </c>
      <c r="Z94" s="24">
        <f ca="1">OFFSET(FTRA!AC$136,$E94,0)</f>
        <v>2.0994661997012409</v>
      </c>
      <c r="AA94" s="24">
        <f ca="1">OFFSET(FTRA!AD$136,$E94,0)</f>
        <v>2.1436889634456509</v>
      </c>
      <c r="AB94" s="24">
        <f ca="1">OFFSET(FTRA!AE$136,$E94,0)</f>
        <v>2.1879117271900608</v>
      </c>
      <c r="AC94" s="24">
        <f ca="1">OFFSET(FTRA!AF$136,$E94,0)</f>
        <v>2.2321344909344707</v>
      </c>
      <c r="AD94" s="24">
        <f ca="1">OFFSET(FTRA!AG$136,$E94,0)</f>
        <v>2.2763572546788806</v>
      </c>
      <c r="AE94" s="24">
        <f ca="1">OFFSET(FTRA!AH$136,$E94,0)</f>
        <v>2.3205800184232905</v>
      </c>
      <c r="AF94" s="24">
        <f ca="1">OFFSET(FTRA!AI$136,$E94,0)</f>
        <v>2.3648027821677005</v>
      </c>
      <c r="AG94" s="24">
        <f ca="1">OFFSET(FTRA!AJ$136,$E94,0)</f>
        <v>2.4090255459121104</v>
      </c>
      <c r="AH94" s="24">
        <f ca="1">OFFSET(FTRA!AK$136,$E94,0)</f>
        <v>2.4532483096565203</v>
      </c>
      <c r="AI94" s="24">
        <f ca="1">OFFSET(FTRA!AL$136,$E94,0)</f>
        <v>2.4974710734009289</v>
      </c>
      <c r="AJ94" s="24">
        <f ca="1">OFFSET(FTRA!AM$136,$E94,0)</f>
        <v>2.7902871583610058</v>
      </c>
      <c r="AK94" s="24">
        <f ca="1">OFFSET(FTRA!AN$136,$E94,0)</f>
        <v>3.0831032433210828</v>
      </c>
      <c r="AL94" s="24">
        <f ca="1">OFFSET(FTRA!AO$136,$E94,0)</f>
        <v>3.0831032433210828</v>
      </c>
      <c r="AM94" s="24">
        <f ca="1">OFFSET(FTRA!AP$136,$E94,0)</f>
        <v>3.0831032433210828</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9.8986341820506391E-2</v>
      </c>
      <c r="Q95" s="24">
        <f ca="1">OFFSET(FTRA!T$136,$E95,0)</f>
        <v>0.1010796040091594</v>
      </c>
      <c r="R95" s="24">
        <f ca="1">OFFSET(FTRA!U$136,$E95,0)</f>
        <v>0.10317286619781241</v>
      </c>
      <c r="S95" s="24">
        <f ca="1">OFFSET(FTRA!V$136,$E95,0)</f>
        <v>0.10526612838646542</v>
      </c>
      <c r="T95" s="24">
        <f ca="1">OFFSET(FTRA!W$136,$E95,0)</f>
        <v>0.10735939057511842</v>
      </c>
      <c r="U95" s="24">
        <f ca="1">OFFSET(FTRA!X$136,$E95,0)</f>
        <v>0.10945265276377143</v>
      </c>
      <c r="V95" s="24">
        <f ca="1">OFFSET(FTRA!Y$136,$E95,0)</f>
        <v>0.11154591495242444</v>
      </c>
      <c r="W95" s="24">
        <f ca="1">OFFSET(FTRA!Z$136,$E95,0)</f>
        <v>0.11363917714107745</v>
      </c>
      <c r="X95" s="24">
        <f ca="1">OFFSET(FTRA!AA$136,$E95,0)</f>
        <v>0.11573243932973046</v>
      </c>
      <c r="Y95" s="24">
        <f ca="1">OFFSET(FTRA!AB$136,$E95,0)</f>
        <v>0.11782570151838351</v>
      </c>
      <c r="Z95" s="24">
        <f ca="1">OFFSET(FTRA!AC$136,$E95,0)</f>
        <v>0.12036096233961124</v>
      </c>
      <c r="AA95" s="24">
        <f ca="1">OFFSET(FTRA!AD$136,$E95,0)</f>
        <v>0.12289622316083898</v>
      </c>
      <c r="AB95" s="24">
        <f ca="1">OFFSET(FTRA!AE$136,$E95,0)</f>
        <v>0.12543148398206672</v>
      </c>
      <c r="AC95" s="24">
        <f ca="1">OFFSET(FTRA!AF$136,$E95,0)</f>
        <v>0.12796674480329445</v>
      </c>
      <c r="AD95" s="24">
        <f ca="1">OFFSET(FTRA!AG$136,$E95,0)</f>
        <v>0.13050200562452219</v>
      </c>
      <c r="AE95" s="24">
        <f ca="1">OFFSET(FTRA!AH$136,$E95,0)</f>
        <v>0.13303726644574992</v>
      </c>
      <c r="AF95" s="24">
        <f ca="1">OFFSET(FTRA!AI$136,$E95,0)</f>
        <v>0.13557252726697766</v>
      </c>
      <c r="AG95" s="24">
        <f ca="1">OFFSET(FTRA!AJ$136,$E95,0)</f>
        <v>0.1381077880882054</v>
      </c>
      <c r="AH95" s="24">
        <f ca="1">OFFSET(FTRA!AK$136,$E95,0)</f>
        <v>0.14064304890943313</v>
      </c>
      <c r="AI95" s="24">
        <f ca="1">OFFSET(FTRA!AL$136,$E95,0)</f>
        <v>0.14317830973066084</v>
      </c>
      <c r="AJ95" s="24">
        <f ca="1">OFFSET(FTRA!AM$136,$E95,0)</f>
        <v>0.1599652557550014</v>
      </c>
      <c r="AK95" s="24">
        <f ca="1">OFFSET(FTRA!AN$136,$E95,0)</f>
        <v>0.17675220177934206</v>
      </c>
      <c r="AL95" s="24">
        <f ca="1">OFFSET(FTRA!AO$136,$E95,0)</f>
        <v>0.17675220177934206</v>
      </c>
      <c r="AM95" s="24">
        <f ca="1">OFFSET(FTRA!AP$136,$E95,0)</f>
        <v>0.17675220177934206</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2.199121299312248E-2</v>
      </c>
      <c r="Q96" s="24">
        <f ca="1">OFFSET(FTRA!T$136,$E96,0)</f>
        <v>2.2456260733997591E-2</v>
      </c>
      <c r="R96" s="24">
        <f ca="1">OFFSET(FTRA!U$136,$E96,0)</f>
        <v>2.2921308474872702E-2</v>
      </c>
      <c r="S96" s="24">
        <f ca="1">OFFSET(FTRA!V$136,$E96,0)</f>
        <v>2.3386356215747812E-2</v>
      </c>
      <c r="T96" s="24">
        <f ca="1">OFFSET(FTRA!W$136,$E96,0)</f>
        <v>2.3851403956622923E-2</v>
      </c>
      <c r="U96" s="24">
        <f ca="1">OFFSET(FTRA!X$136,$E96,0)</f>
        <v>2.4316451697498034E-2</v>
      </c>
      <c r="V96" s="24">
        <f ca="1">OFFSET(FTRA!Y$136,$E96,0)</f>
        <v>2.4781499438373145E-2</v>
      </c>
      <c r="W96" s="24">
        <f ca="1">OFFSET(FTRA!Z$136,$E96,0)</f>
        <v>2.5246547179248256E-2</v>
      </c>
      <c r="X96" s="24">
        <f ca="1">OFFSET(FTRA!AA$136,$E96,0)</f>
        <v>2.5711594920123367E-2</v>
      </c>
      <c r="Y96" s="24">
        <f ca="1">OFFSET(FTRA!AB$136,$E96,0)</f>
        <v>2.6176642660998485E-2</v>
      </c>
      <c r="Z96" s="24">
        <f ca="1">OFFSET(FTRA!AC$136,$E96,0)</f>
        <v>2.6739886636756638E-2</v>
      </c>
      <c r="AA96" s="24">
        <f ca="1">OFFSET(FTRA!AD$136,$E96,0)</f>
        <v>2.7303130612514791E-2</v>
      </c>
      <c r="AB96" s="24">
        <f ca="1">OFFSET(FTRA!AE$136,$E96,0)</f>
        <v>2.7866374588272944E-2</v>
      </c>
      <c r="AC96" s="24">
        <f ca="1">OFFSET(FTRA!AF$136,$E96,0)</f>
        <v>2.8429618564031096E-2</v>
      </c>
      <c r="AD96" s="24">
        <f ca="1">OFFSET(FTRA!AG$136,$E96,0)</f>
        <v>2.8992862539789249E-2</v>
      </c>
      <c r="AE96" s="24">
        <f ca="1">OFFSET(FTRA!AH$136,$E96,0)</f>
        <v>2.9556106515547402E-2</v>
      </c>
      <c r="AF96" s="24">
        <f ca="1">OFFSET(FTRA!AI$136,$E96,0)</f>
        <v>3.0119350491305555E-2</v>
      </c>
      <c r="AG96" s="24">
        <f ca="1">OFFSET(FTRA!AJ$136,$E96,0)</f>
        <v>3.0682594467063708E-2</v>
      </c>
      <c r="AH96" s="24">
        <f ca="1">OFFSET(FTRA!AK$136,$E96,0)</f>
        <v>3.1245838442821861E-2</v>
      </c>
      <c r="AI96" s="24">
        <f ca="1">OFFSET(FTRA!AL$136,$E96,0)</f>
        <v>3.1809082418580027E-2</v>
      </c>
      <c r="AJ96" s="24">
        <f ca="1">OFFSET(FTRA!AM$136,$E96,0)</f>
        <v>3.5538539419776589E-2</v>
      </c>
      <c r="AK96" s="24">
        <f ca="1">OFFSET(FTRA!AN$136,$E96,0)</f>
        <v>3.9267996420973179E-2</v>
      </c>
      <c r="AL96" s="24">
        <f ca="1">OFFSET(FTRA!AO$136,$E96,0)</f>
        <v>3.9267996420973179E-2</v>
      </c>
      <c r="AM96" s="24">
        <f ca="1">OFFSET(FTRA!AP$136,$E96,0)</f>
        <v>3.9267996420973179E-2</v>
      </c>
    </row>
    <row r="97" spans="1:39">
      <c r="A97" s="35" t="s">
        <v>382</v>
      </c>
      <c r="B97">
        <v>28</v>
      </c>
      <c r="E97" s="128">
        <f>MATCH(F97,FTRA!$D$137:$D$149,0)</f>
        <v>11</v>
      </c>
      <c r="F97" s="4" t="str">
        <f t="shared" si="1"/>
        <v>TFRCO</v>
      </c>
      <c r="G97" s="24">
        <f ca="1">OFFSET(FTRA!J$136,$E97,0)</f>
        <v>22</v>
      </c>
      <c r="H97" s="24">
        <f ca="1">OFFSET(FTRA!K$136,$E97,0)</f>
        <v>22.394471154794275</v>
      </c>
      <c r="I97" s="24">
        <f ca="1">OFFSET(FTRA!L$136,$E97,0)</f>
        <v>22.788942309588549</v>
      </c>
      <c r="J97" s="24">
        <f ca="1">OFFSET(FTRA!M$136,$E97,0)</f>
        <v>23.18341346438282</v>
      </c>
      <c r="K97" s="24">
        <f ca="1">OFFSET(FTRA!N$136,$E97,0)</f>
        <v>23.396576241140856</v>
      </c>
      <c r="L97" s="24">
        <f ca="1">OFFSET(FTRA!O$136,$E97,0)</f>
        <v>23.609739017898892</v>
      </c>
      <c r="M97" s="24">
        <f ca="1">OFFSET(FTRA!P$136,$E97,0)</f>
        <v>23.75668041733595</v>
      </c>
      <c r="N97" s="24">
        <f ca="1">OFFSET(FTRA!Q$136,$E97,0)</f>
        <v>23.903621816773004</v>
      </c>
      <c r="O97" s="24">
        <f ca="1">OFFSET(FTRA!R$136,$E97,0)</f>
        <v>22.525850653068428</v>
      </c>
      <c r="P97" s="24">
        <f ca="1">OFFSET(FTRA!S$136,$E97,0)</f>
        <v>22.901804042814558</v>
      </c>
      <c r="Q97" s="24">
        <f ca="1">OFFSET(FTRA!T$136,$E97,0)</f>
        <v>23.386108034386382</v>
      </c>
      <c r="R97" s="24">
        <f ca="1">OFFSET(FTRA!U$136,$E97,0)</f>
        <v>23.870412025958206</v>
      </c>
      <c r="S97" s="24">
        <f ca="1">OFFSET(FTRA!V$136,$E97,0)</f>
        <v>24.354716017530031</v>
      </c>
      <c r="T97" s="24">
        <f ca="1">OFFSET(FTRA!W$136,$E97,0)</f>
        <v>24.839020009101855</v>
      </c>
      <c r="U97" s="24">
        <f ca="1">OFFSET(FTRA!X$136,$E97,0)</f>
        <v>25.323324000673679</v>
      </c>
      <c r="V97" s="24">
        <f ca="1">OFFSET(FTRA!Y$136,$E97,0)</f>
        <v>25.807627992245504</v>
      </c>
      <c r="W97" s="24">
        <f ca="1">OFFSET(FTRA!Z$136,$E97,0)</f>
        <v>26.291931983817328</v>
      </c>
      <c r="X97" s="24">
        <f ca="1">OFFSET(FTRA!AA$136,$E97,0)</f>
        <v>26.776235975389152</v>
      </c>
      <c r="Y97" s="24">
        <f ca="1">OFFSET(FTRA!AB$136,$E97,0)</f>
        <v>27.260539966960991</v>
      </c>
      <c r="Z97" s="24">
        <f ca="1">OFFSET(FTRA!AC$136,$E97,0)</f>
        <v>27.847106208902403</v>
      </c>
      <c r="AA97" s="24">
        <f ca="1">OFFSET(FTRA!AD$136,$E97,0)</f>
        <v>28.433672450843815</v>
      </c>
      <c r="AB97" s="24">
        <f ca="1">OFFSET(FTRA!AE$136,$E97,0)</f>
        <v>29.020238692785227</v>
      </c>
      <c r="AC97" s="24">
        <f ca="1">OFFSET(FTRA!AF$136,$E97,0)</f>
        <v>29.60680493472664</v>
      </c>
      <c r="AD97" s="24">
        <f ca="1">OFFSET(FTRA!AG$136,$E97,0)</f>
        <v>30.193371176668052</v>
      </c>
      <c r="AE97" s="24">
        <f ca="1">OFFSET(FTRA!AH$136,$E97,0)</f>
        <v>30.779937418609464</v>
      </c>
      <c r="AF97" s="24">
        <f ca="1">OFFSET(FTRA!AI$136,$E97,0)</f>
        <v>31.366503660550876</v>
      </c>
      <c r="AG97" s="24">
        <f ca="1">OFFSET(FTRA!AJ$136,$E97,0)</f>
        <v>31.953069902492288</v>
      </c>
      <c r="AH97" s="24">
        <f ca="1">OFFSET(FTRA!AK$136,$E97,0)</f>
        <v>32.5396361444337</v>
      </c>
      <c r="AI97" s="24">
        <f ca="1">OFFSET(FTRA!AL$136,$E97,0)</f>
        <v>33.126202386375127</v>
      </c>
      <c r="AJ97" s="24">
        <f ca="1">OFFSET(FTRA!AM$136,$E97,0)</f>
        <v>37.010085165111256</v>
      </c>
      <c r="AK97" s="24">
        <f ca="1">OFFSET(FTRA!AN$136,$E97,0)</f>
        <v>40.893967943847407</v>
      </c>
      <c r="AL97" s="24">
        <f ca="1">OFFSET(FTRA!AO$136,$E97,0)</f>
        <v>40.893967943847407</v>
      </c>
      <c r="AM97" s="24">
        <f ca="1">OFFSET(FTRA!AP$136,$E97,0)</f>
        <v>40.893967943847407</v>
      </c>
    </row>
    <row r="98" spans="1:39">
      <c r="A98" s="35" t="s">
        <v>384</v>
      </c>
      <c r="B98">
        <v>26</v>
      </c>
      <c r="E98" s="130">
        <f>MATCH(F98,FTRA!$D$137:$D$149,0)</f>
        <v>12</v>
      </c>
      <c r="F98" s="4" t="str">
        <f>A98</f>
        <v>TFROT</v>
      </c>
      <c r="G98" s="24">
        <f ca="1">OFFSET(FTRA!J$136,$E98,0)</f>
        <v>25.1</v>
      </c>
      <c r="H98" s="24">
        <f ca="1">OFFSET(FTRA!K$136,$E98,0)</f>
        <v>25.5500557266062</v>
      </c>
      <c r="I98" s="24">
        <f ca="1">OFFSET(FTRA!L$136,$E98,0)</f>
        <v>26.000111453212398</v>
      </c>
      <c r="J98" s="24">
        <f ca="1">OFFSET(FTRA!M$136,$E98,0)</f>
        <v>26.4501671798186</v>
      </c>
      <c r="K98" s="24">
        <f ca="1">OFFSET(FTRA!N$136,$E98,0)</f>
        <v>26.693366529665269</v>
      </c>
      <c r="L98" s="24">
        <f ca="1">OFFSET(FTRA!O$136,$E98,0)</f>
        <v>26.936565879511939</v>
      </c>
      <c r="M98" s="24">
        <f ca="1">OFFSET(FTRA!P$136,$E98,0)</f>
        <v>27.104212657960581</v>
      </c>
      <c r="N98" s="24">
        <f ca="1">OFFSET(FTRA!Q$136,$E98,0)</f>
        <v>27.271859436409223</v>
      </c>
      <c r="O98" s="24">
        <f ca="1">OFFSET(FTRA!R$136,$E98,0)</f>
        <v>25.699947790546275</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31.101797871396428</v>
      </c>
      <c r="Z98" s="24">
        <f ca="1">OFFSET(FTRA!AC$136,$E98,0)</f>
        <v>31.771016629247768</v>
      </c>
      <c r="AA98" s="24">
        <f ca="1">OFFSET(FTRA!AD$136,$E98,0)</f>
        <v>32.440235387099108</v>
      </c>
      <c r="AB98" s="24">
        <f ca="1">OFFSET(FTRA!AE$136,$E98,0)</f>
        <v>33.109454144950448</v>
      </c>
      <c r="AC98" s="24">
        <f ca="1">OFFSET(FTRA!AF$136,$E98,0)</f>
        <v>33.778672902801787</v>
      </c>
      <c r="AD98" s="24">
        <f ca="1">OFFSET(FTRA!AG$136,$E98,0)</f>
        <v>34.447891660653127</v>
      </c>
      <c r="AE98" s="24">
        <f ca="1">OFFSET(FTRA!AH$136,$E98,0)</f>
        <v>35.117110418504467</v>
      </c>
      <c r="AF98" s="24">
        <f ca="1">OFFSET(FTRA!AI$136,$E98,0)</f>
        <v>35.786329176355807</v>
      </c>
      <c r="AG98" s="24">
        <f ca="1">OFFSET(FTRA!AJ$136,$E98,0)</f>
        <v>36.455547934207146</v>
      </c>
      <c r="AH98" s="24">
        <f ca="1">OFFSET(FTRA!AK$136,$E98,0)</f>
        <v>37.124766692058486</v>
      </c>
      <c r="AI98" s="24">
        <f ca="1">OFFSET(FTRA!AL$136,$E98,0)</f>
        <v>37.793985449909833</v>
      </c>
      <c r="AJ98" s="24">
        <f ca="1">OFFSET(FTRA!AM$136,$E98,0)</f>
        <v>42.225142620195165</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79.781599989650317</v>
      </c>
      <c r="L100" s="24">
        <f ca="1">OFFSET(PTRA!O$218,$E100,0)</f>
        <v>79.503903399200524</v>
      </c>
      <c r="M100" s="24">
        <f ca="1">OFFSET(PTRA!P$218,$E100,0)</f>
        <v>81.487913694138825</v>
      </c>
      <c r="N100" s="24">
        <f ca="1">OFFSET(PTRA!Q$218,$E100,0)</f>
        <v>83.471923989077126</v>
      </c>
      <c r="O100" s="24">
        <f ca="1">OFFSET(PTRA!R$218,$E100,0)</f>
        <v>77.945076296051894</v>
      </c>
      <c r="P100" s="24">
        <f ca="1">OFFSET(PTRA!S$218,$E100,0)</f>
        <v>78.831783241743437</v>
      </c>
      <c r="Q100" s="24">
        <f ca="1">OFFSET(PTRA!T$218,$E100,0)</f>
        <v>81.56076214252235</v>
      </c>
      <c r="R100" s="24">
        <f ca="1">OFFSET(PTRA!U$218,$E100,0)</f>
        <v>84.289741043301262</v>
      </c>
      <c r="S100" s="24">
        <f ca="1">OFFSET(PTRA!V$218,$E100,0)</f>
        <v>87.018719944080175</v>
      </c>
      <c r="T100" s="24">
        <f ca="1">OFFSET(PTRA!W$218,$E100,0)</f>
        <v>89.747698844859087</v>
      </c>
      <c r="U100" s="24">
        <f ca="1">OFFSET(PTRA!X$218,$E100,0)</f>
        <v>92.476677745638</v>
      </c>
      <c r="V100" s="24">
        <f ca="1">OFFSET(PTRA!Y$218,$E100,0)</f>
        <v>95.205656646416912</v>
      </c>
      <c r="W100" s="24">
        <f ca="1">OFFSET(PTRA!Z$218,$E100,0)</f>
        <v>97.934635547195825</v>
      </c>
      <c r="X100" s="24">
        <f ca="1">OFFSET(PTRA!AA$218,$E100,0)</f>
        <v>100.66361444797474</v>
      </c>
      <c r="Y100" s="24">
        <f ca="1">OFFSET(PTRA!AB$218,$E100,0)</f>
        <v>103.39259334875359</v>
      </c>
      <c r="Z100" s="24">
        <f ca="1">OFFSET(PTRA!AC$218,$E100,0)</f>
        <v>106.49126904365782</v>
      </c>
      <c r="AA100" s="24">
        <f ca="1">OFFSET(PTRA!AD$218,$E100,0)</f>
        <v>109.58994473856205</v>
      </c>
      <c r="AB100" s="24">
        <f ca="1">OFFSET(PTRA!AE$218,$E100,0)</f>
        <v>112.68862043346628</v>
      </c>
      <c r="AC100" s="24">
        <f ca="1">OFFSET(PTRA!AF$218,$E100,0)</f>
        <v>115.78729612837051</v>
      </c>
      <c r="AD100" s="24">
        <f ca="1">OFFSET(PTRA!AG$218,$E100,0)</f>
        <v>118.88597182327474</v>
      </c>
      <c r="AE100" s="24">
        <f ca="1">OFFSET(PTRA!AH$218,$E100,0)</f>
        <v>121.98464751817897</v>
      </c>
      <c r="AF100" s="24">
        <f ca="1">OFFSET(PTRA!AI$218,$E100,0)</f>
        <v>125.0833232130832</v>
      </c>
      <c r="AG100" s="24">
        <f ca="1">OFFSET(PTRA!AJ$218,$E100,0)</f>
        <v>128.18199890798743</v>
      </c>
      <c r="AH100" s="24">
        <f ca="1">OFFSET(PTRA!AK$218,$E100,0)</f>
        <v>131.28067460289168</v>
      </c>
      <c r="AI100" s="24">
        <f ca="1">OFFSET(PTRA!AL$218,$E100,0)</f>
        <v>134.3793502977959</v>
      </c>
      <c r="AJ100" s="24">
        <f ca="1">OFFSET(PTRA!AM$218,$E100,0)</f>
        <v>150.21493476006489</v>
      </c>
      <c r="AK100" s="24">
        <f ca="1">OFFSET(PTRA!AN$218,$E100,0)</f>
        <v>166.05051922233389</v>
      </c>
      <c r="AL100" s="24">
        <f ca="1">OFFSET(PTRA!AO$218,$E100,0)</f>
        <v>166.05051922233389</v>
      </c>
      <c r="AM100" s="24">
        <f ca="1">OFFSET(PTRA!AP$218,$E100,0)</f>
        <v>166.05051922233389</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2.8980905300598225</v>
      </c>
      <c r="L101" s="24">
        <f ca="1">OFFSET(PTRA!O$218,$E101,0)</f>
        <v>2.9813963774700198</v>
      </c>
      <c r="M101" s="24">
        <f ca="1">OFFSET(PTRA!P$218,$E101,0)</f>
        <v>3.0557967635302061</v>
      </c>
      <c r="N101" s="24">
        <f ca="1">OFFSET(PTRA!Q$218,$E101,0)</f>
        <v>3.1301971495903924</v>
      </c>
      <c r="O101" s="24">
        <f ca="1">OFFSET(PTRA!R$218,$E101,0)</f>
        <v>2.9229403611019462</v>
      </c>
      <c r="P101" s="24">
        <f ca="1">OFFSET(PTRA!S$218,$E101,0)</f>
        <v>2.9561918715653794</v>
      </c>
      <c r="Q101" s="24">
        <f ca="1">OFFSET(PTRA!T$218,$E101,0)</f>
        <v>3.0585285803445883</v>
      </c>
      <c r="R101" s="24">
        <f ca="1">OFFSET(PTRA!U$218,$E101,0)</f>
        <v>3.1608652891237972</v>
      </c>
      <c r="S101" s="24">
        <f ca="1">OFFSET(PTRA!V$218,$E101,0)</f>
        <v>3.263201997903006</v>
      </c>
      <c r="T101" s="24">
        <f ca="1">OFFSET(PTRA!W$218,$E101,0)</f>
        <v>3.3655387066822149</v>
      </c>
      <c r="U101" s="24">
        <f ca="1">OFFSET(PTRA!X$218,$E101,0)</f>
        <v>3.4678754154614237</v>
      </c>
      <c r="V101" s="24">
        <f ca="1">OFFSET(PTRA!Y$218,$E101,0)</f>
        <v>3.5702121242406326</v>
      </c>
      <c r="W101" s="24">
        <f ca="1">OFFSET(PTRA!Z$218,$E101,0)</f>
        <v>3.6725488330198415</v>
      </c>
      <c r="X101" s="24">
        <f ca="1">OFFSET(PTRA!AA$218,$E101,0)</f>
        <v>3.7748855417990503</v>
      </c>
      <c r="Y101" s="24">
        <f ca="1">OFFSET(PTRA!AB$218,$E101,0)</f>
        <v>3.8772222505782596</v>
      </c>
      <c r="Z101" s="24">
        <f ca="1">OFFSET(PTRA!AC$218,$E101,0)</f>
        <v>3.9934225891371682</v>
      </c>
      <c r="AA101" s="24">
        <f ca="1">OFFSET(PTRA!AD$218,$E101,0)</f>
        <v>4.1096229276960772</v>
      </c>
      <c r="AB101" s="24">
        <f ca="1">OFFSET(PTRA!AE$218,$E101,0)</f>
        <v>4.2258232662549862</v>
      </c>
      <c r="AC101" s="24">
        <f ca="1">OFFSET(PTRA!AF$218,$E101,0)</f>
        <v>4.3420236048138952</v>
      </c>
      <c r="AD101" s="24">
        <f ca="1">OFFSET(PTRA!AG$218,$E101,0)</f>
        <v>4.4582239433728041</v>
      </c>
      <c r="AE101" s="24">
        <f ca="1">OFFSET(PTRA!AH$218,$E101,0)</f>
        <v>4.5744242819317131</v>
      </c>
      <c r="AF101" s="24">
        <f ca="1">OFFSET(PTRA!AI$218,$E101,0)</f>
        <v>4.6906246204906221</v>
      </c>
      <c r="AG101" s="24">
        <f ca="1">OFFSET(PTRA!AJ$218,$E101,0)</f>
        <v>4.8068249590495311</v>
      </c>
      <c r="AH101" s="24">
        <f ca="1">OFFSET(PTRA!AK$218,$E101,0)</f>
        <v>4.9230252976084401</v>
      </c>
      <c r="AI101" s="24">
        <f ca="1">OFFSET(PTRA!AL$218,$E101,0)</f>
        <v>5.0392256361673464</v>
      </c>
      <c r="AJ101" s="24">
        <f ca="1">OFFSET(PTRA!AM$218,$E101,0)</f>
        <v>5.6330600535024331</v>
      </c>
      <c r="AK101" s="24">
        <f ca="1">OFFSET(PTRA!AN$218,$E101,0)</f>
        <v>6.2268944708375207</v>
      </c>
      <c r="AL101" s="24">
        <f ca="1">OFFSET(PTRA!AO$218,$E101,0)</f>
        <v>6.2268944708375207</v>
      </c>
      <c r="AM101" s="24">
        <f ca="1">OFFSET(PTRA!AP$218,$E101,0)</f>
        <v>6.2268944708375207</v>
      </c>
    </row>
    <row r="102" spans="1:39">
      <c r="A102" s="35" t="s">
        <v>127</v>
      </c>
      <c r="B102">
        <v>9.7306216335790001</v>
      </c>
      <c r="E102" s="129">
        <f>MATCH(F102,PTRA!$D$219:$D$226,0)</f>
        <v>2</v>
      </c>
      <c r="F102" s="4" t="str">
        <f t="shared" si="1"/>
        <v>TPPRSUV</v>
      </c>
      <c r="G102" s="24">
        <f ca="1">OFFSET(PTRA!J$218,$E102,0)</f>
        <v>9.8639485205430191</v>
      </c>
      <c r="H102" s="24">
        <f ca="1">OFFSET(PTRA!K$218,$E102,0)</f>
        <v>10.954519631150319</v>
      </c>
      <c r="I102" s="24">
        <f ca="1">OFFSET(PTRA!L$218,$E102,0)</f>
        <v>12.045090741757619</v>
      </c>
      <c r="J102" s="24">
        <f ca="1">OFFSET(PTRA!M$218,$E102,0)</f>
        <v>13.135661852364917</v>
      </c>
      <c r="K102" s="24">
        <f ca="1">OFFSET(PTRA!N$218,$E102,0)</f>
        <v>15.015120662347517</v>
      </c>
      <c r="L102" s="24">
        <f ca="1">OFFSET(PTRA!O$218,$E102,0)</f>
        <v>16.894579472330115</v>
      </c>
      <c r="M102" s="24">
        <f ca="1">OFFSET(PTRA!P$218,$E102,0)</f>
        <v>17.316181660004503</v>
      </c>
      <c r="N102" s="24">
        <f ca="1">OFFSET(PTRA!Q$218,$E102,0)</f>
        <v>17.737783847678891</v>
      </c>
      <c r="O102" s="24">
        <f ca="1">OFFSET(PTRA!R$218,$E102,0)</f>
        <v>16.56332871291103</v>
      </c>
      <c r="P102" s="24">
        <f ca="1">OFFSET(PTRA!S$218,$E102,0)</f>
        <v>16.751753938870483</v>
      </c>
      <c r="Q102" s="24">
        <f ca="1">OFFSET(PTRA!T$218,$E102,0)</f>
        <v>17.331661955286002</v>
      </c>
      <c r="R102" s="24">
        <f ca="1">OFFSET(PTRA!U$218,$E102,0)</f>
        <v>17.911569971701521</v>
      </c>
      <c r="S102" s="24">
        <f ca="1">OFFSET(PTRA!V$218,$E102,0)</f>
        <v>18.49147798811704</v>
      </c>
      <c r="T102" s="24">
        <f ca="1">OFFSET(PTRA!W$218,$E102,0)</f>
        <v>19.07138600453256</v>
      </c>
      <c r="U102" s="24">
        <f ca="1">OFFSET(PTRA!X$218,$E102,0)</f>
        <v>19.651294020948079</v>
      </c>
      <c r="V102" s="24">
        <f ca="1">OFFSET(PTRA!Y$218,$E102,0)</f>
        <v>20.231202037363598</v>
      </c>
      <c r="W102" s="24">
        <f ca="1">OFFSET(PTRA!Z$218,$E102,0)</f>
        <v>20.811110053779117</v>
      </c>
      <c r="X102" s="24">
        <f ca="1">OFFSET(PTRA!AA$218,$E102,0)</f>
        <v>21.391018070194637</v>
      </c>
      <c r="Y102" s="24">
        <f ca="1">OFFSET(PTRA!AB$218,$E102,0)</f>
        <v>21.970926086610142</v>
      </c>
      <c r="Z102" s="24">
        <f ca="1">OFFSET(PTRA!AC$218,$E102,0)</f>
        <v>22.629394671777291</v>
      </c>
      <c r="AA102" s="24">
        <f ca="1">OFFSET(PTRA!AD$218,$E102,0)</f>
        <v>23.287863256944441</v>
      </c>
      <c r="AB102" s="24">
        <f ca="1">OFFSET(PTRA!AE$218,$E102,0)</f>
        <v>23.94633184211159</v>
      </c>
      <c r="AC102" s="24">
        <f ca="1">OFFSET(PTRA!AF$218,$E102,0)</f>
        <v>24.60480042727874</v>
      </c>
      <c r="AD102" s="24">
        <f ca="1">OFFSET(PTRA!AG$218,$E102,0)</f>
        <v>25.263269012445889</v>
      </c>
      <c r="AE102" s="24">
        <f ca="1">OFFSET(PTRA!AH$218,$E102,0)</f>
        <v>25.921737597613038</v>
      </c>
      <c r="AF102" s="24">
        <f ca="1">OFFSET(PTRA!AI$218,$E102,0)</f>
        <v>26.580206182780188</v>
      </c>
      <c r="AG102" s="24">
        <f ca="1">OFFSET(PTRA!AJ$218,$E102,0)</f>
        <v>27.238674767947337</v>
      </c>
      <c r="AH102" s="24">
        <f ca="1">OFFSET(PTRA!AK$218,$E102,0)</f>
        <v>27.897143353114487</v>
      </c>
      <c r="AI102" s="24">
        <f ca="1">OFFSET(PTRA!AL$218,$E102,0)</f>
        <v>28.555611938281636</v>
      </c>
      <c r="AJ102" s="24">
        <f ca="1">OFFSET(PTRA!AM$218,$E102,0)</f>
        <v>31.920673636513797</v>
      </c>
      <c r="AK102" s="24">
        <f ca="1">OFFSET(PTRA!AN$218,$E102,0)</f>
        <v>35.285735334745958</v>
      </c>
      <c r="AL102" s="24">
        <f ca="1">OFFSET(PTRA!AO$218,$E102,0)</f>
        <v>35.285735334745958</v>
      </c>
      <c r="AM102" s="24">
        <f ca="1">OFFSET(PTRA!AP$218,$E102,0)</f>
        <v>35.285735334745958</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0.2948140331325238</v>
      </c>
      <c r="Q103" s="24">
        <f ca="1">OFFSET(PTRA!T$218,$E103,0)</f>
        <v>0.32574684393041081</v>
      </c>
      <c r="R103" s="24">
        <f ca="1">OFFSET(PTRA!U$218,$E103,0)</f>
        <v>0.35667965472829782</v>
      </c>
      <c r="S103" s="24">
        <f ca="1">OFFSET(PTRA!V$218,$E103,0)</f>
        <v>0.38761246552618484</v>
      </c>
      <c r="T103" s="24">
        <f ca="1">OFFSET(PTRA!W$218,$E103,0)</f>
        <v>0.41854527632407185</v>
      </c>
      <c r="U103" s="24">
        <f ca="1">OFFSET(PTRA!X$218,$E103,0)</f>
        <v>0.44947808712195886</v>
      </c>
      <c r="V103" s="24">
        <f ca="1">OFFSET(PTRA!Y$218,$E103,0)</f>
        <v>0.48041089791984587</v>
      </c>
      <c r="W103" s="24">
        <f ca="1">OFFSET(PTRA!Z$218,$E103,0)</f>
        <v>0.51134370871773283</v>
      </c>
      <c r="X103" s="24">
        <f ca="1">OFFSET(PTRA!AA$218,$E103,0)</f>
        <v>0.54227651951561984</v>
      </c>
      <c r="Y103" s="24">
        <f ca="1">OFFSET(PTRA!AB$218,$E103,0)</f>
        <v>0.57320933031350685</v>
      </c>
      <c r="Z103" s="24">
        <f ca="1">OFFSET(PTRA!AC$218,$E103,0)</f>
        <v>0.62613565283380013</v>
      </c>
      <c r="AA103" s="24">
        <f ca="1">OFFSET(PTRA!AD$218,$E103,0)</f>
        <v>0.67906197535409341</v>
      </c>
      <c r="AB103" s="24">
        <f ca="1">OFFSET(PTRA!AE$218,$E103,0)</f>
        <v>0.73198829787438668</v>
      </c>
      <c r="AC103" s="24">
        <f ca="1">OFFSET(PTRA!AF$218,$E103,0)</f>
        <v>0.78491462039467996</v>
      </c>
      <c r="AD103" s="24">
        <f ca="1">OFFSET(PTRA!AG$218,$E103,0)</f>
        <v>0.83784094291497324</v>
      </c>
      <c r="AE103" s="24">
        <f ca="1">OFFSET(PTRA!AH$218,$E103,0)</f>
        <v>0.89076726543526652</v>
      </c>
      <c r="AF103" s="24">
        <f ca="1">OFFSET(PTRA!AI$218,$E103,0)</f>
        <v>0.9436935879555598</v>
      </c>
      <c r="AG103" s="24">
        <f ca="1">OFFSET(PTRA!AJ$218,$E103,0)</f>
        <v>0.99661991047585308</v>
      </c>
      <c r="AH103" s="24">
        <f ca="1">OFFSET(PTRA!AK$218,$E103,0)</f>
        <v>1.0495462329961462</v>
      </c>
      <c r="AI103" s="24">
        <f ca="1">OFFSET(PTRA!AL$218,$E103,0)</f>
        <v>1.1024725555164394</v>
      </c>
      <c r="AJ103" s="24">
        <f ca="1">OFFSET(PTRA!AM$218,$E103,0)</f>
        <v>1.3565175820138515</v>
      </c>
      <c r="AK103" s="24">
        <f ca="1">OFFSET(PTRA!AN$218,$E103,0)</f>
        <v>1.6105626085112634</v>
      </c>
      <c r="AL103" s="24">
        <f ca="1">OFFSET(PTRA!AO$218,$E103,0)</f>
        <v>1.6105626085112634</v>
      </c>
      <c r="AM103" s="24">
        <f ca="1">OFFSET(PTRA!AP$218,$E103,0)</f>
        <v>1.6105626085112634</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0.92196083177633081</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0.78309838093263129</v>
      </c>
      <c r="Q104" s="24">
        <f ca="1">OFFSET(PTRA!T$218,$E104,0)</f>
        <v>0.78550381038063366</v>
      </c>
      <c r="R104" s="24">
        <f ca="1">OFFSET(PTRA!U$218,$E104,0)</f>
        <v>0.78790923982863603</v>
      </c>
      <c r="S104" s="24">
        <f ca="1">OFFSET(PTRA!V$218,$E104,0)</f>
        <v>0.7903146692766384</v>
      </c>
      <c r="T104" s="24">
        <f ca="1">OFFSET(PTRA!W$218,$E104,0)</f>
        <v>0.79272009872464078</v>
      </c>
      <c r="U104" s="24">
        <f ca="1">OFFSET(PTRA!X$218,$E104,0)</f>
        <v>0.79512552817264315</v>
      </c>
      <c r="V104" s="24">
        <f ca="1">OFFSET(PTRA!Y$218,$E104,0)</f>
        <v>0.79753095762064552</v>
      </c>
      <c r="W104" s="24">
        <f ca="1">OFFSET(PTRA!Z$218,$E104,0)</f>
        <v>0.79993638706864789</v>
      </c>
      <c r="X104" s="24">
        <f ca="1">OFFSET(PTRA!AA$218,$E104,0)</f>
        <v>0.80234181651665026</v>
      </c>
      <c r="Y104" s="24">
        <f ca="1">OFFSET(PTRA!AB$218,$E104,0)</f>
        <v>0.80474724596465264</v>
      </c>
      <c r="Z104" s="24">
        <f ca="1">OFFSET(PTRA!AC$218,$E104,0)</f>
        <v>0.80185858526531995</v>
      </c>
      <c r="AA104" s="24">
        <f ca="1">OFFSET(PTRA!AD$218,$E104,0)</f>
        <v>0.79896992456598726</v>
      </c>
      <c r="AB104" s="24">
        <f ca="1">OFFSET(PTRA!AE$218,$E104,0)</f>
        <v>0.79608126386665456</v>
      </c>
      <c r="AC104" s="24">
        <f ca="1">OFFSET(PTRA!AF$218,$E104,0)</f>
        <v>0.79319260316732187</v>
      </c>
      <c r="AD104" s="24">
        <f ca="1">OFFSET(PTRA!AG$218,$E104,0)</f>
        <v>0.79030394246798918</v>
      </c>
      <c r="AE104" s="24">
        <f ca="1">OFFSET(PTRA!AH$218,$E104,0)</f>
        <v>0.78741528176865649</v>
      </c>
      <c r="AF104" s="24">
        <f ca="1">OFFSET(PTRA!AI$218,$E104,0)</f>
        <v>0.7845266210693238</v>
      </c>
      <c r="AG104" s="24">
        <f ca="1">OFFSET(PTRA!AJ$218,$E104,0)</f>
        <v>0.78163796036999111</v>
      </c>
      <c r="AH104" s="24">
        <f ca="1">OFFSET(PTRA!AK$218,$E104,0)</f>
        <v>0.77874929967065842</v>
      </c>
      <c r="AI104" s="24">
        <f ca="1">OFFSET(PTRA!AL$218,$E104,0)</f>
        <v>0.77586063897132618</v>
      </c>
      <c r="AJ104" s="24">
        <f ca="1">OFFSET(PTRA!AM$218,$E104,0)</f>
        <v>0.75087315170535163</v>
      </c>
      <c r="AK104" s="24">
        <f ca="1">OFFSET(PTRA!AN$218,$E104,0)</f>
        <v>0.72588566443937708</v>
      </c>
      <c r="AL104" s="24">
        <f ca="1">OFFSET(PTRA!AO$218,$E104,0)</f>
        <v>0.72588566443937708</v>
      </c>
      <c r="AM104" s="24">
        <f ca="1">OFFSET(PTRA!AP$218,$E104,0)</f>
        <v>0.72588566443937708</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0.64977121603683197</v>
      </c>
      <c r="Q105" s="24">
        <f ca="1">OFFSET(PTRA!T$218,$E105,0)</f>
        <v>0.67212124554870023</v>
      </c>
      <c r="R105" s="24">
        <f ca="1">OFFSET(PTRA!U$218,$E105,0)</f>
        <v>0.69447127506056849</v>
      </c>
      <c r="S105" s="24">
        <f ca="1">OFFSET(PTRA!V$218,$E105,0)</f>
        <v>0.71682130457243676</v>
      </c>
      <c r="T105" s="24">
        <f ca="1">OFFSET(PTRA!W$218,$E105,0)</f>
        <v>0.73917133408430502</v>
      </c>
      <c r="U105" s="24">
        <f ca="1">OFFSET(PTRA!X$218,$E105,0)</f>
        <v>0.76152136359617328</v>
      </c>
      <c r="V105" s="24">
        <f ca="1">OFFSET(PTRA!Y$218,$E105,0)</f>
        <v>0.78387139310804155</v>
      </c>
      <c r="W105" s="24">
        <f ca="1">OFFSET(PTRA!Z$218,$E105,0)</f>
        <v>0.80622142261990981</v>
      </c>
      <c r="X105" s="24">
        <f ca="1">OFFSET(PTRA!AA$218,$E105,0)</f>
        <v>0.82857145213177807</v>
      </c>
      <c r="Y105" s="24">
        <f ca="1">OFFSET(PTRA!AB$218,$E105,0)</f>
        <v>0.850921481643646</v>
      </c>
      <c r="Z105" s="24">
        <f ca="1">OFFSET(PTRA!AC$218,$E105,0)</f>
        <v>0.87222358852000959</v>
      </c>
      <c r="AA105" s="24">
        <f ca="1">OFFSET(PTRA!AD$218,$E105,0)</f>
        <v>0.89352569539637317</v>
      </c>
      <c r="AB105" s="24">
        <f ca="1">OFFSET(PTRA!AE$218,$E105,0)</f>
        <v>0.91482780227273675</v>
      </c>
      <c r="AC105" s="24">
        <f ca="1">OFFSET(PTRA!AF$218,$E105,0)</f>
        <v>0.93612990914910033</v>
      </c>
      <c r="AD105" s="24">
        <f ca="1">OFFSET(PTRA!AG$218,$E105,0)</f>
        <v>0.95743201602546391</v>
      </c>
      <c r="AE105" s="24">
        <f ca="1">OFFSET(PTRA!AH$218,$E105,0)</f>
        <v>0.97873412290182749</v>
      </c>
      <c r="AF105" s="24">
        <f ca="1">OFFSET(PTRA!AI$218,$E105,0)</f>
        <v>1.0000362297781911</v>
      </c>
      <c r="AG105" s="24">
        <f ca="1">OFFSET(PTRA!AJ$218,$E105,0)</f>
        <v>1.0213383366545545</v>
      </c>
      <c r="AH105" s="24">
        <f ca="1">OFFSET(PTRA!AK$218,$E105,0)</f>
        <v>1.042640443530918</v>
      </c>
      <c r="AI105" s="24">
        <f ca="1">OFFSET(PTRA!AL$218,$E105,0)</f>
        <v>1.0639425504072817</v>
      </c>
      <c r="AJ105" s="24">
        <f ca="1">OFFSET(PTRA!AM$218,$E105,0)</f>
        <v>1.1669488002704518</v>
      </c>
      <c r="AK105" s="24">
        <f ca="1">OFFSET(PTRA!AN$218,$E105,0)</f>
        <v>1.2699550501336219</v>
      </c>
      <c r="AL105" s="24">
        <f ca="1">OFFSET(PTRA!AO$218,$E105,0)</f>
        <v>1.2699550501336219</v>
      </c>
      <c r="AM105" s="24">
        <f ca="1">OFFSET(PTRA!AP$218,$E105,0)</f>
        <v>1.2699550501336219</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6.9124271047261487</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7.3982388063495454</v>
      </c>
      <c r="Q106" s="24">
        <f ca="1">OFFSET(PTRA!T$218,$E106,0)</f>
        <v>7.4209638456568072</v>
      </c>
      <c r="R106" s="24">
        <f ca="1">OFFSET(PTRA!U$218,$E106,0)</f>
        <v>7.443688884964069</v>
      </c>
      <c r="S106" s="24">
        <f ca="1">OFFSET(PTRA!V$218,$E106,0)</f>
        <v>7.4664139242713308</v>
      </c>
      <c r="T106" s="24">
        <f ca="1">OFFSET(PTRA!W$218,$E106,0)</f>
        <v>7.4891389635785925</v>
      </c>
      <c r="U106" s="24">
        <f ca="1">OFFSET(PTRA!X$218,$E106,0)</f>
        <v>7.5118640028858543</v>
      </c>
      <c r="V106" s="24">
        <f ca="1">OFFSET(PTRA!Y$218,$E106,0)</f>
        <v>7.5345890421931161</v>
      </c>
      <c r="W106" s="24">
        <f ca="1">OFFSET(PTRA!Z$218,$E106,0)</f>
        <v>7.5573140815003779</v>
      </c>
      <c r="X106" s="24">
        <f ca="1">OFFSET(PTRA!AA$218,$E106,0)</f>
        <v>7.5800391208076396</v>
      </c>
      <c r="Y106" s="24">
        <f ca="1">OFFSET(PTRA!AB$218,$E106,0)</f>
        <v>7.6027641601149014</v>
      </c>
      <c r="Z106" s="24">
        <f ca="1">OFFSET(PTRA!AC$218,$E106,0)</f>
        <v>7.575473844869034</v>
      </c>
      <c r="AA106" s="24">
        <f ca="1">OFFSET(PTRA!AD$218,$E106,0)</f>
        <v>7.5481835296231665</v>
      </c>
      <c r="AB106" s="24">
        <f ca="1">OFFSET(PTRA!AE$218,$E106,0)</f>
        <v>7.5208932143772991</v>
      </c>
      <c r="AC106" s="24">
        <f ca="1">OFFSET(PTRA!AF$218,$E106,0)</f>
        <v>7.4936028991314316</v>
      </c>
      <c r="AD106" s="24">
        <f ca="1">OFFSET(PTRA!AG$218,$E106,0)</f>
        <v>7.4663125838855642</v>
      </c>
      <c r="AE106" s="24">
        <f ca="1">OFFSET(PTRA!AH$218,$E106,0)</f>
        <v>7.4390222686396967</v>
      </c>
      <c r="AF106" s="24">
        <f ca="1">OFFSET(PTRA!AI$218,$E106,0)</f>
        <v>7.4117319533938293</v>
      </c>
      <c r="AG106" s="24">
        <f ca="1">OFFSET(PTRA!AJ$218,$E106,0)</f>
        <v>7.3844416381479618</v>
      </c>
      <c r="AH106" s="24">
        <f ca="1">OFFSET(PTRA!AK$218,$E106,0)</f>
        <v>7.3571513229020944</v>
      </c>
      <c r="AI106" s="24">
        <f ca="1">OFFSET(PTRA!AL$218,$E106,0)</f>
        <v>7.3298610076562296</v>
      </c>
      <c r="AJ106" s="24">
        <f ca="1">OFFSET(PTRA!AM$218,$E106,0)</f>
        <v>7.093794374822517</v>
      </c>
      <c r="AK106" s="24">
        <f ca="1">OFFSET(PTRA!AN$218,$E106,0)</f>
        <v>6.8577277419888052</v>
      </c>
      <c r="AL106" s="24">
        <f ca="1">OFFSET(PTRA!AO$218,$E106,0)</f>
        <v>6.8577277419888052</v>
      </c>
      <c r="AM106" s="24">
        <f ca="1">OFFSET(PTRA!AP$218,$E106,0)</f>
        <v>6.8577277419888052</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10.353677967075182</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9.1273291020864047</v>
      </c>
      <c r="Q107" s="24">
        <f ca="1">OFFSET(PTRA!T$218,$E107,0)</f>
        <v>9.1553653574769722</v>
      </c>
      <c r="R107" s="24">
        <f ca="1">OFFSET(PTRA!U$218,$E107,0)</f>
        <v>9.1834016128675398</v>
      </c>
      <c r="S107" s="24">
        <f ca="1">OFFSET(PTRA!V$218,$E107,0)</f>
        <v>9.2114378682581073</v>
      </c>
      <c r="T107" s="24">
        <f ca="1">OFFSET(PTRA!W$218,$E107,0)</f>
        <v>9.2394741236486748</v>
      </c>
      <c r="U107" s="24">
        <f ca="1">OFFSET(PTRA!X$218,$E107,0)</f>
        <v>9.2675103790392424</v>
      </c>
      <c r="V107" s="24">
        <f ca="1">OFFSET(PTRA!Y$218,$E107,0)</f>
        <v>9.2955466344298099</v>
      </c>
      <c r="W107" s="24">
        <f ca="1">OFFSET(PTRA!Z$218,$E107,0)</f>
        <v>9.3235828898203774</v>
      </c>
      <c r="X107" s="24">
        <f ca="1">OFFSET(PTRA!AA$218,$E107,0)</f>
        <v>9.351619145210945</v>
      </c>
      <c r="Y107" s="24">
        <f ca="1">OFFSET(PTRA!AB$218,$E107,0)</f>
        <v>9.3796554006015178</v>
      </c>
      <c r="Z107" s="24">
        <f ca="1">OFFSET(PTRA!AC$218,$E107,0)</f>
        <v>9.3459868890721332</v>
      </c>
      <c r="AA107" s="24">
        <f ca="1">OFFSET(PTRA!AD$218,$E107,0)</f>
        <v>9.3123183775427485</v>
      </c>
      <c r="AB107" s="24">
        <f ca="1">OFFSET(PTRA!AE$218,$E107,0)</f>
        <v>9.2786498660133638</v>
      </c>
      <c r="AC107" s="24">
        <f ca="1">OFFSET(PTRA!AF$218,$E107,0)</f>
        <v>9.2449813544839792</v>
      </c>
      <c r="AD107" s="24">
        <f ca="1">OFFSET(PTRA!AG$218,$E107,0)</f>
        <v>9.2113128429545945</v>
      </c>
      <c r="AE107" s="24">
        <f ca="1">OFFSET(PTRA!AH$218,$E107,0)</f>
        <v>9.1776443314252099</v>
      </c>
      <c r="AF107" s="24">
        <f ca="1">OFFSET(PTRA!AI$218,$E107,0)</f>
        <v>9.1439758198958252</v>
      </c>
      <c r="AG107" s="24">
        <f ca="1">OFFSET(PTRA!AJ$218,$E107,0)</f>
        <v>9.1103073083664405</v>
      </c>
      <c r="AH107" s="24">
        <f ca="1">OFFSET(PTRA!AK$218,$E107,0)</f>
        <v>9.0766387968370559</v>
      </c>
      <c r="AI107" s="24">
        <f ca="1">OFFSET(PTRA!AL$218,$E107,0)</f>
        <v>9.0429702853076801</v>
      </c>
      <c r="AJ107" s="24">
        <f ca="1">OFFSET(PTRA!AM$218,$E107,0)</f>
        <v>8.7517309911603416</v>
      </c>
      <c r="AK107" s="24">
        <f ca="1">OFFSET(PTRA!AN$218,$E107,0)</f>
        <v>8.4604916970130031</v>
      </c>
      <c r="AL107" s="24">
        <f ca="1">OFFSET(PTRA!AO$218,$E107,0)</f>
        <v>8.4604916970130031</v>
      </c>
      <c r="AM107" s="24">
        <f ca="1">OFFSET(PTRA!AP$218,$E107,0)</f>
        <v>8.4604916970130031</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3.8605177681375253</v>
      </c>
      <c r="Q108" s="24">
        <f ca="1">OFFSET(OtherTRA!T$46,$E108,0)</f>
        <v>4.0259106997590939</v>
      </c>
      <c r="R108" s="24">
        <f ca="1">OFFSET(OtherTRA!U$46,$E108,0)</f>
        <v>4.1913036313806629</v>
      </c>
      <c r="S108" s="24">
        <f ca="1">OFFSET(OtherTRA!V$46,$E108,0)</f>
        <v>4.3566965630022318</v>
      </c>
      <c r="T108" s="24">
        <f ca="1">OFFSET(OtherTRA!W$46,$E108,0)</f>
        <v>4.5220894946238008</v>
      </c>
      <c r="U108" s="24">
        <f ca="1">OFFSET(OtherTRA!X$46,$E108,0)</f>
        <v>4.6874824262453698</v>
      </c>
      <c r="V108" s="24">
        <f ca="1">OFFSET(OtherTRA!Y$46,$E108,0)</f>
        <v>4.8528753578669388</v>
      </c>
      <c r="W108" s="24">
        <f ca="1">OFFSET(OtherTRA!Z$46,$E108,0)</f>
        <v>5.0182682894885078</v>
      </c>
      <c r="X108" s="24">
        <f ca="1">OFFSET(OtherTRA!AA$46,$E108,0)</f>
        <v>5.1836612211100768</v>
      </c>
      <c r="Y108" s="24">
        <f ca="1">OFFSET(OtherTRA!AB$46,$E108,0)</f>
        <v>5.349054152731644</v>
      </c>
      <c r="Z108" s="24">
        <f ca="1">OFFSET(OtherTRA!AC$46,$E108,0)</f>
        <v>5.5825728628450797</v>
      </c>
      <c r="AA108" s="24">
        <f ca="1">OFFSET(OtherTRA!AD$46,$E108,0)</f>
        <v>5.8160915729585154</v>
      </c>
      <c r="AB108" s="24">
        <f ca="1">OFFSET(OtherTRA!AE$46,$E108,0)</f>
        <v>6.0496102830719511</v>
      </c>
      <c r="AC108" s="24">
        <f ca="1">OFFSET(OtherTRA!AF$46,$E108,0)</f>
        <v>6.2831289931853869</v>
      </c>
      <c r="AD108" s="24">
        <f ca="1">OFFSET(OtherTRA!AG$46,$E108,0)</f>
        <v>6.5166477032988226</v>
      </c>
      <c r="AE108" s="24">
        <f ca="1">OFFSET(OtherTRA!AH$46,$E108,0)</f>
        <v>6.7501664134122583</v>
      </c>
      <c r="AF108" s="24">
        <f ca="1">OFFSET(OtherTRA!AI$46,$E108,0)</f>
        <v>6.983685123525694</v>
      </c>
      <c r="AG108" s="24">
        <f ca="1">OFFSET(OtherTRA!AJ$46,$E108,0)</f>
        <v>7.2172038336391298</v>
      </c>
      <c r="AH108" s="24">
        <f ca="1">OFFSET(OtherTRA!AK$46,$E108,0)</f>
        <v>7.4507225437525655</v>
      </c>
      <c r="AI108" s="24">
        <f ca="1">OFFSET(OtherTRA!AL$46,$E108,0)</f>
        <v>7.6842412538659994</v>
      </c>
      <c r="AJ108" s="24">
        <f ca="1">OFFSET(OtherTRA!AM$46,$E108,0)</f>
        <v>9.7023202133294113</v>
      </c>
      <c r="AK108" s="24">
        <f ca="1">OFFSET(OtherTRA!AN$46,$E108,0)</f>
        <v>11.720399172792822</v>
      </c>
      <c r="AL108" s="24">
        <f ca="1">OFFSET(OtherTRA!AO$46,$E108,0)</f>
        <v>11.720399172792822</v>
      </c>
      <c r="AM108" s="24">
        <f ca="1">OFFSET(OtherTRA!AP$46,$E108,0)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35.363355527011024</v>
      </c>
      <c r="Q132" s="10">
        <f ca="1">OFFSET(IND!T$25,$E132,0)</f>
        <v>36.282022414027196</v>
      </c>
      <c r="R132" s="10">
        <f ca="1">OFFSET(IND!U$25,$E132,0)</f>
        <v>37.26375868773404</v>
      </c>
      <c r="S132" s="10">
        <f ca="1">OFFSET(IND!V$25,$E132,0)</f>
        <v>38.309134867721681</v>
      </c>
      <c r="T132" s="204">
        <f ca="1">OFFSET(IND!W$25,$E132,0)</f>
        <v>39.349508146445082</v>
      </c>
      <c r="U132" s="10">
        <f ca="1">OFFSET(IND!X$25,$E132,0)</f>
        <v>40.49777953013713</v>
      </c>
      <c r="V132" s="10">
        <f ca="1">OFFSET(IND!Y$25,$E132,0)</f>
        <v>41.665934379195861</v>
      </c>
      <c r="W132" s="10">
        <f ca="1">OFFSET(IND!Z$25,$E132,0)</f>
        <v>42.901310313722938</v>
      </c>
      <c r="X132" s="10">
        <f ca="1">OFFSET(IND!AA$25,$E132,0)</f>
        <v>44.141493498683765</v>
      </c>
      <c r="Y132" s="207">
        <f ca="1">OFFSET(IND!AB$25,$E132,0)</f>
        <v>45.183290512172441</v>
      </c>
      <c r="Z132" s="10">
        <f ca="1">OFFSET(IND!AC$25,$E132,0)</f>
        <v>46.48761905127197</v>
      </c>
      <c r="AA132" s="10">
        <f ca="1">OFFSET(IND!AD$25,$E132,0)</f>
        <v>47.82769446485522</v>
      </c>
      <c r="AB132" s="10">
        <f ca="1">OFFSET(IND!AE$25,$E132,0)</f>
        <v>49.182646433528831</v>
      </c>
      <c r="AC132" s="10">
        <f ca="1">OFFSET(IND!AF$25,$E132,0)</f>
        <v>50.500393755577363</v>
      </c>
      <c r="AD132" s="10">
        <f ca="1">OFFSET(IND!AG$25,$E132,0)</f>
        <v>51.91549346824538</v>
      </c>
      <c r="AE132" s="10">
        <f ca="1">OFFSET(IND!AH$25,$E132,0)</f>
        <v>53.355865941755958</v>
      </c>
      <c r="AF132" s="10">
        <f ca="1">OFFSET(IND!AI$25,$E132,0)</f>
        <v>54.846988516709274</v>
      </c>
      <c r="AG132" s="10">
        <f ca="1">OFFSET(IND!AJ$25,$E132,0)</f>
        <v>56.315745521978961</v>
      </c>
      <c r="AH132" s="10">
        <f ca="1">OFFSET(IND!AK$25,$E132,0)</f>
        <v>57.835014921921157</v>
      </c>
      <c r="AI132" s="10">
        <f ca="1">OFFSET(IND!AL$25,$E132,0)</f>
        <v>59.444595418106729</v>
      </c>
      <c r="AJ132" s="10">
        <f ca="1">OFFSET(IND!AM$25,$E132,0)</f>
        <v>68.576326061652424</v>
      </c>
      <c r="AK132" s="10">
        <f ca="1">OFFSET(IND!AN$25,$E132,0)</f>
        <v>78.896132729060412</v>
      </c>
      <c r="AL132" s="10">
        <f ca="1">OFFSET(IND!AO$25,$E132,0)</f>
        <v>98.149657369370374</v>
      </c>
      <c r="AM132" s="10">
        <f ca="1">OFFSET(IND!AP$25,$E132,0)</f>
        <v>117.60119468032414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0" t="s">
        <v>197</v>
      </c>
      <c r="C2" s="350"/>
    </row>
    <row r="3" spans="1:48">
      <c r="A3" s="4" t="s">
        <v>16</v>
      </c>
    </row>
    <row r="4" spans="1:48" ht="15.75" thickBot="1">
      <c r="A4" s="4" t="s">
        <v>16</v>
      </c>
      <c r="B4" s="350" t="s">
        <v>11</v>
      </c>
      <c r="C4" s="350"/>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50" t="s">
        <v>285</v>
      </c>
      <c r="C8" s="35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0" t="s">
        <v>12</v>
      </c>
      <c r="C16" s="35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0" t="s">
        <v>197</v>
      </c>
      <c r="C2" s="350"/>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6">
        <f>R27*(S11*S42)/(R11*R42)</f>
        <v>4.2793468793300864</v>
      </c>
      <c r="T27" s="344">
        <f>S27*(T11*T42)/(S11*S42)</f>
        <v>4.2678561173141496</v>
      </c>
      <c r="U27" s="346">
        <f t="shared" ref="U27:AP27" si="8">T27*(U11*U42)/(T11*T42)</f>
        <v>4.2606545513884173</v>
      </c>
      <c r="V27" s="346">
        <f t="shared" si="8"/>
        <v>4.2591956759846887</v>
      </c>
      <c r="W27" s="346">
        <f t="shared" si="8"/>
        <v>4.2546794213952159</v>
      </c>
      <c r="X27" s="346">
        <f t="shared" si="8"/>
        <v>4.332339047365025</v>
      </c>
      <c r="Y27" s="346">
        <f t="shared" si="8"/>
        <v>4.4101937448245945</v>
      </c>
      <c r="Z27" s="346">
        <f t="shared" si="8"/>
        <v>4.4968306029899168</v>
      </c>
      <c r="AA27" s="346">
        <f t="shared" si="8"/>
        <v>4.5982792007664717</v>
      </c>
      <c r="AB27" s="346">
        <f t="shared" si="8"/>
        <v>4.6870860902271732</v>
      </c>
      <c r="AC27" s="346">
        <f t="shared" si="8"/>
        <v>4.8024765381008452</v>
      </c>
      <c r="AD27" s="346">
        <f t="shared" si="8"/>
        <v>4.9307318078017319</v>
      </c>
      <c r="AE27" s="346">
        <f t="shared" si="8"/>
        <v>5.0601678703774242</v>
      </c>
      <c r="AF27" s="346">
        <f t="shared" si="8"/>
        <v>5.1915426733624885</v>
      </c>
      <c r="AG27" s="346">
        <f t="shared" si="8"/>
        <v>5.3529931219427924</v>
      </c>
      <c r="AH27" s="346">
        <f t="shared" si="8"/>
        <v>5.4988693959796313</v>
      </c>
      <c r="AI27" s="346">
        <f t="shared" si="8"/>
        <v>5.6468485077445525</v>
      </c>
      <c r="AJ27" s="346">
        <f t="shared" si="8"/>
        <v>5.7900824539602</v>
      </c>
      <c r="AK27" s="346">
        <f t="shared" si="8"/>
        <v>5.9365834547018244</v>
      </c>
      <c r="AL27" s="346">
        <f t="shared" si="8"/>
        <v>6.0902064711102524</v>
      </c>
      <c r="AM27" s="346">
        <f t="shared" si="8"/>
        <v>6.8906681189601029</v>
      </c>
      <c r="AN27" s="346">
        <f t="shared" si="8"/>
        <v>7.7580567310476614</v>
      </c>
      <c r="AO27" s="346">
        <f t="shared" si="8"/>
        <v>9.4147524969454217</v>
      </c>
      <c r="AP27" s="346">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5">
        <f>IF(T$54=1,($AB41-$S41)/$AC$54+S41,$AB41)</f>
        <v>1.0846132399175183</v>
      </c>
      <c r="U41" s="345">
        <f t="shared" ref="U41:AA41" si="14">IF(U$54=1,($AB41-$S41)/$AC$54+T41,$AB41)</f>
        <v>1.0792264798350366</v>
      </c>
      <c r="V41" s="345">
        <f t="shared" si="14"/>
        <v>1.0738397197525549</v>
      </c>
      <c r="W41" s="345">
        <f t="shared" si="14"/>
        <v>1.0684529596700731</v>
      </c>
      <c r="X41" s="345">
        <f t="shared" si="14"/>
        <v>1.0684529596700734</v>
      </c>
      <c r="Y41" s="345">
        <f t="shared" si="14"/>
        <v>1.0684529596700734</v>
      </c>
      <c r="Z41" s="345">
        <f t="shared" si="14"/>
        <v>1.0684529596700734</v>
      </c>
      <c r="AA41" s="345">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5">
        <f t="shared" ref="T42:AA42" si="15">IF(T$54=1,($AB42-$S42)/$AC$54+S42,$AB42)</f>
        <v>1.0525</v>
      </c>
      <c r="U42" s="345">
        <f t="shared" si="15"/>
        <v>1.0349999999999999</v>
      </c>
      <c r="V42" s="345">
        <f t="shared" si="15"/>
        <v>1.0174999999999998</v>
      </c>
      <c r="W42" s="345">
        <f t="shared" si="15"/>
        <v>0.99999999999999978</v>
      </c>
      <c r="X42" s="345">
        <f t="shared" si="15"/>
        <v>1</v>
      </c>
      <c r="Y42" s="345">
        <f t="shared" si="15"/>
        <v>1</v>
      </c>
      <c r="Z42" s="345">
        <f t="shared" si="15"/>
        <v>1</v>
      </c>
      <c r="AA42" s="345">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5">
        <f t="shared" ref="T43:AA43" si="16">IF(T$54=1,($AB43-$S43)/$AC$54+S43,$AB43)</f>
        <v>1</v>
      </c>
      <c r="U43" s="345">
        <f t="shared" si="16"/>
        <v>1</v>
      </c>
      <c r="V43" s="345">
        <f t="shared" si="16"/>
        <v>1</v>
      </c>
      <c r="W43" s="345">
        <f t="shared" si="16"/>
        <v>1</v>
      </c>
      <c r="X43" s="345">
        <f t="shared" si="16"/>
        <v>1</v>
      </c>
      <c r="Y43" s="345">
        <f t="shared" si="16"/>
        <v>1</v>
      </c>
      <c r="Z43" s="345">
        <f t="shared" si="16"/>
        <v>1</v>
      </c>
      <c r="AA43" s="345">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5">
        <f t="shared" ref="T44:AA44" si="17">IF(T$54=1,($AB44-$S44)/$AC$54+S44,$AB44)</f>
        <v>1.0405</v>
      </c>
      <c r="U44" s="345">
        <f t="shared" si="17"/>
        <v>1.0269999999999999</v>
      </c>
      <c r="V44" s="345">
        <f t="shared" si="17"/>
        <v>1.0134999999999998</v>
      </c>
      <c r="W44" s="345">
        <f t="shared" si="17"/>
        <v>0.99999999999999978</v>
      </c>
      <c r="X44" s="345">
        <f t="shared" si="17"/>
        <v>1</v>
      </c>
      <c r="Y44" s="345">
        <f t="shared" si="17"/>
        <v>1</v>
      </c>
      <c r="Z44" s="345">
        <f t="shared" si="17"/>
        <v>1</v>
      </c>
      <c r="AA44" s="345">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5">
        <f t="shared" ref="T45:AA45" si="18">IF(T$54=1,($AB45-$S45)/$AC$54+S45,$AB45)</f>
        <v>1.0750000000000002</v>
      </c>
      <c r="U45" s="345">
        <f t="shared" si="18"/>
        <v>1.0500000000000003</v>
      </c>
      <c r="V45" s="345">
        <f t="shared" si="18"/>
        <v>1.0250000000000004</v>
      </c>
      <c r="W45" s="345">
        <f t="shared" si="18"/>
        <v>1.0000000000000004</v>
      </c>
      <c r="X45" s="345">
        <f t="shared" si="18"/>
        <v>1</v>
      </c>
      <c r="Y45" s="345">
        <f t="shared" si="18"/>
        <v>1</v>
      </c>
      <c r="Z45" s="345">
        <f t="shared" si="18"/>
        <v>1</v>
      </c>
      <c r="AA45" s="345">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5">
        <f t="shared" ref="T46:AA46" si="19">IF(T$54=1,($AB46-$S46)/$AC$54+S46,$AB46)</f>
        <v>1</v>
      </c>
      <c r="U46" s="345">
        <f t="shared" si="19"/>
        <v>1</v>
      </c>
      <c r="V46" s="345">
        <f t="shared" si="19"/>
        <v>1</v>
      </c>
      <c r="W46" s="345">
        <f t="shared" si="19"/>
        <v>1</v>
      </c>
      <c r="X46" s="345">
        <f t="shared" si="19"/>
        <v>1</v>
      </c>
      <c r="Y46" s="345">
        <f t="shared" si="19"/>
        <v>1</v>
      </c>
      <c r="Z46" s="345">
        <f t="shared" si="19"/>
        <v>1</v>
      </c>
      <c r="AA46" s="345">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5">
        <f t="shared" ref="T47:AA47" si="20">IF(T$54=1,($AB47-$S47)/$AC$54+S47,$AB47)</f>
        <v>1</v>
      </c>
      <c r="U47" s="345">
        <f t="shared" si="20"/>
        <v>1</v>
      </c>
      <c r="V47" s="345">
        <f t="shared" si="20"/>
        <v>1</v>
      </c>
      <c r="W47" s="345">
        <f t="shared" si="20"/>
        <v>1</v>
      </c>
      <c r="X47" s="345">
        <f t="shared" si="20"/>
        <v>1</v>
      </c>
      <c r="Y47" s="345">
        <f t="shared" si="20"/>
        <v>1</v>
      </c>
      <c r="Z47" s="345">
        <f t="shared" si="20"/>
        <v>1</v>
      </c>
      <c r="AA47" s="345">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5">
        <f t="shared" ref="T48:AA48" si="21">IF(T$54=1,($AB48-$S48)/$AC$54+S48,$AB48)</f>
        <v>1</v>
      </c>
      <c r="U48" s="345">
        <f t="shared" si="21"/>
        <v>1</v>
      </c>
      <c r="V48" s="345">
        <f t="shared" si="21"/>
        <v>1</v>
      </c>
      <c r="W48" s="345">
        <f t="shared" si="21"/>
        <v>1</v>
      </c>
      <c r="X48" s="345">
        <f t="shared" si="21"/>
        <v>1</v>
      </c>
      <c r="Y48" s="345">
        <f t="shared" si="21"/>
        <v>1</v>
      </c>
      <c r="Z48" s="345">
        <f t="shared" si="21"/>
        <v>1</v>
      </c>
      <c r="AA48" s="345">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5">
        <f t="shared" ref="T49:AA49" si="22">IF(T$54=1,($AB49-$S49)/$AC$54+S49,$AB49)</f>
        <v>1</v>
      </c>
      <c r="U49" s="345">
        <f t="shared" si="22"/>
        <v>1</v>
      </c>
      <c r="V49" s="345">
        <f t="shared" si="22"/>
        <v>1</v>
      </c>
      <c r="W49" s="345">
        <f t="shared" si="22"/>
        <v>1</v>
      </c>
      <c r="X49" s="345">
        <f t="shared" si="22"/>
        <v>1</v>
      </c>
      <c r="Y49" s="345">
        <f t="shared" si="22"/>
        <v>1</v>
      </c>
      <c r="Z49" s="345">
        <f t="shared" si="22"/>
        <v>1</v>
      </c>
      <c r="AA49" s="345">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5">
        <f t="shared" ref="T50:AA50" si="23">IF(T$54=1,($AB50-$S50)/$AC$54+S50,$AB50)</f>
        <v>1.01725</v>
      </c>
      <c r="U50" s="345">
        <f t="shared" si="23"/>
        <v>1.0115000000000001</v>
      </c>
      <c r="V50" s="345">
        <f t="shared" si="23"/>
        <v>1.0057500000000001</v>
      </c>
      <c r="W50" s="345">
        <f t="shared" si="23"/>
        <v>1.0000000000000002</v>
      </c>
      <c r="X50" s="345">
        <f t="shared" si="23"/>
        <v>1</v>
      </c>
      <c r="Y50" s="345">
        <f t="shared" si="23"/>
        <v>1</v>
      </c>
      <c r="Z50" s="345">
        <f t="shared" si="23"/>
        <v>1</v>
      </c>
      <c r="AA50" s="345">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5">
        <f t="shared" ref="T51:AA51" si="24">IF(T$54=1,($AB51-$S51)/$AC$54+S51,$AB51)</f>
        <v>1</v>
      </c>
      <c r="U51" s="345">
        <f t="shared" si="24"/>
        <v>1</v>
      </c>
      <c r="V51" s="345">
        <f t="shared" si="24"/>
        <v>1</v>
      </c>
      <c r="W51" s="345">
        <f t="shared" si="24"/>
        <v>1</v>
      </c>
      <c r="X51" s="345">
        <f t="shared" si="24"/>
        <v>1</v>
      </c>
      <c r="Y51" s="345">
        <f t="shared" si="24"/>
        <v>1</v>
      </c>
      <c r="Z51" s="345">
        <f t="shared" si="24"/>
        <v>1</v>
      </c>
      <c r="AA51" s="345">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5">
        <f t="shared" ref="T52:AA52" si="25">IF(T$54=1,($AB52-$S52)/$AC$54+S52,$AB52)</f>
        <v>1</v>
      </c>
      <c r="U52" s="345">
        <f t="shared" si="25"/>
        <v>1</v>
      </c>
      <c r="V52" s="345">
        <f t="shared" si="25"/>
        <v>1</v>
      </c>
      <c r="W52" s="345">
        <f t="shared" si="25"/>
        <v>1</v>
      </c>
      <c r="X52" s="345">
        <f t="shared" si="25"/>
        <v>1</v>
      </c>
      <c r="Y52" s="345">
        <f t="shared" si="25"/>
        <v>1</v>
      </c>
      <c r="Z52" s="345">
        <f t="shared" si="25"/>
        <v>1</v>
      </c>
      <c r="AA52" s="345">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5">
        <f t="shared" ref="T53:AA53" si="26">IF(T$54=1,($AB53-$S53)/$AC$54+S53,$AB53)</f>
        <v>1</v>
      </c>
      <c r="U53" s="345">
        <f t="shared" si="26"/>
        <v>1</v>
      </c>
      <c r="V53" s="345">
        <f t="shared" si="26"/>
        <v>1</v>
      </c>
      <c r="W53" s="345">
        <f t="shared" si="26"/>
        <v>1</v>
      </c>
      <c r="X53" s="345">
        <f t="shared" si="26"/>
        <v>1</v>
      </c>
      <c r="Y53" s="345">
        <f t="shared" si="26"/>
        <v>1</v>
      </c>
      <c r="Z53" s="345">
        <f t="shared" si="26"/>
        <v>1</v>
      </c>
      <c r="AA53" s="345">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7">
        <f>IF(T3&lt;=$X$39,1,0)</f>
        <v>1</v>
      </c>
      <c r="U54" s="347">
        <f t="shared" ref="U54:AB54" si="27">IF(U3&lt;=$X$39,1,0)</f>
        <v>1</v>
      </c>
      <c r="V54" s="347">
        <f t="shared" si="27"/>
        <v>1</v>
      </c>
      <c r="W54" s="347">
        <f t="shared" si="27"/>
        <v>1</v>
      </c>
      <c r="X54" s="347">
        <f t="shared" si="27"/>
        <v>0</v>
      </c>
      <c r="Y54" s="347">
        <f t="shared" si="27"/>
        <v>0</v>
      </c>
      <c r="Z54" s="347">
        <f t="shared" si="27"/>
        <v>0</v>
      </c>
      <c r="AA54" s="347">
        <f t="shared" si="27"/>
        <v>0</v>
      </c>
      <c r="AB54" s="347">
        <f t="shared" si="27"/>
        <v>0</v>
      </c>
      <c r="AC54" s="347">
        <f>SUM(T54:AB54)</f>
        <v>4</v>
      </c>
    </row>
    <row r="55" spans="1:42" ht="15.75" thickBot="1">
      <c r="A55" s="185" t="s">
        <v>16</v>
      </c>
      <c r="B55" s="14" t="s">
        <v>289</v>
      </c>
      <c r="C55" s="14"/>
      <c r="V55" s="346"/>
      <c r="W55" s="346"/>
      <c r="X55" s="346"/>
      <c r="Y55" s="346"/>
      <c r="Z55" s="346"/>
      <c r="AA55" s="346"/>
      <c r="AB55" s="346"/>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45.28037493710103</v>
      </c>
      <c r="T88" s="185">
        <f t="shared" ca="1" si="36"/>
        <v>45.682763648845693</v>
      </c>
      <c r="U88" s="185">
        <f t="shared" ca="1" si="36"/>
        <v>46.146457678960196</v>
      </c>
      <c r="V88" s="185">
        <f t="shared" ca="1" si="36"/>
        <v>46.689846004851198</v>
      </c>
      <c r="W88" s="185">
        <f t="shared" ca="1" si="36"/>
        <v>47.218485344446876</v>
      </c>
      <c r="X88" s="185">
        <f t="shared" ca="1" si="36"/>
        <v>48.080352843152141</v>
      </c>
      <c r="Y88" s="185">
        <f t="shared" ca="1" si="36"/>
        <v>48.944385247686519</v>
      </c>
      <c r="Z88" s="185">
        <f t="shared" ca="1" si="36"/>
        <v>49.90588218139127</v>
      </c>
      <c r="AA88" s="185">
        <f t="shared" ca="1" si="37"/>
        <v>51.031759986247387</v>
      </c>
      <c r="AB88" s="185">
        <f t="shared" ca="1" si="37"/>
        <v>52.017339954364218</v>
      </c>
      <c r="AC88" s="185">
        <f t="shared" ca="1" si="37"/>
        <v>53.297944585682238</v>
      </c>
      <c r="AD88" s="185">
        <f t="shared" ca="1" si="37"/>
        <v>54.721323170274516</v>
      </c>
      <c r="AE88" s="185">
        <f t="shared" ca="1" si="37"/>
        <v>56.157806208935277</v>
      </c>
      <c r="AF88" s="185">
        <f t="shared" ca="1" si="37"/>
        <v>57.615805412867225</v>
      </c>
      <c r="AG88" s="185">
        <f t="shared" ca="1" si="37"/>
        <v>59.407584507152905</v>
      </c>
      <c r="AH88" s="185">
        <f t="shared" ca="1" si="37"/>
        <v>61.026521217889211</v>
      </c>
      <c r="AI88" s="185">
        <f t="shared" ca="1" si="37"/>
        <v>62.668795247988733</v>
      </c>
      <c r="AJ88" s="185">
        <f t="shared" ca="1" si="37"/>
        <v>64.258407371572176</v>
      </c>
      <c r="AK88" s="185">
        <f t="shared" ca="1" si="37"/>
        <v>65.884277307078804</v>
      </c>
      <c r="AL88" s="185">
        <f t="shared" ca="1" si="37"/>
        <v>67.589187461384242</v>
      </c>
      <c r="AM88" s="185">
        <f t="shared" ca="1" si="37"/>
        <v>76.472720824138875</v>
      </c>
      <c r="AN88" s="185">
        <f t="shared" ca="1" si="37"/>
        <v>86.099010471683172</v>
      </c>
      <c r="AO88" s="185">
        <f t="shared" ca="1" si="37"/>
        <v>104.48504076785015</v>
      </c>
      <c r="AP88" s="185">
        <f t="shared" ca="1" si="35"/>
        <v>122.99486377814908</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16.7197011938263</v>
      </c>
      <c r="T144" s="185">
        <f t="shared" ca="1" si="57"/>
        <v>16.902819197493322</v>
      </c>
      <c r="U144" s="185">
        <f t="shared" ca="1" si="57"/>
        <v>17.095295254775984</v>
      </c>
      <c r="V144" s="185">
        <f t="shared" ca="1" si="57"/>
        <v>17.309764845876984</v>
      </c>
      <c r="W144" s="185">
        <f t="shared" ca="1" si="57"/>
        <v>17.522125014555368</v>
      </c>
      <c r="X144" s="185">
        <f t="shared" ca="1" si="57"/>
        <v>17.990698226888281</v>
      </c>
      <c r="Y144" s="185">
        <f t="shared" ca="1" si="57"/>
        <v>18.465465351323019</v>
      </c>
      <c r="Z144" s="185">
        <f t="shared" ca="1" si="57"/>
        <v>18.978702520930881</v>
      </c>
      <c r="AA144" s="185">
        <f t="shared" ca="1" si="56"/>
        <v>19.502520036349306</v>
      </c>
      <c r="AB144" s="185">
        <f t="shared" ca="1" si="56"/>
        <v>19.960945595955696</v>
      </c>
      <c r="AC144" s="185">
        <f t="shared" ca="1" si="56"/>
        <v>20.492573691334211</v>
      </c>
      <c r="AD144" s="185">
        <f t="shared" ca="1" si="56"/>
        <v>21.048717069621635</v>
      </c>
      <c r="AE144" s="185">
        <f t="shared" ca="1" si="56"/>
        <v>21.603710361989499</v>
      </c>
      <c r="AF144" s="185">
        <f t="shared" ca="1" si="56"/>
        <v>22.149054291064054</v>
      </c>
      <c r="AG144" s="185">
        <f t="shared" ca="1" si="56"/>
        <v>22.74503749801061</v>
      </c>
      <c r="AH144" s="185">
        <f t="shared" ca="1" si="56"/>
        <v>23.32520859300568</v>
      </c>
      <c r="AI144" s="185">
        <f t="shared" ca="1" si="56"/>
        <v>23.928834404993822</v>
      </c>
      <c r="AJ144" s="185">
        <f t="shared" ca="1" si="56"/>
        <v>24.522709391459124</v>
      </c>
      <c r="AK144" s="185">
        <f t="shared" ca="1" si="56"/>
        <v>25.137333086889193</v>
      </c>
      <c r="AL144" s="185">
        <f t="shared" ca="1" si="56"/>
        <v>25.789034242683005</v>
      </c>
      <c r="AM144" s="185">
        <f t="shared" ca="1" si="56"/>
        <v>29.447165777760294</v>
      </c>
      <c r="AN144" s="185">
        <f t="shared" ca="1" si="56"/>
        <v>33.590384146765587</v>
      </c>
      <c r="AO144" s="185">
        <f t="shared" ca="1" si="56"/>
        <v>41.310886245193402</v>
      </c>
      <c r="AP144" s="185">
        <f t="shared" ca="1" si="56"/>
        <v>49.112236149276143</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28.759258094925102</v>
      </c>
      <c r="T151" s="185">
        <f t="shared" ca="1" si="64"/>
        <v>29.074236088146169</v>
      </c>
      <c r="U151" s="185">
        <f t="shared" ca="1" si="64"/>
        <v>29.405310701520811</v>
      </c>
      <c r="V151" s="185">
        <f t="shared" ca="1" si="64"/>
        <v>29.774215997882457</v>
      </c>
      <c r="W151" s="185">
        <f t="shared" ca="1" si="64"/>
        <v>30.139492914575118</v>
      </c>
      <c r="X151" s="185">
        <f t="shared" ca="1" si="64"/>
        <v>30.945477291546297</v>
      </c>
      <c r="Y151" s="185">
        <f t="shared" ca="1" si="64"/>
        <v>31.762115705613514</v>
      </c>
      <c r="Z151" s="185">
        <f t="shared" ca="1" si="64"/>
        <v>32.644925754283015</v>
      </c>
      <c r="AA151" s="185">
        <f t="shared" ca="1" si="61"/>
        <v>33.545934865984336</v>
      </c>
      <c r="AB151" s="185">
        <f t="shared" ca="1" si="61"/>
        <v>34.334464447535638</v>
      </c>
      <c r="AC151" s="185">
        <f t="shared" ca="1" si="61"/>
        <v>35.248908397715184</v>
      </c>
      <c r="AD151" s="185">
        <f t="shared" ca="1" si="61"/>
        <v>36.205520646255685</v>
      </c>
      <c r="AE151" s="185">
        <f t="shared" ca="1" si="61"/>
        <v>37.160154652636926</v>
      </c>
      <c r="AF151" s="185">
        <f t="shared" ca="1" si="61"/>
        <v>38.09819096231373</v>
      </c>
      <c r="AG151" s="185">
        <f t="shared" ca="1" si="61"/>
        <v>39.123330985458765</v>
      </c>
      <c r="AH151" s="185">
        <f t="shared" ca="1" si="61"/>
        <v>40.121272878483708</v>
      </c>
      <c r="AI151" s="185">
        <f t="shared" ca="1" si="61"/>
        <v>41.159558809462887</v>
      </c>
      <c r="AJ151" s="185">
        <f t="shared" ca="1" si="61"/>
        <v>42.181072520376709</v>
      </c>
      <c r="AK151" s="185">
        <f t="shared" ca="1" si="61"/>
        <v>43.238275713377362</v>
      </c>
      <c r="AL151" s="185">
        <f t="shared" ca="1" si="61"/>
        <v>44.35925518083075</v>
      </c>
      <c r="AM151" s="185">
        <f t="shared" ca="1" si="61"/>
        <v>50.651541612439878</v>
      </c>
      <c r="AN151" s="185">
        <f t="shared" ca="1" si="61"/>
        <v>57.778217205294119</v>
      </c>
      <c r="AO151" s="185">
        <f t="shared" ca="1" si="61"/>
        <v>71.058114369549799</v>
      </c>
      <c r="AP151" s="185">
        <f t="shared" ca="1" si="61"/>
        <v>84.477076394013451</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35.363355527011024</v>
      </c>
      <c r="T253" s="185">
        <f t="shared" ca="1" si="99"/>
        <v>36.282022414027196</v>
      </c>
      <c r="U253" s="185">
        <f t="shared" ca="1" si="99"/>
        <v>37.26375868773404</v>
      </c>
      <c r="V253" s="185">
        <f t="shared" ca="1" si="99"/>
        <v>38.309134867721681</v>
      </c>
      <c r="W253" s="185">
        <f t="shared" ca="1" si="99"/>
        <v>39.349508146445082</v>
      </c>
      <c r="X253" s="185">
        <f t="shared" ca="1" si="99"/>
        <v>40.49777953013713</v>
      </c>
      <c r="Y253" s="185">
        <f t="shared" ca="1" si="99"/>
        <v>41.665934379195861</v>
      </c>
      <c r="Z253" s="185">
        <f t="shared" ca="1" si="99"/>
        <v>42.901310313722938</v>
      </c>
      <c r="AA253" s="185">
        <f t="shared" ca="1" si="99"/>
        <v>44.141493498683765</v>
      </c>
      <c r="AB253" s="185">
        <f t="shared" ca="1" si="99"/>
        <v>45.183290512172441</v>
      </c>
      <c r="AC253" s="185">
        <f t="shared" ca="1" si="99"/>
        <v>46.48761905127197</v>
      </c>
      <c r="AD253" s="185">
        <f t="shared" ca="1" si="99"/>
        <v>47.82769446485522</v>
      </c>
      <c r="AE253" s="185">
        <f t="shared" ca="1" si="99"/>
        <v>49.182646433528831</v>
      </c>
      <c r="AF253" s="185">
        <f t="shared" ca="1" si="99"/>
        <v>50.500393755577363</v>
      </c>
      <c r="AG253" s="185">
        <f t="shared" ca="1" si="99"/>
        <v>51.91549346824538</v>
      </c>
      <c r="AH253" s="185">
        <f t="shared" ca="1" si="99"/>
        <v>53.355865941755958</v>
      </c>
      <c r="AI253" s="185">
        <f t="shared" ca="1" si="99"/>
        <v>54.846988516709274</v>
      </c>
      <c r="AJ253" s="185">
        <f t="shared" ca="1" si="99"/>
        <v>56.315745521978961</v>
      </c>
      <c r="AK253" s="185">
        <f t="shared" ca="1" si="99"/>
        <v>57.835014921921157</v>
      </c>
      <c r="AL253" s="185">
        <f t="shared" ca="1" si="99"/>
        <v>59.444595418106729</v>
      </c>
      <c r="AM253" s="185">
        <f t="shared" ca="1" si="99"/>
        <v>68.576326061652424</v>
      </c>
      <c r="AN253" s="185">
        <f t="shared" ca="1" si="99"/>
        <v>78.896132729060412</v>
      </c>
      <c r="AO253" s="185">
        <f t="shared" ca="1" si="99"/>
        <v>98.149657369370374</v>
      </c>
      <c r="AP253" s="185">
        <f t="shared" ca="1" si="99"/>
        <v>117.60119468032414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tabSelected="1" zoomScale="90" zoomScaleNormal="90" workbookViewId="0">
      <selection activeCell="S24" sqref="S24"/>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0" t="s">
        <v>197</v>
      </c>
      <c r="C2" s="350"/>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v>
      </c>
      <c r="V17" s="190">
        <f t="shared" si="5"/>
        <v>0.46470942189265946</v>
      </c>
      <c r="W17" s="190">
        <f t="shared" si="5"/>
        <v>0.45639566756578942</v>
      </c>
      <c r="X17" s="190">
        <f t="shared" si="5"/>
        <v>0.44741743784093702</v>
      </c>
      <c r="Y17" s="190">
        <f t="shared" si="5"/>
        <v>0.43764884606310156</v>
      </c>
      <c r="Z17" s="190">
        <f t="shared" si="5"/>
        <v>0.42813380891281816</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0.38286993035637185</v>
      </c>
      <c r="AG17" s="190">
        <f t="shared" si="5"/>
        <v>0.37624658203570716</v>
      </c>
      <c r="AH17" s="190">
        <f t="shared" si="5"/>
        <v>0.3691223882252177</v>
      </c>
      <c r="AI17" s="190">
        <f t="shared" si="5"/>
        <v>0.3616518341342233</v>
      </c>
      <c r="AJ17" s="190">
        <f t="shared" si="5"/>
        <v>0.35463803799792404</v>
      </c>
      <c r="AK17" s="190">
        <f t="shared" si="5"/>
        <v>0.34790483762948882</v>
      </c>
      <c r="AL17" s="190">
        <f t="shared" si="5"/>
        <v>0.34110512401710891</v>
      </c>
      <c r="AM17" s="190">
        <f t="shared" si="5"/>
        <v>0.30512943232536377</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0.31099732263246044</v>
      </c>
      <c r="V18" s="190">
        <f t="shared" si="6"/>
        <v>0.31303598244965641</v>
      </c>
      <c r="W18" s="190">
        <f t="shared" si="6"/>
        <v>0.31545143573751705</v>
      </c>
      <c r="X18" s="190">
        <f t="shared" si="6"/>
        <v>0.31699370755480732</v>
      </c>
      <c r="Y18" s="190">
        <f t="shared" si="6"/>
        <v>0.31948164193454026</v>
      </c>
      <c r="Z18" s="190">
        <f t="shared" si="6"/>
        <v>0.32188920702949747</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0.33448657670777249</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0.35286453118063571</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0.21579890905405785</v>
      </c>
      <c r="V19" s="190">
        <f t="shared" si="7"/>
        <v>0.22225459565768413</v>
      </c>
      <c r="W19" s="190">
        <f t="shared" si="7"/>
        <v>0.22815289669669347</v>
      </c>
      <c r="X19" s="190">
        <f t="shared" si="7"/>
        <v>0.23558885460425563</v>
      </c>
      <c r="Y19" s="190">
        <f t="shared" si="7"/>
        <v>0.24286951200235807</v>
      </c>
      <c r="Z19" s="190">
        <f t="shared" si="7"/>
        <v>0.24997698405768431</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0.34200603649400046</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27.576928941791273</v>
      </c>
      <c r="H22" s="10">
        <f t="shared" si="8"/>
        <v>24.77756774067592</v>
      </c>
      <c r="I22" s="24">
        <f t="shared" si="8"/>
        <v>21.170905408759651</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29.344340061153815</v>
      </c>
      <c r="T22" s="10" cm="1">
        <f t="array" ref="T22">INDEX(Drivers!$C$31:$AG$33,$B22,T$21)</f>
        <v>29.355600957835211</v>
      </c>
      <c r="U22" s="10" cm="1">
        <f t="array" ref="U22">INDEX(Drivers!$C$31:$AG$33,$B22,U$21)</f>
        <v>29.288429347310924</v>
      </c>
      <c r="V22" s="10" cm="1">
        <f t="array" ref="V22">INDEX(Drivers!$C$31:$AG$33,$B22,V$21)</f>
        <v>29.12065177714684</v>
      </c>
      <c r="W22" s="10" cm="1">
        <f t="array" ref="W22">INDEX(Drivers!$C$31:$AG$33,$B22,W$21)</f>
        <v>28.928978471483564</v>
      </c>
      <c r="X22" s="10" cm="1">
        <f t="array" ref="X22">INDEX(Drivers!$C$31:$AG$33,$B22,X$21)</f>
        <v>28.676968027341626</v>
      </c>
      <c r="Y22" s="10" cm="1">
        <f t="array" ref="Y22">INDEX(Drivers!$C$31:$AG$33,$B22,Y$21)</f>
        <v>28.355125593680309</v>
      </c>
      <c r="Z22" s="10" cm="1">
        <f t="array" ref="Z22">INDEX(Drivers!$C$31:$AG$33,$B22,Z$21)</f>
        <v>28.030280781020195</v>
      </c>
      <c r="AA22" s="10" cm="1">
        <f t="array" ref="AA22">INDEX(Drivers!$C$31:$AG$33,$B22,AA$21)</f>
        <v>27.740413210328168</v>
      </c>
      <c r="AB22" s="10" cm="1">
        <f t="array" ref="AB22">INDEX(Drivers!$C$31:$AG$33,$B22,AB$21)</f>
        <v>27.576928941791273</v>
      </c>
      <c r="AC22" s="10" cm="1">
        <f t="array" ref="AC22">INDEX(Drivers!$C$31:$AG$33,$B22,AC$21)</f>
        <v>27.373830621953406</v>
      </c>
      <c r="AD22" s="10" cm="1">
        <f t="array" ref="AD22">INDEX(Drivers!$C$31:$AG$33,$B22,AD$21)</f>
        <v>27.07491285357051</v>
      </c>
      <c r="AE22" s="10" cm="1">
        <f t="array" ref="AE22">INDEX(Drivers!$C$31:$AG$33,$B22,AE$21)</f>
        <v>26.782550232075053</v>
      </c>
      <c r="AF22" s="10" cm="1">
        <f t="array" ref="AF22">INDEX(Drivers!$C$31:$AG$33,$B22,AF$21)</f>
        <v>26.524401164723649</v>
      </c>
      <c r="AG22" s="10" cm="1">
        <f t="array" ref="AG22">INDEX(Drivers!$C$31:$AG$33,$B22,AG$21)</f>
        <v>26.288000394369252</v>
      </c>
      <c r="AH22" s="10" cm="1">
        <f t="array" ref="AH22">INDEX(Drivers!$C$31:$AG$33,$B22,AH$21)</f>
        <v>26.004083172248698</v>
      </c>
      <c r="AI22" s="10" cm="1">
        <f t="array" ref="AI22">INDEX(Drivers!$C$31:$AG$33,$B22,AI$21)</f>
        <v>25.682865978869462</v>
      </c>
      <c r="AJ22" s="10" cm="1">
        <f t="array" ref="AJ22">INDEX(Drivers!$C$31:$AG$33,$B22,AJ$21)</f>
        <v>25.381380640060563</v>
      </c>
      <c r="AK22" s="10" cm="1">
        <f t="array" ref="AK22">INDEX(Drivers!$C$31:$AG$33,$B22,AK$21)</f>
        <v>25.087820926607833</v>
      </c>
      <c r="AL22" s="10" cm="1">
        <f t="array" ref="AL22">INDEX(Drivers!$C$31:$AG$33,$B22,AL$21)</f>
        <v>24.77756774067592</v>
      </c>
      <c r="AM22" s="10" cm="1">
        <f t="array" ref="AM22">INDEX(Drivers!$C$31:$AG$33,$B22,AM$21)</f>
        <v>22.911722622767797</v>
      </c>
      <c r="AN22" s="10" cm="1">
        <f t="array" ref="AN22">INDEX(Drivers!$C$31:$AG$33,$B22,AN$21)</f>
        <v>21.170905408759651</v>
      </c>
      <c r="AO22" s="10">
        <f t="shared" ref="AO22:AP24" si="9">AN22</f>
        <v>21.170905408759651</v>
      </c>
      <c r="AP22" s="10">
        <f t="shared" si="9"/>
        <v>21.170905408759651</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21.852471212406805</v>
      </c>
      <c r="H23" s="10">
        <f t="shared" si="8"/>
        <v>25.055625964060635</v>
      </c>
      <c r="I23" s="24">
        <f t="shared" si="8"/>
        <v>27.784561104415136</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18.510597711060569</v>
      </c>
      <c r="T23" s="10" cm="1">
        <f t="array" ref="T23">INDEX(Drivers!$C$31:$AG$33,$B23,T$21)</f>
        <v>18.893122146708883</v>
      </c>
      <c r="U23" s="10" cm="1">
        <f t="array" ref="U23">INDEX(Drivers!$C$31:$AG$33,$B23,U$21)</f>
        <v>19.248838916873378</v>
      </c>
      <c r="V23" s="10" cm="1">
        <f t="array" ref="V23">INDEX(Drivers!$C$31:$AG$33,$B23,V$21)</f>
        <v>19.616154545579889</v>
      </c>
      <c r="W23" s="10" cm="1">
        <f t="array" ref="W23">INDEX(Drivers!$C$31:$AG$33,$B23,W$21)</f>
        <v>19.995123621399724</v>
      </c>
      <c r="X23" s="10" cm="1">
        <f t="array" ref="X23">INDEX(Drivers!$C$31:$AG$33,$B23,X$21)</f>
        <v>20.317532683313651</v>
      </c>
      <c r="Y23" s="10" cm="1">
        <f t="array" ref="Y23">INDEX(Drivers!$C$31:$AG$33,$B23,Y$21)</f>
        <v>20.699111087392069</v>
      </c>
      <c r="Z23" s="10" cm="1">
        <f t="array" ref="Z23">INDEX(Drivers!$C$31:$AG$33,$B23,Z$21)</f>
        <v>21.07435728173024</v>
      </c>
      <c r="AA23" s="10" cm="1">
        <f t="array" ref="AA23">INDEX(Drivers!$C$31:$AG$33,$B23,AA$21)</f>
        <v>21.452519267439598</v>
      </c>
      <c r="AB23" s="10" cm="1">
        <f t="array" ref="AB23">INDEX(Drivers!$C$31:$AG$33,$B23,AB$21)</f>
        <v>21.852471212406805</v>
      </c>
      <c r="AC23" s="10" cm="1">
        <f t="array" ref="AC23">INDEX(Drivers!$C$31:$AG$33,$B23,AC$21)</f>
        <v>22.115650550611612</v>
      </c>
      <c r="AD23" s="10" cm="1">
        <f t="array" ref="AD23">INDEX(Drivers!$C$31:$AG$33,$B23,AD$21)</f>
        <v>22.476990878673149</v>
      </c>
      <c r="AE23" s="10" cm="1">
        <f t="array" ref="AE23">INDEX(Drivers!$C$31:$AG$33,$B23,AE$21)</f>
        <v>22.817846782007994</v>
      </c>
      <c r="AF23" s="10" cm="1">
        <f t="array" ref="AF23">INDEX(Drivers!$C$31:$AG$33,$B23,AF$21)</f>
        <v>23.172507009244729</v>
      </c>
      <c r="AG23" s="10" cm="1">
        <f t="array" ref="AG23">INDEX(Drivers!$C$31:$AG$33,$B23,AG$21)</f>
        <v>23.499731705941294</v>
      </c>
      <c r="AH23" s="10" cm="1">
        <f t="array" ref="AH23">INDEX(Drivers!$C$31:$AG$33,$B23,AH$21)</f>
        <v>23.798954137344495</v>
      </c>
      <c r="AI23" s="10" cm="1">
        <f t="array" ref="AI23">INDEX(Drivers!$C$31:$AG$33,$B23,AI$21)</f>
        <v>24.124048697501191</v>
      </c>
      <c r="AJ23" s="10" cm="1">
        <f t="array" ref="AJ23">INDEX(Drivers!$C$31:$AG$33,$B23,AJ$21)</f>
        <v>24.451142817427076</v>
      </c>
      <c r="AK23" s="10" cm="1">
        <f t="array" ref="AK23">INDEX(Drivers!$C$31:$AG$33,$B23,AK$21)</f>
        <v>24.758231781874851</v>
      </c>
      <c r="AL23" s="10" cm="1">
        <f t="array" ref="AL23">INDEX(Drivers!$C$31:$AG$33,$B23,AL$21)</f>
        <v>25.055625964060635</v>
      </c>
      <c r="AM23" s="10" cm="1">
        <f t="array" ref="AM23">INDEX(Drivers!$C$31:$AG$33,$B23,AM$21)</f>
        <v>26.496081352135374</v>
      </c>
      <c r="AN23" s="10" cm="1">
        <f t="array" ref="AN23">INDEX(Drivers!$C$31:$AG$33,$B23,AN$21)</f>
        <v>27.784561104415136</v>
      </c>
      <c r="AO23" s="10">
        <f t="shared" si="9"/>
        <v>27.784561104415136</v>
      </c>
      <c r="AP23" s="10">
        <f t="shared" si="9"/>
        <v>27.784561104415136</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17.359151947826106</v>
      </c>
      <c r="H24" s="10">
        <f t="shared" si="8"/>
        <v>22.805901976022387</v>
      </c>
      <c r="I24" s="24">
        <f t="shared" si="8"/>
        <v>28.238970749992106</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12.360333390426053</v>
      </c>
      <c r="T24" s="10" cm="1">
        <f t="array" ref="T24">INDEX(Drivers!$C$31:$AG$33,$B24,T$21)</f>
        <v>12.828147450050917</v>
      </c>
      <c r="U24" s="10" cm="1">
        <f t="array" ref="U24">INDEX(Drivers!$C$31:$AG$33,$B24,U$21)</f>
        <v>13.356637297253071</v>
      </c>
      <c r="V24" s="10" cm="1">
        <f t="array" ref="V24">INDEX(Drivers!$C$31:$AG$33,$B24,V$21)</f>
        <v>13.92741007844891</v>
      </c>
      <c r="W24" s="10" cm="1">
        <f t="array" ref="W24">INDEX(Drivers!$C$31:$AG$33,$B24,W$21)</f>
        <v>14.461640865146547</v>
      </c>
      <c r="X24" s="10" cm="1">
        <f t="array" ref="X24">INDEX(Drivers!$C$31:$AG$33,$B24,X$21)</f>
        <v>15.099934601758001</v>
      </c>
      <c r="Y24" s="10" cm="1">
        <f t="array" ref="Y24">INDEX(Drivers!$C$31:$AG$33,$B24,Y$21)</f>
        <v>15.735436246779866</v>
      </c>
      <c r="Z24" s="10" cm="1">
        <f t="array" ref="Z24">INDEX(Drivers!$C$31:$AG$33,$B24,Z$21)</f>
        <v>16.366203523432404</v>
      </c>
      <c r="AA24" s="10" cm="1">
        <f t="array" ref="AA24">INDEX(Drivers!$C$31:$AG$33,$B24,AA$21)</f>
        <v>16.944401802010564</v>
      </c>
      <c r="AB24" s="10" cm="1">
        <f t="array" ref="AB24">INDEX(Drivers!$C$31:$AG$33,$B24,AB$21)</f>
        <v>17.359151947826106</v>
      </c>
      <c r="AC24" s="10" cm="1">
        <f t="array" ref="AC24">INDEX(Drivers!$C$31:$AG$33,$B24,AC$21)</f>
        <v>17.939173262874995</v>
      </c>
      <c r="AD24" s="10" cm="1">
        <f t="array" ref="AD24">INDEX(Drivers!$C$31:$AG$33,$B24,AD$21)</f>
        <v>18.505292128850815</v>
      </c>
      <c r="AE24" s="10" cm="1">
        <f t="array" ref="AE24">INDEX(Drivers!$C$31:$AG$33,$B24,AE$21)</f>
        <v>19.073338662148519</v>
      </c>
      <c r="AF24" s="10" cm="1">
        <f t="array" ref="AF24">INDEX(Drivers!$C$31:$AG$33,$B24,AF$21)</f>
        <v>19.580930229363467</v>
      </c>
      <c r="AG24" s="10" cm="1">
        <f t="array" ref="AG24">INDEX(Drivers!$C$31:$AG$33,$B24,AG$21)</f>
        <v>20.08134219701935</v>
      </c>
      <c r="AH24" s="10" cm="1">
        <f t="array" ref="AH24">INDEX(Drivers!$C$31:$AG$33,$B24,AH$21)</f>
        <v>20.645366801789155</v>
      </c>
      <c r="AI24" s="10" cm="1">
        <f t="array" ref="AI24">INDEX(Drivers!$C$31:$AG$33,$B24,AI$21)</f>
        <v>21.208530441868493</v>
      </c>
      <c r="AJ24" s="10" cm="1">
        <f t="array" ref="AJ24">INDEX(Drivers!$C$31:$AG$33,$B24,AJ$21)</f>
        <v>21.737296811507704</v>
      </c>
      <c r="AK24" s="10" cm="1">
        <f t="array" ref="AK24">INDEX(Drivers!$C$31:$AG$33,$B24,AK$21)</f>
        <v>22.265105898992104</v>
      </c>
      <c r="AL24" s="10" cm="1">
        <f t="array" ref="AL24">INDEX(Drivers!$C$31:$AG$33,$B24,AL$21)</f>
        <v>22.805901976022387</v>
      </c>
      <c r="AM24" s="10" cm="1">
        <f t="array" ref="AM24">INDEX(Drivers!$C$31:$AG$33,$B24,AM$21)</f>
        <v>25.680732873737199</v>
      </c>
      <c r="AN24" s="10" cm="1">
        <f t="array" ref="AN24">INDEX(Drivers!$C$31:$AG$33,$B24,AN$21)</f>
        <v>28.238970749992106</v>
      </c>
      <c r="AO24" s="10">
        <f t="shared" si="9"/>
        <v>28.238970749992106</v>
      </c>
      <c r="AP24" s="10">
        <f t="shared" si="9"/>
        <v>28.238970749992106</v>
      </c>
      <c r="AQ24" s="10"/>
      <c r="AR24" s="10"/>
      <c r="AS24" s="10"/>
      <c r="AT24" s="10"/>
      <c r="AU24" s="10"/>
      <c r="AV24" s="10"/>
    </row>
    <row r="25" spans="1:48">
      <c r="A25" s="313" t="s">
        <v>16</v>
      </c>
      <c r="E25" s="47">
        <f t="shared" ref="E25:AP25" si="10">SUM(E22:E24)</f>
        <v>52.325432882070082</v>
      </c>
      <c r="F25" s="47">
        <f t="shared" si="10"/>
        <v>58.330892867925527</v>
      </c>
      <c r="G25" s="47">
        <f t="shared" si="10"/>
        <v>66.788552102024184</v>
      </c>
      <c r="H25" s="47">
        <f t="shared" si="10"/>
        <v>72.639095680758942</v>
      </c>
      <c r="I25" s="47">
        <f t="shared" si="10"/>
        <v>77.19443726316689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60.215271162640434</v>
      </c>
      <c r="T25" s="47">
        <f t="shared" si="10"/>
        <v>61.076870554595018</v>
      </c>
      <c r="U25" s="47">
        <f t="shared" si="10"/>
        <v>61.893905561437379</v>
      </c>
      <c r="V25" s="47">
        <f t="shared" si="10"/>
        <v>62.664216401175636</v>
      </c>
      <c r="W25" s="47">
        <f t="shared" si="10"/>
        <v>63.385742958029837</v>
      </c>
      <c r="X25" s="47">
        <f t="shared" si="10"/>
        <v>64.094435312413282</v>
      </c>
      <c r="Y25" s="47">
        <f t="shared" si="10"/>
        <v>64.789672927852251</v>
      </c>
      <c r="Z25" s="47">
        <f t="shared" si="10"/>
        <v>65.470841586182843</v>
      </c>
      <c r="AA25" s="47">
        <f t="shared" si="10"/>
        <v>66.137334279778329</v>
      </c>
      <c r="AB25" s="47">
        <f t="shared" si="10"/>
        <v>66.788552102024184</v>
      </c>
      <c r="AC25" s="47">
        <f t="shared" si="10"/>
        <v>67.428654435440023</v>
      </c>
      <c r="AD25" s="47">
        <f t="shared" si="10"/>
        <v>68.057195861094471</v>
      </c>
      <c r="AE25" s="47">
        <f t="shared" si="10"/>
        <v>68.673735676231559</v>
      </c>
      <c r="AF25" s="47">
        <f t="shared" si="10"/>
        <v>69.277838403331856</v>
      </c>
      <c r="AG25" s="47">
        <f t="shared" si="10"/>
        <v>69.869074297329902</v>
      </c>
      <c r="AH25" s="47">
        <f t="shared" si="10"/>
        <v>70.448404111382345</v>
      </c>
      <c r="AI25" s="47">
        <f t="shared" si="10"/>
        <v>71.015445118239143</v>
      </c>
      <c r="AJ25" s="47">
        <f t="shared" si="10"/>
        <v>71.569820268995343</v>
      </c>
      <c r="AK25" s="47">
        <f t="shared" si="10"/>
        <v>72.111158607474792</v>
      </c>
      <c r="AL25" s="47">
        <f t="shared" si="10"/>
        <v>72.639095680758942</v>
      </c>
      <c r="AM25" s="47">
        <f t="shared" si="10"/>
        <v>75.088536848640373</v>
      </c>
      <c r="AN25" s="47">
        <f t="shared" si="10"/>
        <v>77.19443726316689</v>
      </c>
      <c r="AO25" s="47">
        <f t="shared" si="10"/>
        <v>77.19443726316689</v>
      </c>
      <c r="AP25" s="47">
        <f t="shared" si="10"/>
        <v>77.19443726316689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0.92170570049338518</v>
      </c>
      <c r="H31" s="80">
        <f>(H29*H22+H30*H23+H24)/H25</f>
        <v>0.94864283431244889</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27.576928941791273</v>
      </c>
      <c r="H34" s="10">
        <f t="shared" si="11"/>
        <v>24.77756774067592</v>
      </c>
      <c r="I34" s="10">
        <f t="shared" si="11"/>
        <v>21.170905408759651</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29.344340061153815</v>
      </c>
      <c r="T34" s="10">
        <f t="shared" si="11"/>
        <v>29.355600957835211</v>
      </c>
      <c r="U34" s="10">
        <f t="shared" si="11"/>
        <v>29.288429347310924</v>
      </c>
      <c r="V34" s="10">
        <f t="shared" si="11"/>
        <v>29.12065177714684</v>
      </c>
      <c r="W34" s="10">
        <f t="shared" si="11"/>
        <v>28.928978471483564</v>
      </c>
      <c r="X34" s="10">
        <f t="shared" si="11"/>
        <v>28.676968027341626</v>
      </c>
      <c r="Y34" s="10">
        <f t="shared" si="11"/>
        <v>28.355125593680309</v>
      </c>
      <c r="Z34" s="10">
        <f t="shared" si="11"/>
        <v>28.030280781020195</v>
      </c>
      <c r="AA34" s="10">
        <f t="shared" si="11"/>
        <v>27.740413210328168</v>
      </c>
      <c r="AB34" s="10">
        <f t="shared" si="11"/>
        <v>27.576928941791273</v>
      </c>
      <c r="AC34" s="10">
        <f t="shared" si="11"/>
        <v>27.373830621953406</v>
      </c>
      <c r="AD34" s="10">
        <f t="shared" si="11"/>
        <v>27.07491285357051</v>
      </c>
      <c r="AE34" s="10">
        <f t="shared" si="11"/>
        <v>26.782550232075053</v>
      </c>
      <c r="AF34" s="10">
        <f t="shared" si="11"/>
        <v>26.524401164723649</v>
      </c>
      <c r="AG34" s="10">
        <f t="shared" si="11"/>
        <v>26.288000394369252</v>
      </c>
      <c r="AH34" s="10">
        <f t="shared" si="11"/>
        <v>26.004083172248698</v>
      </c>
      <c r="AI34" s="10">
        <f t="shared" si="11"/>
        <v>25.682865978869462</v>
      </c>
      <c r="AJ34" s="10">
        <f t="shared" si="11"/>
        <v>25.381380640060563</v>
      </c>
      <c r="AK34" s="10">
        <f t="shared" si="11"/>
        <v>25.087820926607833</v>
      </c>
      <c r="AL34" s="10">
        <f t="shared" si="11"/>
        <v>24.77756774067592</v>
      </c>
      <c r="AM34" s="10">
        <f t="shared" si="11"/>
        <v>22.911722622767797</v>
      </c>
      <c r="AN34" s="10">
        <f t="shared" si="11"/>
        <v>21.170905408759651</v>
      </c>
      <c r="AO34" s="10">
        <f t="shared" si="11"/>
        <v>21.170905408759651</v>
      </c>
      <c r="AP34" s="10">
        <f t="shared" si="11"/>
        <v>21.170905408759651</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21.852471212406805</v>
      </c>
      <c r="H35" s="10">
        <f t="shared" si="12"/>
        <v>25.055625964060635</v>
      </c>
      <c r="I35" s="10">
        <f t="shared" si="12"/>
        <v>27.784561104415136</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18.510597711060569</v>
      </c>
      <c r="T35" s="10">
        <f t="shared" si="12"/>
        <v>18.893122146708883</v>
      </c>
      <c r="U35" s="10">
        <f t="shared" si="12"/>
        <v>19.248838916873378</v>
      </c>
      <c r="V35" s="10">
        <f t="shared" si="12"/>
        <v>19.616154545579889</v>
      </c>
      <c r="W35" s="10">
        <f t="shared" si="12"/>
        <v>19.995123621399724</v>
      </c>
      <c r="X35" s="10">
        <f t="shared" si="12"/>
        <v>20.317532683313651</v>
      </c>
      <c r="Y35" s="10">
        <f t="shared" si="12"/>
        <v>20.699111087392069</v>
      </c>
      <c r="Z35" s="10">
        <f t="shared" si="12"/>
        <v>21.07435728173024</v>
      </c>
      <c r="AA35" s="10">
        <f t="shared" si="12"/>
        <v>21.452519267439598</v>
      </c>
      <c r="AB35" s="10">
        <f t="shared" si="12"/>
        <v>21.852471212406805</v>
      </c>
      <c r="AC35" s="10">
        <f t="shared" si="12"/>
        <v>22.115650550611612</v>
      </c>
      <c r="AD35" s="10">
        <f t="shared" si="12"/>
        <v>22.476990878673149</v>
      </c>
      <c r="AE35" s="10">
        <f t="shared" si="12"/>
        <v>22.817846782007994</v>
      </c>
      <c r="AF35" s="10">
        <f t="shared" si="12"/>
        <v>23.172507009244729</v>
      </c>
      <c r="AG35" s="10">
        <f t="shared" si="12"/>
        <v>23.499731705941294</v>
      </c>
      <c r="AH35" s="10">
        <f t="shared" si="12"/>
        <v>23.798954137344495</v>
      </c>
      <c r="AI35" s="10">
        <f t="shared" si="12"/>
        <v>24.124048697501191</v>
      </c>
      <c r="AJ35" s="10">
        <f t="shared" si="12"/>
        <v>24.451142817427076</v>
      </c>
      <c r="AK35" s="10">
        <f t="shared" si="12"/>
        <v>24.758231781874851</v>
      </c>
      <c r="AL35" s="10">
        <f t="shared" si="12"/>
        <v>25.055625964060635</v>
      </c>
      <c r="AM35" s="10">
        <f t="shared" si="12"/>
        <v>26.496081352135374</v>
      </c>
      <c r="AN35" s="10">
        <f t="shared" si="12"/>
        <v>27.784561104415136</v>
      </c>
      <c r="AO35" s="10">
        <f t="shared" si="12"/>
        <v>27.784561104415136</v>
      </c>
      <c r="AP35" s="10">
        <f t="shared" si="12"/>
        <v>27.784561104415136</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17.359151947826106</v>
      </c>
      <c r="H36" s="10">
        <f t="shared" si="13"/>
        <v>22.805901976022387</v>
      </c>
      <c r="I36" s="10">
        <f t="shared" si="13"/>
        <v>28.238970749992106</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12.360333390426053</v>
      </c>
      <c r="T36" s="10">
        <f t="shared" si="13"/>
        <v>12.828147450050917</v>
      </c>
      <c r="U36" s="10">
        <f t="shared" si="13"/>
        <v>13.356637297253071</v>
      </c>
      <c r="V36" s="10">
        <f t="shared" si="13"/>
        <v>13.92741007844891</v>
      </c>
      <c r="W36" s="10">
        <f t="shared" si="13"/>
        <v>14.461640865146547</v>
      </c>
      <c r="X36" s="10">
        <f t="shared" si="13"/>
        <v>15.099934601758001</v>
      </c>
      <c r="Y36" s="10">
        <f t="shared" si="13"/>
        <v>15.735436246779866</v>
      </c>
      <c r="Z36" s="10">
        <f t="shared" si="13"/>
        <v>16.366203523432404</v>
      </c>
      <c r="AA36" s="10">
        <f t="shared" si="13"/>
        <v>16.944401802010564</v>
      </c>
      <c r="AB36" s="10">
        <f t="shared" si="13"/>
        <v>17.359151947826106</v>
      </c>
      <c r="AC36" s="10">
        <f t="shared" si="13"/>
        <v>17.939173262874995</v>
      </c>
      <c r="AD36" s="10">
        <f t="shared" si="13"/>
        <v>18.505292128850815</v>
      </c>
      <c r="AE36" s="10">
        <f t="shared" si="13"/>
        <v>19.073338662148519</v>
      </c>
      <c r="AF36" s="10">
        <f t="shared" si="13"/>
        <v>19.580930229363467</v>
      </c>
      <c r="AG36" s="10">
        <f t="shared" si="13"/>
        <v>20.08134219701935</v>
      </c>
      <c r="AH36" s="10">
        <f t="shared" si="13"/>
        <v>20.645366801789155</v>
      </c>
      <c r="AI36" s="10">
        <f t="shared" si="13"/>
        <v>21.208530441868493</v>
      </c>
      <c r="AJ36" s="10">
        <f t="shared" si="13"/>
        <v>21.737296811507704</v>
      </c>
      <c r="AK36" s="10">
        <f t="shared" si="13"/>
        <v>22.265105898992104</v>
      </c>
      <c r="AL36" s="10">
        <f t="shared" si="13"/>
        <v>22.805901976022387</v>
      </c>
      <c r="AM36" s="10">
        <f t="shared" si="13"/>
        <v>25.680732873737199</v>
      </c>
      <c r="AN36" s="10">
        <f t="shared" si="13"/>
        <v>28.238970749992106</v>
      </c>
      <c r="AO36" s="10">
        <f t="shared" si="13"/>
        <v>28.238970749992106</v>
      </c>
      <c r="AP36" s="10">
        <f t="shared" si="13"/>
        <v>28.238970749992106</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34.408304164156981</v>
      </c>
      <c r="L74" s="186">
        <f t="shared" si="21"/>
        <v>33.89298774192352</v>
      </c>
      <c r="M74" s="186">
        <f t="shared" si="21"/>
        <v>33.377671319690066</v>
      </c>
      <c r="N74" s="186">
        <f t="shared" si="21"/>
        <v>32.862354897456612</v>
      </c>
      <c r="O74" s="186">
        <f t="shared" si="21"/>
        <v>32.347038475223151</v>
      </c>
      <c r="P74" s="186">
        <f t="shared" ca="1" si="21"/>
        <v>32.968471851167052</v>
      </c>
      <c r="Q74" s="186">
        <f t="shared" ca="1" si="21"/>
        <v>33.554566556350764</v>
      </c>
      <c r="R74" s="186">
        <f t="shared" ca="1" si="21"/>
        <v>33.488315707215378</v>
      </c>
      <c r="S74" s="186">
        <f t="shared" ca="1" si="21"/>
        <v>34.151665027837012</v>
      </c>
      <c r="T74" s="186">
        <f t="shared" ca="1" si="21"/>
        <v>34.720420908798857</v>
      </c>
      <c r="U74" s="186">
        <f t="shared" ca="1" si="21"/>
        <v>35.271203312437585</v>
      </c>
      <c r="V74" s="186">
        <f t="shared" ca="1" si="21"/>
        <v>35.811201941014751</v>
      </c>
      <c r="W74" s="186">
        <f t="shared" ca="1" si="21"/>
        <v>36.327004887217292</v>
      </c>
      <c r="X74" s="186">
        <f t="shared" ca="1" si="21"/>
        <v>36.837293265253479</v>
      </c>
      <c r="Y74" s="186">
        <f t="shared" ca="1" si="21"/>
        <v>37.358195320652911</v>
      </c>
      <c r="Z74" s="186">
        <f t="shared" ca="1" si="21"/>
        <v>37.870246355144147</v>
      </c>
      <c r="AA74" s="186">
        <f t="shared" ca="1" si="21"/>
        <v>38.368250661905996</v>
      </c>
      <c r="AB74" s="186">
        <f t="shared" ca="1" si="21"/>
        <v>38.839786473059249</v>
      </c>
      <c r="AC74" s="186">
        <f t="shared" ca="1" si="21"/>
        <v>39.293164072197882</v>
      </c>
      <c r="AD74" s="186">
        <f t="shared" ca="1" si="21"/>
        <v>39.767477180219629</v>
      </c>
      <c r="AE74" s="186">
        <f t="shared" ca="1" si="21"/>
        <v>40.230838698244902</v>
      </c>
      <c r="AF74" s="186">
        <f t="shared" ca="1" si="21"/>
        <v>40.683039418738431</v>
      </c>
      <c r="AG74" s="186">
        <f t="shared" ca="1" si="21"/>
        <v>41.12045359665197</v>
      </c>
      <c r="AH74" s="186">
        <f t="shared" ca="1" si="21"/>
        <v>41.554580494987093</v>
      </c>
      <c r="AI74" s="186">
        <f t="shared" ca="1" si="21"/>
        <v>41.990548690562193</v>
      </c>
      <c r="AJ74" s="186">
        <f t="shared" ca="1" si="21"/>
        <v>42.4159861833338</v>
      </c>
      <c r="AK74" s="186">
        <f t="shared" ca="1" si="21"/>
        <v>42.829690763628818</v>
      </c>
      <c r="AL74" s="186">
        <f t="shared" ca="1" si="21"/>
        <v>43.236684982169635</v>
      </c>
      <c r="AM74" s="186">
        <f t="shared" ca="1" si="21"/>
        <v>45.200516805415447</v>
      </c>
      <c r="AN74" s="186">
        <f t="shared" ca="1" si="21"/>
        <v>46.917089047660227</v>
      </c>
      <c r="AO74" s="186">
        <f t="shared" ca="1" si="21"/>
        <v>46.917089047660227</v>
      </c>
      <c r="AP74" s="186">
        <f t="shared" ca="1" si="21"/>
        <v>46.917089047660227</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34.408304164156981</v>
      </c>
      <c r="L77" s="186">
        <f>L$74</f>
        <v>33.89298774192352</v>
      </c>
      <c r="M77" s="186">
        <f>M$74</f>
        <v>33.377671319690066</v>
      </c>
      <c r="N77" s="186">
        <f t="shared" ref="N77:AP77" si="26">(($M$74*(1-N$75))+((N74-$M$74)*(1-N$76)))</f>
        <v>32.862354897456612</v>
      </c>
      <c r="O77" s="186">
        <f t="shared" si="26"/>
        <v>32.347038475223151</v>
      </c>
      <c r="P77" s="186">
        <f t="shared" ca="1" si="26"/>
        <v>32.968471851167052</v>
      </c>
      <c r="Q77" s="186">
        <f t="shared" ca="1" si="26"/>
        <v>33.554566556350764</v>
      </c>
      <c r="R77" s="186">
        <f t="shared" ca="1" si="26"/>
        <v>33.488315707215378</v>
      </c>
      <c r="S77" s="186">
        <f t="shared" ca="1" si="26"/>
        <v>33.468631727280268</v>
      </c>
      <c r="T77" s="186">
        <f t="shared" ca="1" si="26"/>
        <v>33.3316040724469</v>
      </c>
      <c r="U77" s="186">
        <f t="shared" ca="1" si="26"/>
        <v>33.154931113691326</v>
      </c>
      <c r="V77" s="186">
        <f t="shared" ca="1" si="26"/>
        <v>32.946305785733571</v>
      </c>
      <c r="W77" s="186">
        <f t="shared" ca="1" si="26"/>
        <v>32.694304398495561</v>
      </c>
      <c r="X77" s="186">
        <f t="shared" ca="1" si="26"/>
        <v>32.416818073423059</v>
      </c>
      <c r="Y77" s="186">
        <f t="shared" ca="1" si="26"/>
        <v>32.128047975761504</v>
      </c>
      <c r="Z77" s="186">
        <f t="shared" ca="1" si="26"/>
        <v>31.811006938321082</v>
      </c>
      <c r="AA77" s="186">
        <f t="shared" ca="1" si="26"/>
        <v>31.461965542762918</v>
      </c>
      <c r="AB77" s="186">
        <f t="shared" ca="1" si="26"/>
        <v>31.071829178447402</v>
      </c>
      <c r="AC77" s="186">
        <f t="shared" ca="1" si="26"/>
        <v>31.434531257758309</v>
      </c>
      <c r="AD77" s="186">
        <f t="shared" ca="1" si="26"/>
        <v>31.813981744175706</v>
      </c>
      <c r="AE77" s="186">
        <f t="shared" ca="1" si="26"/>
        <v>32.184670958595923</v>
      </c>
      <c r="AF77" s="186">
        <f t="shared" ca="1" si="26"/>
        <v>32.546431534990745</v>
      </c>
      <c r="AG77" s="186">
        <f t="shared" ca="1" si="26"/>
        <v>32.896362877321579</v>
      </c>
      <c r="AH77" s="186">
        <f t="shared" ca="1" si="26"/>
        <v>33.243664395989676</v>
      </c>
      <c r="AI77" s="186">
        <f t="shared" ca="1" si="26"/>
        <v>33.592438952449754</v>
      </c>
      <c r="AJ77" s="186">
        <f t="shared" ca="1" si="26"/>
        <v>33.932788946667046</v>
      </c>
      <c r="AK77" s="186">
        <f t="shared" ca="1" si="26"/>
        <v>34.263752610903055</v>
      </c>
      <c r="AL77" s="186">
        <f t="shared" ca="1" si="26"/>
        <v>34.589347985735714</v>
      </c>
      <c r="AM77" s="186">
        <f t="shared" ca="1" si="26"/>
        <v>36.160413444332363</v>
      </c>
      <c r="AN77" s="186">
        <f t="shared" ca="1" si="26"/>
        <v>37.533671238128186</v>
      </c>
      <c r="AO77" s="186">
        <f t="shared" ca="1" si="26"/>
        <v>37.533671238128186</v>
      </c>
      <c r="AP77" s="186">
        <f t="shared" ca="1" si="26"/>
        <v>37.533671238128186</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14.038532183064717</v>
      </c>
      <c r="L81" s="42">
        <f t="shared" si="28"/>
        <v>13.400407777786334</v>
      </c>
      <c r="M81" s="42">
        <f t="shared" si="28"/>
        <v>12.762283372507952</v>
      </c>
      <c r="N81" s="42">
        <f t="shared" si="28"/>
        <v>12.124158967229569</v>
      </c>
      <c r="O81" s="42">
        <f t="shared" si="28"/>
        <v>11.486034561951186</v>
      </c>
      <c r="P81" s="24">
        <f t="shared" ref="P81:AP81" ca="1" si="29">OFFSET(P$33,$BB81,$J$96)/OFFSET(O$33,$BB81,$J$96)*O81</f>
        <v>11.464038521763634</v>
      </c>
      <c r="Q81" s="24">
        <f t="shared" ca="1" si="29"/>
        <v>11.571369490789206</v>
      </c>
      <c r="R81" s="24">
        <f t="shared" ca="1" si="29"/>
        <v>12.040328278626388</v>
      </c>
      <c r="S81" s="24">
        <f t="shared" ca="1" si="29"/>
        <v>13.086599425961587</v>
      </c>
      <c r="T81" s="24">
        <f t="shared" ca="1" si="29"/>
        <v>13.09162141124868</v>
      </c>
      <c r="U81" s="24">
        <f t="shared" ca="1" si="29"/>
        <v>13.061665107651594</v>
      </c>
      <c r="V81" s="24">
        <f t="shared" ca="1" si="29"/>
        <v>12.986841893061564</v>
      </c>
      <c r="W81" s="24">
        <f t="shared" ca="1" si="29"/>
        <v>12.901361975413467</v>
      </c>
      <c r="X81" s="24">
        <f t="shared" ca="1" si="29"/>
        <v>12.788973701328201</v>
      </c>
      <c r="Y81" s="24">
        <f t="shared" ca="1" si="29"/>
        <v>12.645442683120779</v>
      </c>
      <c r="Z81" s="24">
        <f t="shared" ca="1" si="29"/>
        <v>12.500572703764449</v>
      </c>
      <c r="AA81" s="24">
        <f t="shared" ca="1" si="29"/>
        <v>12.371301410686543</v>
      </c>
      <c r="AB81" s="24">
        <f t="shared" ca="1" si="29"/>
        <v>12.29839286579066</v>
      </c>
      <c r="AC81" s="24">
        <f t="shared" ca="1" si="29"/>
        <v>12.207817771913444</v>
      </c>
      <c r="AD81" s="24">
        <f t="shared" ca="1" si="29"/>
        <v>12.074510391751645</v>
      </c>
      <c r="AE81" s="24">
        <f t="shared" ca="1" si="29"/>
        <v>11.944126389021934</v>
      </c>
      <c r="AF81" s="24">
        <f t="shared" ca="1" si="29"/>
        <v>11.82900049320785</v>
      </c>
      <c r="AG81" s="24">
        <f t="shared" ca="1" si="29"/>
        <v>11.723573614321854</v>
      </c>
      <c r="AH81" s="24">
        <f t="shared" ca="1" si="29"/>
        <v>11.596955978747829</v>
      </c>
      <c r="AI81" s="24">
        <f t="shared" ca="1" si="29"/>
        <v>11.453703796905426</v>
      </c>
      <c r="AJ81" s="24">
        <f t="shared" ca="1" si="29"/>
        <v>11.319251365752772</v>
      </c>
      <c r="AK81" s="24">
        <f t="shared" ca="1" si="29"/>
        <v>11.188333499835535</v>
      </c>
      <c r="AL81" s="24">
        <f t="shared" ca="1" si="29"/>
        <v>11.049970900558879</v>
      </c>
      <c r="AM81" s="24">
        <f t="shared" ca="1" si="29"/>
        <v>10.217866051785204</v>
      </c>
      <c r="AN81" s="24">
        <f t="shared" ca="1" si="29"/>
        <v>9.441519488663781</v>
      </c>
      <c r="AO81" s="24">
        <f t="shared" ca="1" si="29"/>
        <v>9.441519488663781</v>
      </c>
      <c r="AP81" s="24">
        <f t="shared" ca="1" si="29"/>
        <v>9.441519488663781</v>
      </c>
      <c r="BB81" s="313">
        <v>1</v>
      </c>
    </row>
    <row r="82" spans="1:54">
      <c r="A82" s="313" t="s">
        <v>16</v>
      </c>
      <c r="B82" s="228"/>
      <c r="D82" s="186" t="str">
        <f>D113</f>
        <v>RMEH</v>
      </c>
      <c r="H82" s="313" t="s">
        <v>649</v>
      </c>
      <c r="J82" s="42">
        <f t="shared" ref="J82:O82" si="30">J113</f>
        <v>13.162661948752438</v>
      </c>
      <c r="K82" s="42">
        <f t="shared" si="30"/>
        <v>13.088635789173482</v>
      </c>
      <c r="L82" s="42">
        <f t="shared" si="30"/>
        <v>13.014609629594524</v>
      </c>
      <c r="M82" s="42">
        <f t="shared" si="30"/>
        <v>12.940583470015568</v>
      </c>
      <c r="N82" s="42">
        <f t="shared" si="30"/>
        <v>12.86655731043661</v>
      </c>
      <c r="O82" s="42">
        <f t="shared" si="30"/>
        <v>12.792531150857654</v>
      </c>
      <c r="P82" s="24">
        <f t="shared" ref="P82:AP82" ca="1" si="31">OFFSET(P$33,$BB82,$J$96)/OFFSET(O$33,$BB82,$J$96)*O82</f>
        <v>13.137691718093546</v>
      </c>
      <c r="Q82" s="24">
        <f t="shared" ca="1" si="31"/>
        <v>13.492728216294745</v>
      </c>
      <c r="R82" s="24">
        <f t="shared" ca="1" si="31"/>
        <v>14.179160096768738</v>
      </c>
      <c r="S82" s="24">
        <f t="shared" ca="1" si="31"/>
        <v>13.5912797001595</v>
      </c>
      <c r="T82" s="24">
        <f t="shared" ca="1" si="31"/>
        <v>13.872145649395454</v>
      </c>
      <c r="U82" s="24">
        <f t="shared" ca="1" si="31"/>
        <v>14.133328253696458</v>
      </c>
      <c r="V82" s="24">
        <f t="shared" ca="1" si="31"/>
        <v>14.403027240510218</v>
      </c>
      <c r="W82" s="24">
        <f t="shared" ca="1" si="31"/>
        <v>14.681282691121661</v>
      </c>
      <c r="X82" s="24">
        <f t="shared" ca="1" si="31"/>
        <v>14.918009338566431</v>
      </c>
      <c r="Y82" s="24">
        <f t="shared" ca="1" si="31"/>
        <v>15.198180670595942</v>
      </c>
      <c r="Z82" s="24">
        <f t="shared" ca="1" si="31"/>
        <v>15.473702620955388</v>
      </c>
      <c r="AA82" s="24">
        <f t="shared" ca="1" si="31"/>
        <v>15.751365471176184</v>
      </c>
      <c r="AB82" s="24">
        <f t="shared" ca="1" si="31"/>
        <v>16.045027449871988</v>
      </c>
      <c r="AC82" s="24">
        <f t="shared" ca="1" si="31"/>
        <v>16.238265077996072</v>
      </c>
      <c r="AD82" s="24">
        <f t="shared" ca="1" si="31"/>
        <v>16.503576741200618</v>
      </c>
      <c r="AE82" s="24">
        <f t="shared" ca="1" si="31"/>
        <v>16.753847855725798</v>
      </c>
      <c r="AF82" s="24">
        <f t="shared" ca="1" si="31"/>
        <v>17.014254700612085</v>
      </c>
      <c r="AG82" s="24">
        <f t="shared" ca="1" si="31"/>
        <v>17.254517194942316</v>
      </c>
      <c r="AH82" s="24">
        <f t="shared" ca="1" si="31"/>
        <v>17.474219217602162</v>
      </c>
      <c r="AI82" s="24">
        <f t="shared" ca="1" si="31"/>
        <v>17.712917673754653</v>
      </c>
      <c r="AJ82" s="24">
        <f t="shared" ca="1" si="31"/>
        <v>17.953084292984556</v>
      </c>
      <c r="AK82" s="24">
        <f t="shared" ca="1" si="31"/>
        <v>18.178562263701195</v>
      </c>
      <c r="AL82" s="24">
        <f t="shared" ca="1" si="31"/>
        <v>18.396921906883975</v>
      </c>
      <c r="AM82" s="24">
        <f t="shared" ca="1" si="31"/>
        <v>19.454566418450849</v>
      </c>
      <c r="AN82" s="24">
        <f t="shared" ca="1" si="31"/>
        <v>20.400623859414114</v>
      </c>
      <c r="AO82" s="24">
        <f t="shared" ca="1" si="31"/>
        <v>20.400623859414114</v>
      </c>
      <c r="AP82" s="24">
        <f t="shared" ca="1" si="31"/>
        <v>20.400623859414114</v>
      </c>
      <c r="BB82" s="313">
        <v>2</v>
      </c>
    </row>
    <row r="83" spans="1:54">
      <c r="A83" s="313" t="s">
        <v>16</v>
      </c>
      <c r="B83" s="228"/>
      <c r="D83" s="186" t="str">
        <f>D123</f>
        <v>RHEH</v>
      </c>
      <c r="H83" s="313" t="s">
        <v>648</v>
      </c>
      <c r="J83" s="42">
        <f t="shared" ref="J83:O83" si="32">J123</f>
        <v>7.0843020492948998</v>
      </c>
      <c r="K83" s="42">
        <f t="shared" si="32"/>
        <v>7.2811361919187823</v>
      </c>
      <c r="L83" s="42">
        <f t="shared" si="32"/>
        <v>7.4779703345426647</v>
      </c>
      <c r="M83" s="42">
        <f t="shared" si="32"/>
        <v>7.6748044771665462</v>
      </c>
      <c r="N83" s="42">
        <f t="shared" si="32"/>
        <v>7.8716386197904287</v>
      </c>
      <c r="O83" s="42">
        <f t="shared" si="32"/>
        <v>8.0684727624143111</v>
      </c>
      <c r="P83" s="24">
        <f t="shared" ref="P83:AP83" ca="1" si="33">OFFSET(P$33,$BB83,$J$96)/OFFSET(O$33,$BB83,$J$96)*O83</f>
        <v>8.3667416113098714</v>
      </c>
      <c r="Q83" s="24">
        <f t="shared" ca="1" si="33"/>
        <v>8.490468849266815</v>
      </c>
      <c r="R83" s="24">
        <f t="shared" ca="1" si="33"/>
        <v>7.2688273318202548</v>
      </c>
      <c r="S83" s="24">
        <f t="shared" ca="1" si="33"/>
        <v>7.4737859017159227</v>
      </c>
      <c r="T83" s="24">
        <f t="shared" ca="1" si="33"/>
        <v>7.7566538481547269</v>
      </c>
      <c r="U83" s="24">
        <f t="shared" ca="1" si="33"/>
        <v>8.0762099510895293</v>
      </c>
      <c r="V83" s="24">
        <f t="shared" ca="1" si="33"/>
        <v>8.421332807442969</v>
      </c>
      <c r="W83" s="24">
        <f t="shared" ca="1" si="33"/>
        <v>8.7443602206821662</v>
      </c>
      <c r="X83" s="24">
        <f t="shared" ca="1" si="33"/>
        <v>9.130310225358846</v>
      </c>
      <c r="Y83" s="24">
        <f t="shared" ca="1" si="33"/>
        <v>9.5145719669361881</v>
      </c>
      <c r="Z83" s="24">
        <f t="shared" ca="1" si="33"/>
        <v>9.8959710304243114</v>
      </c>
      <c r="AA83" s="24">
        <f t="shared" ca="1" si="33"/>
        <v>10.245583780043269</v>
      </c>
      <c r="AB83" s="24">
        <f t="shared" ca="1" si="33"/>
        <v>10.496366157396601</v>
      </c>
      <c r="AC83" s="24">
        <f t="shared" ca="1" si="33"/>
        <v>10.847081222288365</v>
      </c>
      <c r="AD83" s="24">
        <f t="shared" ca="1" si="33"/>
        <v>11.189390047267368</v>
      </c>
      <c r="AE83" s="24">
        <f t="shared" ca="1" si="33"/>
        <v>11.532864453497169</v>
      </c>
      <c r="AF83" s="24">
        <f t="shared" ca="1" si="33"/>
        <v>11.839784224918496</v>
      </c>
      <c r="AG83" s="24">
        <f t="shared" ca="1" si="33"/>
        <v>12.1423627873878</v>
      </c>
      <c r="AH83" s="24">
        <f t="shared" ca="1" si="33"/>
        <v>12.483405298637098</v>
      </c>
      <c r="AI83" s="24">
        <f t="shared" ca="1" si="33"/>
        <v>12.823927219902112</v>
      </c>
      <c r="AJ83" s="24">
        <f t="shared" ca="1" si="33"/>
        <v>13.143650524596472</v>
      </c>
      <c r="AK83" s="24">
        <f t="shared" ca="1" si="33"/>
        <v>13.462795000092086</v>
      </c>
      <c r="AL83" s="24">
        <f t="shared" ca="1" si="33"/>
        <v>13.789792174726781</v>
      </c>
      <c r="AM83" s="24">
        <f t="shared" ca="1" si="33"/>
        <v>15.528084335179393</v>
      </c>
      <c r="AN83" s="24">
        <f t="shared" ca="1" si="33"/>
        <v>17.074945699582329</v>
      </c>
      <c r="AO83" s="24">
        <f t="shared" ca="1" si="33"/>
        <v>17.074945699582329</v>
      </c>
      <c r="AP83" s="24">
        <f t="shared" ca="1" si="33"/>
        <v>17.074945699582329</v>
      </c>
      <c r="BB83" s="313">
        <v>3</v>
      </c>
    </row>
    <row r="84" spans="1:54">
      <c r="A84" s="313" t="s">
        <v>16</v>
      </c>
      <c r="B84" s="228"/>
      <c r="D84" s="186" t="s">
        <v>377</v>
      </c>
      <c r="J84" s="42">
        <f t="shared" ref="J84:O84" si="34">J117</f>
        <v>5.817816552719238</v>
      </c>
      <c r="K84" s="42">
        <f t="shared" si="34"/>
        <v>6.3759939136918353</v>
      </c>
      <c r="L84" s="42">
        <f t="shared" si="34"/>
        <v>6.9341712746644326</v>
      </c>
      <c r="M84" s="42">
        <f t="shared" si="34"/>
        <v>7.4923486356370308</v>
      </c>
      <c r="N84" s="42">
        <f t="shared" si="34"/>
        <v>8.050525996609629</v>
      </c>
      <c r="O84" s="42">
        <f t="shared" si="34"/>
        <v>8.6087033575822254</v>
      </c>
      <c r="P84" s="24">
        <f t="shared" ref="P84:AP84" ca="1" si="35">OFFSET(P$33,$BB117,$J$96)/OFFSET(O$33,$BB117,$J$96)*O84</f>
        <v>8.8409783388996956</v>
      </c>
      <c r="Q84" s="24">
        <f t="shared" ca="1" si="35"/>
        <v>9.0798993044291798</v>
      </c>
      <c r="R84" s="24">
        <f t="shared" ca="1" si="35"/>
        <v>9.5418320028531163</v>
      </c>
      <c r="S84" s="24">
        <f t="shared" ca="1" si="35"/>
        <v>9.1462192906802464</v>
      </c>
      <c r="T84" s="24">
        <f t="shared" ca="1" si="35"/>
        <v>9.3352273620075508</v>
      </c>
      <c r="U84" s="24">
        <f t="shared" ca="1" si="35"/>
        <v>9.510989573259808</v>
      </c>
      <c r="V84" s="24">
        <f t="shared" ca="1" si="35"/>
        <v>9.6924828638322893</v>
      </c>
      <c r="W84" s="24">
        <f t="shared" ca="1" si="35"/>
        <v>9.8797342063301876</v>
      </c>
      <c r="X84" s="24">
        <f t="shared" ca="1" si="35"/>
        <v>10.03903883968653</v>
      </c>
      <c r="Y84" s="24">
        <f t="shared" ca="1" si="35"/>
        <v>10.227579470019803</v>
      </c>
      <c r="Z84" s="24">
        <f t="shared" ca="1" si="35"/>
        <v>10.412991310036151</v>
      </c>
      <c r="AA84" s="24">
        <f t="shared" ca="1" si="35"/>
        <v>10.599843863513136</v>
      </c>
      <c r="AB84" s="24">
        <f t="shared" ca="1" si="35"/>
        <v>10.797462992376726</v>
      </c>
      <c r="AC84" s="24">
        <f t="shared" ca="1" si="35"/>
        <v>10.92750179380122</v>
      </c>
      <c r="AD84" s="24">
        <f t="shared" ca="1" si="35"/>
        <v>11.106042645404429</v>
      </c>
      <c r="AE84" s="24">
        <f t="shared" ca="1" si="35"/>
        <v>11.274461995610531</v>
      </c>
      <c r="AF84" s="24">
        <f t="shared" ca="1" si="35"/>
        <v>11.449702161413033</v>
      </c>
      <c r="AG84" s="24">
        <f t="shared" ca="1" si="35"/>
        <v>11.611386234506188</v>
      </c>
      <c r="AH84" s="24">
        <f t="shared" ca="1" si="35"/>
        <v>11.759234187177588</v>
      </c>
      <c r="AI84" s="24">
        <f t="shared" ca="1" si="35"/>
        <v>11.919865744505621</v>
      </c>
      <c r="AJ84" s="24">
        <f t="shared" ca="1" si="35"/>
        <v>12.08148529867845</v>
      </c>
      <c r="AK84" s="24">
        <f t="shared" ca="1" si="35"/>
        <v>12.23322016183249</v>
      </c>
      <c r="AL84" s="24">
        <f t="shared" ca="1" si="35"/>
        <v>12.380164763433246</v>
      </c>
      <c r="AM84" s="24">
        <f t="shared" ca="1" si="35"/>
        <v>13.091904117473728</v>
      </c>
      <c r="AN84" s="24">
        <f t="shared" ca="1" si="35"/>
        <v>13.728551218226741</v>
      </c>
      <c r="AO84" s="24">
        <f t="shared" ca="1" si="35"/>
        <v>13.728551218226741</v>
      </c>
      <c r="AP84" s="24">
        <f t="shared" ca="1" si="35"/>
        <v>13.728551218226741</v>
      </c>
      <c r="BB84" s="313">
        <v>4</v>
      </c>
    </row>
    <row r="85" spans="1:54">
      <c r="A85" s="313" t="s">
        <v>16</v>
      </c>
      <c r="B85" s="228"/>
      <c r="D85" s="186" t="s">
        <v>365</v>
      </c>
      <c r="J85" s="42">
        <f t="shared" ref="J85:O85" si="36">J127</f>
        <v>11.690422995158354</v>
      </c>
      <c r="K85" s="42">
        <f t="shared" si="36"/>
        <v>12.079356276643546</v>
      </c>
      <c r="L85" s="42">
        <f t="shared" si="36"/>
        <v>12.468289558128738</v>
      </c>
      <c r="M85" s="42">
        <f t="shared" si="36"/>
        <v>12.857222839613932</v>
      </c>
      <c r="N85" s="42">
        <f t="shared" si="36"/>
        <v>13.246156121099125</v>
      </c>
      <c r="O85" s="42">
        <f t="shared" si="36"/>
        <v>13.635089402584317</v>
      </c>
      <c r="P85" s="24">
        <f t="shared" ref="P85:AP85" ca="1" si="37">OFFSET(P$33,$BB127,$J$96)/OFFSET(O$33,$BB127,$J$96)*O85</f>
        <v>14.139140483929225</v>
      </c>
      <c r="Q85" s="24">
        <f t="shared" ca="1" si="37"/>
        <v>14.348229861901288</v>
      </c>
      <c r="R85" s="24">
        <f t="shared" ca="1" si="37"/>
        <v>12.283751019525136</v>
      </c>
      <c r="S85" s="24">
        <f t="shared" ca="1" si="37"/>
        <v>12.630115010164305</v>
      </c>
      <c r="T85" s="24">
        <f t="shared" ca="1" si="37"/>
        <v>13.108139768057201</v>
      </c>
      <c r="U85" s="24">
        <f t="shared" ca="1" si="37"/>
        <v>13.648164647728937</v>
      </c>
      <c r="V85" s="24">
        <f t="shared" ca="1" si="37"/>
        <v>14.231395345758378</v>
      </c>
      <c r="W85" s="24">
        <f t="shared" ca="1" si="37"/>
        <v>14.777286468985526</v>
      </c>
      <c r="X85" s="24">
        <f t="shared" ca="1" si="37"/>
        <v>15.429511862025048</v>
      </c>
      <c r="Y85" s="24">
        <f t="shared" ca="1" si="37"/>
        <v>16.078884222158294</v>
      </c>
      <c r="Z85" s="24">
        <f t="shared" ca="1" si="37"/>
        <v>16.72341887968949</v>
      </c>
      <c r="AA85" s="24">
        <f t="shared" ca="1" si="37"/>
        <v>17.314237147000764</v>
      </c>
      <c r="AB85" s="24">
        <f t="shared" ca="1" si="37"/>
        <v>17.738039796708431</v>
      </c>
      <c r="AC85" s="24">
        <f t="shared" ca="1" si="37"/>
        <v>18.330720890819414</v>
      </c>
      <c r="AD85" s="24">
        <f t="shared" ca="1" si="37"/>
        <v>18.909196095398983</v>
      </c>
      <c r="AE85" s="24">
        <f t="shared" ca="1" si="37"/>
        <v>19.489641041344555</v>
      </c>
      <c r="AF85" s="24">
        <f t="shared" ca="1" si="37"/>
        <v>20.008311506744789</v>
      </c>
      <c r="AG85" s="24">
        <f t="shared" ca="1" si="37"/>
        <v>20.519645667751472</v>
      </c>
      <c r="AH85" s="24">
        <f t="shared" ca="1" si="37"/>
        <v>21.095980900935626</v>
      </c>
      <c r="AI85" s="24">
        <f t="shared" ca="1" si="37"/>
        <v>21.671436377666875</v>
      </c>
      <c r="AJ85" s="24">
        <f t="shared" ca="1" si="37"/>
        <v>22.211743815265862</v>
      </c>
      <c r="AK85" s="24">
        <f t="shared" ca="1" si="37"/>
        <v>22.751073076683792</v>
      </c>
      <c r="AL85" s="24">
        <f t="shared" ca="1" si="37"/>
        <v>23.303672786917232</v>
      </c>
      <c r="AM85" s="24">
        <f t="shared" ca="1" si="37"/>
        <v>26.241250902814667</v>
      </c>
      <c r="AN85" s="24">
        <f t="shared" ca="1" si="37"/>
        <v>28.855325910329025</v>
      </c>
      <c r="AO85" s="24">
        <f t="shared" ca="1" si="37"/>
        <v>28.855325910329025</v>
      </c>
      <c r="AP85" s="24">
        <f t="shared" ca="1" si="37"/>
        <v>28.855325910329025</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14.038532183064717</v>
      </c>
      <c r="L89" s="42">
        <f t="shared" si="38"/>
        <v>13.400407777786334</v>
      </c>
      <c r="M89" s="42">
        <f t="shared" si="38"/>
        <v>12.762283372507952</v>
      </c>
      <c r="N89" s="42">
        <f t="shared" si="38"/>
        <v>12.124158967229569</v>
      </c>
      <c r="O89" s="42">
        <f t="shared" si="38"/>
        <v>11.486034561951186</v>
      </c>
      <c r="P89" s="186">
        <f t="shared" ref="P89:AP89" ca="1" si="39">(($M$81*(1-P$75))+((P81-$M$81)*(1-P$76)))</f>
        <v>11.464038521763634</v>
      </c>
      <c r="Q89" s="186">
        <f t="shared" ca="1" si="39"/>
        <v>11.571369490789206</v>
      </c>
      <c r="R89" s="186">
        <f t="shared" ca="1" si="39"/>
        <v>12.040328278626388</v>
      </c>
      <c r="S89" s="186">
        <f t="shared" ca="1" si="39"/>
        <v>12.824867437442355</v>
      </c>
      <c r="T89" s="186">
        <f t="shared" ca="1" si="39"/>
        <v>12.567956554798732</v>
      </c>
      <c r="U89" s="186">
        <f t="shared" ca="1" si="39"/>
        <v>12.277965201192497</v>
      </c>
      <c r="V89" s="186">
        <f t="shared" ca="1" si="39"/>
        <v>11.947894541616639</v>
      </c>
      <c r="W89" s="186">
        <f t="shared" ca="1" si="39"/>
        <v>11.611225777872122</v>
      </c>
      <c r="X89" s="186">
        <f t="shared" ca="1" si="39"/>
        <v>11.254296857168818</v>
      </c>
      <c r="Y89" s="186">
        <f t="shared" ca="1" si="39"/>
        <v>10.875080707483869</v>
      </c>
      <c r="Z89" s="186">
        <f t="shared" ca="1" si="39"/>
        <v>10.500481071162136</v>
      </c>
      <c r="AA89" s="186">
        <f t="shared" ca="1" si="39"/>
        <v>10.144467156762966</v>
      </c>
      <c r="AB89" s="186">
        <f t="shared" ca="1" si="39"/>
        <v>9.8387142926325293</v>
      </c>
      <c r="AC89" s="186">
        <f t="shared" ca="1" si="39"/>
        <v>9.7662542175307561</v>
      </c>
      <c r="AD89" s="186">
        <f t="shared" ca="1" si="39"/>
        <v>9.659608313401316</v>
      </c>
      <c r="AE89" s="186">
        <f t="shared" ca="1" si="39"/>
        <v>9.5553011112175472</v>
      </c>
      <c r="AF89" s="186">
        <f t="shared" ca="1" si="39"/>
        <v>9.4632003945662806</v>
      </c>
      <c r="AG89" s="186">
        <f t="shared" ca="1" si="39"/>
        <v>9.3788588914574831</v>
      </c>
      <c r="AH89" s="186">
        <f t="shared" ca="1" si="39"/>
        <v>9.2775647829982635</v>
      </c>
      <c r="AI89" s="186">
        <f t="shared" ca="1" si="39"/>
        <v>9.1629630375243405</v>
      </c>
      <c r="AJ89" s="186">
        <f t="shared" ca="1" si="39"/>
        <v>9.0554010926022173</v>
      </c>
      <c r="AK89" s="186">
        <f t="shared" ca="1" si="39"/>
        <v>8.9506667998684275</v>
      </c>
      <c r="AL89" s="186">
        <f t="shared" ca="1" si="39"/>
        <v>8.8399767204471029</v>
      </c>
      <c r="AM89" s="186">
        <f t="shared" ca="1" si="39"/>
        <v>8.1742928414281639</v>
      </c>
      <c r="AN89" s="186">
        <f ca="1">(($M$81*(1-AN$75))+((AN81-$M$81)*(1-AN$76)))</f>
        <v>7.5532155909310248</v>
      </c>
      <c r="AO89" s="186">
        <f t="shared" ca="1" si="39"/>
        <v>7.5532155909310248</v>
      </c>
      <c r="AP89" s="186">
        <f t="shared" ca="1" si="39"/>
        <v>7.5532155909310248</v>
      </c>
      <c r="AR89" s="186">
        <v>5.6509347274363675</v>
      </c>
    </row>
    <row r="90" spans="1:54">
      <c r="A90" s="313" t="s">
        <v>16</v>
      </c>
      <c r="B90" s="228"/>
      <c r="D90" s="186" t="str">
        <f>D82</f>
        <v>RMEH</v>
      </c>
      <c r="J90" s="42">
        <f t="shared" si="38"/>
        <v>13.162661948752438</v>
      </c>
      <c r="K90" s="42">
        <f t="shared" si="38"/>
        <v>13.088635789173482</v>
      </c>
      <c r="L90" s="42">
        <f t="shared" si="38"/>
        <v>13.014609629594524</v>
      </c>
      <c r="M90" s="42">
        <f t="shared" si="38"/>
        <v>12.940583470015568</v>
      </c>
      <c r="N90" s="42">
        <f t="shared" si="38"/>
        <v>12.86655731043661</v>
      </c>
      <c r="O90" s="42">
        <f t="shared" si="38"/>
        <v>12.792531150857654</v>
      </c>
      <c r="P90" s="186">
        <f t="shared" ref="P90:AP90" ca="1" si="40">(($M$82*(1-P$75))+((P82-$M$82)*(1-P$76)))</f>
        <v>13.137691718093546</v>
      </c>
      <c r="Q90" s="186">
        <f t="shared" ca="1" si="40"/>
        <v>13.492728216294745</v>
      </c>
      <c r="R90" s="186">
        <f t="shared" ca="1" si="40"/>
        <v>14.179160096768738</v>
      </c>
      <c r="S90" s="186">
        <f t="shared" ca="1" si="40"/>
        <v>13.319454106156311</v>
      </c>
      <c r="T90" s="186">
        <f t="shared" ca="1" si="40"/>
        <v>13.317259823419635</v>
      </c>
      <c r="U90" s="186">
        <f t="shared" ca="1" si="40"/>
        <v>13.285328558474671</v>
      </c>
      <c r="V90" s="186">
        <f t="shared" ca="1" si="40"/>
        <v>13.250785061269401</v>
      </c>
      <c r="W90" s="186">
        <f t="shared" ca="1" si="40"/>
        <v>13.213154422009495</v>
      </c>
      <c r="X90" s="186">
        <f t="shared" ca="1" si="40"/>
        <v>13.127848217938459</v>
      </c>
      <c r="Y90" s="186">
        <f t="shared" ca="1" si="40"/>
        <v>13.07043537671251</v>
      </c>
      <c r="Z90" s="186">
        <f t="shared" ca="1" si="40"/>
        <v>12.997910201602526</v>
      </c>
      <c r="AA90" s="186">
        <f t="shared" ca="1" si="40"/>
        <v>12.916119686364471</v>
      </c>
      <c r="AB90" s="186">
        <f t="shared" ca="1" si="40"/>
        <v>12.836021959897591</v>
      </c>
      <c r="AC90" s="186">
        <f t="shared" ca="1" si="40"/>
        <v>12.99061206239686</v>
      </c>
      <c r="AD90" s="186">
        <f t="shared" ca="1" si="40"/>
        <v>13.202861392960497</v>
      </c>
      <c r="AE90" s="186">
        <f t="shared" ca="1" si="40"/>
        <v>13.403078284580641</v>
      </c>
      <c r="AF90" s="186">
        <f t="shared" ca="1" si="40"/>
        <v>13.611403760489669</v>
      </c>
      <c r="AG90" s="186">
        <f t="shared" ca="1" si="40"/>
        <v>13.803613755953855</v>
      </c>
      <c r="AH90" s="186">
        <f t="shared" ca="1" si="40"/>
        <v>13.97937537408173</v>
      </c>
      <c r="AI90" s="186">
        <f t="shared" ca="1" si="40"/>
        <v>14.170334139003725</v>
      </c>
      <c r="AJ90" s="186">
        <f t="shared" ca="1" si="40"/>
        <v>14.362467434387646</v>
      </c>
      <c r="AK90" s="186">
        <f t="shared" ca="1" si="40"/>
        <v>14.542849810960959</v>
      </c>
      <c r="AL90" s="186">
        <f t="shared" ca="1" si="40"/>
        <v>14.717537525507183</v>
      </c>
      <c r="AM90" s="186">
        <f t="shared" ca="1" si="40"/>
        <v>15.563653134760681</v>
      </c>
      <c r="AN90" s="186">
        <f t="shared" ca="1" si="40"/>
        <v>16.320499087531292</v>
      </c>
      <c r="AO90" s="186">
        <f t="shared" ca="1" si="40"/>
        <v>16.320499087531292</v>
      </c>
      <c r="AP90" s="186">
        <f t="shared" ca="1" si="40"/>
        <v>16.320499087531292</v>
      </c>
      <c r="AR90" s="186">
        <v>15.965795038638294</v>
      </c>
    </row>
    <row r="91" spans="1:54">
      <c r="A91" s="313" t="s">
        <v>16</v>
      </c>
      <c r="B91" s="228"/>
      <c r="D91" s="186" t="str">
        <f>D83</f>
        <v>RHEH</v>
      </c>
      <c r="J91" s="42">
        <f t="shared" si="38"/>
        <v>7.0843020492948998</v>
      </c>
      <c r="K91" s="42">
        <f t="shared" si="38"/>
        <v>7.2811361919187823</v>
      </c>
      <c r="L91" s="42">
        <f t="shared" si="38"/>
        <v>7.4779703345426647</v>
      </c>
      <c r="M91" s="42">
        <f t="shared" si="38"/>
        <v>7.6748044771665462</v>
      </c>
      <c r="N91" s="42">
        <f t="shared" si="38"/>
        <v>7.8716386197904287</v>
      </c>
      <c r="O91" s="42">
        <f t="shared" si="38"/>
        <v>8.0684727624143111</v>
      </c>
      <c r="P91" s="186">
        <f t="shared" ref="P91:AP91" ca="1" si="41">(($M$83*(1-P$75))+((P83-$M$83)*(1-P$76)))</f>
        <v>8.3667416113098714</v>
      </c>
      <c r="Q91" s="186">
        <f t="shared" ca="1" si="41"/>
        <v>8.490468849266815</v>
      </c>
      <c r="R91" s="186">
        <f t="shared" ca="1" si="41"/>
        <v>7.2688273318202548</v>
      </c>
      <c r="S91" s="186">
        <f t="shared" ca="1" si="41"/>
        <v>7.3243101836816038</v>
      </c>
      <c r="T91" s="186">
        <f t="shared" ca="1" si="41"/>
        <v>7.4463876942285374</v>
      </c>
      <c r="U91" s="186">
        <f t="shared" ca="1" si="41"/>
        <v>7.5916373540241571</v>
      </c>
      <c r="V91" s="186">
        <f t="shared" ca="1" si="41"/>
        <v>7.7476261828475321</v>
      </c>
      <c r="W91" s="186">
        <f t="shared" ca="1" si="41"/>
        <v>7.8699241986139494</v>
      </c>
      <c r="X91" s="186">
        <f t="shared" ca="1" si="41"/>
        <v>8.0346729983157843</v>
      </c>
      <c r="Y91" s="186">
        <f t="shared" ca="1" si="41"/>
        <v>8.1825318915651213</v>
      </c>
      <c r="Z91" s="186">
        <f t="shared" ca="1" si="41"/>
        <v>8.3126156655564216</v>
      </c>
      <c r="AA91" s="186">
        <f t="shared" ca="1" si="41"/>
        <v>8.4013786996354813</v>
      </c>
      <c r="AB91" s="186">
        <f t="shared" ca="1" si="41"/>
        <v>8.3970929259172813</v>
      </c>
      <c r="AC91" s="186">
        <f t="shared" ca="1" si="41"/>
        <v>8.6776649778306929</v>
      </c>
      <c r="AD91" s="186">
        <f t="shared" ca="1" si="41"/>
        <v>8.9515120378138953</v>
      </c>
      <c r="AE91" s="186">
        <f t="shared" ca="1" si="41"/>
        <v>9.2262915627977353</v>
      </c>
      <c r="AF91" s="186">
        <f t="shared" ca="1" si="41"/>
        <v>9.4718273799347976</v>
      </c>
      <c r="AG91" s="186">
        <f t="shared" ca="1" si="41"/>
        <v>9.7138902299102412</v>
      </c>
      <c r="AH91" s="186">
        <f t="shared" ca="1" si="41"/>
        <v>9.9867242389096802</v>
      </c>
      <c r="AI91" s="186">
        <f t="shared" ca="1" si="41"/>
        <v>10.259141775921691</v>
      </c>
      <c r="AJ91" s="186">
        <f t="shared" ca="1" si="41"/>
        <v>10.514920419677178</v>
      </c>
      <c r="AK91" s="186">
        <f t="shared" ca="1" si="41"/>
        <v>10.77023600007367</v>
      </c>
      <c r="AL91" s="186">
        <f t="shared" ca="1" si="41"/>
        <v>11.031833739781426</v>
      </c>
      <c r="AM91" s="186">
        <f t="shared" ca="1" si="41"/>
        <v>12.422467468143516</v>
      </c>
      <c r="AN91" s="186">
        <f t="shared" ca="1" si="41"/>
        <v>13.659956559665865</v>
      </c>
      <c r="AO91" s="186">
        <f t="shared" ca="1" si="41"/>
        <v>13.659956559665865</v>
      </c>
      <c r="AP91" s="186">
        <f t="shared" ca="1" si="41"/>
        <v>13.659956559665865</v>
      </c>
      <c r="AR91" s="186">
        <v>15.624866478724483</v>
      </c>
    </row>
    <row r="92" spans="1:54">
      <c r="A92" s="313" t="s">
        <v>16</v>
      </c>
      <c r="B92" s="228"/>
      <c r="D92" s="186" t="str">
        <f>D84</f>
        <v>RMEO</v>
      </c>
      <c r="I92" s="313">
        <v>0.1</v>
      </c>
      <c r="J92" s="42">
        <f t="shared" si="38"/>
        <v>5.817816552719238</v>
      </c>
      <c r="K92" s="42">
        <f t="shared" si="38"/>
        <v>6.3759939136918353</v>
      </c>
      <c r="L92" s="42">
        <f t="shared" si="38"/>
        <v>6.9341712746644326</v>
      </c>
      <c r="M92" s="42">
        <f t="shared" si="38"/>
        <v>7.4923486356370308</v>
      </c>
      <c r="N92" s="42">
        <f t="shared" si="38"/>
        <v>8.050525996609629</v>
      </c>
      <c r="O92" s="42">
        <f t="shared" si="38"/>
        <v>8.6087033575822254</v>
      </c>
      <c r="P92" s="186">
        <f ca="1">OFFSET(P$33,$BB117,$J$96)/OFFSET(O$33,$BB117,$J$96)*O117</f>
        <v>8.8409783388996956</v>
      </c>
      <c r="Q92" s="186">
        <f t="shared" ref="Q92:AP92" ca="1" si="42">(($M$84*(1-Q$75*$I$92))+((Q84-$M$84)*(1-Q$76*$I$92)))</f>
        <v>9.0798993044291798</v>
      </c>
      <c r="R92" s="186">
        <f t="shared" ca="1" si="42"/>
        <v>9.5418320028531163</v>
      </c>
      <c r="S92" s="186">
        <f t="shared" ca="1" si="42"/>
        <v>9.1279268520988861</v>
      </c>
      <c r="T92" s="186">
        <f t="shared" ca="1" si="42"/>
        <v>9.2978864525595206</v>
      </c>
      <c r="U92" s="186">
        <f t="shared" ca="1" si="42"/>
        <v>9.4539236358202494</v>
      </c>
      <c r="V92" s="186">
        <f t="shared" ca="1" si="42"/>
        <v>9.614943000921631</v>
      </c>
      <c r="W92" s="186">
        <f t="shared" ca="1" si="42"/>
        <v>9.7809368642668861</v>
      </c>
      <c r="X92" s="186">
        <f t="shared" ca="1" si="42"/>
        <v>9.9185703736102919</v>
      </c>
      <c r="Y92" s="186">
        <f t="shared" ca="1" si="42"/>
        <v>10.084393357439525</v>
      </c>
      <c r="Z92" s="186">
        <f t="shared" ca="1" si="42"/>
        <v>10.246383449075573</v>
      </c>
      <c r="AA92" s="186">
        <f t="shared" ca="1" si="42"/>
        <v>10.4090466739699</v>
      </c>
      <c r="AB92" s="186">
        <f t="shared" ca="1" si="42"/>
        <v>10.581513732529192</v>
      </c>
      <c r="AC92" s="186">
        <f t="shared" ca="1" si="42"/>
        <v>10.708951757925195</v>
      </c>
      <c r="AD92" s="186">
        <f t="shared" ca="1" si="42"/>
        <v>10.88392179249634</v>
      </c>
      <c r="AE92" s="186">
        <f t="shared" ca="1" si="42"/>
        <v>11.048972755698321</v>
      </c>
      <c r="AF92" s="186">
        <f t="shared" ca="1" si="42"/>
        <v>11.220708118184772</v>
      </c>
      <c r="AG92" s="186">
        <f t="shared" ca="1" si="42"/>
        <v>11.379158509816065</v>
      </c>
      <c r="AH92" s="186">
        <f t="shared" ca="1" si="42"/>
        <v>11.524049503434036</v>
      </c>
      <c r="AI92" s="186">
        <f t="shared" ca="1" si="42"/>
        <v>11.68146842961551</v>
      </c>
      <c r="AJ92" s="186">
        <f t="shared" ca="1" si="42"/>
        <v>11.839855592704881</v>
      </c>
      <c r="AK92" s="186">
        <f t="shared" ca="1" si="42"/>
        <v>11.98855575859584</v>
      </c>
      <c r="AL92" s="186">
        <f t="shared" ca="1" si="42"/>
        <v>12.132561468164582</v>
      </c>
      <c r="AM92" s="186">
        <f t="shared" ca="1" si="42"/>
        <v>12.830066035124254</v>
      </c>
      <c r="AN92" s="186">
        <f t="shared" ca="1" si="42"/>
        <v>13.453980193862206</v>
      </c>
      <c r="AO92" s="186">
        <f t="shared" ca="1" si="42"/>
        <v>13.453980193862206</v>
      </c>
      <c r="AP92" s="186">
        <f t="shared" ca="1" si="42"/>
        <v>13.453980193862206</v>
      </c>
      <c r="AR92" s="186">
        <v>12.91511152465643</v>
      </c>
    </row>
    <row r="93" spans="1:54">
      <c r="A93" s="313" t="s">
        <v>16</v>
      </c>
      <c r="B93" s="228"/>
      <c r="D93" s="186" t="str">
        <f>D85</f>
        <v>RHEO</v>
      </c>
      <c r="I93" s="313">
        <v>0.1</v>
      </c>
      <c r="J93" s="42">
        <f t="shared" si="38"/>
        <v>11.690422995158354</v>
      </c>
      <c r="K93" s="42">
        <f t="shared" si="38"/>
        <v>12.079356276643546</v>
      </c>
      <c r="L93" s="42">
        <f t="shared" si="38"/>
        <v>12.468289558128738</v>
      </c>
      <c r="M93" s="42">
        <f t="shared" si="38"/>
        <v>12.857222839613932</v>
      </c>
      <c r="N93" s="42">
        <f t="shared" si="38"/>
        <v>13.246156121099125</v>
      </c>
      <c r="O93" s="42">
        <f t="shared" si="38"/>
        <v>13.635089402584317</v>
      </c>
      <c r="P93" s="186">
        <f ca="1">(($M$85*(1-P$75))+((P85-$M$85)*(1-P$76)))</f>
        <v>14.139140483929225</v>
      </c>
      <c r="Q93" s="186">
        <f t="shared" ref="Q93:AP93" ca="1" si="43">(($M$85*(1-Q$75*$I$93))+((Q85-$M$85)*(1-Q$76*$I$93)))</f>
        <v>14.348229861901288</v>
      </c>
      <c r="R93" s="186">
        <f t="shared" ca="1" si="43"/>
        <v>12.283751019525136</v>
      </c>
      <c r="S93" s="186">
        <f t="shared" ca="1" si="43"/>
        <v>12.604854780143977</v>
      </c>
      <c r="T93" s="186">
        <f t="shared" ca="1" si="43"/>
        <v>13.055707208984973</v>
      </c>
      <c r="U93" s="186">
        <f t="shared" ca="1" si="43"/>
        <v>13.566275659842562</v>
      </c>
      <c r="V93" s="186">
        <f t="shared" ca="1" si="43"/>
        <v>14.11754418299231</v>
      </c>
      <c r="W93" s="186">
        <f t="shared" ca="1" si="43"/>
        <v>14.629513604295671</v>
      </c>
      <c r="X93" s="186">
        <f t="shared" ca="1" si="43"/>
        <v>15.244357719680748</v>
      </c>
      <c r="Y93" s="186">
        <f t="shared" ca="1" si="43"/>
        <v>15.853779843048079</v>
      </c>
      <c r="Z93" s="186">
        <f t="shared" ca="1" si="43"/>
        <v>16.455844177614456</v>
      </c>
      <c r="AA93" s="186">
        <f t="shared" ca="1" si="43"/>
        <v>17.002580878354749</v>
      </c>
      <c r="AB93" s="186">
        <f t="shared" ca="1" si="43"/>
        <v>17.383279000774262</v>
      </c>
      <c r="AC93" s="186">
        <f t="shared" ca="1" si="43"/>
        <v>17.964106473003024</v>
      </c>
      <c r="AD93" s="186">
        <f t="shared" ca="1" si="43"/>
        <v>18.531012173491003</v>
      </c>
      <c r="AE93" s="186">
        <f t="shared" ca="1" si="43"/>
        <v>19.099848220517664</v>
      </c>
      <c r="AF93" s="186">
        <f t="shared" ca="1" si="43"/>
        <v>19.608145276609893</v>
      </c>
      <c r="AG93" s="186">
        <f t="shared" ca="1" si="43"/>
        <v>20.109252754396444</v>
      </c>
      <c r="AH93" s="186">
        <f t="shared" ca="1" si="43"/>
        <v>20.674061282916913</v>
      </c>
      <c r="AI93" s="186">
        <f t="shared" ca="1" si="43"/>
        <v>21.238007650113538</v>
      </c>
      <c r="AJ93" s="186">
        <f t="shared" ca="1" si="43"/>
        <v>21.767508938960546</v>
      </c>
      <c r="AK93" s="186">
        <f t="shared" ca="1" si="43"/>
        <v>22.296051615150116</v>
      </c>
      <c r="AL93" s="186">
        <f t="shared" ca="1" si="43"/>
        <v>22.837599331178886</v>
      </c>
      <c r="AM93" s="186">
        <f t="shared" ca="1" si="43"/>
        <v>25.716425884758372</v>
      </c>
      <c r="AN93" s="186">
        <f t="shared" ca="1" si="43"/>
        <v>28.278219392122445</v>
      </c>
      <c r="AO93" s="186">
        <f t="shared" ca="1" si="43"/>
        <v>28.278219392122445</v>
      </c>
      <c r="AP93" s="186">
        <f t="shared" ca="1" si="43"/>
        <v>28.278219392122445</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12.451919438474667</v>
      </c>
      <c r="L99" s="24">
        <f t="shared" si="45"/>
        <v>14.227966906152108</v>
      </c>
      <c r="M99" s="24">
        <f t="shared" si="45"/>
        <v>16.004014373829552</v>
      </c>
      <c r="N99" s="24">
        <f t="shared" si="45"/>
        <v>17.780061841506996</v>
      </c>
      <c r="O99" s="24">
        <f>'[5]TS BYDem'!O10</f>
        <v>19.556109309184439</v>
      </c>
      <c r="P99" s="24">
        <f t="shared" ref="P99:AP99" ca="1" si="46">OFFSET(P$21,$BB99,$J$96)/OFFSET(O$21,$BB99,$J$96)*O99</f>
        <v>19.518658876316866</v>
      </c>
      <c r="Q99" s="24">
        <f t="shared" ca="1" si="46"/>
        <v>19.701400461430833</v>
      </c>
      <c r="R99" s="24">
        <f t="shared" ca="1" si="46"/>
        <v>20.499849157278103</v>
      </c>
      <c r="S99" s="24">
        <f t="shared" ca="1" si="46"/>
        <v>22.281229216163904</v>
      </c>
      <c r="T99" s="24">
        <f t="shared" ca="1" si="46"/>
        <v>22.289779642570316</v>
      </c>
      <c r="U99" s="24">
        <f t="shared" ca="1" si="46"/>
        <v>22.238776074325422</v>
      </c>
      <c r="V99" s="24">
        <f t="shared" ca="1" si="46"/>
        <v>22.111382154735942</v>
      </c>
      <c r="W99" s="24">
        <f t="shared" ca="1" si="46"/>
        <v>21.965844144707326</v>
      </c>
      <c r="X99" s="24">
        <f t="shared" ca="1" si="46"/>
        <v>21.774491997782505</v>
      </c>
      <c r="Y99" s="24">
        <f t="shared" ca="1" si="46"/>
        <v>21.530116250331673</v>
      </c>
      <c r="Z99" s="24">
        <f t="shared" ca="1" si="46"/>
        <v>21.283460789160017</v>
      </c>
      <c r="AA99" s="24">
        <f t="shared" ca="1" si="46"/>
        <v>21.063363633406578</v>
      </c>
      <c r="AB99" s="24">
        <f t="shared" ca="1" si="46"/>
        <v>20.939229628248643</v>
      </c>
      <c r="AC99" s="24">
        <f t="shared" ca="1" si="46"/>
        <v>20.785016576999425</v>
      </c>
      <c r="AD99" s="24">
        <f t="shared" ca="1" si="46"/>
        <v>20.558047583992817</v>
      </c>
      <c r="AE99" s="24">
        <f t="shared" ca="1" si="46"/>
        <v>20.336055930058762</v>
      </c>
      <c r="AF99" s="24">
        <f t="shared" ca="1" si="46"/>
        <v>20.140042711509338</v>
      </c>
      <c r="AG99" s="24">
        <f t="shared" ca="1" si="46"/>
        <v>19.960543028089401</v>
      </c>
      <c r="AH99" s="24">
        <f t="shared" ca="1" si="46"/>
        <v>19.744963986567218</v>
      </c>
      <c r="AI99" s="24">
        <f t="shared" ca="1" si="46"/>
        <v>19.501062985592579</v>
      </c>
      <c r="AJ99" s="24">
        <f t="shared" ca="1" si="46"/>
        <v>19.272144430078477</v>
      </c>
      <c r="AK99" s="24">
        <f t="shared" ca="1" si="46"/>
        <v>19.049243821291896</v>
      </c>
      <c r="AL99" s="24">
        <f t="shared" ca="1" si="46"/>
        <v>18.813667818001729</v>
      </c>
      <c r="AM99" s="24">
        <f t="shared" ca="1" si="46"/>
        <v>17.396927054115672</v>
      </c>
      <c r="AN99" s="24">
        <f t="shared" ca="1" si="46"/>
        <v>16.075120283613224</v>
      </c>
      <c r="AO99" s="24">
        <f t="shared" ca="1" si="46"/>
        <v>16.075120283613224</v>
      </c>
      <c r="AP99" s="24">
        <f t="shared" ca="1" si="46"/>
        <v>16.075120283613224</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4.5667123975622233E-2</v>
      </c>
      <c r="L100" s="24">
        <f t="shared" si="45"/>
        <v>4.3904380672947052E-2</v>
      </c>
      <c r="M100" s="24">
        <f t="shared" si="45"/>
        <v>4.2141637370271864E-2</v>
      </c>
      <c r="N100" s="24">
        <f t="shared" si="45"/>
        <v>4.0378894067596684E-2</v>
      </c>
      <c r="O100" s="24">
        <f>'[5]TS BYDem'!O11</f>
        <v>3.8616150764921496E-2</v>
      </c>
      <c r="P100" s="24">
        <f t="shared" ref="P100:AP100" ca="1" si="47">OFFSET(P$21,$BB100,$J$96)/OFFSET(O$21,$BB100,$J$96)*O100</f>
        <v>3.8542199881391376E-2</v>
      </c>
      <c r="Q100" s="24">
        <f t="shared" ca="1" si="47"/>
        <v>3.8903047557696163E-2</v>
      </c>
      <c r="R100" s="24">
        <f t="shared" ca="1" si="47"/>
        <v>4.0479691190098671E-2</v>
      </c>
      <c r="S100" s="24">
        <f t="shared" ca="1" si="47"/>
        <v>4.3997264130399831E-2</v>
      </c>
      <c r="T100" s="24">
        <f t="shared" ca="1" si="47"/>
        <v>4.4014148089780207E-2</v>
      </c>
      <c r="U100" s="24">
        <f t="shared" ca="1" si="47"/>
        <v>4.3913434729583922E-2</v>
      </c>
      <c r="V100" s="24">
        <f t="shared" ca="1" si="47"/>
        <v>4.3661878413978179E-2</v>
      </c>
      <c r="W100" s="24">
        <f t="shared" ca="1" si="47"/>
        <v>4.3374494167529309E-2</v>
      </c>
      <c r="X100" s="24">
        <f t="shared" ca="1" si="47"/>
        <v>4.2996643786453258E-2</v>
      </c>
      <c r="Y100" s="24">
        <f t="shared" ca="1" si="47"/>
        <v>4.2514091221540991E-2</v>
      </c>
      <c r="Z100" s="24">
        <f t="shared" ca="1" si="47"/>
        <v>4.2027037057289482E-2</v>
      </c>
      <c r="AA100" s="24">
        <f t="shared" ca="1" si="47"/>
        <v>4.1592425815598702E-2</v>
      </c>
      <c r="AB100" s="24">
        <f t="shared" ca="1" si="47"/>
        <v>4.1347306636602243E-2</v>
      </c>
      <c r="AC100" s="24">
        <f t="shared" ca="1" si="47"/>
        <v>4.1042792362172328E-2</v>
      </c>
      <c r="AD100" s="24">
        <f t="shared" ca="1" si="47"/>
        <v>4.0594611759664175E-2</v>
      </c>
      <c r="AE100" s="24">
        <f t="shared" ca="1" si="47"/>
        <v>4.0156259578187789E-2</v>
      </c>
      <c r="AF100" s="24">
        <f t="shared" ca="1" si="47"/>
        <v>3.9769205288413129E-2</v>
      </c>
      <c r="AG100" s="24">
        <f t="shared" ca="1" si="47"/>
        <v>3.9414759180160679E-2</v>
      </c>
      <c r="AH100" s="24">
        <f t="shared" ca="1" si="47"/>
        <v>3.8989069558694502E-2</v>
      </c>
      <c r="AI100" s="24">
        <f t="shared" ca="1" si="47"/>
        <v>3.8507454444131374E-2</v>
      </c>
      <c r="AJ100" s="24">
        <f t="shared" ca="1" si="47"/>
        <v>3.8055424169966927E-2</v>
      </c>
      <c r="AK100" s="24">
        <f t="shared" ca="1" si="47"/>
        <v>3.7615277135686805E-2</v>
      </c>
      <c r="AL100" s="24">
        <f t="shared" ca="1" si="47"/>
        <v>3.715010084137256E-2</v>
      </c>
      <c r="AM100" s="24">
        <f t="shared" ca="1" si="47"/>
        <v>3.4352556909290934E-2</v>
      </c>
      <c r="AN100" s="24">
        <f t="shared" ca="1" si="47"/>
        <v>3.1742472831480815E-2</v>
      </c>
      <c r="AO100" s="24">
        <f t="shared" ca="1" si="47"/>
        <v>3.1742472831480815E-2</v>
      </c>
      <c r="AP100" s="24">
        <f t="shared" ca="1" si="47"/>
        <v>3.1742472831480815E-2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10.551325987738057</v>
      </c>
      <c r="L101" s="24">
        <f t="shared" si="45"/>
        <v>11.045512245316305</v>
      </c>
      <c r="M101" s="24">
        <f t="shared" si="45"/>
        <v>11.539698502894554</v>
      </c>
      <c r="N101" s="24">
        <f t="shared" si="45"/>
        <v>12.033884760472802</v>
      </c>
      <c r="O101" s="24">
        <f>'[5]TS BYDem'!O12</f>
        <v>12.528071018051049</v>
      </c>
      <c r="P101" s="24">
        <f t="shared" ref="P101:AP101" ca="1" si="48">OFFSET(P$21,$BB101,$J$96)/OFFSET(O$21,$BB101,$J$96)*O101</f>
        <v>12.504079452284879</v>
      </c>
      <c r="Q101" s="24">
        <f t="shared" ca="1" si="48"/>
        <v>12.621147705487155</v>
      </c>
      <c r="R101" s="24">
        <f t="shared" ca="1" si="48"/>
        <v>13.132651389972441</v>
      </c>
      <c r="S101" s="24">
        <f t="shared" ca="1" si="48"/>
        <v>14.27384238737498</v>
      </c>
      <c r="T101" s="24">
        <f t="shared" ca="1" si="48"/>
        <v>14.27931997739867</v>
      </c>
      <c r="U101" s="24">
        <f t="shared" ca="1" si="48"/>
        <v>14.24664597690891</v>
      </c>
      <c r="V101" s="24">
        <f t="shared" ca="1" si="48"/>
        <v>14.165034647853016</v>
      </c>
      <c r="W101" s="24">
        <f t="shared" ca="1" si="48"/>
        <v>14.071799817926594</v>
      </c>
      <c r="X101" s="24">
        <f t="shared" ca="1" si="48"/>
        <v>13.9492154506463</v>
      </c>
      <c r="Y101" s="24">
        <f t="shared" ca="1" si="48"/>
        <v>13.792663006049589</v>
      </c>
      <c r="Z101" s="24">
        <f t="shared" ca="1" si="48"/>
        <v>13.634650127020659</v>
      </c>
      <c r="AA101" s="24">
        <f t="shared" ca="1" si="48"/>
        <v>13.493651078868728</v>
      </c>
      <c r="AB101" s="24">
        <f t="shared" ca="1" si="48"/>
        <v>13.414128122242415</v>
      </c>
      <c r="AC101" s="24">
        <f t="shared" ca="1" si="48"/>
        <v>13.315335871318903</v>
      </c>
      <c r="AD101" s="24">
        <f t="shared" ca="1" si="48"/>
        <v>13.169934574040058</v>
      </c>
      <c r="AE101" s="24">
        <f t="shared" ca="1" si="48"/>
        <v>13.027721868949772</v>
      </c>
      <c r="AF101" s="24">
        <f t="shared" ca="1" si="48"/>
        <v>12.90215151732003</v>
      </c>
      <c r="AG101" s="24">
        <f t="shared" ca="1" si="48"/>
        <v>12.787160097194018</v>
      </c>
      <c r="AH101" s="24">
        <f t="shared" ca="1" si="48"/>
        <v>12.649055451761051</v>
      </c>
      <c r="AI101" s="24">
        <f t="shared" ca="1" si="48"/>
        <v>12.49280714013247</v>
      </c>
      <c r="AJ101" s="24">
        <f t="shared" ca="1" si="48"/>
        <v>12.346156910504053</v>
      </c>
      <c r="AK101" s="24">
        <f t="shared" ca="1" si="48"/>
        <v>12.203361909070223</v>
      </c>
      <c r="AL101" s="24">
        <f t="shared" ca="1" si="48"/>
        <v>12.052446772899362</v>
      </c>
      <c r="AM101" s="24">
        <f t="shared" ca="1" si="48"/>
        <v>11.144851676987486</v>
      </c>
      <c r="AN101" s="24">
        <f t="shared" ca="1" si="48"/>
        <v>10.298073371999275</v>
      </c>
      <c r="AO101" s="24">
        <f t="shared" ca="1" si="48"/>
        <v>10.298073371999275</v>
      </c>
      <c r="AP101" s="24">
        <f t="shared" ca="1" si="48"/>
        <v>10.298073371999275</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14.038532183064717</v>
      </c>
      <c r="L102" s="24">
        <f t="shared" si="45"/>
        <v>13.400407777786334</v>
      </c>
      <c r="M102" s="24">
        <f t="shared" si="45"/>
        <v>12.762283372507952</v>
      </c>
      <c r="N102" s="24">
        <f t="shared" si="45"/>
        <v>12.124158967229569</v>
      </c>
      <c r="O102" s="24">
        <f>'[5]TS BYDem'!O13</f>
        <v>11.486034561951186</v>
      </c>
      <c r="P102" s="24">
        <f ca="1">IF(OR($E$78=1,$E$78=2,$E$78=3), P89,P81)</f>
        <v>11.464038521763634</v>
      </c>
      <c r="Q102" s="24">
        <f t="shared" ref="Q102:AN102" ca="1" si="50">IF(OR($E$78=1,$E$78=2,$E$78=3), Q89,Q81)</f>
        <v>11.571369490789206</v>
      </c>
      <c r="R102" s="24">
        <f t="shared" ca="1" si="50"/>
        <v>12.040328278626388</v>
      </c>
      <c r="S102" s="24">
        <f t="shared" ca="1" si="50"/>
        <v>13.086599425961587</v>
      </c>
      <c r="T102" s="24">
        <f t="shared" ca="1" si="50"/>
        <v>13.09162141124868</v>
      </c>
      <c r="U102" s="24">
        <f t="shared" ca="1" si="50"/>
        <v>13.061665107651594</v>
      </c>
      <c r="V102" s="24">
        <f t="shared" ca="1" si="50"/>
        <v>12.986841893061564</v>
      </c>
      <c r="W102" s="24">
        <f t="shared" ca="1" si="50"/>
        <v>12.901361975413467</v>
      </c>
      <c r="X102" s="24">
        <f t="shared" ca="1" si="50"/>
        <v>12.788973701328201</v>
      </c>
      <c r="Y102" s="24">
        <f t="shared" ca="1" si="50"/>
        <v>12.645442683120779</v>
      </c>
      <c r="Z102" s="24">
        <f t="shared" ca="1" si="50"/>
        <v>12.500572703764449</v>
      </c>
      <c r="AA102" s="24">
        <f t="shared" ca="1" si="50"/>
        <v>12.371301410686543</v>
      </c>
      <c r="AB102" s="24">
        <f t="shared" ca="1" si="50"/>
        <v>12.29839286579066</v>
      </c>
      <c r="AC102" s="24">
        <f t="shared" ca="1" si="50"/>
        <v>12.207817771913444</v>
      </c>
      <c r="AD102" s="24">
        <f t="shared" ca="1" si="50"/>
        <v>12.074510391751645</v>
      </c>
      <c r="AE102" s="24">
        <f t="shared" ca="1" si="50"/>
        <v>11.944126389021934</v>
      </c>
      <c r="AF102" s="24">
        <f t="shared" ca="1" si="50"/>
        <v>11.82900049320785</v>
      </c>
      <c r="AG102" s="24">
        <f t="shared" ca="1" si="50"/>
        <v>11.723573614321854</v>
      </c>
      <c r="AH102" s="24">
        <f t="shared" ca="1" si="50"/>
        <v>11.596955978747829</v>
      </c>
      <c r="AI102" s="24">
        <f t="shared" ca="1" si="50"/>
        <v>11.453703796905426</v>
      </c>
      <c r="AJ102" s="24">
        <f t="shared" ca="1" si="50"/>
        <v>11.319251365752772</v>
      </c>
      <c r="AK102" s="24">
        <f t="shared" ca="1" si="50"/>
        <v>11.188333499835535</v>
      </c>
      <c r="AL102" s="24">
        <f t="shared" ca="1" si="50"/>
        <v>11.049970900558879</v>
      </c>
      <c r="AM102" s="24">
        <f t="shared" ca="1" si="50"/>
        <v>10.217866051785204</v>
      </c>
      <c r="AN102" s="24">
        <f t="shared" ca="1" si="50"/>
        <v>9.441519488663781</v>
      </c>
      <c r="AO102" s="24">
        <f t="shared" ref="AO102:AP102" ca="1" si="51">IF($E$78=1, AO89,AO81)</f>
        <v>9.441519488663781</v>
      </c>
      <c r="AP102" s="24">
        <f t="shared" ca="1" si="51"/>
        <v>9.441519488663781</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5.985184749540351</v>
      </c>
      <c r="L104" s="24">
        <f t="shared" si="45"/>
        <v>6.3040321950704152</v>
      </c>
      <c r="M104" s="24">
        <f t="shared" si="45"/>
        <v>6.6228796406004786</v>
      </c>
      <c r="N104" s="24">
        <f t="shared" si="45"/>
        <v>6.9417270861305429</v>
      </c>
      <c r="O104" s="24">
        <f>'[5]TS BYDem'!O15</f>
        <v>7.2605745316606063</v>
      </c>
      <c r="P104" s="24">
        <f t="shared" ref="P104:AP104" ca="1" si="53">OFFSET(P$21,$BB104,$J$96)/OFFSET(O$21,$BB104,$J$96)*O104</f>
        <v>7.2466703519089481</v>
      </c>
      <c r="Q104" s="24">
        <f t="shared" ca="1" si="53"/>
        <v>7.3145166130326071</v>
      </c>
      <c r="R104" s="24">
        <f t="shared" ca="1" si="53"/>
        <v>7.6109557551059064</v>
      </c>
      <c r="S104" s="24">
        <f t="shared" ca="1" si="53"/>
        <v>8.2723267099450677</v>
      </c>
      <c r="T104" s="24">
        <f t="shared" ca="1" si="53"/>
        <v>8.2755012170630096</v>
      </c>
      <c r="U104" s="24">
        <f t="shared" ca="1" si="53"/>
        <v>8.2565651801055573</v>
      </c>
      <c r="V104" s="24">
        <f t="shared" ca="1" si="53"/>
        <v>8.2092677840112636</v>
      </c>
      <c r="W104" s="24">
        <f t="shared" ca="1" si="53"/>
        <v>8.1552340520303286</v>
      </c>
      <c r="X104" s="24">
        <f t="shared" ca="1" si="53"/>
        <v>8.0841909573852995</v>
      </c>
      <c r="Y104" s="24">
        <f t="shared" ca="1" si="53"/>
        <v>7.9934618506880009</v>
      </c>
      <c r="Z104" s="24">
        <f t="shared" ca="1" si="53"/>
        <v>7.9018863572621756</v>
      </c>
      <c r="AA104" s="24">
        <f t="shared" ca="1" si="53"/>
        <v>7.820171135778736</v>
      </c>
      <c r="AB104" s="24">
        <f t="shared" ca="1" si="53"/>
        <v>7.7740840444195447</v>
      </c>
      <c r="AC104" s="24">
        <f t="shared" ca="1" si="53"/>
        <v>7.7168295397198854</v>
      </c>
      <c r="AD104" s="24">
        <f t="shared" ca="1" si="53"/>
        <v>7.6325630190103455</v>
      </c>
      <c r="AE104" s="24">
        <f t="shared" ca="1" si="53"/>
        <v>7.5501444293352593</v>
      </c>
      <c r="AF104" s="24">
        <f t="shared" ca="1" si="53"/>
        <v>7.4773708239126107</v>
      </c>
      <c r="AG104" s="24">
        <f t="shared" ca="1" si="53"/>
        <v>7.4107281799554174</v>
      </c>
      <c r="AH104" s="24">
        <f t="shared" ca="1" si="53"/>
        <v>7.3306903936202454</v>
      </c>
      <c r="AI104" s="24">
        <f t="shared" ca="1" si="53"/>
        <v>7.2401375455089232</v>
      </c>
      <c r="AJ104" s="24">
        <f t="shared" ca="1" si="53"/>
        <v>7.155147212937524</v>
      </c>
      <c r="AK104" s="24">
        <f t="shared" ca="1" si="53"/>
        <v>7.0723911566248585</v>
      </c>
      <c r="AL104" s="24">
        <f t="shared" ca="1" si="53"/>
        <v>6.9849291209654609</v>
      </c>
      <c r="AM104" s="24">
        <f t="shared" ca="1" si="53"/>
        <v>6.4589373837743853</v>
      </c>
      <c r="AN104" s="24">
        <f t="shared" ca="1" si="53"/>
        <v>5.9681916826762942</v>
      </c>
      <c r="AO104" s="24">
        <f t="shared" ca="1" si="53"/>
        <v>5.9681916826762942</v>
      </c>
      <c r="AP104" s="24">
        <f t="shared" ca="1" si="53"/>
        <v>5.9681916826762942</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1.6732202412069446</v>
      </c>
      <c r="L105" s="24">
        <f t="shared" si="45"/>
        <v>1.9112193292789645</v>
      </c>
      <c r="M105" s="24">
        <f t="shared" si="45"/>
        <v>2.1492184173509843</v>
      </c>
      <c r="N105" s="24">
        <f t="shared" si="45"/>
        <v>2.3872175054230045</v>
      </c>
      <c r="O105" s="24">
        <f>'[5]TS BYDem'!O16</f>
        <v>2.6252165934950242</v>
      </c>
      <c r="P105" s="24">
        <f t="shared" ref="P105:AP105" ca="1" si="54">OFFSET(P$21,$BB105,$J$96)/OFFSET(O$21,$BB105,$J$96)*O105</f>
        <v>2.6201892388078956</v>
      </c>
      <c r="Q105" s="24">
        <f t="shared" ca="1" si="54"/>
        <v>2.6447205110552572</v>
      </c>
      <c r="R105" s="24">
        <f t="shared" ca="1" si="54"/>
        <v>2.7519044468910159</v>
      </c>
      <c r="S105" s="24">
        <f t="shared" ca="1" si="54"/>
        <v>2.9910373140667912</v>
      </c>
      <c r="T105" s="24">
        <f t="shared" ca="1" si="54"/>
        <v>2.9921851252662832</v>
      </c>
      <c r="U105" s="24">
        <f t="shared" ca="1" si="54"/>
        <v>2.9853383945814085</v>
      </c>
      <c r="V105" s="24">
        <f t="shared" ca="1" si="54"/>
        <v>2.9682370056328611</v>
      </c>
      <c r="W105" s="24">
        <f t="shared" ca="1" si="54"/>
        <v>2.9486999498273931</v>
      </c>
      <c r="X105" s="24">
        <f t="shared" ca="1" si="54"/>
        <v>2.9230127937900718</v>
      </c>
      <c r="Y105" s="24">
        <f t="shared" ca="1" si="54"/>
        <v>2.8902077374717186</v>
      </c>
      <c r="Z105" s="24">
        <f t="shared" ca="1" si="54"/>
        <v>2.8570966518612542</v>
      </c>
      <c r="AA105" s="24">
        <f t="shared" ca="1" si="54"/>
        <v>2.8275507592539948</v>
      </c>
      <c r="AB105" s="24">
        <f t="shared" ca="1" si="54"/>
        <v>2.8108869819655053</v>
      </c>
      <c r="AC105" s="24">
        <f t="shared" ca="1" si="54"/>
        <v>2.790185386639342</v>
      </c>
      <c r="AD105" s="24">
        <f t="shared" ca="1" si="54"/>
        <v>2.7597170170250465</v>
      </c>
      <c r="AE105" s="24">
        <f t="shared" ca="1" si="54"/>
        <v>2.7299168065480379</v>
      </c>
      <c r="AF105" s="24">
        <f t="shared" ca="1" si="54"/>
        <v>2.7036039471880913</v>
      </c>
      <c r="AG105" s="24">
        <f t="shared" ca="1" si="54"/>
        <v>2.6795078685667773</v>
      </c>
      <c r="AH105" s="24">
        <f t="shared" ca="1" si="54"/>
        <v>2.6505684886489123</v>
      </c>
      <c r="AI105" s="24">
        <f t="shared" ca="1" si="54"/>
        <v>2.6178271624062757</v>
      </c>
      <c r="AJ105" s="24">
        <f t="shared" ca="1" si="54"/>
        <v>2.5870970830743762</v>
      </c>
      <c r="AK105" s="24">
        <f t="shared" ca="1" si="54"/>
        <v>2.5571748542897446</v>
      </c>
      <c r="AL105" s="24">
        <f t="shared" ca="1" si="54"/>
        <v>2.525551077643327</v>
      </c>
      <c r="AM105" s="24">
        <f t="shared" ca="1" si="54"/>
        <v>2.3353674729583318</v>
      </c>
      <c r="AN105" s="24">
        <f t="shared" ca="1" si="54"/>
        <v>2.1579278292922264</v>
      </c>
      <c r="AO105" s="24">
        <f t="shared" ca="1" si="54"/>
        <v>2.1579278292922264</v>
      </c>
      <c r="AP105" s="24">
        <f t="shared" ca="1" si="54"/>
        <v>2.1579278292922264</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2.1306175344038039</v>
      </c>
      <c r="L106" s="24">
        <f t="shared" si="45"/>
        <v>2.2735470601689642</v>
      </c>
      <c r="M106" s="24">
        <f t="shared" si="45"/>
        <v>2.4164765859341246</v>
      </c>
      <c r="N106" s="24">
        <f t="shared" si="45"/>
        <v>2.5594061116992846</v>
      </c>
      <c r="O106" s="24">
        <f>'[5]TS BYDem'!O17</f>
        <v>2.7023356374644449</v>
      </c>
      <c r="P106" s="24">
        <f t="shared" ref="P106:AP106" ca="1" si="55">OFFSET(P$21,$BB106,$J$96)/OFFSET(O$21,$BB106,$J$96)*O106</f>
        <v>2.6971605979012847</v>
      </c>
      <c r="Q106" s="24">
        <f t="shared" ca="1" si="55"/>
        <v>2.7224125071687526</v>
      </c>
      <c r="R106" s="24">
        <f t="shared" ca="1" si="55"/>
        <v>2.8327451061209246</v>
      </c>
      <c r="S106" s="24">
        <f t="shared" ca="1" si="55"/>
        <v>3.0789028024646852</v>
      </c>
      <c r="T106" s="24">
        <f t="shared" ca="1" si="55"/>
        <v>3.0800843320638633</v>
      </c>
      <c r="U106" s="24">
        <f t="shared" ca="1" si="55"/>
        <v>3.0730364700414672</v>
      </c>
      <c r="V106" s="24">
        <f t="shared" ca="1" si="55"/>
        <v>3.055432706252867</v>
      </c>
      <c r="W106" s="24">
        <f t="shared" ca="1" si="55"/>
        <v>3.0353217248256321</v>
      </c>
      <c r="X106" s="24">
        <f t="shared" ca="1" si="55"/>
        <v>3.0088799762260057</v>
      </c>
      <c r="Y106" s="24">
        <f t="shared" ca="1" si="55"/>
        <v>2.9751112300593925</v>
      </c>
      <c r="Z106" s="24">
        <f t="shared" ca="1" si="55"/>
        <v>2.9410274646047601</v>
      </c>
      <c r="AA106" s="24">
        <f t="shared" ca="1" si="55"/>
        <v>2.9106136241882643</v>
      </c>
      <c r="AB106" s="24">
        <f t="shared" ca="1" si="55"/>
        <v>2.8934603274534205</v>
      </c>
      <c r="AC106" s="24">
        <f t="shared" ca="1" si="55"/>
        <v>2.8721505966902989</v>
      </c>
      <c r="AD106" s="24">
        <f t="shared" ca="1" si="55"/>
        <v>2.8407871803427991</v>
      </c>
      <c r="AE106" s="24">
        <f t="shared" ca="1" si="55"/>
        <v>2.8101115511488097</v>
      </c>
      <c r="AF106" s="24">
        <f t="shared" ca="1" si="55"/>
        <v>2.7830257184033647</v>
      </c>
      <c r="AG106" s="24">
        <f t="shared" ca="1" si="55"/>
        <v>2.758221787122848</v>
      </c>
      <c r="AH106" s="24">
        <f t="shared" ca="1" si="55"/>
        <v>2.7284322764699174</v>
      </c>
      <c r="AI106" s="24">
        <f t="shared" ca="1" si="55"/>
        <v>2.6947291325302651</v>
      </c>
      <c r="AJ106" s="24">
        <f t="shared" ca="1" si="55"/>
        <v>2.6630963184125762</v>
      </c>
      <c r="AK106" s="24">
        <f t="shared" ca="1" si="55"/>
        <v>2.6322950864694916</v>
      </c>
      <c r="AL106" s="24">
        <f t="shared" ca="1" si="55"/>
        <v>2.5997423215530326</v>
      </c>
      <c r="AM106" s="24">
        <f t="shared" ca="1" si="55"/>
        <v>2.4039718339387171</v>
      </c>
      <c r="AN106" s="24">
        <f t="shared" ca="1" si="55"/>
        <v>2.2213196772496056</v>
      </c>
      <c r="AO106" s="24">
        <f t="shared" ca="1" si="55"/>
        <v>2.2213196772496056</v>
      </c>
      <c r="AP106" s="24">
        <f t="shared" ca="1" si="55"/>
        <v>2.2213196772496056</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17.501698856369057</v>
      </c>
      <c r="L110" s="24">
        <f t="shared" si="45"/>
        <v>18.955027222249111</v>
      </c>
      <c r="M110" s="24">
        <f t="shared" si="45"/>
        <v>20.408355588129162</v>
      </c>
      <c r="N110" s="24">
        <f t="shared" si="45"/>
        <v>21.861683954009216</v>
      </c>
      <c r="O110" s="24">
        <f>'[5]TS BYDem'!O21</f>
        <v>23.315012319889266</v>
      </c>
      <c r="P110" s="24">
        <f t="shared" ref="P110:AP110" ca="1" si="59">OFFSET(P$33,$BB110,$J$96)/OFFSET(O$33,$BB110,$J$96)*O110</f>
        <v>23.944084298104091</v>
      </c>
      <c r="Q110" s="24">
        <f t="shared" ca="1" si="59"/>
        <v>24.591155642465552</v>
      </c>
      <c r="R110" s="24">
        <f t="shared" ca="1" si="59"/>
        <v>25.842211243681962</v>
      </c>
      <c r="S110" s="24">
        <f t="shared" ca="1" si="59"/>
        <v>24.770770531290431</v>
      </c>
      <c r="T110" s="24">
        <f t="shared" ca="1" si="59"/>
        <v>25.282662430512787</v>
      </c>
      <c r="U110" s="24">
        <f t="shared" ca="1" si="59"/>
        <v>25.758680473010216</v>
      </c>
      <c r="V110" s="24">
        <f t="shared" ca="1" si="59"/>
        <v>26.250220038251211</v>
      </c>
      <c r="W110" s="24">
        <f t="shared" ca="1" si="59"/>
        <v>26.757354176333585</v>
      </c>
      <c r="X110" s="24">
        <f t="shared" ca="1" si="59"/>
        <v>27.188800043967909</v>
      </c>
      <c r="Y110" s="24">
        <f t="shared" ca="1" si="59"/>
        <v>27.699425969433008</v>
      </c>
      <c r="Z110" s="24">
        <f t="shared" ca="1" si="59"/>
        <v>28.201578169906618</v>
      </c>
      <c r="AA110" s="24">
        <f t="shared" ca="1" si="59"/>
        <v>28.707632264857125</v>
      </c>
      <c r="AB110" s="24">
        <f t="shared" ca="1" si="59"/>
        <v>29.242845552238233</v>
      </c>
      <c r="AC110" s="24">
        <f t="shared" ca="1" si="59"/>
        <v>29.595030559821907</v>
      </c>
      <c r="AD110" s="24">
        <f t="shared" ca="1" si="59"/>
        <v>30.078574013676196</v>
      </c>
      <c r="AE110" s="24">
        <f t="shared" ca="1" si="59"/>
        <v>30.534705333557781</v>
      </c>
      <c r="AF110" s="24">
        <f t="shared" ca="1" si="59"/>
        <v>31.0093095166635</v>
      </c>
      <c r="AG110" s="24">
        <f t="shared" ca="1" si="59"/>
        <v>31.447199637801965</v>
      </c>
      <c r="AH110" s="24">
        <f t="shared" ca="1" si="59"/>
        <v>31.847617295934889</v>
      </c>
      <c r="AI110" s="24">
        <f t="shared" ca="1" si="59"/>
        <v>32.28265688116668</v>
      </c>
      <c r="AJ110" s="24">
        <f t="shared" ca="1" si="59"/>
        <v>32.720372265255932</v>
      </c>
      <c r="AK110" s="24">
        <f t="shared" ca="1" si="59"/>
        <v>33.131316870598532</v>
      </c>
      <c r="AL110" s="24">
        <f t="shared" ca="1" si="59"/>
        <v>33.529287976624083</v>
      </c>
      <c r="AM110" s="24">
        <f t="shared" ca="1" si="59"/>
        <v>35.456896713820065</v>
      </c>
      <c r="AN110" s="24">
        <f t="shared" ca="1" si="59"/>
        <v>37.181132569200621</v>
      </c>
      <c r="AO110" s="24">
        <f t="shared" ca="1" si="59"/>
        <v>37.181132569200621</v>
      </c>
      <c r="AP110" s="24">
        <f t="shared" ca="1" si="59"/>
        <v>37.181132569200621</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4.0787476090530496E-2</v>
      </c>
      <c r="L111" s="317">
        <f t="shared" si="45"/>
        <v>4.8152452939598231E-2</v>
      </c>
      <c r="M111" s="317">
        <f t="shared" si="45"/>
        <v>5.5517429788665959E-2</v>
      </c>
      <c r="N111" s="317">
        <f t="shared" si="45"/>
        <v>6.2882406637733687E-2</v>
      </c>
      <c r="O111" s="317">
        <f>'[5]TS BYDem'!O22</f>
        <v>7.0247383486801415E-2</v>
      </c>
      <c r="P111" s="24">
        <f t="shared" ref="P111:AP111" ca="1" si="60">OFFSET(P$33,$BB111,$J$96)/OFFSET(O$33,$BB111,$J$96)*O111</f>
        <v>7.2142757157985793E-2</v>
      </c>
      <c r="Q111" s="24">
        <f t="shared" ca="1" si="60"/>
        <v>7.4092362341419624E-2</v>
      </c>
      <c r="R111" s="24">
        <f t="shared" ca="1" si="60"/>
        <v>7.7861752697134329E-2</v>
      </c>
      <c r="S111" s="24">
        <f t="shared" ca="1" si="60"/>
        <v>7.4633536234107511E-2</v>
      </c>
      <c r="T111" s="24">
        <f t="shared" ca="1" si="60"/>
        <v>7.6175850089879496E-2</v>
      </c>
      <c r="U111" s="24">
        <f t="shared" ca="1" si="60"/>
        <v>7.7610077167230326E-2</v>
      </c>
      <c r="V111" s="24">
        <f t="shared" ca="1" si="60"/>
        <v>7.9091070094219423E-2</v>
      </c>
      <c r="W111" s="24">
        <f t="shared" ca="1" si="60"/>
        <v>8.0619048968445919E-2</v>
      </c>
      <c r="X111" s="24">
        <f t="shared" ca="1" si="60"/>
        <v>8.1918981514123773E-2</v>
      </c>
      <c r="Y111" s="24">
        <f t="shared" ca="1" si="60"/>
        <v>8.3457481031614919E-2</v>
      </c>
      <c r="Z111" s="24">
        <f t="shared" ca="1" si="60"/>
        <v>8.4970449487793656E-2</v>
      </c>
      <c r="AA111" s="24">
        <f t="shared" ca="1" si="60"/>
        <v>8.6495174226743451E-2</v>
      </c>
      <c r="AB111" s="24">
        <f t="shared" ca="1" si="60"/>
        <v>8.8107754676200023E-2</v>
      </c>
      <c r="AC111" s="24">
        <f t="shared" ca="1" si="60"/>
        <v>8.9168876795570617E-2</v>
      </c>
      <c r="AD111" s="24">
        <f t="shared" ca="1" si="60"/>
        <v>9.0625777695702583E-2</v>
      </c>
      <c r="AE111" s="24">
        <f t="shared" ca="1" si="60"/>
        <v>9.2000086716364296E-2</v>
      </c>
      <c r="AF111" s="24">
        <f t="shared" ca="1" si="60"/>
        <v>9.3430053880766195E-2</v>
      </c>
      <c r="AG111" s="24">
        <f t="shared" ca="1" si="60"/>
        <v>9.4749402755330378E-2</v>
      </c>
      <c r="AH111" s="24">
        <f t="shared" ca="1" si="60"/>
        <v>9.5955848302080315E-2</v>
      </c>
      <c r="AI111" s="24">
        <f t="shared" ca="1" si="60"/>
        <v>9.7266608603486918E-2</v>
      </c>
      <c r="AJ111" s="24">
        <f t="shared" ca="1" si="60"/>
        <v>9.8585431000932519E-2</v>
      </c>
      <c r="AK111" s="24">
        <f t="shared" ca="1" si="60"/>
        <v>9.9823593901610372E-2</v>
      </c>
      <c r="AL111" s="24">
        <f t="shared" ca="1" si="60"/>
        <v>0.10102266806541832</v>
      </c>
      <c r="AM111" s="24">
        <f t="shared" ca="1" si="60"/>
        <v>0.10683049129606709</v>
      </c>
      <c r="AN111" s="24">
        <f t="shared" ca="1" si="60"/>
        <v>0.11202555856400437</v>
      </c>
      <c r="AO111" s="24">
        <f t="shared" ca="1" si="60"/>
        <v>0.11202555856400437</v>
      </c>
      <c r="AP111" s="24">
        <f t="shared" ca="1" si="60"/>
        <v>0.11202555856400437</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8.9379697453648284</v>
      </c>
      <c r="L112" s="24">
        <f t="shared" si="45"/>
        <v>8.829583627171175</v>
      </c>
      <c r="M112" s="24">
        <f t="shared" si="45"/>
        <v>8.7211975089775216</v>
      </c>
      <c r="N112" s="24">
        <f t="shared" si="45"/>
        <v>8.6128113907838681</v>
      </c>
      <c r="O112" s="24">
        <f>'[5]TS BYDem'!O23</f>
        <v>8.5044252725902147</v>
      </c>
      <c r="P112" s="24">
        <f t="shared" ref="P112:AP112" ca="1" si="61">OFFSET(P$33,$BB112,$J$96)/OFFSET(O$33,$BB112,$J$96)*O112</f>
        <v>8.7338866838220106</v>
      </c>
      <c r="Q112" s="24">
        <f t="shared" ca="1" si="61"/>
        <v>8.9699135757941892</v>
      </c>
      <c r="R112" s="24">
        <f t="shared" ca="1" si="61"/>
        <v>9.4262508372299969</v>
      </c>
      <c r="S112" s="24">
        <f t="shared" ca="1" si="61"/>
        <v>9.0354302214170907</v>
      </c>
      <c r="T112" s="24">
        <f t="shared" ca="1" si="61"/>
        <v>9.222148819067888</v>
      </c>
      <c r="U112" s="24">
        <f t="shared" ca="1" si="61"/>
        <v>9.3957820050718528</v>
      </c>
      <c r="V112" s="24">
        <f t="shared" ca="1" si="61"/>
        <v>9.5750768492588954</v>
      </c>
      <c r="W112" s="24">
        <f t="shared" ca="1" si="61"/>
        <v>9.7600599975123412</v>
      </c>
      <c r="X112" s="24">
        <f t="shared" ca="1" si="61"/>
        <v>9.9174349579078758</v>
      </c>
      <c r="Y112" s="24">
        <f t="shared" ca="1" si="61"/>
        <v>10.103691776724165</v>
      </c>
      <c r="Z112" s="24">
        <f t="shared" ca="1" si="61"/>
        <v>10.286857704573645</v>
      </c>
      <c r="AA112" s="24">
        <f t="shared" ca="1" si="61"/>
        <v>10.471446894377483</v>
      </c>
      <c r="AB112" s="24">
        <f t="shared" ca="1" si="61"/>
        <v>10.66667224296317</v>
      </c>
      <c r="AC112" s="24">
        <f t="shared" ca="1" si="61"/>
        <v>10.795135871376822</v>
      </c>
      <c r="AD112" s="24">
        <f t="shared" ca="1" si="61"/>
        <v>10.971514039783189</v>
      </c>
      <c r="AE112" s="24">
        <f t="shared" ca="1" si="61"/>
        <v>11.137893309551437</v>
      </c>
      <c r="AF112" s="24">
        <f t="shared" ca="1" si="61"/>
        <v>11.311010773694406</v>
      </c>
      <c r="AG112" s="24">
        <f t="shared" ca="1" si="61"/>
        <v>11.47073635143518</v>
      </c>
      <c r="AH112" s="24">
        <f t="shared" ca="1" si="61"/>
        <v>11.616793407065044</v>
      </c>
      <c r="AI112" s="24">
        <f t="shared" ca="1" si="61"/>
        <v>11.775479218269453</v>
      </c>
      <c r="AJ112" s="24">
        <f t="shared" ca="1" si="61"/>
        <v>11.935141058614036</v>
      </c>
      <c r="AK112" s="24">
        <f t="shared" ca="1" si="61"/>
        <v>12.085037942191013</v>
      </c>
      <c r="AL112" s="24">
        <f t="shared" ca="1" si="61"/>
        <v>12.230202589132123</v>
      </c>
      <c r="AM112" s="24">
        <f t="shared" ca="1" si="61"/>
        <v>12.933320573174134</v>
      </c>
      <c r="AN112" s="24">
        <f t="shared" ca="1" si="61"/>
        <v>13.562255903905037</v>
      </c>
      <c r="AO112" s="24">
        <f t="shared" ca="1" si="61"/>
        <v>13.562255903905037</v>
      </c>
      <c r="AP112" s="24">
        <f t="shared" ca="1" si="61"/>
        <v>13.562255903905037</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13.088635789173482</v>
      </c>
      <c r="L113" s="24">
        <f t="shared" si="45"/>
        <v>13.014609629594524</v>
      </c>
      <c r="M113" s="24">
        <f t="shared" si="45"/>
        <v>12.940583470015568</v>
      </c>
      <c r="N113" s="24">
        <f t="shared" si="45"/>
        <v>12.86655731043661</v>
      </c>
      <c r="O113" s="24">
        <f>'[5]TS BYDem'!O24</f>
        <v>12.792531150857654</v>
      </c>
      <c r="P113" s="24">
        <f ca="1">IF(OR($E$78=1,$E$78=2,$E$78=3), P90,P82)</f>
        <v>13.137691718093546</v>
      </c>
      <c r="Q113" s="24">
        <f t="shared" ref="Q113:AN113" ca="1" si="63">IF(OR($E$78=1,$E$78=2,$E$78=3), Q90,Q82)</f>
        <v>13.492728216294745</v>
      </c>
      <c r="R113" s="24">
        <f t="shared" ca="1" si="63"/>
        <v>14.179160096768738</v>
      </c>
      <c r="S113" s="24">
        <f t="shared" ca="1" si="63"/>
        <v>13.5912797001595</v>
      </c>
      <c r="T113" s="24">
        <f t="shared" ca="1" si="63"/>
        <v>13.872145649395454</v>
      </c>
      <c r="U113" s="24">
        <f t="shared" ca="1" si="63"/>
        <v>14.133328253696458</v>
      </c>
      <c r="V113" s="24">
        <f t="shared" ca="1" si="63"/>
        <v>14.403027240510218</v>
      </c>
      <c r="W113" s="24">
        <f t="shared" ca="1" si="63"/>
        <v>14.681282691121661</v>
      </c>
      <c r="X113" s="24">
        <f t="shared" ca="1" si="63"/>
        <v>14.918009338566431</v>
      </c>
      <c r="Y113" s="24">
        <f t="shared" ca="1" si="63"/>
        <v>15.198180670595942</v>
      </c>
      <c r="Z113" s="24">
        <f t="shared" ca="1" si="63"/>
        <v>15.473702620955388</v>
      </c>
      <c r="AA113" s="24">
        <f t="shared" ca="1" si="63"/>
        <v>15.751365471176184</v>
      </c>
      <c r="AB113" s="24">
        <f t="shared" ca="1" si="63"/>
        <v>16.045027449871988</v>
      </c>
      <c r="AC113" s="24">
        <f t="shared" ca="1" si="63"/>
        <v>16.238265077996072</v>
      </c>
      <c r="AD113" s="24">
        <f t="shared" ca="1" si="63"/>
        <v>16.503576741200618</v>
      </c>
      <c r="AE113" s="24">
        <f t="shared" ca="1" si="63"/>
        <v>16.753847855725798</v>
      </c>
      <c r="AF113" s="24">
        <f t="shared" ca="1" si="63"/>
        <v>17.014254700612085</v>
      </c>
      <c r="AG113" s="24">
        <f t="shared" ca="1" si="63"/>
        <v>17.254517194942316</v>
      </c>
      <c r="AH113" s="24">
        <f t="shared" ca="1" si="63"/>
        <v>17.474219217602162</v>
      </c>
      <c r="AI113" s="24">
        <f t="shared" ca="1" si="63"/>
        <v>17.712917673754653</v>
      </c>
      <c r="AJ113" s="24">
        <f t="shared" ca="1" si="63"/>
        <v>17.953084292984556</v>
      </c>
      <c r="AK113" s="24">
        <f t="shared" ca="1" si="63"/>
        <v>18.178562263701195</v>
      </c>
      <c r="AL113" s="24">
        <f t="shared" ca="1" si="63"/>
        <v>18.396921906883975</v>
      </c>
      <c r="AM113" s="24">
        <f t="shared" ca="1" si="63"/>
        <v>19.454566418450849</v>
      </c>
      <c r="AN113" s="24">
        <f t="shared" ca="1" si="63"/>
        <v>20.400623859414114</v>
      </c>
      <c r="AO113" s="24">
        <f t="shared" ref="AO113:AP113" ca="1" si="64">IF($E$78=1, AO90,AO82)</f>
        <v>20.400623859414114</v>
      </c>
      <c r="AP113" s="24">
        <f t="shared" ca="1" si="64"/>
        <v>20.400623859414114</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9.1909529956342002</v>
      </c>
      <c r="L114" s="24">
        <f t="shared" si="45"/>
        <v>9.663024327001084</v>
      </c>
      <c r="M114" s="24">
        <f t="shared" si="45"/>
        <v>10.13509565836797</v>
      </c>
      <c r="N114" s="24">
        <f t="shared" si="45"/>
        <v>10.607166989734854</v>
      </c>
      <c r="O114" s="24">
        <f>'[5]TS BYDem'!O25</f>
        <v>11.079238321101737</v>
      </c>
      <c r="P114" s="24">
        <f t="shared" ref="P114:AP114" ca="1" si="65">OFFSET(P$33,$BB114,$J$96)/OFFSET(O$33,$BB114,$J$96)*O114</f>
        <v>11.378171826782255</v>
      </c>
      <c r="Q114" s="24">
        <f t="shared" ca="1" si="65"/>
        <v>11.685658588383518</v>
      </c>
      <c r="R114" s="24">
        <f t="shared" ca="1" si="65"/>
        <v>12.280157230230758</v>
      </c>
      <c r="S114" s="24">
        <f t="shared" ca="1" si="65"/>
        <v>11.77101115573393</v>
      </c>
      <c r="T114" s="24">
        <f t="shared" ca="1" si="65"/>
        <v>12.014260966984846</v>
      </c>
      <c r="U114" s="24">
        <f t="shared" ca="1" si="65"/>
        <v>12.240463606966912</v>
      </c>
      <c r="V114" s="24">
        <f t="shared" ca="1" si="65"/>
        <v>12.474042037586484</v>
      </c>
      <c r="W114" s="24">
        <f t="shared" ca="1" si="65"/>
        <v>12.715030972076047</v>
      </c>
      <c r="X114" s="24">
        <f t="shared" ca="1" si="65"/>
        <v>12.920053020728256</v>
      </c>
      <c r="Y114" s="24">
        <f t="shared" ca="1" si="65"/>
        <v>13.16270124426511</v>
      </c>
      <c r="Z114" s="24">
        <f t="shared" ca="1" si="65"/>
        <v>13.401322773869312</v>
      </c>
      <c r="AA114" s="24">
        <f t="shared" ca="1" si="65"/>
        <v>13.641798474435133</v>
      </c>
      <c r="AB114" s="24">
        <f t="shared" ca="1" si="65"/>
        <v>13.896130553790593</v>
      </c>
      <c r="AC114" s="24">
        <f t="shared" ca="1" si="65"/>
        <v>14.063488030535733</v>
      </c>
      <c r="AD114" s="24">
        <f t="shared" ca="1" si="65"/>
        <v>14.293266728070034</v>
      </c>
      <c r="AE114" s="24">
        <f t="shared" ca="1" si="65"/>
        <v>14.510019244832623</v>
      </c>
      <c r="AF114" s="24">
        <f t="shared" ca="1" si="65"/>
        <v>14.735550022199376</v>
      </c>
      <c r="AG114" s="24">
        <f t="shared" ca="1" si="65"/>
        <v>14.943634364767385</v>
      </c>
      <c r="AH114" s="24">
        <f t="shared" ca="1" si="65"/>
        <v>15.133911882169667</v>
      </c>
      <c r="AI114" s="24">
        <f t="shared" ca="1" si="65"/>
        <v>15.340641656864427</v>
      </c>
      <c r="AJ114" s="24">
        <f t="shared" ca="1" si="65"/>
        <v>15.54864296480285</v>
      </c>
      <c r="AK114" s="24">
        <f t="shared" ca="1" si="65"/>
        <v>15.743922862445357</v>
      </c>
      <c r="AL114" s="24">
        <f t="shared" ca="1" si="65"/>
        <v>15.93303778411358</v>
      </c>
      <c r="AM114" s="24">
        <f t="shared" ca="1" si="65"/>
        <v>16.849032864717238</v>
      </c>
      <c r="AN114" s="24">
        <f t="shared" ca="1" si="65"/>
        <v>17.668385636289809</v>
      </c>
      <c r="AO114" s="24">
        <f t="shared" ca="1" si="65"/>
        <v>17.668385636289809</v>
      </c>
      <c r="AP114" s="24">
        <f t="shared" ca="1" si="65"/>
        <v>17.668385636289809</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5.8907282365753009</v>
      </c>
      <c r="L115" s="24">
        <f t="shared" si="45"/>
        <v>5.6961708654310925</v>
      </c>
      <c r="M115" s="24">
        <f t="shared" si="45"/>
        <v>5.5016134942868851</v>
      </c>
      <c r="N115" s="24">
        <f t="shared" si="45"/>
        <v>5.3070561231426767</v>
      </c>
      <c r="O115" s="24">
        <f>'[5]TS BYDem'!O26</f>
        <v>5.1124987519984684</v>
      </c>
      <c r="P115" s="24">
        <f t="shared" ref="P115:AP115" ca="1" si="66">OFFSET(P$33,$BB115,$J$96)/OFFSET(O$33,$BB115,$J$96)*O115</f>
        <v>5.2504411926634873</v>
      </c>
      <c r="Q115" s="24">
        <f t="shared" ca="1" si="66"/>
        <v>5.3923305210975903</v>
      </c>
      <c r="R115" s="24">
        <f t="shared" ca="1" si="66"/>
        <v>5.6666610731103537</v>
      </c>
      <c r="S115" s="24">
        <f t="shared" ca="1" si="66"/>
        <v>5.4317163418022272</v>
      </c>
      <c r="T115" s="24">
        <f t="shared" ca="1" si="66"/>
        <v>5.5439636209383352</v>
      </c>
      <c r="U115" s="24">
        <f t="shared" ca="1" si="66"/>
        <v>5.648344507159047</v>
      </c>
      <c r="V115" s="24">
        <f t="shared" ca="1" si="66"/>
        <v>5.7561289414700125</v>
      </c>
      <c r="W115" s="24">
        <f t="shared" ca="1" si="66"/>
        <v>5.8673329422429479</v>
      </c>
      <c r="X115" s="24">
        <f t="shared" ca="1" si="66"/>
        <v>5.9619400747450273</v>
      </c>
      <c r="Y115" s="24">
        <f t="shared" ca="1" si="66"/>
        <v>6.0739097520868404</v>
      </c>
      <c r="Z115" s="24">
        <f t="shared" ca="1" si="66"/>
        <v>6.1840213172454224</v>
      </c>
      <c r="AA115" s="24">
        <f t="shared" ca="1" si="66"/>
        <v>6.2949884869548347</v>
      </c>
      <c r="AB115" s="24">
        <f t="shared" ca="1" si="66"/>
        <v>6.4123496629321979</v>
      </c>
      <c r="AC115" s="24">
        <f t="shared" ca="1" si="66"/>
        <v>6.4895765323432046</v>
      </c>
      <c r="AD115" s="24">
        <f t="shared" ca="1" si="66"/>
        <v>6.5956075852308844</v>
      </c>
      <c r="AE115" s="24">
        <f t="shared" ca="1" si="66"/>
        <v>6.6956277255442007</v>
      </c>
      <c r="AF115" s="24">
        <f t="shared" ca="1" si="66"/>
        <v>6.7996985817174718</v>
      </c>
      <c r="AG115" s="24">
        <f t="shared" ca="1" si="66"/>
        <v>6.895718805387828</v>
      </c>
      <c r="AH115" s="24">
        <f t="shared" ca="1" si="66"/>
        <v>6.9835220949334387</v>
      </c>
      <c r="AI115" s="24">
        <f t="shared" ca="1" si="66"/>
        <v>7.0789172551869086</v>
      </c>
      <c r="AJ115" s="24">
        <f t="shared" ca="1" si="66"/>
        <v>7.1748991626456409</v>
      </c>
      <c r="AK115" s="24">
        <f t="shared" ca="1" si="66"/>
        <v>7.2650107934322259</v>
      </c>
      <c r="AL115" s="24">
        <f t="shared" ca="1" si="66"/>
        <v>7.3522776048313085</v>
      </c>
      <c r="AM115" s="24">
        <f t="shared" ca="1" si="66"/>
        <v>7.774962230858673</v>
      </c>
      <c r="AN115" s="24">
        <f t="shared" ca="1" si="66"/>
        <v>8.15305140095378</v>
      </c>
      <c r="AO115" s="24">
        <f t="shared" ca="1" si="66"/>
        <v>8.15305140095378</v>
      </c>
      <c r="AP115" s="24">
        <f t="shared" ca="1" si="66"/>
        <v>8.15305140095378</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3.5196768540019985</v>
      </c>
      <c r="L116" s="24">
        <f t="shared" si="45"/>
        <v>3.7837832203363306</v>
      </c>
      <c r="M116" s="24">
        <f t="shared" si="45"/>
        <v>4.0478895866706628</v>
      </c>
      <c r="N116" s="24">
        <f t="shared" si="45"/>
        <v>4.3119959530049954</v>
      </c>
      <c r="O116" s="24">
        <f>'[5]TS BYDem'!O27</f>
        <v>4.5761023193393271</v>
      </c>
      <c r="P116" s="24">
        <f t="shared" ref="P116:AP116" ca="1" si="67">OFFSET(P$33,$BB116,$J$96)/OFFSET(O$33,$BB116,$J$96)*O116</f>
        <v>4.6995720262836604</v>
      </c>
      <c r="Q116" s="24">
        <f t="shared" ca="1" si="67"/>
        <v>4.8265745188872993</v>
      </c>
      <c r="R116" s="24">
        <f t="shared" ca="1" si="67"/>
        <v>5.0721226815818179</v>
      </c>
      <c r="S116" s="24">
        <f t="shared" ca="1" si="67"/>
        <v>4.8618280327204548</v>
      </c>
      <c r="T116" s="24">
        <f t="shared" ca="1" si="67"/>
        <v>4.9622984796214906</v>
      </c>
      <c r="U116" s="24">
        <f t="shared" ca="1" si="67"/>
        <v>5.0557278648790573</v>
      </c>
      <c r="V116" s="24">
        <f t="shared" ca="1" si="67"/>
        <v>5.1522037025790244</v>
      </c>
      <c r="W116" s="24">
        <f t="shared" ca="1" si="67"/>
        <v>5.2517403304672801</v>
      </c>
      <c r="X116" s="24">
        <f t="shared" ca="1" si="67"/>
        <v>5.3364214109857988</v>
      </c>
      <c r="Y116" s="24">
        <f t="shared" ca="1" si="67"/>
        <v>5.4366433816961592</v>
      </c>
      <c r="Z116" s="24">
        <f t="shared" ca="1" si="67"/>
        <v>5.5352021908325533</v>
      </c>
      <c r="AA116" s="24">
        <f t="shared" ca="1" si="67"/>
        <v>5.6345268356511493</v>
      </c>
      <c r="AB116" s="24">
        <f t="shared" ca="1" si="67"/>
        <v>5.7395746362751527</v>
      </c>
      <c r="AC116" s="24">
        <f t="shared" ca="1" si="67"/>
        <v>5.8086989673253813</v>
      </c>
      <c r="AD116" s="24">
        <f t="shared" ca="1" si="67"/>
        <v>5.903605386002087</v>
      </c>
      <c r="AE116" s="24">
        <f t="shared" ca="1" si="67"/>
        <v>5.9931315488964048</v>
      </c>
      <c r="AF116" s="24">
        <f t="shared" ca="1" si="67"/>
        <v>6.0862834320384733</v>
      </c>
      <c r="AG116" s="24">
        <f t="shared" ca="1" si="67"/>
        <v>6.1722293441171097</v>
      </c>
      <c r="AH116" s="24">
        <f t="shared" ca="1" si="67"/>
        <v>6.2508204316510145</v>
      </c>
      <c r="AI116" s="24">
        <f t="shared" ca="1" si="67"/>
        <v>6.3362068611184075</v>
      </c>
      <c r="AJ116" s="24">
        <f t="shared" ca="1" si="67"/>
        <v>6.4221184770703577</v>
      </c>
      <c r="AK116" s="24">
        <f t="shared" ca="1" si="67"/>
        <v>6.5027757178140844</v>
      </c>
      <c r="AL116" s="24">
        <f t="shared" ca="1" si="67"/>
        <v>6.5808866137607263</v>
      </c>
      <c r="AM116" s="24">
        <f t="shared" ca="1" si="67"/>
        <v>6.9592237423041423</v>
      </c>
      <c r="AN116" s="24">
        <f t="shared" ca="1" si="67"/>
        <v>7.2976443096466719</v>
      </c>
      <c r="AO116" s="24">
        <f t="shared" ca="1" si="67"/>
        <v>7.2976443096466719</v>
      </c>
      <c r="AP116" s="24">
        <f t="shared" ca="1" si="67"/>
        <v>7.2976443096466719</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6.3759939136918353</v>
      </c>
      <c r="L117" s="24">
        <f t="shared" si="45"/>
        <v>6.9341712746644326</v>
      </c>
      <c r="M117" s="24">
        <f t="shared" si="45"/>
        <v>7.4923486356370308</v>
      </c>
      <c r="N117" s="24">
        <f t="shared" si="45"/>
        <v>8.050525996609629</v>
      </c>
      <c r="O117" s="24">
        <f>'[5]TS BYDem'!O28</f>
        <v>8.6087033575822254</v>
      </c>
      <c r="P117" s="24">
        <f ca="1">IF(OR($E$78=1,$E$78=2,$E$78=3), P92,P84)</f>
        <v>8.8409783388996956</v>
      </c>
      <c r="Q117" s="24">
        <f t="shared" ref="Q117:AN117" ca="1" si="68">IF(OR($E$78=1,$E$78=2,$E$78=3), Q92,Q84)</f>
        <v>9.0798993044291798</v>
      </c>
      <c r="R117" s="24">
        <f t="shared" ca="1" si="68"/>
        <v>9.5418320028531163</v>
      </c>
      <c r="S117" s="24">
        <f t="shared" ca="1" si="68"/>
        <v>9.1462192906802464</v>
      </c>
      <c r="T117" s="24">
        <f t="shared" ca="1" si="68"/>
        <v>9.3352273620075508</v>
      </c>
      <c r="U117" s="24">
        <f t="shared" ca="1" si="68"/>
        <v>9.510989573259808</v>
      </c>
      <c r="V117" s="24">
        <f t="shared" ca="1" si="68"/>
        <v>9.6924828638322893</v>
      </c>
      <c r="W117" s="24">
        <f t="shared" ca="1" si="68"/>
        <v>9.8797342063301876</v>
      </c>
      <c r="X117" s="24">
        <f t="shared" ca="1" si="68"/>
        <v>10.03903883968653</v>
      </c>
      <c r="Y117" s="24">
        <f t="shared" ca="1" si="68"/>
        <v>10.227579470019803</v>
      </c>
      <c r="Z117" s="24">
        <f t="shared" ca="1" si="68"/>
        <v>10.412991310036151</v>
      </c>
      <c r="AA117" s="24">
        <f t="shared" ca="1" si="68"/>
        <v>10.599843863513136</v>
      </c>
      <c r="AB117" s="24">
        <f t="shared" ca="1" si="68"/>
        <v>10.797462992376726</v>
      </c>
      <c r="AC117" s="24">
        <f t="shared" ca="1" si="68"/>
        <v>10.92750179380122</v>
      </c>
      <c r="AD117" s="24">
        <f t="shared" ca="1" si="68"/>
        <v>11.106042645404429</v>
      </c>
      <c r="AE117" s="24">
        <f t="shared" ca="1" si="68"/>
        <v>11.274461995610531</v>
      </c>
      <c r="AF117" s="24">
        <f t="shared" ca="1" si="68"/>
        <v>11.449702161413033</v>
      </c>
      <c r="AG117" s="24">
        <f t="shared" ca="1" si="68"/>
        <v>11.611386234506188</v>
      </c>
      <c r="AH117" s="24">
        <f t="shared" ca="1" si="68"/>
        <v>11.759234187177588</v>
      </c>
      <c r="AI117" s="24">
        <f t="shared" ca="1" si="68"/>
        <v>11.919865744505621</v>
      </c>
      <c r="AJ117" s="24">
        <f t="shared" ca="1" si="68"/>
        <v>12.08148529867845</v>
      </c>
      <c r="AK117" s="24">
        <f t="shared" ca="1" si="68"/>
        <v>12.23322016183249</v>
      </c>
      <c r="AL117" s="24">
        <f t="shared" ca="1" si="68"/>
        <v>12.380164763433246</v>
      </c>
      <c r="AM117" s="24">
        <f t="shared" ca="1" si="68"/>
        <v>13.091904117473728</v>
      </c>
      <c r="AN117" s="24">
        <f t="shared" ca="1" si="68"/>
        <v>13.728551218226741</v>
      </c>
      <c r="AO117" s="24">
        <f t="shared" ref="AO117:AP117" ca="1" si="69">IF($E$78=1, AO92,AO84)</f>
        <v>13.728551218226741</v>
      </c>
      <c r="AP117" s="24">
        <f t="shared" ca="1" si="69"/>
        <v>13.728551218226741</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30.116623414995651</v>
      </c>
      <c r="L121" s="317">
        <f t="shared" si="45"/>
        <v>31.078116185582186</v>
      </c>
      <c r="M121" s="317">
        <f t="shared" si="45"/>
        <v>32.039608956168721</v>
      </c>
      <c r="N121" s="317">
        <f t="shared" si="45"/>
        <v>33.001101726755252</v>
      </c>
      <c r="O121" s="317">
        <f>'[5]TS BYDem'!O32</f>
        <v>33.96259449734179</v>
      </c>
      <c r="P121" s="24">
        <f t="shared" ref="P121:AP121" ca="1" si="73">OFFSET(P$33,$BB121,$J$96)/OFFSET(O$33,$BB121,$J$96)*O121</f>
        <v>35.218096531557947</v>
      </c>
      <c r="Q121" s="24">
        <f t="shared" ca="1" si="73"/>
        <v>35.738901166430431</v>
      </c>
      <c r="R121" s="24">
        <f t="shared" ca="1" si="73"/>
        <v>30.596649751586487</v>
      </c>
      <c r="S121" s="24">
        <f t="shared" ca="1" si="73"/>
        <v>31.459381151083551</v>
      </c>
      <c r="T121" s="24">
        <f t="shared" ca="1" si="73"/>
        <v>32.650056219846164</v>
      </c>
      <c r="U121" s="24">
        <f t="shared" ca="1" si="73"/>
        <v>33.995162618876506</v>
      </c>
      <c r="V121" s="24">
        <f t="shared" ca="1" si="73"/>
        <v>35.447887064659838</v>
      </c>
      <c r="W121" s="24">
        <f t="shared" ca="1" si="73"/>
        <v>36.807605238150373</v>
      </c>
      <c r="X121" s="24">
        <f t="shared" ca="1" si="73"/>
        <v>38.432183258186846</v>
      </c>
      <c r="Y121" s="24">
        <f t="shared" ca="1" si="73"/>
        <v>40.049654878197437</v>
      </c>
      <c r="Z121" s="24">
        <f t="shared" ca="1" si="73"/>
        <v>41.655076637226472</v>
      </c>
      <c r="AA121" s="24">
        <f t="shared" ca="1" si="73"/>
        <v>43.1267003752059</v>
      </c>
      <c r="AB121" s="24">
        <f t="shared" ca="1" si="73"/>
        <v>44.18231776897175</v>
      </c>
      <c r="AC121" s="24">
        <f t="shared" ca="1" si="73"/>
        <v>45.658581478817098</v>
      </c>
      <c r="AD121" s="24">
        <f t="shared" ca="1" si="73"/>
        <v>47.09946083206718</v>
      </c>
      <c r="AE121" s="24">
        <f t="shared" ca="1" si="73"/>
        <v>48.545246462445562</v>
      </c>
      <c r="AF121" s="24">
        <f t="shared" ca="1" si="73"/>
        <v>49.837162794933782</v>
      </c>
      <c r="AG121" s="24">
        <f t="shared" ca="1" si="73"/>
        <v>51.110805691592532</v>
      </c>
      <c r="AH121" s="24">
        <f t="shared" ca="1" si="73"/>
        <v>52.546354754839193</v>
      </c>
      <c r="AI121" s="24">
        <f t="shared" ca="1" si="73"/>
        <v>53.979712500465247</v>
      </c>
      <c r="AJ121" s="24">
        <f t="shared" ca="1" si="73"/>
        <v>55.325522701283894</v>
      </c>
      <c r="AK121" s="24">
        <f t="shared" ca="1" si="73"/>
        <v>56.668896438357905</v>
      </c>
      <c r="AL121" s="24">
        <f t="shared" ca="1" si="73"/>
        <v>58.045324514762726</v>
      </c>
      <c r="AM121" s="24">
        <f t="shared" ca="1" si="73"/>
        <v>65.362311694588655</v>
      </c>
      <c r="AN121" s="24">
        <f t="shared" ca="1" si="73"/>
        <v>71.873509886587229</v>
      </c>
      <c r="AO121" s="24">
        <f t="shared" ca="1" si="73"/>
        <v>71.873509886587229</v>
      </c>
      <c r="AP121" s="24">
        <f t="shared" ca="1" si="73"/>
        <v>71.873509886587229</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4.2561740110051369</v>
      </c>
      <c r="L122" s="24">
        <f t="shared" si="45"/>
        <v>4.6204095253302038</v>
      </c>
      <c r="M122" s="24">
        <f t="shared" si="45"/>
        <v>4.9846450396552715</v>
      </c>
      <c r="N122" s="24">
        <f t="shared" si="45"/>
        <v>5.3488805539803383</v>
      </c>
      <c r="O122" s="24">
        <f>'[5]TS BYDem'!O33</f>
        <v>5.7131160683054052</v>
      </c>
      <c r="P122" s="24">
        <f t="shared" ref="P122:AP122" ca="1" si="74">OFFSET(P$33,$BB122,$J$96)/OFFSET(O$33,$BB122,$J$96)*O122</f>
        <v>5.9243139744615982</v>
      </c>
      <c r="Q122" s="24">
        <f t="shared" ca="1" si="74"/>
        <v>6.0119226325154109</v>
      </c>
      <c r="R122" s="24">
        <f t="shared" ca="1" si="74"/>
        <v>5.1469039370882834</v>
      </c>
      <c r="S122" s="24">
        <f t="shared" ca="1" si="74"/>
        <v>5.292030794857765</v>
      </c>
      <c r="T122" s="24">
        <f t="shared" ca="1" si="74"/>
        <v>5.4923236455117612</v>
      </c>
      <c r="U122" s="24">
        <f t="shared" ca="1" si="74"/>
        <v>5.7185946090708653</v>
      </c>
      <c r="V122" s="24">
        <f t="shared" ca="1" si="74"/>
        <v>5.9629688536438001</v>
      </c>
      <c r="W122" s="24">
        <f t="shared" ca="1" si="74"/>
        <v>6.1916977791074785</v>
      </c>
      <c r="X122" s="24">
        <f t="shared" ca="1" si="74"/>
        <v>6.4649808697504083</v>
      </c>
      <c r="Y122" s="24">
        <f t="shared" ca="1" si="74"/>
        <v>6.7370685367581142</v>
      </c>
      <c r="Z122" s="24">
        <f t="shared" ca="1" si="74"/>
        <v>7.0071292015472491</v>
      </c>
      <c r="AA122" s="24">
        <f t="shared" ca="1" si="74"/>
        <v>7.2546826452221129</v>
      </c>
      <c r="AB122" s="24">
        <f t="shared" ca="1" si="74"/>
        <v>7.4322563784296385</v>
      </c>
      <c r="AC122" s="24">
        <f t="shared" ca="1" si="74"/>
        <v>7.6805903483927915</v>
      </c>
      <c r="AD122" s="24">
        <f t="shared" ca="1" si="74"/>
        <v>7.9229720364639684</v>
      </c>
      <c r="AE122" s="24">
        <f t="shared" ca="1" si="74"/>
        <v>8.1661790481334187</v>
      </c>
      <c r="AF122" s="24">
        <f t="shared" ca="1" si="74"/>
        <v>8.3835024907998008</v>
      </c>
      <c r="AG122" s="24">
        <f t="shared" ca="1" si="74"/>
        <v>8.5977520146032216</v>
      </c>
      <c r="AH122" s="24">
        <f t="shared" ca="1" si="74"/>
        <v>8.8392370525239006</v>
      </c>
      <c r="AI122" s="24">
        <f t="shared" ca="1" si="74"/>
        <v>9.0803534716127654</v>
      </c>
      <c r="AJ122" s="24">
        <f t="shared" ca="1" si="74"/>
        <v>9.3067428272253974</v>
      </c>
      <c r="AK122" s="24">
        <f t="shared" ca="1" si="74"/>
        <v>9.5327223260418883</v>
      </c>
      <c r="AL122" s="24">
        <f t="shared" ca="1" si="74"/>
        <v>9.764262156156768</v>
      </c>
      <c r="AM122" s="24">
        <f t="shared" ca="1" si="74"/>
        <v>10.995110318593829</v>
      </c>
      <c r="AN122" s="24">
        <f t="shared" ca="1" si="74"/>
        <v>12.090410355743218</v>
      </c>
      <c r="AO122" s="24">
        <f t="shared" ca="1" si="74"/>
        <v>12.090410355743218</v>
      </c>
      <c r="AP122" s="24">
        <f t="shared" ca="1" si="74"/>
        <v>12.090410355743218</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7.2811361919187823</v>
      </c>
      <c r="L123" s="24">
        <f t="shared" si="45"/>
        <v>7.4779703345426647</v>
      </c>
      <c r="M123" s="24">
        <f t="shared" si="45"/>
        <v>7.6748044771665462</v>
      </c>
      <c r="N123" s="24">
        <f t="shared" si="45"/>
        <v>7.8716386197904287</v>
      </c>
      <c r="O123" s="24">
        <f>'[5]TS BYDem'!O34</f>
        <v>8.0684727624143111</v>
      </c>
      <c r="P123" s="24">
        <f ca="1">IF(OR($E$78=1,$E$78=2,$E$78=3), P91,P83)</f>
        <v>8.3667416113098714</v>
      </c>
      <c r="Q123" s="24">
        <f t="shared" ref="Q123:AP123" ca="1" si="75">IF(OR($E$78=1,$E$78=2,$E$78=3), Q91,Q83)</f>
        <v>8.490468849266815</v>
      </c>
      <c r="R123" s="24">
        <f t="shared" ca="1" si="75"/>
        <v>7.2688273318202548</v>
      </c>
      <c r="S123" s="24">
        <f t="shared" ca="1" si="75"/>
        <v>7.4737859017159227</v>
      </c>
      <c r="T123" s="24">
        <f t="shared" ca="1" si="75"/>
        <v>7.7566538481547269</v>
      </c>
      <c r="U123" s="24">
        <f t="shared" ca="1" si="75"/>
        <v>8.0762099510895293</v>
      </c>
      <c r="V123" s="24">
        <f t="shared" ca="1" si="75"/>
        <v>8.421332807442969</v>
      </c>
      <c r="W123" s="24">
        <f t="shared" ca="1" si="75"/>
        <v>8.7443602206821662</v>
      </c>
      <c r="X123" s="24">
        <f t="shared" ca="1" si="75"/>
        <v>9.130310225358846</v>
      </c>
      <c r="Y123" s="24">
        <f t="shared" ca="1" si="75"/>
        <v>9.5145719669361881</v>
      </c>
      <c r="Z123" s="24">
        <f t="shared" ca="1" si="75"/>
        <v>9.8959710304243114</v>
      </c>
      <c r="AA123" s="24">
        <f t="shared" ca="1" si="75"/>
        <v>10.245583780043269</v>
      </c>
      <c r="AB123" s="24">
        <f t="shared" ca="1" si="75"/>
        <v>10.496366157396601</v>
      </c>
      <c r="AC123" s="24">
        <f t="shared" ca="1" si="75"/>
        <v>10.847081222288365</v>
      </c>
      <c r="AD123" s="24">
        <f t="shared" ca="1" si="75"/>
        <v>11.189390047267368</v>
      </c>
      <c r="AE123" s="24">
        <f t="shared" ca="1" si="75"/>
        <v>11.532864453497169</v>
      </c>
      <c r="AF123" s="24">
        <f t="shared" ca="1" si="75"/>
        <v>11.839784224918496</v>
      </c>
      <c r="AG123" s="24">
        <f t="shared" ca="1" si="75"/>
        <v>12.1423627873878</v>
      </c>
      <c r="AH123" s="24">
        <f t="shared" ca="1" si="75"/>
        <v>12.483405298637098</v>
      </c>
      <c r="AI123" s="24">
        <f t="shared" ca="1" si="75"/>
        <v>12.823927219902112</v>
      </c>
      <c r="AJ123" s="24">
        <f t="shared" ca="1" si="75"/>
        <v>13.143650524596472</v>
      </c>
      <c r="AK123" s="24">
        <f t="shared" ca="1" si="75"/>
        <v>13.462795000092086</v>
      </c>
      <c r="AL123" s="24">
        <f t="shared" ca="1" si="75"/>
        <v>13.789792174726781</v>
      </c>
      <c r="AM123" s="24">
        <f t="shared" ca="1" si="75"/>
        <v>15.528084335179393</v>
      </c>
      <c r="AN123" s="24">
        <f t="shared" ca="1" si="75"/>
        <v>17.074945699582329</v>
      </c>
      <c r="AO123" s="24">
        <f t="shared" ca="1" si="75"/>
        <v>17.074945699582329</v>
      </c>
      <c r="AP123" s="24">
        <f t="shared" ca="1" si="75"/>
        <v>17.074945699582329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32.412182141663237</v>
      </c>
      <c r="L124" s="24">
        <f t="shared" si="45"/>
        <v>33.082402808989912</v>
      </c>
      <c r="M124" s="24">
        <f t="shared" si="45"/>
        <v>33.752623476316579</v>
      </c>
      <c r="N124" s="24">
        <f t="shared" si="45"/>
        <v>34.422844143643246</v>
      </c>
      <c r="O124" s="24">
        <f>'[5]TS BYDem'!O35</f>
        <v>35.093064810969921</v>
      </c>
      <c r="P124" s="24">
        <f t="shared" ref="P124:AP124" ca="1" si="76">OFFSET(P$33,$BB124,$J$96)/OFFSET(O$33,$BB124,$J$96)*O124</f>
        <v>36.390357167727309</v>
      </c>
      <c r="Q124" s="24">
        <f t="shared" ca="1" si="76"/>
        <v>36.9284971736937</v>
      </c>
      <c r="R124" s="24">
        <f t="shared" ca="1" si="76"/>
        <v>31.615082081406083</v>
      </c>
      <c r="S124" s="24">
        <f t="shared" ca="1" si="76"/>
        <v>32.506530139633171</v>
      </c>
      <c r="T124" s="24">
        <f t="shared" ca="1" si="76"/>
        <v>33.736837716993399</v>
      </c>
      <c r="U124" s="24">
        <f t="shared" ca="1" si="76"/>
        <v>35.126716986744619</v>
      </c>
      <c r="V124" s="24">
        <f t="shared" ca="1" si="76"/>
        <v>36.627796450280449</v>
      </c>
      <c r="W124" s="24">
        <f t="shared" ca="1" si="76"/>
        <v>38.032773858313618</v>
      </c>
      <c r="X124" s="24">
        <f t="shared" ca="1" si="76"/>
        <v>39.711427170623999</v>
      </c>
      <c r="Y124" s="24">
        <f t="shared" ca="1" si="76"/>
        <v>41.382737541078143</v>
      </c>
      <c r="Z124" s="24">
        <f t="shared" ca="1" si="76"/>
        <v>43.041596961931781</v>
      </c>
      <c r="AA124" s="24">
        <f t="shared" ca="1" si="76"/>
        <v>44.562204794714283</v>
      </c>
      <c r="AB124" s="24">
        <f t="shared" ca="1" si="76"/>
        <v>45.652959201534166</v>
      </c>
      <c r="AC124" s="24">
        <f t="shared" ca="1" si="76"/>
        <v>47.178361451110256</v>
      </c>
      <c r="AD124" s="24">
        <f t="shared" ca="1" si="76"/>
        <v>48.667201549364563</v>
      </c>
      <c r="AE124" s="24">
        <f t="shared" ca="1" si="76"/>
        <v>50.161111233844316</v>
      </c>
      <c r="AF124" s="24">
        <f t="shared" ca="1" si="76"/>
        <v>51.496029965977932</v>
      </c>
      <c r="AG124" s="24">
        <f t="shared" ca="1" si="76"/>
        <v>52.812067017327919</v>
      </c>
      <c r="AH124" s="24">
        <f t="shared" ca="1" si="76"/>
        <v>54.29539940289655</v>
      </c>
      <c r="AI124" s="24">
        <f t="shared" ca="1" si="76"/>
        <v>55.776467531201583</v>
      </c>
      <c r="AJ124" s="24">
        <f t="shared" ca="1" si="76"/>
        <v>57.167074029309077</v>
      </c>
      <c r="AK124" s="24">
        <f t="shared" ca="1" si="76"/>
        <v>58.555162964157176</v>
      </c>
      <c r="AL124" s="24">
        <f t="shared" ca="1" si="76"/>
        <v>59.977406476698413</v>
      </c>
      <c r="AM124" s="24">
        <f t="shared" ca="1" si="76"/>
        <v>67.537945037519052</v>
      </c>
      <c r="AN124" s="24">
        <f t="shared" ca="1" si="76"/>
        <v>74.265873322466788</v>
      </c>
      <c r="AO124" s="24">
        <f t="shared" ca="1" si="76"/>
        <v>74.265873322466788</v>
      </c>
      <c r="AP124" s="24">
        <f t="shared" ca="1" si="76"/>
        <v>74.265873322466788</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1.8791059449365202</v>
      </c>
      <c r="L125" s="24">
        <f t="shared" si="45"/>
        <v>3.1977721161511652</v>
      </c>
      <c r="M125" s="24">
        <f t="shared" si="45"/>
        <v>4.5164382873658102</v>
      </c>
      <c r="N125" s="24">
        <f t="shared" si="45"/>
        <v>5.8351044585804548</v>
      </c>
      <c r="O125" s="24">
        <f>'[5]TS BYDem'!O36</f>
        <v>7.1537706297951003</v>
      </c>
      <c r="P125" s="24">
        <f t="shared" ref="P125:AP125" ca="1" si="77">OFFSET(P$33,$BB125,$J$96)/OFFSET(O$33,$BB125,$J$96)*O125</f>
        <v>7.4182255017197551</v>
      </c>
      <c r="Q125" s="24">
        <f t="shared" ca="1" si="77"/>
        <v>7.5279260989784111</v>
      </c>
      <c r="R125" s="24">
        <f t="shared" ca="1" si="77"/>
        <v>6.4447789576311232</v>
      </c>
      <c r="S125" s="24">
        <f t="shared" ca="1" si="77"/>
        <v>6.6265018983683861</v>
      </c>
      <c r="T125" s="24">
        <f t="shared" ca="1" si="77"/>
        <v>6.8773018287803547</v>
      </c>
      <c r="U125" s="24">
        <f t="shared" ca="1" si="77"/>
        <v>7.1606306731678426</v>
      </c>
      <c r="V125" s="24">
        <f t="shared" ca="1" si="77"/>
        <v>7.4666278334920797</v>
      </c>
      <c r="W125" s="24">
        <f t="shared" ca="1" si="77"/>
        <v>7.7530344546080414</v>
      </c>
      <c r="X125" s="24">
        <f t="shared" ca="1" si="77"/>
        <v>8.0952302938115874</v>
      </c>
      <c r="Y125" s="24">
        <f t="shared" ca="1" si="77"/>
        <v>8.4359292639878642</v>
      </c>
      <c r="Z125" s="24">
        <f t="shared" ca="1" si="77"/>
        <v>8.7740900905723826</v>
      </c>
      <c r="AA125" s="24">
        <f t="shared" ca="1" si="77"/>
        <v>9.0840681364395941</v>
      </c>
      <c r="AB125" s="24">
        <f t="shared" ca="1" si="77"/>
        <v>9.3064199567168711</v>
      </c>
      <c r="AC125" s="24">
        <f t="shared" ca="1" si="77"/>
        <v>9.6173753511921252</v>
      </c>
      <c r="AD125" s="24">
        <f t="shared" ca="1" si="77"/>
        <v>9.9208774996856803</v>
      </c>
      <c r="AE125" s="24">
        <f t="shared" ca="1" si="77"/>
        <v>10.225413090463062</v>
      </c>
      <c r="AF125" s="24">
        <f t="shared" ca="1" si="77"/>
        <v>10.497538151940041</v>
      </c>
      <c r="AG125" s="24">
        <f t="shared" ca="1" si="77"/>
        <v>10.765814156226982</v>
      </c>
      <c r="AH125" s="24">
        <f t="shared" ca="1" si="77"/>
        <v>11.068193549741444</v>
      </c>
      <c r="AI125" s="24">
        <f t="shared" ca="1" si="77"/>
        <v>11.370111371227418</v>
      </c>
      <c r="AJ125" s="24">
        <f t="shared" ca="1" si="77"/>
        <v>11.65358846213838</v>
      </c>
      <c r="AK125" s="24">
        <f t="shared" ca="1" si="77"/>
        <v>11.936552344237267</v>
      </c>
      <c r="AL125" s="24">
        <f t="shared" ca="1" si="77"/>
        <v>12.226478685046738</v>
      </c>
      <c r="AM125" s="24">
        <f t="shared" ca="1" si="77"/>
        <v>13.76770510665369</v>
      </c>
      <c r="AN125" s="24">
        <f t="shared" ca="1" si="77"/>
        <v>15.139202752227854</v>
      </c>
      <c r="AO125" s="24">
        <f t="shared" ca="1" si="77"/>
        <v>15.139202752227854</v>
      </c>
      <c r="AP125" s="24">
        <f t="shared" ca="1" si="77"/>
        <v>15.139202752227854</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5.3968171575904682</v>
      </c>
      <c r="L126" s="24">
        <f t="shared" si="45"/>
        <v>5.5705848450901616</v>
      </c>
      <c r="M126" s="24">
        <f t="shared" si="45"/>
        <v>5.7443525325898541</v>
      </c>
      <c r="N126" s="24">
        <f t="shared" si="45"/>
        <v>5.9181202200895475</v>
      </c>
      <c r="O126" s="24">
        <f>'[5]TS BYDem'!O37</f>
        <v>6.0918879075892409</v>
      </c>
      <c r="P126" s="24">
        <f t="shared" ref="P126:AP126" ca="1" si="78">OFFSET(P$33,$BB126,$J$96)/OFFSET(O$33,$BB126,$J$96)*O126</f>
        <v>6.3170879482043274</v>
      </c>
      <c r="Q126" s="24">
        <f t="shared" ca="1" si="78"/>
        <v>6.4105049413508448</v>
      </c>
      <c r="R126" s="24">
        <f t="shared" ca="1" si="78"/>
        <v>5.4881366807539305</v>
      </c>
      <c r="S126" s="24">
        <f t="shared" ca="1" si="78"/>
        <v>5.6428852521713786</v>
      </c>
      <c r="T126" s="24">
        <f t="shared" ca="1" si="78"/>
        <v>5.8564572469090201</v>
      </c>
      <c r="U126" s="24">
        <f t="shared" ca="1" si="78"/>
        <v>6.0977296681698627</v>
      </c>
      <c r="V126" s="24">
        <f t="shared" ca="1" si="78"/>
        <v>6.3583055933989971</v>
      </c>
      <c r="W126" s="24">
        <f t="shared" ca="1" si="78"/>
        <v>6.6021989361017939</v>
      </c>
      <c r="X126" s="24">
        <f t="shared" ca="1" si="78"/>
        <v>6.8936003246491282</v>
      </c>
      <c r="Y126" s="24">
        <f t="shared" ca="1" si="78"/>
        <v>7.183727034597112</v>
      </c>
      <c r="Z126" s="24">
        <f t="shared" ca="1" si="78"/>
        <v>7.471692354831263</v>
      </c>
      <c r="AA126" s="24">
        <f t="shared" ca="1" si="78"/>
        <v>7.735658255746749</v>
      </c>
      <c r="AB126" s="24">
        <f t="shared" ca="1" si="78"/>
        <v>7.925004886394369</v>
      </c>
      <c r="AC126" s="24">
        <f t="shared" ca="1" si="78"/>
        <v>8.1898030614314266</v>
      </c>
      <c r="AD126" s="24">
        <f t="shared" ca="1" si="78"/>
        <v>8.4482543263678025</v>
      </c>
      <c r="AE126" s="24">
        <f t="shared" ca="1" si="78"/>
        <v>8.7075856327365706</v>
      </c>
      <c r="AF126" s="24">
        <f t="shared" ca="1" si="78"/>
        <v>8.9393173246165301</v>
      </c>
      <c r="AG126" s="24">
        <f t="shared" ca="1" si="78"/>
        <v>9.167771300986022</v>
      </c>
      <c r="AH126" s="24">
        <f t="shared" ca="1" si="78"/>
        <v>9.4252664690842032</v>
      </c>
      <c r="AI126" s="24">
        <f t="shared" ca="1" si="78"/>
        <v>9.6823685794224517</v>
      </c>
      <c r="AJ126" s="24">
        <f t="shared" ca="1" si="78"/>
        <v>9.9237672419692444</v>
      </c>
      <c r="AK126" s="24">
        <f t="shared" ca="1" si="78"/>
        <v>10.164728874770727</v>
      </c>
      <c r="AL126" s="24">
        <f t="shared" ca="1" si="78"/>
        <v>10.411619481287056</v>
      </c>
      <c r="AM126" s="24">
        <f t="shared" ca="1" si="78"/>
        <v>11.724071205911802</v>
      </c>
      <c r="AN126" s="24">
        <f t="shared" ca="1" si="78"/>
        <v>12.891988148560502</v>
      </c>
      <c r="AO126" s="24">
        <f t="shared" ca="1" si="78"/>
        <v>12.891988148560502</v>
      </c>
      <c r="AP126" s="24">
        <f t="shared" ca="1" si="78"/>
        <v>12.891988148560502</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12.079356276643546</v>
      </c>
      <c r="L127" s="24">
        <f t="shared" si="45"/>
        <v>12.468289558128738</v>
      </c>
      <c r="M127" s="24">
        <f t="shared" si="45"/>
        <v>12.857222839613932</v>
      </c>
      <c r="N127" s="24">
        <f t="shared" si="45"/>
        <v>13.246156121099125</v>
      </c>
      <c r="O127" s="24">
        <f>'[5]TS BYDem'!O38</f>
        <v>13.635089402584317</v>
      </c>
      <c r="P127" s="24">
        <f ca="1">IF(OR($E$78=1,$E$78=2,$E$78=3), P93,P85)</f>
        <v>14.139140483929225</v>
      </c>
      <c r="Q127" s="24">
        <f t="shared" ref="Q127:AP127" ca="1" si="79">IF(OR($E$78=1,$E$78=2,$E$78=3), Q93,Q85)</f>
        <v>14.348229861901288</v>
      </c>
      <c r="R127" s="24">
        <f t="shared" ca="1" si="79"/>
        <v>12.283751019525136</v>
      </c>
      <c r="S127" s="24">
        <f t="shared" ca="1" si="79"/>
        <v>12.630115010164305</v>
      </c>
      <c r="T127" s="24">
        <f t="shared" ca="1" si="79"/>
        <v>13.108139768057201</v>
      </c>
      <c r="U127" s="24">
        <f t="shared" ca="1" si="79"/>
        <v>13.648164647728937</v>
      </c>
      <c r="V127" s="24">
        <f t="shared" ca="1" si="79"/>
        <v>14.231395345758378</v>
      </c>
      <c r="W127" s="24">
        <f t="shared" ca="1" si="79"/>
        <v>14.777286468985526</v>
      </c>
      <c r="X127" s="24">
        <f t="shared" ca="1" si="79"/>
        <v>15.429511862025048</v>
      </c>
      <c r="Y127" s="24">
        <f t="shared" ca="1" si="79"/>
        <v>16.078884222158294</v>
      </c>
      <c r="Z127" s="24">
        <f t="shared" ca="1" si="79"/>
        <v>16.72341887968949</v>
      </c>
      <c r="AA127" s="24">
        <f t="shared" ca="1" si="79"/>
        <v>17.314237147000764</v>
      </c>
      <c r="AB127" s="24">
        <f t="shared" ca="1" si="79"/>
        <v>17.738039796708431</v>
      </c>
      <c r="AC127" s="24">
        <f t="shared" ca="1" si="79"/>
        <v>18.330720890819414</v>
      </c>
      <c r="AD127" s="24">
        <f t="shared" ca="1" si="79"/>
        <v>18.909196095398983</v>
      </c>
      <c r="AE127" s="24">
        <f t="shared" ca="1" si="79"/>
        <v>19.489641041344555</v>
      </c>
      <c r="AF127" s="24">
        <f t="shared" ca="1" si="79"/>
        <v>20.008311506744789</v>
      </c>
      <c r="AG127" s="24">
        <f t="shared" ca="1" si="79"/>
        <v>20.519645667751472</v>
      </c>
      <c r="AH127" s="24">
        <f t="shared" ca="1" si="79"/>
        <v>21.095980900935626</v>
      </c>
      <c r="AI127" s="24">
        <f t="shared" ca="1" si="79"/>
        <v>21.671436377666875</v>
      </c>
      <c r="AJ127" s="24">
        <f t="shared" ca="1" si="79"/>
        <v>22.211743815265862</v>
      </c>
      <c r="AK127" s="24">
        <f t="shared" ca="1" si="79"/>
        <v>22.751073076683792</v>
      </c>
      <c r="AL127" s="24">
        <f t="shared" ca="1" si="79"/>
        <v>23.303672786917232</v>
      </c>
      <c r="AM127" s="24">
        <f t="shared" ca="1" si="79"/>
        <v>26.241250902814667</v>
      </c>
      <c r="AN127" s="24">
        <f t="shared" ca="1" si="79"/>
        <v>28.855325910329025</v>
      </c>
      <c r="AO127" s="24">
        <f t="shared" ca="1" si="79"/>
        <v>28.855325910329025</v>
      </c>
      <c r="AP127" s="24">
        <f t="shared" ca="1" si="79"/>
        <v>28.855325910329025</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0" t="s">
        <v>296</v>
      </c>
      <c r="C2" s="350"/>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1" t="s">
        <v>228</v>
      </c>
      <c r="C13" s="352"/>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58" zoomScale="70" zoomScaleNormal="70" workbookViewId="0">
      <selection activeCell="H98" sqref="H9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0" t="s">
        <v>296</v>
      </c>
      <c r="C2" s="350"/>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8">
        <f t="shared" ref="AB28:AB35" si="33">IF(INDEX($BF$4:$BF$7,MATCH($D$3,$BA$4:$BA$7,0)),Z28*$AB$27,Z28)</f>
        <v>8.9942781873813011E-3</v>
      </c>
      <c r="AC28" s="258">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8">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8">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8">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8">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8">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8">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8">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17.151878492126293</v>
      </c>
      <c r="G43" s="47">
        <f>F43*(1+(F13+G13)/2*((G7/F7)^(1/(G$4-F$4))-1))^(G$4-F$4)</f>
        <v>18.074504126082687</v>
      </c>
      <c r="H43" s="47">
        <f>G43*(1+(G13+H13)/2*((H7/G7)^(1/(H$4-G$4))-1))^(H$4-G$4)</f>
        <v>18.406880675718874</v>
      </c>
      <c r="I43" s="47">
        <f>H43*(1+(H13+I13)/2*((I7/H7)^(1/(I$4-H$4))-1))^(I$4-H$4)</f>
        <v>18.636000769228637</v>
      </c>
      <c r="J43" s="47">
        <f>G43*(1+(G13+J13)/2*((J7/G7)^(1/(J$4-G$4))-1))^(J$4-G$4)</f>
        <v>17.561847878782441</v>
      </c>
      <c r="K43" s="47">
        <f>H43*(1+(H13+K13)/2*((K7/H7)^(1/(K$4-H$4))-1))^(K$4-H$4)</f>
        <v>17.854952736038285</v>
      </c>
      <c r="L43" s="47">
        <f>J43*(1+(J13+L13)/2*((L7/J7)^(1/(L$4-J$4))-1))^(L$4-J$4)</f>
        <v>21.253157688321263</v>
      </c>
      <c r="M43" s="47">
        <f>L43*(1+(L13+M13)/2*((M7/L7)^(1/(M$4-L$4))-1))^(M$4-L$4)</f>
        <v>25.826209010758664</v>
      </c>
      <c r="N43" s="47">
        <f>M43*(1+(M13+N13)/2*((N7/M7)^(1/(N$4-M$4))-1))^(N$4-M$4)</f>
        <v>31.8821986015354</v>
      </c>
      <c r="O43" s="47"/>
      <c r="P43" s="47">
        <f>$G43</f>
        <v>18.074504126082687</v>
      </c>
      <c r="Q43" s="47">
        <f>I43</f>
        <v>18.636000769228637</v>
      </c>
      <c r="R43" s="47">
        <f t="shared" ref="R43:S43" si="62">J43</f>
        <v>17.561847878782441</v>
      </c>
      <c r="S43" s="47">
        <f t="shared" si="62"/>
        <v>17.854952736038285</v>
      </c>
      <c r="T43" s="311">
        <f>R43*(1+(R13+T13)/2*((T7/R7)^(1/(T$4-R$4))-1))^(T$4-R$4)</f>
        <v>21.253157688321263</v>
      </c>
      <c r="U43" s="311">
        <f>T43*(1+(T13+U13)/2*((U7/T7)^(1/(U$4-T$4))-1))^(U$4-T$4)</f>
        <v>25.826209010758664</v>
      </c>
      <c r="V43" s="311">
        <f>U43*(1+(U13+V13)/2*((V7/U7)^(1/(V$4-U$4))-1))^(V$4-U$4)</f>
        <v>31.8821986015354</v>
      </c>
      <c r="X43" s="47">
        <f>P43</f>
        <v>18.074504126082687</v>
      </c>
      <c r="Y43" s="47">
        <f t="shared" ref="Y43:AA43" si="63">Q43</f>
        <v>18.636000769228637</v>
      </c>
      <c r="Z43" s="47">
        <f t="shared" si="63"/>
        <v>17.561847878782441</v>
      </c>
      <c r="AA43" s="47">
        <f t="shared" si="63"/>
        <v>17.854952736038285</v>
      </c>
      <c r="AB43" s="311">
        <f>Z43*(1+(Z13+AB13)/2*((AB7/Z7)^(1/(AB$4-Z$4))-1))^(AB$4-Z$4)</f>
        <v>21.253157688321263</v>
      </c>
      <c r="AC43" s="311">
        <f>AB43*(1+(AB13+AC13)/2*((AC7/AB7)^(1/(AC$4-AB$4))-1))^(AC$4-AB$4)</f>
        <v>25.826209010758664</v>
      </c>
      <c r="AD43" s="311">
        <f>AC43*(1+(AC13+AD13)/2*((AD7/AC7)^(1/(AD$4-AC$4))-1))^(AD$4-AC$4)</f>
        <v>31.8821986015354</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4.9123710000000003</v>
      </c>
      <c r="G46" s="10">
        <f t="shared" ref="G46:N46" si="64">G39*G$48</f>
        <v>5.1766149083383546</v>
      </c>
      <c r="H46" s="10">
        <f t="shared" si="64"/>
        <v>5.2718089667770505</v>
      </c>
      <c r="I46" s="10">
        <f t="shared" si="64"/>
        <v>5.3374299367128701</v>
      </c>
      <c r="J46" s="10">
        <f t="shared" si="64"/>
        <v>5.0297879772029326</v>
      </c>
      <c r="K46" s="10">
        <f t="shared" si="64"/>
        <v>5.1137344558002313</v>
      </c>
      <c r="L46" s="10">
        <f t="shared" si="64"/>
        <v>6.0869948171836485</v>
      </c>
      <c r="M46" s="10">
        <f t="shared" si="64"/>
        <v>7.39673617922546</v>
      </c>
      <c r="N46" s="10">
        <f t="shared" si="64"/>
        <v>9.1311973728311742</v>
      </c>
      <c r="P46" s="10">
        <f t="shared" ref="P46" si="65">P39*P$48</f>
        <v>5.1766149083383546</v>
      </c>
      <c r="Q46" s="10">
        <f t="shared" ref="Q46:Q48" si="66">$I46</f>
        <v>5.3374299367128701</v>
      </c>
      <c r="R46" s="10">
        <f t="shared" ref="R46:V47" si="67">R39*R$48</f>
        <v>5.0297879772029326</v>
      </c>
      <c r="S46" s="10">
        <f t="shared" si="67"/>
        <v>5.1142241036397156</v>
      </c>
      <c r="T46" s="310">
        <f t="shared" si="67"/>
        <v>6.0869948171836485</v>
      </c>
      <c r="U46" s="310">
        <f t="shared" si="67"/>
        <v>7.39673617922546</v>
      </c>
      <c r="V46" s="310">
        <f t="shared" si="67"/>
        <v>9.1311973728311742</v>
      </c>
      <c r="W46" s="10"/>
      <c r="X46" s="10">
        <f t="shared" ref="X46:AD47" si="68">X39*X$48</f>
        <v>5.1766149083383546</v>
      </c>
      <c r="Y46" s="10">
        <f t="shared" si="68"/>
        <v>5.3374299367128701</v>
      </c>
      <c r="Z46" s="10">
        <f t="shared" si="68"/>
        <v>5.0297879772029326</v>
      </c>
      <c r="AA46" s="10">
        <f t="shared" si="68"/>
        <v>5.1142241036397156</v>
      </c>
      <c r="AB46" s="310">
        <f t="shared" si="68"/>
        <v>5.7826450763244654</v>
      </c>
      <c r="AC46" s="310">
        <f t="shared" si="68"/>
        <v>6.6755544017509765</v>
      </c>
      <c r="AD46" s="310">
        <f t="shared" si="68"/>
        <v>7.8288603475311263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v>
      </c>
      <c r="H47" s="10">
        <f t="shared" si="69"/>
        <v>26.936565879511939</v>
      </c>
      <c r="I47" s="10">
        <f t="shared" ref="I47" si="70">I40*I$48</f>
        <v>27.271859436409223</v>
      </c>
      <c r="J47" s="10">
        <f>J40*J$48</f>
        <v>25.699947790546275</v>
      </c>
      <c r="K47" s="10">
        <f>K40*K$48</f>
        <v>26.12887643066572</v>
      </c>
      <c r="L47" s="10">
        <f>L40*L$48</f>
        <v>31.101797871396428</v>
      </c>
      <c r="M47" s="10">
        <f>M40*M$48</f>
        <v>37.793985449909833</v>
      </c>
      <c r="N47" s="10">
        <f>N40*N$48</f>
        <v>46.656299790480489</v>
      </c>
      <c r="P47" s="10">
        <f>P40*P$48</f>
        <v>26.4501671798186</v>
      </c>
      <c r="Q47" s="10">
        <f t="shared" si="66"/>
        <v>27.271859436409223</v>
      </c>
      <c r="R47" s="10">
        <f t="shared" si="67"/>
        <v>25.699947790546275</v>
      </c>
      <c r="S47" s="10">
        <f t="shared" si="67"/>
        <v>26.131378310261347</v>
      </c>
      <c r="T47" s="310">
        <f t="shared" si="67"/>
        <v>31.101797871396428</v>
      </c>
      <c r="U47" s="310">
        <f t="shared" si="67"/>
        <v>37.793985449909833</v>
      </c>
      <c r="V47" s="310">
        <f t="shared" si="67"/>
        <v>46.656299790480489</v>
      </c>
      <c r="W47" s="10"/>
      <c r="X47" s="10">
        <f t="shared" si="68"/>
        <v>26.4501671798186</v>
      </c>
      <c r="Y47" s="10">
        <f t="shared" si="68"/>
        <v>27.271859436409223</v>
      </c>
      <c r="Z47" s="10">
        <f t="shared" si="68"/>
        <v>25.699947790546275</v>
      </c>
      <c r="AA47" s="10">
        <f t="shared" si="68"/>
        <v>26.131378310261347</v>
      </c>
      <c r="AB47" s="310">
        <f t="shared" si="68"/>
        <v>31.406147612255616</v>
      </c>
      <c r="AC47" s="310">
        <f t="shared" si="68"/>
        <v>38.515167227384325</v>
      </c>
      <c r="AD47" s="310">
        <f t="shared" si="68"/>
        <v>47.958636815780537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31.626782088156958</v>
      </c>
      <c r="H48" s="47">
        <f>G48*(1+(G21+H21)/2*((H7/G7)^(1/(H$4-G$4))-1))^(H$4-G$4)</f>
        <v>32.20837484628899</v>
      </c>
      <c r="I48" s="47">
        <f>H48*(1+(H21+I21)/2*((I7/H7)^(1/(I$4-H$4))-1))^(I$4-H$4)</f>
        <v>32.609289373122095</v>
      </c>
      <c r="J48" s="47">
        <f>G48*(1+(G21+J21)/2*((J7/G7)^(1/(J$4-G$4))-1))^(J$4-G$4)</f>
        <v>30.729735767749208</v>
      </c>
      <c r="K48" s="47">
        <f>H48*(1+(H21+K21)/2*((K7/H7)^(1/(K$4-H$4))-1))^(K$4-H$4)</f>
        <v>31.242610886465954</v>
      </c>
      <c r="L48" s="47">
        <f>J48*(1+(J21+L21)/2*((L7/J7)^(1/(L$4-J$4))-1))^(L$4-J$4)</f>
        <v>37.188792688580079</v>
      </c>
      <c r="M48" s="47">
        <f>L48*(1+(L21+M21)/2*((M7/L7)^(1/(M$4-L$4))-1))^(M$4-L$4)</f>
        <v>45.190721629135297</v>
      </c>
      <c r="N48" s="47">
        <f>M48*(1+(M21+N21)/2*((N7/M7)^(1/(N$4-M$4))-1))^(N$4-M$4)</f>
        <v>55.787497163311663</v>
      </c>
      <c r="P48" s="47">
        <f>$G48</f>
        <v>31.626782088156958</v>
      </c>
      <c r="Q48" s="47">
        <f t="shared" si="66"/>
        <v>32.609289373122095</v>
      </c>
      <c r="R48" s="47">
        <f>P48*(1+(P21+R21)/2*((R7/P7)^(1/(R$4-P$4))-1))^(R$4-P$4)</f>
        <v>30.729735767749208</v>
      </c>
      <c r="S48" s="47">
        <f>Q48*(1+(Q21+S21)/2*((S7/Q7)^(1/(S$4-Q$4))-1))^(S$4-Q$4)</f>
        <v>31.245602413901064</v>
      </c>
      <c r="T48" s="311">
        <f>R48*(1+(R21+T21)/2*((T7/R7)^(1/(T$4-R$4))-1))^(T$4-R$4)</f>
        <v>37.188792688580079</v>
      </c>
      <c r="U48" s="311">
        <f>T48*(1+(T21+U21)/2*((U7/T7)^(1/(U$4-T$4))-1))^(U$4-T$4)</f>
        <v>45.190721629135297</v>
      </c>
      <c r="V48" s="311">
        <f>U48*(1+(U21+V21)/2*((V7/U7)^(1/(V$4-U$4))-1))^(V$4-U$4)</f>
        <v>55.787497163311663</v>
      </c>
      <c r="W48" s="186"/>
      <c r="X48" s="47">
        <f>P48</f>
        <v>31.626782088156958</v>
      </c>
      <c r="Y48" s="47">
        <f>Q48</f>
        <v>32.609289373122095</v>
      </c>
      <c r="Z48" s="47">
        <f>R48</f>
        <v>30.729735767749208</v>
      </c>
      <c r="AA48" s="47">
        <f>S48</f>
        <v>31.245602413901064</v>
      </c>
      <c r="AB48" s="311">
        <f>Z48*(1+(Z21+AB21)/2*((AB7/Z7)^(1/(AB$4-Z$4))-1))^(AB$4-Z$4)</f>
        <v>37.188792688580079</v>
      </c>
      <c r="AC48" s="311">
        <f>AB48*(1+(AB21+AC21)/2*((AC7/AB7)^(1/(AC$4-AB$4))-1))^(AC$4-AB$4)</f>
        <v>45.190721629135297</v>
      </c>
      <c r="AD48" s="311">
        <f>AC48*(1+(AC21+AD21)/2*((AD7/AC7)^(1/(AD$4-AC$4))-1))^(AD$4-AC$4)</f>
        <v>55.787497163311663</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1.637614669131271</v>
      </c>
      <c r="G51" s="10">
        <f t="shared" ref="G51:H59" si="71">G28*G$60</f>
        <v>1.7257044531731252</v>
      </c>
      <c r="H51" s="10">
        <f t="shared" si="71"/>
        <v>1.7574388613669174</v>
      </c>
      <c r="I51" s="10">
        <f t="shared" ref="I51" si="72">I28*I$60</f>
        <v>1.7793146242051718</v>
      </c>
      <c r="J51" s="10">
        <f t="shared" ref="J51:N59" si="73">J28*J$60</f>
        <v>1.676757430187505</v>
      </c>
      <c r="K51" s="10">
        <f t="shared" si="73"/>
        <v>1.7047422840946818</v>
      </c>
      <c r="L51" s="10">
        <f t="shared" si="73"/>
        <v>2.0291936426515749</v>
      </c>
      <c r="M51" s="10">
        <f t="shared" si="73"/>
        <v>2.465816134569967</v>
      </c>
      <c r="N51" s="10">
        <f t="shared" si="73"/>
        <v>3.044025535628569</v>
      </c>
      <c r="P51" s="10">
        <f t="shared" ref="P51:V51" si="74">P28*P$60</f>
        <v>1.7257044531731252</v>
      </c>
      <c r="Q51" s="10">
        <f t="shared" si="74"/>
        <v>1.7793127384202641</v>
      </c>
      <c r="R51" s="10">
        <f t="shared" si="74"/>
        <v>1.676757430187505</v>
      </c>
      <c r="S51" s="10">
        <f t="shared" si="74"/>
        <v>1.704903708833758</v>
      </c>
      <c r="T51" s="310">
        <f t="shared" si="74"/>
        <v>2.0291936426515749</v>
      </c>
      <c r="U51" s="310">
        <f t="shared" si="74"/>
        <v>2.465816134569967</v>
      </c>
      <c r="V51" s="310">
        <f t="shared" si="74"/>
        <v>3.044025535628569</v>
      </c>
      <c r="W51" s="10"/>
      <c r="X51" s="10">
        <f>P51</f>
        <v>1.7257044531731252</v>
      </c>
      <c r="Y51" s="10">
        <f t="shared" ref="Y51:AA51" si="75">Q51</f>
        <v>1.7793127384202641</v>
      </c>
      <c r="Z51" s="10">
        <f t="shared" si="75"/>
        <v>1.676757430187505</v>
      </c>
      <c r="AA51" s="10">
        <f t="shared" si="75"/>
        <v>1.704903708833758</v>
      </c>
      <c r="AB51" s="310">
        <f t="shared" ref="AB51:AD59" si="76">AB28*AB$60</f>
        <v>1.9277339605189963</v>
      </c>
      <c r="AC51" s="310">
        <f t="shared" si="76"/>
        <v>2.2253990614493953</v>
      </c>
      <c r="AD51" s="310">
        <f t="shared" si="76"/>
        <v>2.6098713936095441</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14.306558974975404</v>
      </c>
      <c r="H52" s="10">
        <f t="shared" si="71"/>
        <v>14.569645844529239</v>
      </c>
      <c r="I52" s="10">
        <f t="shared" ref="I52" si="80">I29*I$60</f>
        <v>14.75100186443902</v>
      </c>
      <c r="J52" s="10">
        <f t="shared" si="73"/>
        <v>13.900774850291917</v>
      </c>
      <c r="K52" s="10">
        <f t="shared" si="73"/>
        <v>14.132776895655434</v>
      </c>
      <c r="L52" s="10">
        <f t="shared" si="73"/>
        <v>16.822566846171028</v>
      </c>
      <c r="M52" s="10">
        <f t="shared" si="73"/>
        <v>20.442285981127988</v>
      </c>
      <c r="N52" s="10">
        <f t="shared" si="73"/>
        <v>25.235799077139117</v>
      </c>
      <c r="P52" s="10">
        <f t="shared" ref="P52:P59" si="81">P29*P$60</f>
        <v>14.306558974975404</v>
      </c>
      <c r="Q52" s="10">
        <f t="shared" ref="Q52:V59" si="82">Q29*Q$60</f>
        <v>14.750986230769565</v>
      </c>
      <c r="R52" s="10">
        <f t="shared" si="82"/>
        <v>13.900774850291917</v>
      </c>
      <c r="S52" s="10">
        <f t="shared" si="82"/>
        <v>14.134115150618713</v>
      </c>
      <c r="T52" s="310">
        <f t="shared" si="82"/>
        <v>16.822566846171028</v>
      </c>
      <c r="U52" s="310">
        <f t="shared" si="82"/>
        <v>20.442285981127988</v>
      </c>
      <c r="V52" s="310">
        <f t="shared" si="82"/>
        <v>25.235799077139117</v>
      </c>
      <c r="W52" s="10"/>
      <c r="X52" s="10">
        <f t="shared" ref="X52:X59" si="83">P52</f>
        <v>14.306558974975404</v>
      </c>
      <c r="Y52" s="10">
        <f t="shared" ref="Y52:Y60" si="84">Q52</f>
        <v>14.750986230769565</v>
      </c>
      <c r="Z52" s="10">
        <f t="shared" ref="Z52:Z60" si="85">R52</f>
        <v>13.900774850291917</v>
      </c>
      <c r="AA52" s="10">
        <f t="shared" ref="AA52:AA60" si="86">S52</f>
        <v>14.134115150618713</v>
      </c>
      <c r="AB52" s="310">
        <f t="shared" si="76"/>
        <v>15.981438503862478</v>
      </c>
      <c r="AC52" s="310">
        <f t="shared" si="76"/>
        <v>18.449163097968007</v>
      </c>
      <c r="AD52" s="310">
        <f t="shared" si="76"/>
        <v>21.636543233762147</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4.758851674002643</v>
      </c>
      <c r="H53" s="10">
        <f t="shared" si="71"/>
        <v>4.8463633804705877</v>
      </c>
      <c r="I53" s="10">
        <f t="shared" ref="I53" si="87">I30*I$60</f>
        <v>4.9066886061553756</v>
      </c>
      <c r="J53" s="10">
        <f t="shared" si="73"/>
        <v>4.6238739715088801</v>
      </c>
      <c r="K53" s="10">
        <f t="shared" si="73"/>
        <v>4.7010458004498155</v>
      </c>
      <c r="L53" s="10">
        <f t="shared" si="73"/>
        <v>5.5957620932436694</v>
      </c>
      <c r="M53" s="10">
        <f t="shared" si="73"/>
        <v>6.7998046932105796</v>
      </c>
      <c r="N53" s="10">
        <f t="shared" si="73"/>
        <v>8.3942913801356145</v>
      </c>
      <c r="P53" s="10">
        <f t="shared" si="81"/>
        <v>4.758851674002643</v>
      </c>
      <c r="Q53" s="10">
        <f t="shared" si="82"/>
        <v>4.9066834058612869</v>
      </c>
      <c r="R53" s="10">
        <f t="shared" si="82"/>
        <v>4.6238739715088801</v>
      </c>
      <c r="S53" s="10">
        <f t="shared" si="82"/>
        <v>4.7014909499007347</v>
      </c>
      <c r="T53" s="310">
        <f t="shared" si="82"/>
        <v>5.5957620932436694</v>
      </c>
      <c r="U53" s="310">
        <f t="shared" si="82"/>
        <v>6.7998046932105796</v>
      </c>
      <c r="V53" s="310">
        <f t="shared" si="82"/>
        <v>8.3942913801356145</v>
      </c>
      <c r="W53" s="10"/>
      <c r="X53" s="10">
        <f t="shared" si="83"/>
        <v>4.758851674002643</v>
      </c>
      <c r="Y53" s="10">
        <f t="shared" si="84"/>
        <v>4.9066834058612869</v>
      </c>
      <c r="Z53" s="10">
        <f t="shared" si="85"/>
        <v>4.6238739715088801</v>
      </c>
      <c r="AA53" s="10">
        <f t="shared" si="86"/>
        <v>4.7014909499007347</v>
      </c>
      <c r="AB53" s="310">
        <f t="shared" si="76"/>
        <v>5.3159739885814856</v>
      </c>
      <c r="AC53" s="310">
        <f t="shared" si="76"/>
        <v>6.1368237356225475</v>
      </c>
      <c r="AD53" s="310">
        <f t="shared" si="76"/>
        <v>7.1970555720437712</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3.1350493162651287</v>
      </c>
      <c r="H54" s="10">
        <f t="shared" si="71"/>
        <v>3.1927005175047687</v>
      </c>
      <c r="I54" s="10">
        <f t="shared" ref="I54" si="88">I31*I$60</f>
        <v>3.2324417346075838</v>
      </c>
      <c r="J54" s="10">
        <f t="shared" si="73"/>
        <v>3.0461283363939087</v>
      </c>
      <c r="K54" s="10">
        <f t="shared" si="73"/>
        <v>3.096967804847591</v>
      </c>
      <c r="L54" s="10">
        <f t="shared" si="73"/>
        <v>3.6863914503245239</v>
      </c>
      <c r="M54" s="10">
        <f t="shared" si="73"/>
        <v>4.4795939261237843</v>
      </c>
      <c r="N54" s="10">
        <f t="shared" si="73"/>
        <v>5.5300142249841864</v>
      </c>
      <c r="P54" s="10">
        <f t="shared" si="81"/>
        <v>3.1350493162651287</v>
      </c>
      <c r="Q54" s="10">
        <f t="shared" si="82"/>
        <v>3.2324383087436273</v>
      </c>
      <c r="R54" s="10">
        <f t="shared" si="82"/>
        <v>3.0461283363939087</v>
      </c>
      <c r="S54" s="10">
        <f t="shared" si="82"/>
        <v>3.0972610616198839</v>
      </c>
      <c r="T54" s="310">
        <f t="shared" si="82"/>
        <v>3.6863914503245239</v>
      </c>
      <c r="U54" s="310">
        <f t="shared" si="82"/>
        <v>4.4795939261237843</v>
      </c>
      <c r="V54" s="310">
        <f t="shared" si="82"/>
        <v>5.5300142249841864</v>
      </c>
      <c r="W54" s="10"/>
      <c r="X54" s="10">
        <f t="shared" si="83"/>
        <v>3.1350493162651287</v>
      </c>
      <c r="Y54" s="10">
        <f t="shared" si="84"/>
        <v>3.2324383087436273</v>
      </c>
      <c r="Z54" s="10">
        <f t="shared" si="85"/>
        <v>3.0461283363939087</v>
      </c>
      <c r="AA54" s="10">
        <f t="shared" si="86"/>
        <v>3.0972610616198839</v>
      </c>
      <c r="AB54" s="310">
        <f t="shared" si="76"/>
        <v>3.5020718778082975</v>
      </c>
      <c r="AC54" s="310">
        <f t="shared" si="76"/>
        <v>4.0428335183267148</v>
      </c>
      <c r="AD54" s="310">
        <f t="shared" si="76"/>
        <v>4.741295946145816</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103.59752213782002</v>
      </c>
      <c r="H55" s="10">
        <f t="shared" si="71"/>
        <v>105.50260272641209</v>
      </c>
      <c r="I55" s="10">
        <f>I32*I$60</f>
        <v>106.81584893189685</v>
      </c>
      <c r="J55" s="10">
        <f t="shared" si="73"/>
        <v>100.65913353482992</v>
      </c>
      <c r="K55" s="10">
        <f t="shared" si="73"/>
        <v>102.33912081007951</v>
      </c>
      <c r="L55" s="10">
        <f t="shared" si="73"/>
        <v>121.81659085944925</v>
      </c>
      <c r="M55" s="10">
        <f t="shared" si="73"/>
        <v>148.02792049310344</v>
      </c>
      <c r="N55" s="10">
        <f t="shared" si="73"/>
        <v>182.73899811495326</v>
      </c>
      <c r="P55" s="10">
        <f t="shared" si="81"/>
        <v>103.59752213782002</v>
      </c>
      <c r="Q55" s="10">
        <f t="shared" si="82"/>
        <v>106.81573572442186</v>
      </c>
      <c r="R55" s="10">
        <f t="shared" si="82"/>
        <v>100.65913353482992</v>
      </c>
      <c r="S55" s="10">
        <f t="shared" si="82"/>
        <v>102.34881146304694</v>
      </c>
      <c r="T55" s="310">
        <f t="shared" si="82"/>
        <v>121.81659085944925</v>
      </c>
      <c r="U55" s="310">
        <f t="shared" si="82"/>
        <v>148.02792049310344</v>
      </c>
      <c r="V55" s="310">
        <f t="shared" si="82"/>
        <v>182.73899811495326</v>
      </c>
      <c r="W55" s="10"/>
      <c r="X55" s="10">
        <f t="shared" si="83"/>
        <v>103.59752213782002</v>
      </c>
      <c r="Y55" s="10">
        <f t="shared" si="84"/>
        <v>106.81573572442186</v>
      </c>
      <c r="Z55" s="10">
        <f t="shared" si="85"/>
        <v>100.65913353482992</v>
      </c>
      <c r="AA55" s="10">
        <f t="shared" si="86"/>
        <v>102.34881146304694</v>
      </c>
      <c r="AB55" s="310">
        <f t="shared" si="76"/>
        <v>115.72576131647678</v>
      </c>
      <c r="AC55" s="310">
        <f t="shared" si="76"/>
        <v>133.59519824502584</v>
      </c>
      <c r="AD55" s="310">
        <f t="shared" si="76"/>
        <v>156.67584850880803</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29.509547686842904</v>
      </c>
      <c r="H56" s="10">
        <f t="shared" si="71"/>
        <v>30.052206095231735</v>
      </c>
      <c r="I56" s="10">
        <f t="shared" ref="I56" si="89">I33*I$60</f>
        <v>30.426281659256937</v>
      </c>
      <c r="J56" s="10">
        <f t="shared" si="73"/>
        <v>28.672553550177572</v>
      </c>
      <c r="K56" s="10">
        <f t="shared" si="73"/>
        <v>29.151094576924471</v>
      </c>
      <c r="L56" s="10">
        <f t="shared" si="73"/>
        <v>34.699213097329711</v>
      </c>
      <c r="M56" s="10">
        <f t="shared" si="73"/>
        <v>42.165458098159739</v>
      </c>
      <c r="N56" s="10">
        <f t="shared" si="73"/>
        <v>52.052839371439646</v>
      </c>
      <c r="P56" s="10">
        <f t="shared" si="81"/>
        <v>29.509547686842904</v>
      </c>
      <c r="Q56" s="10">
        <f t="shared" si="82"/>
        <v>30.42624941233333</v>
      </c>
      <c r="R56" s="10">
        <f t="shared" si="82"/>
        <v>28.672553550177572</v>
      </c>
      <c r="S56" s="10">
        <f t="shared" si="82"/>
        <v>29.153854940106505</v>
      </c>
      <c r="T56" s="310">
        <f t="shared" si="82"/>
        <v>34.699213097329711</v>
      </c>
      <c r="U56" s="310">
        <f t="shared" si="82"/>
        <v>42.165458098159739</v>
      </c>
      <c r="V56" s="310">
        <f t="shared" si="82"/>
        <v>52.052839371439646</v>
      </c>
      <c r="W56" s="10"/>
      <c r="X56" s="10">
        <f t="shared" si="83"/>
        <v>29.509547686842904</v>
      </c>
      <c r="Y56" s="10">
        <f t="shared" si="84"/>
        <v>30.42624941233333</v>
      </c>
      <c r="Z56" s="10">
        <f t="shared" si="85"/>
        <v>28.672553550177572</v>
      </c>
      <c r="AA56" s="10">
        <f t="shared" si="86"/>
        <v>29.153854940106505</v>
      </c>
      <c r="AB56" s="310">
        <f t="shared" si="76"/>
        <v>32.96425244246322</v>
      </c>
      <c r="AC56" s="310">
        <f t="shared" si="76"/>
        <v>38.054325933589162</v>
      </c>
      <c r="AD56" s="310">
        <f t="shared" si="76"/>
        <v>44.628803156088061</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1.1342161513211646</v>
      </c>
      <c r="H57" s="10">
        <f t="shared" si="71"/>
        <v>1.155073534090175</v>
      </c>
      <c r="I57" s="10">
        <f t="shared" ref="I57" si="90">I34*I$60</f>
        <v>1.1694513399120219</v>
      </c>
      <c r="J57" s="10">
        <f t="shared" si="73"/>
        <v>1.1020458084056681</v>
      </c>
      <c r="K57" s="10">
        <f t="shared" si="73"/>
        <v>1.120438803356524</v>
      </c>
      <c r="L57" s="10">
        <f t="shared" si="73"/>
        <v>1.3336838758349947</v>
      </c>
      <c r="M57" s="10">
        <f t="shared" si="73"/>
        <v>1.6206532241804459</v>
      </c>
      <c r="N57" s="10">
        <f t="shared" si="73"/>
        <v>2.000680314172901</v>
      </c>
      <c r="P57" s="10">
        <f t="shared" si="81"/>
        <v>1.1342161513211646</v>
      </c>
      <c r="Q57" s="10">
        <f t="shared" si="82"/>
        <v>1.1694501004832794</v>
      </c>
      <c r="R57" s="10">
        <f t="shared" si="82"/>
        <v>1.1020458084056681</v>
      </c>
      <c r="S57" s="10">
        <f t="shared" si="82"/>
        <v>1.1205448994762544</v>
      </c>
      <c r="T57" s="310">
        <f t="shared" si="82"/>
        <v>1.3336838758349947</v>
      </c>
      <c r="U57" s="310">
        <f t="shared" si="82"/>
        <v>1.6206532241804459</v>
      </c>
      <c r="V57" s="310">
        <f t="shared" si="82"/>
        <v>2.000680314172901</v>
      </c>
      <c r="W57" s="10"/>
      <c r="X57" s="10">
        <f t="shared" si="83"/>
        <v>1.1342161513211646</v>
      </c>
      <c r="Y57" s="10">
        <f t="shared" si="84"/>
        <v>1.1694501004832794</v>
      </c>
      <c r="Z57" s="10">
        <f t="shared" si="85"/>
        <v>1.1020458084056681</v>
      </c>
      <c r="AA57" s="10">
        <f t="shared" si="86"/>
        <v>1.1205448994762544</v>
      </c>
      <c r="AB57" s="310">
        <f t="shared" si="76"/>
        <v>1.2669996820432448</v>
      </c>
      <c r="AC57" s="310">
        <f t="shared" si="76"/>
        <v>1.4626395348228522</v>
      </c>
      <c r="AD57" s="310">
        <f t="shared" si="76"/>
        <v>1.7153332843639906</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0.92271011344775034</v>
      </c>
      <c r="H58" s="10">
        <f t="shared" si="71"/>
        <v>0.93967805910660851</v>
      </c>
      <c r="I58" s="10">
        <f t="shared" ref="I58" si="91">I35*I$60</f>
        <v>0.95137472453105421</v>
      </c>
      <c r="J58" s="10">
        <f t="shared" si="73"/>
        <v>0.89653882261695572</v>
      </c>
      <c r="K58" s="10">
        <f t="shared" si="73"/>
        <v>0.9115019338704673</v>
      </c>
      <c r="L58" s="10">
        <f t="shared" si="73"/>
        <v>1.0849815521862427</v>
      </c>
      <c r="M58" s="10">
        <f t="shared" si="73"/>
        <v>1.3184375117574623</v>
      </c>
      <c r="N58" s="10">
        <f t="shared" si="73"/>
        <v>1.6275980178141825</v>
      </c>
      <c r="P58" s="10">
        <f t="shared" si="81"/>
        <v>0.92271011344775034</v>
      </c>
      <c r="Q58" s="10">
        <f t="shared" si="82"/>
        <v>0.95137371622815325</v>
      </c>
      <c r="R58" s="10">
        <f t="shared" si="82"/>
        <v>0.89653882261695572</v>
      </c>
      <c r="S58" s="10">
        <f t="shared" si="82"/>
        <v>0.91158824542806483</v>
      </c>
      <c r="T58" s="310">
        <f t="shared" si="82"/>
        <v>1.0849815521862427</v>
      </c>
      <c r="U58" s="310">
        <f t="shared" si="82"/>
        <v>1.3184375117574623</v>
      </c>
      <c r="V58" s="310">
        <f t="shared" si="82"/>
        <v>1.6275980178141825</v>
      </c>
      <c r="W58" s="10"/>
      <c r="X58" s="10">
        <f t="shared" si="83"/>
        <v>0.92271011344775034</v>
      </c>
      <c r="Y58" s="10">
        <f t="shared" si="84"/>
        <v>0.95137371622815325</v>
      </c>
      <c r="Z58" s="10">
        <f t="shared" si="85"/>
        <v>0.89653882261695572</v>
      </c>
      <c r="AA58" s="10">
        <f t="shared" si="86"/>
        <v>0.91158824542806483</v>
      </c>
      <c r="AB58" s="310">
        <f t="shared" si="76"/>
        <v>1.0307324745769306</v>
      </c>
      <c r="AC58" s="310">
        <f t="shared" si="76"/>
        <v>1.1898898543611098</v>
      </c>
      <c r="AD58" s="310">
        <f t="shared" si="76"/>
        <v>1.3954618505234346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23.18341346438282</v>
      </c>
      <c r="H59" s="10">
        <f t="shared" si="71"/>
        <v>23.609739017898892</v>
      </c>
      <c r="I59" s="10">
        <f t="shared" ref="I59" si="92">I36*I$60</f>
        <v>23.903621816773004</v>
      </c>
      <c r="J59" s="10">
        <f t="shared" si="73"/>
        <v>22.525850653068428</v>
      </c>
      <c r="K59" s="10">
        <f t="shared" si="73"/>
        <v>22.901804042814558</v>
      </c>
      <c r="L59" s="10">
        <f t="shared" si="73"/>
        <v>27.260539966960991</v>
      </c>
      <c r="M59" s="10">
        <f t="shared" si="73"/>
        <v>33.126202386375127</v>
      </c>
      <c r="N59" s="10">
        <f t="shared" si="73"/>
        <v>40.893967943847407</v>
      </c>
      <c r="P59" s="10">
        <f t="shared" si="81"/>
        <v>23.18341346438282</v>
      </c>
      <c r="Q59" s="10">
        <f t="shared" si="82"/>
        <v>23.903596482810894</v>
      </c>
      <c r="R59" s="10">
        <f t="shared" si="82"/>
        <v>22.525850653068428</v>
      </c>
      <c r="S59" s="10">
        <f t="shared" si="82"/>
        <v>22.903972650806793</v>
      </c>
      <c r="T59" s="310">
        <f t="shared" si="82"/>
        <v>27.260539966960991</v>
      </c>
      <c r="U59" s="310">
        <f t="shared" si="82"/>
        <v>33.126202386375127</v>
      </c>
      <c r="V59" s="310">
        <f t="shared" si="82"/>
        <v>40.893967943847407</v>
      </c>
      <c r="W59" s="10"/>
      <c r="X59" s="10">
        <f t="shared" si="83"/>
        <v>23.18341346438282</v>
      </c>
      <c r="Y59" s="10">
        <f t="shared" si="84"/>
        <v>23.903596482810894</v>
      </c>
      <c r="Z59" s="10">
        <f t="shared" si="85"/>
        <v>22.525850653068428</v>
      </c>
      <c r="AA59" s="10">
        <f t="shared" si="86"/>
        <v>22.903972650806793</v>
      </c>
      <c r="AB59" s="310">
        <f t="shared" si="76"/>
        <v>36.613959137820544</v>
      </c>
      <c r="AC59" s="310">
        <f t="shared" si="76"/>
        <v>55.289899467442929</v>
      </c>
      <c r="AD59" s="310">
        <f t="shared" si="76"/>
        <v>80.918001034770114</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182.27357397223096</v>
      </c>
      <c r="H60" s="47">
        <f>G60*(1+(G22+H22)/2*((H7/G7)^(1/(H$4-G$4))-1))^(H$4-G$4)</f>
        <v>185.625448036611</v>
      </c>
      <c r="I60" s="47">
        <f>H60*(1+(H22+I22)/2*((I7/H7)^(1/(I$4-H$4))-1))^(I$4-H$4)</f>
        <v>187.93602530177702</v>
      </c>
      <c r="J60" s="47">
        <f>G60*(1+(G22+J22)/2*((J7/G7)^(1/(J$4-G$4))-1))^(J$4-G$4)</f>
        <v>177.10365695748075</v>
      </c>
      <c r="K60" s="47">
        <f>H60*(1+(H22+K22)/2*((K7/H7)^(1/(K$4-H$4))-1))^(K$4-H$4)</f>
        <v>180.05949295209305</v>
      </c>
      <c r="L60" s="47">
        <f>J60*(1+(J22+L22)/2*((L7/J7)^(1/(L$4-J$4))-1))^(L$4-J$4)</f>
        <v>214.32892338415198</v>
      </c>
      <c r="M60" s="47">
        <f>L60*(1+(L22+M22)/2*((M7/L7)^(1/(M$4-L$4))-1))^(M$4-L$4)</f>
        <v>260.44617244860854</v>
      </c>
      <c r="N60" s="47">
        <f>M60*(1+(M22+N22)/2*((N7/M7)^(1/(N$4-M$4))-1))^(N$4-M$4)</f>
        <v>321.51821398011487</v>
      </c>
      <c r="P60" s="78">
        <f>$G60</f>
        <v>182.27357397223096</v>
      </c>
      <c r="Q60" s="47">
        <f>P60*(1+(P22+Q22)/2*((Q7/P7)^(1/(Q$4-P$4))-1))^(Q$4-P$4)</f>
        <v>187.93582612007225</v>
      </c>
      <c r="R60" s="47">
        <f>P60*(1+(P22+R22)/2*((R7/P7)^(1/(R$4-P$4))-1))^(R$4-P$4)</f>
        <v>177.10365695748075</v>
      </c>
      <c r="S60" s="47">
        <f>Q60*(1+(Q22+S22)/2*((S7/Q7)^(1/(S$4-Q$4))-1))^(S$4-Q$4)</f>
        <v>180.07654306983764</v>
      </c>
      <c r="T60" s="311">
        <f>R60*(1+(R22+T22)/2*((T7/R7)^(1/(T$4-R$4))-1))^(T$4-R$4)</f>
        <v>214.32892338415198</v>
      </c>
      <c r="U60" s="311">
        <f>T60*(1+(T22+U22)/2*((U7/T7)^(1/(U$4-T$4))-1))^(U$4-T$4)</f>
        <v>260.44617244860854</v>
      </c>
      <c r="V60" s="311">
        <f>U60*(1+(U22+V22)/2*((V7/U7)^(1/(V$4-U$4))-1))^(V$4-U$4)</f>
        <v>321.51821398011487</v>
      </c>
      <c r="X60" s="78">
        <f>P60</f>
        <v>182.27357397223096</v>
      </c>
      <c r="Y60" s="78">
        <f t="shared" si="84"/>
        <v>187.93582612007225</v>
      </c>
      <c r="Z60" s="78">
        <f t="shared" si="85"/>
        <v>177.10365695748075</v>
      </c>
      <c r="AA60" s="78">
        <f t="shared" si="86"/>
        <v>180.07654306983764</v>
      </c>
      <c r="AB60" s="311">
        <f>Z60*(1+(Z22+AB22)/2*((AB7/Z7)^(1/(AB$4-Z$4))-1))^(AB$4-Z$4)</f>
        <v>214.32892338415198</v>
      </c>
      <c r="AC60" s="311">
        <f>AB60*(1+(AB22+AC22)/2*((AC7/AB7)^(1/(AC$4-AB$4))-1))^(AC$4-AB$4)</f>
        <v>260.44617244860854</v>
      </c>
      <c r="AD60" s="311">
        <f>AC60*(1+(AC22+AD22)/2*((AD7/AC7)^(1/(AD$4-AC$4))-1))^(AD$4-AC$4)</f>
        <v>321.51821398011487</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0.41924879133961179</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17.151878492126293</v>
      </c>
      <c r="G76" s="234">
        <f t="shared" ref="G76:H76" si="125">G63*G92</f>
        <v>17.664096000000001</v>
      </c>
      <c r="H76" s="234">
        <f t="shared" si="125"/>
        <v>18.039187972530819</v>
      </c>
      <c r="I76" s="234">
        <f t="shared" ref="I76:N85" si="126">I63*I92</f>
        <v>18.636000769228637</v>
      </c>
      <c r="J76" s="234">
        <f t="shared" si="126"/>
        <v>17.561847878782441</v>
      </c>
      <c r="K76" s="234">
        <f>K63*K92</f>
        <v>17.854952736038285</v>
      </c>
      <c r="L76" s="234">
        <f t="shared" si="126"/>
        <v>21.253157688321263</v>
      </c>
      <c r="M76" s="234">
        <f t="shared" si="126"/>
        <v>25.826209010758664</v>
      </c>
      <c r="N76" s="234">
        <f t="shared" si="126"/>
        <v>31.8821986015354</v>
      </c>
      <c r="O76" s="8"/>
      <c r="P76" s="234">
        <f>P43</f>
        <v>18.074504126082687</v>
      </c>
      <c r="Q76" s="234">
        <f t="shared" ref="Q76:V76" si="127">Q43</f>
        <v>18.636000769228637</v>
      </c>
      <c r="R76" s="234">
        <f t="shared" si="127"/>
        <v>17.561847878782441</v>
      </c>
      <c r="S76" s="234">
        <f t="shared" si="127"/>
        <v>17.854952736038285</v>
      </c>
      <c r="T76" s="234">
        <f t="shared" si="127"/>
        <v>21.253157688321263</v>
      </c>
      <c r="U76" s="234">
        <f t="shared" si="127"/>
        <v>25.826209010758664</v>
      </c>
      <c r="V76" s="234">
        <f t="shared" si="127"/>
        <v>31.8821986015354</v>
      </c>
      <c r="W76" s="8"/>
      <c r="X76" s="234">
        <f>X43</f>
        <v>18.074504126082687</v>
      </c>
      <c r="Y76" s="234">
        <f>Y43</f>
        <v>18.636000769228637</v>
      </c>
      <c r="Z76" s="234">
        <f t="shared" ref="Z76:AD76" si="128">Z43</f>
        <v>17.561847878782441</v>
      </c>
      <c r="AA76" s="234">
        <f t="shared" si="128"/>
        <v>17.854952736038285</v>
      </c>
      <c r="AB76" s="234">
        <f t="shared" si="128"/>
        <v>21.253157688321263</v>
      </c>
      <c r="AC76" s="234">
        <f t="shared" si="128"/>
        <v>25.826209010758664</v>
      </c>
      <c r="AD76" s="234">
        <f t="shared" si="128"/>
        <v>31.8821986015354</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4.9123710000000003</v>
      </c>
      <c r="G77" s="234">
        <f t="shared" si="130"/>
        <v>5.0459399999999999</v>
      </c>
      <c r="H77" s="234">
        <f t="shared" si="130"/>
        <v>5.1201449999999999</v>
      </c>
      <c r="I77" s="234">
        <f t="shared" si="126"/>
        <v>5.1838781290320721</v>
      </c>
      <c r="J77" s="234">
        <f t="shared" si="126"/>
        <v>4.8850866798916073</v>
      </c>
      <c r="K77" s="234">
        <f t="shared" si="126"/>
        <v>4.966618113478499</v>
      </c>
      <c r="L77" s="234">
        <f t="shared" si="126"/>
        <v>5.911878877751227</v>
      </c>
      <c r="M77" s="234">
        <f t="shared" si="126"/>
        <v>7.1839404657968498</v>
      </c>
      <c r="N77" s="234">
        <f t="shared" si="126"/>
        <v>8.8685031774012479</v>
      </c>
      <c r="O77" s="8"/>
      <c r="P77" s="234">
        <f>P46</f>
        <v>5.1766149083383546</v>
      </c>
      <c r="Q77" s="234">
        <f t="shared" ref="Q77:V77" si="131">Q46</f>
        <v>5.3374299367128701</v>
      </c>
      <c r="R77" s="234">
        <f t="shared" si="131"/>
        <v>5.0297879772029326</v>
      </c>
      <c r="S77" s="234">
        <f t="shared" si="131"/>
        <v>5.1142241036397156</v>
      </c>
      <c r="T77" s="234">
        <f t="shared" si="131"/>
        <v>6.0869948171836485</v>
      </c>
      <c r="U77" s="234">
        <f t="shared" si="131"/>
        <v>7.39673617922546</v>
      </c>
      <c r="V77" s="234">
        <f t="shared" si="131"/>
        <v>9.1311973728311742</v>
      </c>
      <c r="W77" s="8"/>
      <c r="X77" s="234">
        <f>X46</f>
        <v>5.1766149083383546</v>
      </c>
      <c r="Y77" s="234">
        <f>Y46</f>
        <v>5.3374299367128701</v>
      </c>
      <c r="Z77" s="234">
        <f t="shared" ref="Z77:AD77" si="132">Z46</f>
        <v>5.0297879772029326</v>
      </c>
      <c r="AA77" s="234">
        <f t="shared" si="132"/>
        <v>5.1142241036397156</v>
      </c>
      <c r="AB77" s="234">
        <f t="shared" si="132"/>
        <v>5.7826450763244654</v>
      </c>
      <c r="AC77" s="234">
        <f t="shared" si="132"/>
        <v>6.6755544017509765</v>
      </c>
      <c r="AD77" s="234">
        <f t="shared" si="132"/>
        <v>7.8288603475311263</v>
      </c>
      <c r="AI77" s="185" t="s">
        <v>592</v>
      </c>
      <c r="AJ77" s="186">
        <f>SUM(P78:P85)</f>
        <v>159.09016050784814</v>
      </c>
      <c r="AK77" s="186">
        <f>SUM(R78:R85)</f>
        <v>154.57780630441232</v>
      </c>
      <c r="AL77" s="186">
        <f>SUM(T78:T85)</f>
        <v>187.06838341719097</v>
      </c>
      <c r="AM77" s="186">
        <f>SUM(U78:U85)</f>
        <v>227.31997006223341</v>
      </c>
      <c r="AN77" s="186">
        <f>SUM(V78:V85)</f>
        <v>280.62424603626749</v>
      </c>
      <c r="AO77" s="186"/>
      <c r="AP77" s="186">
        <f>SUM(G78:G85)</f>
        <v>173.33384904646832</v>
      </c>
      <c r="AQ77" s="186">
        <f>SUM(J78:J85)</f>
        <v>169.99066458236956</v>
      </c>
      <c r="AR77" s="186">
        <f>SUM(L78:L85)</f>
        <v>205.72085721551684</v>
      </c>
      <c r="AS77" s="186">
        <f>SUM(M78:M85)</f>
        <v>249.98590488226117</v>
      </c>
      <c r="AT77" s="186">
        <f>SUM(N78:N85)</f>
        <v>308.6051175269514</v>
      </c>
    </row>
    <row r="78" spans="1:46">
      <c r="A78" s="185" t="s">
        <v>16</v>
      </c>
      <c r="B78" s="186" t="str">
        <f t="shared" si="129"/>
        <v>TFHCV2</v>
      </c>
      <c r="C78" s="186" t="str">
        <f t="shared" si="129"/>
        <v>Transport Freight - HCV2</v>
      </c>
      <c r="D78" s="185" t="s">
        <v>149</v>
      </c>
      <c r="E78" s="260">
        <v>2.011130021669262</v>
      </c>
      <c r="F78" s="234">
        <f t="shared" ref="F78:H78" si="133">F65*F94</f>
        <v>1.637614669131271</v>
      </c>
      <c r="G78" s="234">
        <f t="shared" si="133"/>
        <v>1.7610152149444733</v>
      </c>
      <c r="H78" s="234">
        <f t="shared" si="133"/>
        <v>1.8407596050545592</v>
      </c>
      <c r="I78" s="234">
        <f t="shared" si="126"/>
        <v>1.8636725048700855</v>
      </c>
      <c r="J78" s="234">
        <f t="shared" si="126"/>
        <v>1.7562530411803898</v>
      </c>
      <c r="K78" s="234">
        <f t="shared" si="126"/>
        <v>1.7855646660443227</v>
      </c>
      <c r="L78" s="234">
        <f t="shared" si="126"/>
        <v>2.1253983682375686</v>
      </c>
      <c r="M78" s="234">
        <f t="shared" si="126"/>
        <v>2.5827212734318432</v>
      </c>
      <c r="N78" s="234">
        <f t="shared" si="126"/>
        <v>3.1883437688304195</v>
      </c>
      <c r="O78" s="8"/>
      <c r="P78" s="234">
        <f>P51</f>
        <v>1.7257044531731252</v>
      </c>
      <c r="Q78" s="234">
        <f t="shared" ref="Q78:V78" si="134">Q51</f>
        <v>1.7793127384202641</v>
      </c>
      <c r="R78" s="234">
        <f t="shared" si="134"/>
        <v>1.676757430187505</v>
      </c>
      <c r="S78" s="234">
        <f t="shared" si="134"/>
        <v>1.704903708833758</v>
      </c>
      <c r="T78" s="234">
        <f t="shared" si="134"/>
        <v>2.0291936426515749</v>
      </c>
      <c r="U78" s="234">
        <f t="shared" si="134"/>
        <v>2.465816134569967</v>
      </c>
      <c r="V78" s="234">
        <f t="shared" si="134"/>
        <v>3.044025535628569</v>
      </c>
      <c r="W78" s="8"/>
      <c r="X78" s="234">
        <f>X51</f>
        <v>1.7257044531731252</v>
      </c>
      <c r="Y78" s="234">
        <f>Y51</f>
        <v>1.7793127384202641</v>
      </c>
      <c r="Z78" s="234">
        <f t="shared" ref="Z78:AD78" si="135">Z51</f>
        <v>1.676757430187505</v>
      </c>
      <c r="AA78" s="234">
        <f t="shared" si="135"/>
        <v>1.704903708833758</v>
      </c>
      <c r="AB78" s="234">
        <f t="shared" si="135"/>
        <v>1.9277339605189963</v>
      </c>
      <c r="AC78" s="234">
        <f t="shared" si="135"/>
        <v>2.2253990614493953</v>
      </c>
      <c r="AD78" s="234">
        <f t="shared" si="135"/>
        <v>2.6098713936095441</v>
      </c>
      <c r="AI78" s="185" t="s">
        <v>627</v>
      </c>
      <c r="AJ78" s="186">
        <f>P86</f>
        <v>23.18341346438282</v>
      </c>
      <c r="AK78" s="186">
        <f>R86</f>
        <v>22.525850653068428</v>
      </c>
      <c r="AL78" s="186">
        <f>T86</f>
        <v>27.260539966960991</v>
      </c>
      <c r="AM78" s="186">
        <f>U86</f>
        <v>33.126202386375127</v>
      </c>
      <c r="AN78" s="186">
        <f>V86</f>
        <v>40.893967943847407</v>
      </c>
      <c r="AO78" s="186"/>
      <c r="AP78" s="186">
        <f>H86</f>
        <v>23.609739017898892</v>
      </c>
      <c r="AQ78" s="186">
        <f>J86</f>
        <v>22.525850653068428</v>
      </c>
      <c r="AR78" s="186">
        <f>L86</f>
        <v>27.260539966960991</v>
      </c>
      <c r="AS78" s="186">
        <f>M86</f>
        <v>33.126202386375127</v>
      </c>
      <c r="AT78" s="186">
        <f>N86</f>
        <v>40.893967943847407</v>
      </c>
    </row>
    <row r="79" spans="1:46">
      <c r="A79" s="185" t="s">
        <v>16</v>
      </c>
      <c r="B79" s="186" t="str">
        <f t="shared" si="129"/>
        <v>TFHCV3</v>
      </c>
      <c r="C79" s="186" t="str">
        <f t="shared" si="129"/>
        <v>Transport Freight - HCV3</v>
      </c>
      <c r="D79" s="185" t="s">
        <v>149</v>
      </c>
      <c r="E79" s="260">
        <v>16.207267472028231</v>
      </c>
      <c r="F79" s="234">
        <f t="shared" ref="F79:H79" si="136">F66*F95</f>
        <v>13.576270721867905</v>
      </c>
      <c r="G79" s="234">
        <f t="shared" si="136"/>
        <v>14.520577162864347</v>
      </c>
      <c r="H79" s="234">
        <f t="shared" si="136"/>
        <v>15.174488450030418</v>
      </c>
      <c r="I79" s="234">
        <f t="shared" si="126"/>
        <v>15.363373262937371</v>
      </c>
      <c r="J79" s="234">
        <f t="shared" si="126"/>
        <v>14.477850022101455</v>
      </c>
      <c r="K79" s="234">
        <f t="shared" si="126"/>
        <v>14.719483373750426</v>
      </c>
      <c r="L79" s="234">
        <f t="shared" si="126"/>
        <v>17.52093695557739</v>
      </c>
      <c r="M79" s="234">
        <f t="shared" si="126"/>
        <v>21.290924695285092</v>
      </c>
      <c r="N79" s="234">
        <f t="shared" si="126"/>
        <v>26.283435143835444</v>
      </c>
      <c r="O79" s="8"/>
      <c r="P79" s="234">
        <f t="shared" ref="P79:P85" si="137">P52</f>
        <v>14.306558974975404</v>
      </c>
      <c r="Q79" s="234">
        <f t="shared" ref="Q79:V79" si="138">Q52</f>
        <v>14.750986230769565</v>
      </c>
      <c r="R79" s="234">
        <f t="shared" si="138"/>
        <v>13.900774850291917</v>
      </c>
      <c r="S79" s="234">
        <f t="shared" si="138"/>
        <v>14.134115150618713</v>
      </c>
      <c r="T79" s="234">
        <f t="shared" si="138"/>
        <v>16.822566846171028</v>
      </c>
      <c r="U79" s="234">
        <f t="shared" si="138"/>
        <v>20.442285981127988</v>
      </c>
      <c r="V79" s="234">
        <f t="shared" si="138"/>
        <v>25.235799077139117</v>
      </c>
      <c r="W79" s="8"/>
      <c r="X79" s="234">
        <f t="shared" ref="X79:X85" si="139">X52</f>
        <v>14.306558974975404</v>
      </c>
      <c r="Y79" s="234">
        <f t="shared" ref="Y79:AD79" si="140">Y52</f>
        <v>14.750986230769565</v>
      </c>
      <c r="Z79" s="234">
        <f t="shared" si="140"/>
        <v>13.900774850291917</v>
      </c>
      <c r="AA79" s="234">
        <f t="shared" si="140"/>
        <v>14.134115150618713</v>
      </c>
      <c r="AB79" s="234">
        <f t="shared" si="140"/>
        <v>15.981438503862478</v>
      </c>
      <c r="AC79" s="234">
        <f t="shared" si="140"/>
        <v>18.449163097968007</v>
      </c>
      <c r="AD79" s="234">
        <f t="shared" si="140"/>
        <v>21.636543233762147</v>
      </c>
      <c r="AI79" s="186"/>
    </row>
    <row r="80" spans="1:46">
      <c r="A80" s="185" t="s">
        <v>16</v>
      </c>
      <c r="B80" s="186" t="str">
        <f t="shared" si="129"/>
        <v>TFHCV4</v>
      </c>
      <c r="C80" s="186" t="str">
        <f t="shared" si="129"/>
        <v>Transport Freight - HCV4</v>
      </c>
      <c r="D80" s="185" t="s">
        <v>149</v>
      </c>
      <c r="E80" s="260">
        <v>5.3871747310586002</v>
      </c>
      <c r="F80" s="234">
        <f t="shared" ref="F80:H80" si="141">F67*F96</f>
        <v>4.515932780515814</v>
      </c>
      <c r="G80" s="234">
        <f t="shared" si="141"/>
        <v>4.2489873256924318</v>
      </c>
      <c r="H80" s="234">
        <f t="shared" si="141"/>
        <v>4.3066025770402403</v>
      </c>
      <c r="I80" s="234">
        <f t="shared" si="126"/>
        <v>4.3602091170371269</v>
      </c>
      <c r="J80" s="234">
        <f t="shared" si="126"/>
        <v>4.1088927920373646</v>
      </c>
      <c r="K80" s="234">
        <f t="shared" si="126"/>
        <v>4.1774696549963428</v>
      </c>
      <c r="L80" s="234">
        <f t="shared" si="126"/>
        <v>4.9725374594026546</v>
      </c>
      <c r="M80" s="234">
        <f t="shared" si="126"/>
        <v>6.0424805397707262</v>
      </c>
      <c r="N80" s="234">
        <f t="shared" si="126"/>
        <v>7.459382232004323</v>
      </c>
      <c r="O80" s="8"/>
      <c r="P80" s="234">
        <f t="shared" si="137"/>
        <v>4.758851674002643</v>
      </c>
      <c r="Q80" s="234">
        <f t="shared" ref="Q80:V80" si="142">Q53</f>
        <v>4.9066834058612869</v>
      </c>
      <c r="R80" s="234">
        <f t="shared" si="142"/>
        <v>4.6238739715088801</v>
      </c>
      <c r="S80" s="234">
        <f t="shared" si="142"/>
        <v>4.7014909499007347</v>
      </c>
      <c r="T80" s="234">
        <f t="shared" si="142"/>
        <v>5.5957620932436694</v>
      </c>
      <c r="U80" s="234">
        <f t="shared" si="142"/>
        <v>6.7998046932105796</v>
      </c>
      <c r="V80" s="234">
        <f t="shared" si="142"/>
        <v>8.3942913801356145</v>
      </c>
      <c r="W80" s="8"/>
      <c r="X80" s="234">
        <f t="shared" si="139"/>
        <v>4.758851674002643</v>
      </c>
      <c r="Y80" s="234">
        <f t="shared" ref="Y80:AD80" si="143">Y53</f>
        <v>4.9066834058612869</v>
      </c>
      <c r="Z80" s="234">
        <f t="shared" si="143"/>
        <v>4.6238739715088801</v>
      </c>
      <c r="AA80" s="234">
        <f t="shared" si="143"/>
        <v>4.7014909499007347</v>
      </c>
      <c r="AB80" s="234">
        <f t="shared" si="143"/>
        <v>5.3159739885814856</v>
      </c>
      <c r="AC80" s="234">
        <f t="shared" si="143"/>
        <v>6.1368237356225475</v>
      </c>
      <c r="AD80" s="234">
        <f t="shared" si="143"/>
        <v>7.1970555720437712</v>
      </c>
      <c r="AI80" s="186" t="s">
        <v>475</v>
      </c>
      <c r="AJ80" s="186">
        <f>SUM(AJ77:AJ78)</f>
        <v>182.27357397223096</v>
      </c>
      <c r="AK80" s="186">
        <f>SUM(AK77:AK78)</f>
        <v>177.10365695748075</v>
      </c>
      <c r="AL80" s="186">
        <f>SUM(AL77:AL78)</f>
        <v>214.32892338415195</v>
      </c>
      <c r="AM80" s="186">
        <f>SUM(AM77:AM78)</f>
        <v>260.44617244860854</v>
      </c>
      <c r="AN80" s="186">
        <f>SUM(AN77:AN78)</f>
        <v>321.51821398011492</v>
      </c>
      <c r="AO80" s="186"/>
      <c r="AP80" s="186">
        <f>SUM(AP77:AP78)</f>
        <v>196.94358806436722</v>
      </c>
      <c r="AQ80" s="186">
        <f>SUM(AQ77:AQ78)</f>
        <v>192.51651523543799</v>
      </c>
      <c r="AR80" s="186">
        <f>SUM(AR77:AR78)</f>
        <v>232.98139718247785</v>
      </c>
      <c r="AS80" s="186">
        <f>SUM(AS77:AS78)</f>
        <v>283.11210726863629</v>
      </c>
      <c r="AT80" s="186">
        <f>SUM(AT77:AT78)</f>
        <v>349.49908547079883</v>
      </c>
    </row>
    <row r="81" spans="1:46">
      <c r="A81" s="185" t="s">
        <v>16</v>
      </c>
      <c r="B81" s="186" t="str">
        <f t="shared" si="129"/>
        <v>TFHCV5</v>
      </c>
      <c r="C81" s="186" t="str">
        <f t="shared" si="129"/>
        <v>Transport Freight - HCV5</v>
      </c>
      <c r="D81" s="185" t="s">
        <v>149</v>
      </c>
      <c r="E81" s="260">
        <v>3.9725286670479121</v>
      </c>
      <c r="F81" s="234">
        <f t="shared" ref="F81:H81" si="144">F68*F97</f>
        <v>2.9750185434856067</v>
      </c>
      <c r="G81" s="234">
        <f t="shared" si="144"/>
        <v>3.1102185642863693</v>
      </c>
      <c r="H81" s="234">
        <f t="shared" si="144"/>
        <v>3.1523923845431949</v>
      </c>
      <c r="I81" s="234">
        <f t="shared" si="126"/>
        <v>3.1916318651836479</v>
      </c>
      <c r="J81" s="234">
        <f t="shared" si="126"/>
        <v>3.0076706904831223</v>
      </c>
      <c r="K81" s="234">
        <f t="shared" si="126"/>
        <v>3.0578683060467853</v>
      </c>
      <c r="L81" s="234">
        <f t="shared" si="126"/>
        <v>3.6398504246588219</v>
      </c>
      <c r="M81" s="234">
        <f t="shared" si="126"/>
        <v>4.423038647419105</v>
      </c>
      <c r="N81" s="234">
        <f t="shared" si="126"/>
        <v>5.4601972949470827</v>
      </c>
      <c r="O81" s="8"/>
      <c r="P81" s="234">
        <f t="shared" si="137"/>
        <v>3.1350493162651287</v>
      </c>
      <c r="Q81" s="234">
        <f t="shared" ref="Q81:V81" si="145">Q54</f>
        <v>3.2324383087436273</v>
      </c>
      <c r="R81" s="234">
        <f t="shared" si="145"/>
        <v>3.0461283363939087</v>
      </c>
      <c r="S81" s="234">
        <f t="shared" si="145"/>
        <v>3.0972610616198839</v>
      </c>
      <c r="T81" s="234">
        <f t="shared" si="145"/>
        <v>3.6863914503245239</v>
      </c>
      <c r="U81" s="234">
        <f t="shared" si="145"/>
        <v>4.4795939261237843</v>
      </c>
      <c r="V81" s="234">
        <f t="shared" si="145"/>
        <v>5.5300142249841864</v>
      </c>
      <c r="W81" s="8"/>
      <c r="X81" s="234">
        <f t="shared" si="139"/>
        <v>3.1350493162651287</v>
      </c>
      <c r="Y81" s="234">
        <f t="shared" ref="Y81:AD81" si="146">Y54</f>
        <v>3.2324383087436273</v>
      </c>
      <c r="Z81" s="234">
        <f t="shared" si="146"/>
        <v>3.0461283363939087</v>
      </c>
      <c r="AA81" s="234">
        <f t="shared" si="146"/>
        <v>3.0972610616198839</v>
      </c>
      <c r="AB81" s="234">
        <f t="shared" si="146"/>
        <v>3.5020718778082975</v>
      </c>
      <c r="AC81" s="234">
        <f t="shared" si="146"/>
        <v>4.0428335183267148</v>
      </c>
      <c r="AD81" s="234">
        <f t="shared" si="146"/>
        <v>4.741295946145816</v>
      </c>
      <c r="AE81" s="186"/>
      <c r="AF81" s="186"/>
      <c r="AG81" s="186"/>
      <c r="AH81" s="186"/>
      <c r="AI81" s="185" t="s">
        <v>474</v>
      </c>
      <c r="AJ81" s="190">
        <f>AJ78/AJ80</f>
        <v>0.12719020623315791</v>
      </c>
      <c r="AK81" s="190">
        <f>AK78/AK80</f>
        <v>0.12719020623315791</v>
      </c>
      <c r="AL81" s="190">
        <f>AL78/AL80</f>
        <v>0.12719020623315794</v>
      </c>
      <c r="AM81" s="190">
        <f>AM78/AM80</f>
        <v>0.12719020623315791</v>
      </c>
      <c r="AN81" s="190">
        <f>AN78/AN80</f>
        <v>0.12719020623315791</v>
      </c>
      <c r="AO81" s="190"/>
      <c r="AP81" s="190">
        <f>AP78/AP80</f>
        <v>0.11988071939758965</v>
      </c>
      <c r="AQ81" s="190">
        <f>AQ78/AQ80</f>
        <v>0.11700736752647142</v>
      </c>
      <c r="AR81" s="190">
        <f>AR78/AR80</f>
        <v>0.11700736752647138</v>
      </c>
      <c r="AS81" s="190">
        <f>AS78/AS80</f>
        <v>0.11700736752647142</v>
      </c>
      <c r="AT81" s="190">
        <f>AT78/AT80</f>
        <v>0.11700736752647142</v>
      </c>
    </row>
    <row r="82" spans="1:46">
      <c r="A82" s="185" t="s">
        <v>16</v>
      </c>
      <c r="B82" s="186" t="str">
        <f t="shared" si="129"/>
        <v>TFHCV6</v>
      </c>
      <c r="C82" s="186" t="str">
        <f t="shared" si="129"/>
        <v>Transport Freight - HCV6</v>
      </c>
      <c r="D82" s="185" t="s">
        <v>149</v>
      </c>
      <c r="E82" s="260">
        <v>140.25526500597067</v>
      </c>
      <c r="F82" s="234">
        <f>F69*F98</f>
        <v>98.309314568087203</v>
      </c>
      <c r="G82" s="234">
        <f t="shared" ref="G82" si="147">G69*G98</f>
        <v>117.31986651000506</v>
      </c>
      <c r="H82" s="234">
        <f>H69*H98</f>
        <v>119.47729070058645</v>
      </c>
      <c r="I82" s="234">
        <f>I69*I98</f>
        <v>120.96448717346419</v>
      </c>
      <c r="J82" s="234">
        <f t="shared" si="126"/>
        <v>113.9922641548183</v>
      </c>
      <c r="K82" s="234">
        <f t="shared" si="126"/>
        <v>115.89477957027954</v>
      </c>
      <c r="L82" s="234">
        <f t="shared" si="126"/>
        <v>137.952200819262</v>
      </c>
      <c r="M82" s="234">
        <f t="shared" si="126"/>
        <v>167.63543677136425</v>
      </c>
      <c r="N82" s="234">
        <f t="shared" si="126"/>
        <v>206.94428228213135</v>
      </c>
      <c r="O82" s="8"/>
      <c r="P82" s="234">
        <f>P55</f>
        <v>103.59752213782002</v>
      </c>
      <c r="Q82" s="234">
        <f t="shared" ref="Q82:V82" si="148">Q55</f>
        <v>106.81573572442186</v>
      </c>
      <c r="R82" s="234">
        <f t="shared" si="148"/>
        <v>100.65913353482992</v>
      </c>
      <c r="S82" s="234">
        <f t="shared" si="148"/>
        <v>102.34881146304694</v>
      </c>
      <c r="T82" s="234">
        <f t="shared" si="148"/>
        <v>121.81659085944925</v>
      </c>
      <c r="U82" s="234">
        <f t="shared" si="148"/>
        <v>148.02792049310344</v>
      </c>
      <c r="V82" s="234">
        <f t="shared" si="148"/>
        <v>182.73899811495326</v>
      </c>
      <c r="W82" s="8"/>
      <c r="X82" s="234">
        <f t="shared" si="139"/>
        <v>103.59752213782002</v>
      </c>
      <c r="Y82" s="234">
        <f t="shared" ref="Y82:AD82" si="149">Y55</f>
        <v>106.81573572442186</v>
      </c>
      <c r="Z82" s="234">
        <f t="shared" si="149"/>
        <v>100.65913353482992</v>
      </c>
      <c r="AA82" s="234">
        <f t="shared" si="149"/>
        <v>102.34881146304694</v>
      </c>
      <c r="AB82" s="234">
        <f t="shared" si="149"/>
        <v>115.72576131647678</v>
      </c>
      <c r="AC82" s="234">
        <f t="shared" si="149"/>
        <v>133.59519824502584</v>
      </c>
      <c r="AD82" s="234">
        <f t="shared" si="149"/>
        <v>156.67584850880803</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28.003212301240232</v>
      </c>
      <c r="G83" s="234">
        <f t="shared" si="150"/>
        <v>30.412861445475919</v>
      </c>
      <c r="H83" s="234">
        <f t="shared" si="150"/>
        <v>31.844054925263023</v>
      </c>
      <c r="I83" s="234">
        <f t="shared" si="126"/>
        <v>32.240434571045739</v>
      </c>
      <c r="J83" s="234">
        <f t="shared" si="126"/>
        <v>30.382141238019461</v>
      </c>
      <c r="K83" s="234">
        <f t="shared" si="126"/>
        <v>30.88921505121742</v>
      </c>
      <c r="L83" s="234">
        <f t="shared" si="126"/>
        <v>36.768137561458211</v>
      </c>
      <c r="M83" s="234">
        <f t="shared" si="126"/>
        <v>44.679553952603804</v>
      </c>
      <c r="N83" s="234">
        <f t="shared" si="126"/>
        <v>55.156465741895012</v>
      </c>
      <c r="O83" s="8"/>
      <c r="P83" s="234">
        <f t="shared" si="137"/>
        <v>29.509547686842904</v>
      </c>
      <c r="Q83" s="234">
        <f t="shared" ref="Q83:V83" si="151">Q56</f>
        <v>30.42624941233333</v>
      </c>
      <c r="R83" s="234">
        <f t="shared" si="151"/>
        <v>28.672553550177572</v>
      </c>
      <c r="S83" s="234">
        <f t="shared" si="151"/>
        <v>29.153854940106505</v>
      </c>
      <c r="T83" s="234">
        <f t="shared" si="151"/>
        <v>34.699213097329711</v>
      </c>
      <c r="U83" s="234">
        <f t="shared" si="151"/>
        <v>42.165458098159739</v>
      </c>
      <c r="V83" s="234">
        <f t="shared" si="151"/>
        <v>52.052839371439646</v>
      </c>
      <c r="W83" s="8"/>
      <c r="X83" s="234">
        <f t="shared" si="139"/>
        <v>29.509547686842904</v>
      </c>
      <c r="Y83" s="234">
        <f t="shared" ref="Y83:AD83" si="152">Y56</f>
        <v>30.42624941233333</v>
      </c>
      <c r="Z83" s="234">
        <f t="shared" si="152"/>
        <v>28.672553550177572</v>
      </c>
      <c r="AA83" s="234">
        <f t="shared" si="152"/>
        <v>29.153854940106505</v>
      </c>
      <c r="AB83" s="234">
        <f t="shared" si="152"/>
        <v>32.96425244246322</v>
      </c>
      <c r="AC83" s="234">
        <f t="shared" si="152"/>
        <v>38.054325933589162</v>
      </c>
      <c r="AD83" s="234">
        <f t="shared" si="152"/>
        <v>44.628803156088061</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1.0763192990282064</v>
      </c>
      <c r="G84" s="234">
        <f t="shared" si="153"/>
        <v>1.4702862493909399</v>
      </c>
      <c r="H84" s="234">
        <f t="shared" si="153"/>
        <v>1.8779533896770146</v>
      </c>
      <c r="I84" s="234">
        <f t="shared" si="126"/>
        <v>1.9013292600284404</v>
      </c>
      <c r="J84" s="234">
        <f t="shared" si="126"/>
        <v>1.7917393138999929</v>
      </c>
      <c r="K84" s="234">
        <f t="shared" si="126"/>
        <v>1.8216431998387173</v>
      </c>
      <c r="L84" s="234">
        <f t="shared" si="126"/>
        <v>2.1683434703182942</v>
      </c>
      <c r="M84" s="234">
        <f t="shared" si="126"/>
        <v>2.6349068920862728</v>
      </c>
      <c r="N84" s="234">
        <f t="shared" si="126"/>
        <v>3.2527663969208001</v>
      </c>
      <c r="O84" s="8"/>
      <c r="P84" s="234">
        <f t="shared" si="137"/>
        <v>1.1342161513211646</v>
      </c>
      <c r="Q84" s="234">
        <f t="shared" ref="Q84:V84" si="154">Q57</f>
        <v>1.1694501004832794</v>
      </c>
      <c r="R84" s="234">
        <f t="shared" si="154"/>
        <v>1.1020458084056681</v>
      </c>
      <c r="S84" s="234">
        <f t="shared" si="154"/>
        <v>1.1205448994762544</v>
      </c>
      <c r="T84" s="234">
        <f t="shared" si="154"/>
        <v>1.3336838758349947</v>
      </c>
      <c r="U84" s="234">
        <f t="shared" si="154"/>
        <v>1.6206532241804459</v>
      </c>
      <c r="V84" s="234">
        <f t="shared" si="154"/>
        <v>2.000680314172901</v>
      </c>
      <c r="W84" s="8"/>
      <c r="X84" s="234">
        <f t="shared" si="139"/>
        <v>1.1342161513211646</v>
      </c>
      <c r="Y84" s="234">
        <f t="shared" ref="Y84:AD84" si="155">Y57</f>
        <v>1.1694501004832794</v>
      </c>
      <c r="Z84" s="234">
        <f t="shared" si="155"/>
        <v>1.1020458084056681</v>
      </c>
      <c r="AA84" s="234">
        <f t="shared" si="155"/>
        <v>1.1205448994762544</v>
      </c>
      <c r="AB84" s="234">
        <f t="shared" si="155"/>
        <v>1.2669996820432448</v>
      </c>
      <c r="AC84" s="234">
        <f t="shared" si="155"/>
        <v>1.4626395348228522</v>
      </c>
      <c r="AD84" s="234">
        <f t="shared" si="155"/>
        <v>1.7153332843639906</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0.87560973396075781</v>
      </c>
      <c r="G85" s="234">
        <f t="shared" si="156"/>
        <v>0.49003657380877025</v>
      </c>
      <c r="H85" s="234">
        <f t="shared" si="156"/>
        <v>0.4966539831210422</v>
      </c>
      <c r="I85" s="234">
        <f t="shared" si="126"/>
        <v>0.50283609561796283</v>
      </c>
      <c r="J85" s="234">
        <f t="shared" si="126"/>
        <v>0.47385332982947065</v>
      </c>
      <c r="K85" s="234">
        <f t="shared" si="126"/>
        <v>0.48176187758358685</v>
      </c>
      <c r="L85" s="234">
        <f t="shared" si="126"/>
        <v>0.57345215660187454</v>
      </c>
      <c r="M85" s="234">
        <f t="shared" si="126"/>
        <v>0.69684211030008769</v>
      </c>
      <c r="N85" s="234">
        <f t="shared" si="126"/>
        <v>0.86024466638697727</v>
      </c>
      <c r="O85" s="8"/>
      <c r="P85" s="234">
        <f t="shared" si="137"/>
        <v>0.92271011344775034</v>
      </c>
      <c r="Q85" s="234">
        <f t="shared" ref="Q85:V85" si="157">Q58</f>
        <v>0.95137371622815325</v>
      </c>
      <c r="R85" s="234">
        <f t="shared" si="157"/>
        <v>0.89653882261695572</v>
      </c>
      <c r="S85" s="234">
        <f t="shared" si="157"/>
        <v>0.91158824542806483</v>
      </c>
      <c r="T85" s="234">
        <f t="shared" si="157"/>
        <v>1.0849815521862427</v>
      </c>
      <c r="U85" s="234">
        <f t="shared" si="157"/>
        <v>1.3184375117574623</v>
      </c>
      <c r="V85" s="234">
        <f t="shared" si="157"/>
        <v>1.6275980178141825</v>
      </c>
      <c r="W85" s="8"/>
      <c r="X85" s="234">
        <f t="shared" si="139"/>
        <v>0.92271011344775034</v>
      </c>
      <c r="Y85" s="234">
        <f t="shared" ref="Y85:AD85" si="158">Y58</f>
        <v>0.95137371622815325</v>
      </c>
      <c r="Z85" s="234">
        <f t="shared" si="158"/>
        <v>0.89653882261695572</v>
      </c>
      <c r="AA85" s="234">
        <f t="shared" si="158"/>
        <v>0.91158824542806483</v>
      </c>
      <c r="AB85" s="234">
        <f t="shared" si="158"/>
        <v>1.0307324745769306</v>
      </c>
      <c r="AC85" s="234">
        <f t="shared" si="158"/>
        <v>1.1898898543611098</v>
      </c>
      <c r="AD85" s="234">
        <f t="shared" si="158"/>
        <v>1.3954618505234346</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23.18341346438282</v>
      </c>
      <c r="H86" s="234">
        <f t="shared" si="159"/>
        <v>23.609739017898892</v>
      </c>
      <c r="I86" s="234">
        <f t="shared" ref="I86:N86" si="160">I59</f>
        <v>23.903621816773004</v>
      </c>
      <c r="J86" s="234">
        <f t="shared" si="160"/>
        <v>22.525850653068428</v>
      </c>
      <c r="K86" s="234">
        <f t="shared" si="160"/>
        <v>22.901804042814558</v>
      </c>
      <c r="L86" s="234">
        <f t="shared" si="160"/>
        <v>27.260539966960991</v>
      </c>
      <c r="M86" s="234">
        <f t="shared" si="160"/>
        <v>33.126202386375127</v>
      </c>
      <c r="N86" s="234">
        <f t="shared" si="160"/>
        <v>40.893967943847407</v>
      </c>
      <c r="O86" s="8"/>
      <c r="P86" s="234">
        <f>P59</f>
        <v>23.18341346438282</v>
      </c>
      <c r="Q86" s="234">
        <f t="shared" ref="Q86:V86" si="161">Q59</f>
        <v>23.903596482810894</v>
      </c>
      <c r="R86" s="234">
        <f t="shared" si="161"/>
        <v>22.525850653068428</v>
      </c>
      <c r="S86" s="234">
        <f t="shared" si="161"/>
        <v>22.903972650806793</v>
      </c>
      <c r="T86" s="234">
        <f t="shared" si="161"/>
        <v>27.260539966960991</v>
      </c>
      <c r="U86" s="234">
        <f t="shared" si="161"/>
        <v>33.126202386375127</v>
      </c>
      <c r="V86" s="234">
        <f t="shared" si="161"/>
        <v>40.893967943847407</v>
      </c>
      <c r="W86" s="8"/>
      <c r="X86" s="234">
        <f>X59</f>
        <v>23.18341346438282</v>
      </c>
      <c r="Y86" s="234">
        <f>Y59</f>
        <v>23.903596482810894</v>
      </c>
      <c r="Z86" s="234">
        <f t="shared" ref="Z86:AD86" si="162">Z59</f>
        <v>22.525850653068428</v>
      </c>
      <c r="AA86" s="234">
        <f t="shared" si="162"/>
        <v>22.903972650806793</v>
      </c>
      <c r="AB86" s="234">
        <f t="shared" si="162"/>
        <v>36.613959137820544</v>
      </c>
      <c r="AC86" s="234">
        <f t="shared" si="162"/>
        <v>55.289899467442929</v>
      </c>
      <c r="AD86" s="234">
        <f t="shared" si="162"/>
        <v>80.918001034770114</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v>
      </c>
      <c r="H87" s="234">
        <f t="shared" si="163"/>
        <v>26.936565879511939</v>
      </c>
      <c r="I87" s="234">
        <f t="shared" ref="I87:N87" si="164">I47</f>
        <v>27.271859436409223</v>
      </c>
      <c r="J87" s="234">
        <f t="shared" si="164"/>
        <v>25.699947790546275</v>
      </c>
      <c r="K87" s="234">
        <f t="shared" si="164"/>
        <v>26.12887643066572</v>
      </c>
      <c r="L87" s="234">
        <f t="shared" si="164"/>
        <v>31.101797871396428</v>
      </c>
      <c r="M87" s="234">
        <f t="shared" si="164"/>
        <v>37.793985449909833</v>
      </c>
      <c r="N87" s="234">
        <f t="shared" si="164"/>
        <v>46.656299790480489</v>
      </c>
      <c r="O87" s="8"/>
      <c r="P87" s="234">
        <f>P47</f>
        <v>26.4501671798186</v>
      </c>
      <c r="Q87" s="234">
        <f t="shared" ref="Q87:V87" si="165">Q47</f>
        <v>27.271859436409223</v>
      </c>
      <c r="R87" s="234">
        <f t="shared" si="165"/>
        <v>25.699947790546275</v>
      </c>
      <c r="S87" s="234">
        <f t="shared" si="165"/>
        <v>26.131378310261347</v>
      </c>
      <c r="T87" s="234">
        <f t="shared" si="165"/>
        <v>31.101797871396428</v>
      </c>
      <c r="U87" s="234">
        <f t="shared" si="165"/>
        <v>37.793985449909833</v>
      </c>
      <c r="V87" s="234">
        <f t="shared" si="165"/>
        <v>46.656299790480489</v>
      </c>
      <c r="W87" s="8"/>
      <c r="X87" s="234">
        <f>X47</f>
        <v>26.4501671798186</v>
      </c>
      <c r="Y87" s="234">
        <f>Y47</f>
        <v>27.271859436409223</v>
      </c>
      <c r="Z87" s="234">
        <f t="shared" ref="Z87:AD87" si="166">Z47</f>
        <v>25.699947790546275</v>
      </c>
      <c r="AA87" s="234">
        <f t="shared" si="166"/>
        <v>26.131378310261347</v>
      </c>
      <c r="AB87" s="234">
        <f t="shared" si="166"/>
        <v>31.406147612255616</v>
      </c>
      <c r="AC87" s="234">
        <f t="shared" si="166"/>
        <v>38.515167227384325</v>
      </c>
      <c r="AD87" s="234">
        <f t="shared" si="166"/>
        <v>47.958636815780537</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81.331040777374611</v>
      </c>
      <c r="L88" s="234">
        <f t="shared" si="168"/>
        <v>87.911204464677908</v>
      </c>
      <c r="M88" s="234">
        <f t="shared" si="168"/>
        <v>108.4587289306711</v>
      </c>
      <c r="N88" s="234">
        <f t="shared" si="168"/>
        <v>131.69334513658779</v>
      </c>
      <c r="O88" s="8"/>
      <c r="P88" s="234">
        <f>F104</f>
        <v>82</v>
      </c>
      <c r="Q88" s="234">
        <f t="shared" ref="Q88:V88" si="169">G104</f>
        <v>82</v>
      </c>
      <c r="R88" s="234">
        <f t="shared" si="169"/>
        <v>82</v>
      </c>
      <c r="S88" s="234">
        <f t="shared" si="169"/>
        <v>86.036801673044508</v>
      </c>
      <c r="T88" s="234">
        <f t="shared" si="169"/>
        <v>76.525600127976475</v>
      </c>
      <c r="U88" s="234">
        <f t="shared" si="169"/>
        <v>81.331040777374611</v>
      </c>
      <c r="V88" s="234">
        <f t="shared" si="169"/>
        <v>87.911204464677908</v>
      </c>
      <c r="W88" s="8"/>
      <c r="X88" s="234">
        <f>P88</f>
        <v>82</v>
      </c>
      <c r="Y88" s="234">
        <f>Q88</f>
        <v>82</v>
      </c>
      <c r="Z88" s="234">
        <f t="shared" ref="Z88:AD88" si="170">R88</f>
        <v>82</v>
      </c>
      <c r="AA88" s="234">
        <f t="shared" si="170"/>
        <v>86.036801673044508</v>
      </c>
      <c r="AB88" s="234">
        <f t="shared" si="170"/>
        <v>76.525600127976475</v>
      </c>
      <c r="AC88" s="234">
        <f t="shared" si="170"/>
        <v>81.331040777374611</v>
      </c>
      <c r="AD88" s="234">
        <f t="shared" si="170"/>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302.13354210944328</v>
      </c>
      <c r="G89" s="79">
        <f t="shared" si="171"/>
        <v>327.67746569066975</v>
      </c>
      <c r="H89" s="79">
        <f t="shared" si="171"/>
        <v>333.87583388525758</v>
      </c>
      <c r="I89" s="79">
        <f t="shared" si="171"/>
        <v>341.420135674672</v>
      </c>
      <c r="J89" s="79">
        <f t="shared" si="171"/>
        <v>317.18899771263477</v>
      </c>
      <c r="K89" s="79">
        <f t="shared" si="171"/>
        <v>326.01107780012876</v>
      </c>
      <c r="L89" s="79">
        <f t="shared" ref="L89:N89" si="172">SUM(L76:L88)</f>
        <v>379.15943608462464</v>
      </c>
      <c r="M89" s="79">
        <f t="shared" si="172"/>
        <v>462.37497112577279</v>
      </c>
      <c r="N89" s="79">
        <f t="shared" si="172"/>
        <v>568.59943217680382</v>
      </c>
      <c r="O89" s="79"/>
      <c r="P89" s="79">
        <f t="shared" ref="P89:V89" si="173">SUM(P76:P88)</f>
        <v>313.97486018647061</v>
      </c>
      <c r="Q89" s="79">
        <f t="shared" si="173"/>
        <v>321.18111626242296</v>
      </c>
      <c r="R89" s="79">
        <f t="shared" si="173"/>
        <v>307.39524060401243</v>
      </c>
      <c r="S89" s="79">
        <f t="shared" si="173"/>
        <v>315.21389989282147</v>
      </c>
      <c r="T89" s="79">
        <f t="shared" si="173"/>
        <v>349.29647388902976</v>
      </c>
      <c r="U89" s="79">
        <f t="shared" si="173"/>
        <v>412.79414386587706</v>
      </c>
      <c r="V89" s="79">
        <f t="shared" si="173"/>
        <v>497.09911420963982</v>
      </c>
      <c r="W89" s="79"/>
      <c r="X89" s="79">
        <f t="shared" ref="X89:AD89" si="174">SUM(X76:X88)</f>
        <v>313.97486018647061</v>
      </c>
      <c r="Y89" s="79">
        <f t="shared" si="174"/>
        <v>321.18111626242296</v>
      </c>
      <c r="Z89" s="79">
        <f t="shared" si="174"/>
        <v>307.39524060401243</v>
      </c>
      <c r="AA89" s="79">
        <f t="shared" si="174"/>
        <v>315.21389989282147</v>
      </c>
      <c r="AB89" s="79">
        <f t="shared" si="174"/>
        <v>349.29647388902976</v>
      </c>
      <c r="AC89" s="79">
        <f t="shared" si="174"/>
        <v>412.79414386587712</v>
      </c>
      <c r="AD89" s="79">
        <f t="shared" si="174"/>
        <v>497.09911420963982</v>
      </c>
    </row>
    <row r="90" spans="1:46">
      <c r="A90" s="185" t="s">
        <v>16</v>
      </c>
      <c r="N90" s="185">
        <f>N89/F89</f>
        <v>1.8819473938806746</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342">
        <v>44.4</v>
      </c>
      <c r="H92" s="24">
        <v>45.342821165621402</v>
      </c>
      <c r="I92" s="24">
        <f t="shared" ref="I92:N92" si="178">I43/I63</f>
        <v>46.842953873991142</v>
      </c>
      <c r="J92" s="186">
        <f t="shared" si="178"/>
        <v>44.142991852962098</v>
      </c>
      <c r="K92" s="10">
        <f t="shared" si="178"/>
        <v>44.879732395028867</v>
      </c>
      <c r="L92" s="10">
        <f t="shared" si="178"/>
        <v>53.421369616733514</v>
      </c>
      <c r="M92" s="10">
        <f t="shared" si="178"/>
        <v>64.916069301122718</v>
      </c>
      <c r="N92" s="10">
        <f t="shared" si="178"/>
        <v>80.138243016125571</v>
      </c>
      <c r="P92" s="10">
        <f>P76/P63</f>
        <v>45.43159090609965</v>
      </c>
      <c r="Q92" s="10">
        <f t="shared" ref="Q92:V92" si="179">Q76/Q63</f>
        <v>46.842953873991142</v>
      </c>
      <c r="R92" s="10">
        <f t="shared" si="179"/>
        <v>44.142991852962098</v>
      </c>
      <c r="S92" s="10">
        <f t="shared" si="179"/>
        <v>44.879732395028867</v>
      </c>
      <c r="T92" s="10">
        <f t="shared" si="179"/>
        <v>53.421369616733514</v>
      </c>
      <c r="U92" s="10">
        <f t="shared" si="179"/>
        <v>64.916069301122718</v>
      </c>
      <c r="V92" s="10">
        <f t="shared" si="179"/>
        <v>80.138243016125571</v>
      </c>
      <c r="W92" s="285"/>
      <c r="X92" s="10">
        <f>P92</f>
        <v>45.43159090609965</v>
      </c>
      <c r="Y92" s="10">
        <f t="shared" ref="Y92:AA92" si="180">Q92</f>
        <v>46.842953873991142</v>
      </c>
      <c r="Z92" s="10">
        <f t="shared" si="180"/>
        <v>44.142991852962098</v>
      </c>
      <c r="AA92" s="10">
        <f t="shared" si="180"/>
        <v>44.879732395028867</v>
      </c>
      <c r="AB92" s="10">
        <f t="shared" ref="AB92:AD92" si="181">AB76/AB63</f>
        <v>53.421369616733514</v>
      </c>
      <c r="AC92" s="10">
        <f t="shared" si="181"/>
        <v>64.916069301122718</v>
      </c>
      <c r="AD92" s="10">
        <f t="shared" si="181"/>
        <v>80.138243016125571</v>
      </c>
    </row>
    <row r="93" spans="1:46">
      <c r="A93" s="185" t="s">
        <v>16</v>
      </c>
      <c r="B93" s="186" t="str">
        <f>'[2]TS BYDem'!D20</f>
        <v>TFHCV1</v>
      </c>
      <c r="C93" s="186" t="str">
        <f t="shared" ref="C93:C99" si="182">C14</f>
        <v>Transport Freight - HCV1</v>
      </c>
      <c r="D93" s="185" t="s">
        <v>150</v>
      </c>
      <c r="F93" s="235">
        <v>3.31</v>
      </c>
      <c r="G93" s="24">
        <v>3.4</v>
      </c>
      <c r="H93" s="24">
        <v>3.45</v>
      </c>
      <c r="I93" s="24">
        <f>I46/H46*H93</f>
        <v>3.4929439586497351</v>
      </c>
      <c r="J93" s="24">
        <f t="shared" ref="J93:N93" si="183">J46/I46*I93</f>
        <v>3.2916155783920269</v>
      </c>
      <c r="K93" s="24">
        <f t="shared" si="183"/>
        <v>3.3465521955922775</v>
      </c>
      <c r="L93" s="24">
        <f t="shared" si="183"/>
        <v>3.9834774460961033</v>
      </c>
      <c r="M93" s="24">
        <f t="shared" si="183"/>
        <v>4.8406040467602249</v>
      </c>
      <c r="N93" s="24">
        <f t="shared" si="183"/>
        <v>5.9756776345268161</v>
      </c>
      <c r="P93" s="10">
        <f t="shared" ref="P93:V100" si="184">P77/P64</f>
        <v>3.4880499348685094</v>
      </c>
      <c r="Q93" s="10">
        <f t="shared" si="184"/>
        <v>3.5964085551599423</v>
      </c>
      <c r="R93" s="10">
        <f t="shared" si="184"/>
        <v>3.3891166209843897</v>
      </c>
      <c r="S93" s="10">
        <f t="shared" si="184"/>
        <v>3.4460104464926324</v>
      </c>
      <c r="T93" s="10">
        <f t="shared" si="184"/>
        <v>4.1014721495745894</v>
      </c>
      <c r="U93" s="10">
        <f t="shared" si="184"/>
        <v>4.9839877226773535</v>
      </c>
      <c r="V93" s="10">
        <f t="shared" si="184"/>
        <v>6.152683358824321</v>
      </c>
      <c r="W93" s="285"/>
      <c r="X93" s="10">
        <f t="shared" ref="X93:X101" si="185">P93</f>
        <v>3.4880499348685094</v>
      </c>
      <c r="Y93" s="10">
        <f t="shared" ref="Y93:Y101" si="186">Q93</f>
        <v>3.5964085551599423</v>
      </c>
      <c r="Z93" s="10">
        <f t="shared" ref="Z93:Z101" si="187">R93</f>
        <v>3.3891166209843897</v>
      </c>
      <c r="AA93" s="10">
        <f t="shared" ref="AA93:AA101" si="188">S93</f>
        <v>3.4460104464926324</v>
      </c>
      <c r="AB93" s="10">
        <f t="shared" ref="AB93:AD93" si="189">AB77/AB64</f>
        <v>3.8963985420958598</v>
      </c>
      <c r="AC93" s="10">
        <f t="shared" si="189"/>
        <v>4.4980489197163109</v>
      </c>
      <c r="AD93" s="10">
        <f t="shared" si="189"/>
        <v>5.2751568947720004</v>
      </c>
    </row>
    <row r="94" spans="1:46">
      <c r="A94" s="185" t="s">
        <v>16</v>
      </c>
      <c r="B94" s="186" t="str">
        <f>'[2]TS BYDem'!D21</f>
        <v>TFHCV2</v>
      </c>
      <c r="C94" s="186" t="str">
        <f t="shared" si="182"/>
        <v>Transport Freight - HCV2</v>
      </c>
      <c r="D94" s="185" t="s">
        <v>150</v>
      </c>
      <c r="F94" s="235">
        <v>0.65478395407088008</v>
      </c>
      <c r="G94" s="24">
        <v>0.704124436203308</v>
      </c>
      <c r="H94" s="24">
        <v>0.73600943824652509</v>
      </c>
      <c r="I94" s="24">
        <f>I51/H51*H94</f>
        <v>0.7451709335746044</v>
      </c>
      <c r="J94" s="24">
        <f t="shared" ref="J94:N94" si="190">J51/I51*I94</f>
        <v>0.7022203283408196</v>
      </c>
      <c r="K94" s="24">
        <f t="shared" si="190"/>
        <v>0.71394029030160844</v>
      </c>
      <c r="L94" s="24">
        <f t="shared" si="190"/>
        <v>0.84981941952721651</v>
      </c>
      <c r="M94" s="24">
        <f t="shared" si="190"/>
        <v>1.0326754391970585</v>
      </c>
      <c r="N94" s="24">
        <f t="shared" si="190"/>
        <v>1.2748275765015673</v>
      </c>
      <c r="P94" s="10">
        <f t="shared" si="184"/>
        <v>0.69000577895766702</v>
      </c>
      <c r="Q94" s="10">
        <f t="shared" si="184"/>
        <v>0.71144051916044149</v>
      </c>
      <c r="R94" s="10">
        <f t="shared" si="184"/>
        <v>0.6704347981557397</v>
      </c>
      <c r="S94" s="10">
        <f t="shared" si="184"/>
        <v>0.68168880801029907</v>
      </c>
      <c r="T94" s="10">
        <f t="shared" si="184"/>
        <v>0.81135291589427228</v>
      </c>
      <c r="U94" s="10">
        <f t="shared" si="184"/>
        <v>0.9859320809955886</v>
      </c>
      <c r="V94" s="10">
        <f t="shared" si="184"/>
        <v>1.2171233649054656</v>
      </c>
      <c r="W94" s="285"/>
      <c r="X94" s="10">
        <f t="shared" si="185"/>
        <v>0.69000577895766702</v>
      </c>
      <c r="Y94" s="10">
        <f t="shared" si="186"/>
        <v>0.71144051916044149</v>
      </c>
      <c r="Z94" s="10">
        <f t="shared" si="187"/>
        <v>0.6704347981557397</v>
      </c>
      <c r="AA94" s="10">
        <f t="shared" si="188"/>
        <v>0.68168880801029907</v>
      </c>
      <c r="AB94" s="10">
        <f t="shared" ref="AB94:AD94" si="191">AB78/AB65</f>
        <v>0.77078527009955866</v>
      </c>
      <c r="AC94" s="10">
        <f t="shared" si="191"/>
        <v>0.88980370309851875</v>
      </c>
      <c r="AD94" s="10">
        <f t="shared" si="191"/>
        <v>1.0435311449858233</v>
      </c>
    </row>
    <row r="95" spans="1:46">
      <c r="A95" s="185" t="s">
        <v>16</v>
      </c>
      <c r="B95" s="186" t="str">
        <f>'[2]TS BYDem'!D22</f>
        <v>TFHCV3</v>
      </c>
      <c r="C95" s="186" t="str">
        <f t="shared" si="182"/>
        <v>Transport Freight - HCV3</v>
      </c>
      <c r="D95" s="185" t="s">
        <v>150</v>
      </c>
      <c r="F95" s="235">
        <v>2.7114063478211299</v>
      </c>
      <c r="G95" s="24">
        <v>2.9</v>
      </c>
      <c r="H95" s="24">
        <v>3.0305969254191498</v>
      </c>
      <c r="I95" s="24">
        <f t="shared" ref="H95:N101" si="192">I52/H52*H95</f>
        <v>3.0683203541290669</v>
      </c>
      <c r="J95" s="24">
        <f t="shared" si="192"/>
        <v>2.8914666816048276</v>
      </c>
      <c r="K95" s="24">
        <f t="shared" si="192"/>
        <v>2.9397248680338159</v>
      </c>
      <c r="L95" s="24">
        <f t="shared" si="192"/>
        <v>3.4992215943812695</v>
      </c>
      <c r="M95" s="24">
        <f t="shared" si="192"/>
        <v>4.2521506496472572</v>
      </c>
      <c r="N95" s="24">
        <f t="shared" si="192"/>
        <v>5.249237758403754</v>
      </c>
      <c r="P95" s="10">
        <f t="shared" si="184"/>
        <v>2.8572570196131579</v>
      </c>
      <c r="Q95" s="10">
        <f t="shared" si="184"/>
        <v>2.9460165108749248</v>
      </c>
      <c r="R95" s="10">
        <f t="shared" si="184"/>
        <v>2.7762152023091149</v>
      </c>
      <c r="S95" s="10">
        <f t="shared" si="184"/>
        <v>2.822817128896324</v>
      </c>
      <c r="T95" s="10">
        <f t="shared" si="184"/>
        <v>3.3597455050658951</v>
      </c>
      <c r="U95" s="10">
        <f t="shared" si="184"/>
        <v>4.0826634286193206</v>
      </c>
      <c r="V95" s="10">
        <f t="shared" si="184"/>
        <v>5.0400074668428054</v>
      </c>
      <c r="W95" s="285"/>
      <c r="X95" s="10">
        <f t="shared" si="185"/>
        <v>2.8572570196131579</v>
      </c>
      <c r="Y95" s="10">
        <f t="shared" si="186"/>
        <v>2.9460165108749248</v>
      </c>
      <c r="Z95" s="10">
        <f t="shared" si="187"/>
        <v>2.7762152023091149</v>
      </c>
      <c r="AA95" s="10">
        <f t="shared" si="188"/>
        <v>2.822817128896324</v>
      </c>
      <c r="AB95" s="10">
        <f t="shared" ref="AB95:AD95" si="193">AB79/AB66</f>
        <v>3.1917582298126006</v>
      </c>
      <c r="AC95" s="10">
        <f t="shared" si="193"/>
        <v>3.6846037443289363</v>
      </c>
      <c r="AD95" s="10">
        <f t="shared" si="193"/>
        <v>4.3211764018843501</v>
      </c>
    </row>
    <row r="96" spans="1:46">
      <c r="A96" s="185" t="s">
        <v>16</v>
      </c>
      <c r="B96" s="186" t="str">
        <f>'[2]TS BYDem'!D23</f>
        <v>TFHCV4</v>
      </c>
      <c r="C96" s="186" t="str">
        <f t="shared" si="182"/>
        <v>Transport Freight - HCV4</v>
      </c>
      <c r="D96" s="185" t="s">
        <v>150</v>
      </c>
      <c r="F96" s="235">
        <v>0.57023972229676601</v>
      </c>
      <c r="G96" s="24">
        <v>0.53653175775760331</v>
      </c>
      <c r="H96" s="24">
        <v>0.54380700000000004</v>
      </c>
      <c r="I96" s="24">
        <f t="shared" si="192"/>
        <v>0.55057605081780769</v>
      </c>
      <c r="J96" s="24">
        <f t="shared" si="192"/>
        <v>0.51884162111264742</v>
      </c>
      <c r="K96" s="24">
        <f t="shared" si="192"/>
        <v>0.52750101734157984</v>
      </c>
      <c r="L96" s="24">
        <f t="shared" si="192"/>
        <v>0.62789649841425632</v>
      </c>
      <c r="M96" s="24">
        <f t="shared" si="192"/>
        <v>0.76300126517580824</v>
      </c>
      <c r="N96" s="24">
        <f t="shared" si="192"/>
        <v>0.94191748620264482</v>
      </c>
      <c r="P96" s="10">
        <f t="shared" si="184"/>
        <v>0.60091378435548981</v>
      </c>
      <c r="Q96" s="10">
        <f t="shared" si="184"/>
        <v>0.61958091910236579</v>
      </c>
      <c r="R96" s="10">
        <f t="shared" si="184"/>
        <v>0.58386976458655349</v>
      </c>
      <c r="S96" s="10">
        <f t="shared" si="184"/>
        <v>0.59367068199494544</v>
      </c>
      <c r="T96" s="10">
        <f t="shared" si="184"/>
        <v>0.70659285183726084</v>
      </c>
      <c r="U96" s="10">
        <f t="shared" si="184"/>
        <v>0.85863074770695624</v>
      </c>
      <c r="V96" s="10">
        <f t="shared" si="184"/>
        <v>1.0599711329051098</v>
      </c>
      <c r="W96" s="285"/>
      <c r="X96" s="10">
        <f t="shared" si="185"/>
        <v>0.60091378435548981</v>
      </c>
      <c r="Y96" s="10">
        <f t="shared" si="186"/>
        <v>0.61958091910236579</v>
      </c>
      <c r="Z96" s="10">
        <f t="shared" si="187"/>
        <v>0.58386976458655349</v>
      </c>
      <c r="AA96" s="10">
        <f t="shared" si="188"/>
        <v>0.59367068199494544</v>
      </c>
      <c r="AB96" s="10">
        <f t="shared" ref="AB96:AD96" si="194">AB80/AB67</f>
        <v>0.67126320924539784</v>
      </c>
      <c r="AC96" s="10">
        <f t="shared" si="194"/>
        <v>0.77491424980552792</v>
      </c>
      <c r="AD96" s="10">
        <f t="shared" si="194"/>
        <v>0.90879275007451832</v>
      </c>
    </row>
    <row r="97" spans="1:78">
      <c r="A97" s="185" t="s">
        <v>16</v>
      </c>
      <c r="B97" s="186" t="str">
        <f>'[2]TS BYDem'!D24</f>
        <v>TFHCV5</v>
      </c>
      <c r="C97" s="186" t="str">
        <f t="shared" si="182"/>
        <v>Transport Freight - HCV5</v>
      </c>
      <c r="D97" s="185" t="s">
        <v>150</v>
      </c>
      <c r="F97" s="235">
        <v>0.27326501935541303</v>
      </c>
      <c r="G97" s="24">
        <v>0.28568357599999999</v>
      </c>
      <c r="H97" s="24">
        <v>0.289557377</v>
      </c>
      <c r="I97" s="24">
        <f t="shared" si="192"/>
        <v>0.29316164947090256</v>
      </c>
      <c r="J97" s="24">
        <f t="shared" si="192"/>
        <v>0.27626422404971984</v>
      </c>
      <c r="K97" s="24">
        <f t="shared" si="192"/>
        <v>0.28087503644906997</v>
      </c>
      <c r="L97" s="24">
        <f t="shared" si="192"/>
        <v>0.3343319654000716</v>
      </c>
      <c r="M97" s="24">
        <f t="shared" si="192"/>
        <v>0.40627032199289187</v>
      </c>
      <c r="N97" s="24">
        <f t="shared" si="192"/>
        <v>0.50153667873946384</v>
      </c>
      <c r="P97" s="10">
        <f t="shared" si="184"/>
        <v>0.28796436041223267</v>
      </c>
      <c r="Q97" s="10">
        <f t="shared" si="184"/>
        <v>0.29690985252451396</v>
      </c>
      <c r="R97" s="10">
        <f t="shared" si="184"/>
        <v>0.27979668248672235</v>
      </c>
      <c r="S97" s="10">
        <f t="shared" si="184"/>
        <v>0.28449338771538968</v>
      </c>
      <c r="T97" s="10">
        <f t="shared" si="184"/>
        <v>0.33860690825957324</v>
      </c>
      <c r="U97" s="10">
        <f t="shared" si="184"/>
        <v>0.41146510619473348</v>
      </c>
      <c r="V97" s="10">
        <f t="shared" si="184"/>
        <v>0.5079495882588686</v>
      </c>
      <c r="W97" s="285"/>
      <c r="X97" s="10">
        <f t="shared" si="185"/>
        <v>0.28796436041223267</v>
      </c>
      <c r="Y97" s="10">
        <f t="shared" si="186"/>
        <v>0.29690985252451396</v>
      </c>
      <c r="Z97" s="10">
        <f t="shared" si="187"/>
        <v>0.27979668248672235</v>
      </c>
      <c r="AA97" s="10">
        <f t="shared" si="188"/>
        <v>0.28449338771538968</v>
      </c>
      <c r="AB97" s="10">
        <f t="shared" ref="AB97:AD97" si="195">AB81/AB68</f>
        <v>0.32167656284659457</v>
      </c>
      <c r="AC97" s="10">
        <f t="shared" si="195"/>
        <v>0.37134725834074694</v>
      </c>
      <c r="AD97" s="10">
        <f t="shared" si="195"/>
        <v>0.43550327823344742</v>
      </c>
    </row>
    <row r="98" spans="1:78">
      <c r="A98" s="185" t="s">
        <v>16</v>
      </c>
      <c r="B98" s="186" t="str">
        <f>'[2]TS BYDem'!D25</f>
        <v>TFHCV6</v>
      </c>
      <c r="C98" s="186" t="str">
        <f t="shared" si="182"/>
        <v>Transport Freight - HCV6</v>
      </c>
      <c r="D98" s="185" t="s">
        <v>150</v>
      </c>
      <c r="F98" s="235">
        <v>5.0361375113209599</v>
      </c>
      <c r="G98" s="24">
        <v>6.01</v>
      </c>
      <c r="H98" s="343">
        <f t="shared" si="192"/>
        <v>6.1205193840660259</v>
      </c>
      <c r="I98" s="24">
        <f t="shared" si="192"/>
        <v>6.1967046974991353</v>
      </c>
      <c r="J98" s="24">
        <f t="shared" si="192"/>
        <v>5.8395353485339427</v>
      </c>
      <c r="K98" s="24">
        <f t="shared" si="192"/>
        <v>5.9369964008438423</v>
      </c>
      <c r="L98" s="24">
        <f t="shared" si="192"/>
        <v>7.0669422970495743</v>
      </c>
      <c r="M98" s="24">
        <f t="shared" si="192"/>
        <v>8.5875393909520028</v>
      </c>
      <c r="N98" s="24">
        <f t="shared" si="192"/>
        <v>10.601232114507592</v>
      </c>
      <c r="P98" s="10">
        <f t="shared" si="184"/>
        <v>5.3070390085655363</v>
      </c>
      <c r="Q98" s="10">
        <f t="shared" si="184"/>
        <v>5.4718999501165362</v>
      </c>
      <c r="R98" s="10">
        <f t="shared" si="184"/>
        <v>5.1565127931059873</v>
      </c>
      <c r="S98" s="10">
        <f t="shared" si="184"/>
        <v>5.2430707193180695</v>
      </c>
      <c r="T98" s="10">
        <f t="shared" si="184"/>
        <v>6.240355813930754</v>
      </c>
      <c r="U98" s="10">
        <f t="shared" si="184"/>
        <v>7.5830959293469906</v>
      </c>
      <c r="V98" s="10">
        <f t="shared" si="184"/>
        <v>9.3612566340348611</v>
      </c>
      <c r="W98" s="285"/>
      <c r="X98" s="10">
        <f t="shared" si="185"/>
        <v>5.3070390085655363</v>
      </c>
      <c r="Y98" s="10">
        <f t="shared" si="186"/>
        <v>5.4718999501165362</v>
      </c>
      <c r="Z98" s="10">
        <f t="shared" si="187"/>
        <v>5.1565127931059873</v>
      </c>
      <c r="AA98" s="10">
        <f t="shared" si="188"/>
        <v>5.2430707193180695</v>
      </c>
      <c r="AB98" s="10">
        <f t="shared" ref="AB98:AD98" si="196">AB82/AB69</f>
        <v>5.9283380232342155</v>
      </c>
      <c r="AC98" s="10">
        <f t="shared" si="196"/>
        <v>6.8437440762356578</v>
      </c>
      <c r="AD98" s="10">
        <f t="shared" si="196"/>
        <v>8.0261074066056377</v>
      </c>
    </row>
    <row r="99" spans="1:78">
      <c r="A99" s="185" t="s">
        <v>16</v>
      </c>
      <c r="B99" s="186" t="str">
        <f>'[2]TS BYDem'!D26</f>
        <v>TFHCV7</v>
      </c>
      <c r="C99" s="186" t="str">
        <f t="shared" si="182"/>
        <v>Transport Freight - HCV7</v>
      </c>
      <c r="D99" s="185" t="s">
        <v>150</v>
      </c>
      <c r="F99" s="235">
        <v>1.5653068685251901</v>
      </c>
      <c r="G99" s="24">
        <v>1.7</v>
      </c>
      <c r="H99" s="24">
        <v>1.78</v>
      </c>
      <c r="I99" s="24">
        <f t="shared" si="192"/>
        <v>1.802156593158414</v>
      </c>
      <c r="J99" s="24">
        <f t="shared" si="192"/>
        <v>1.6982828201558868</v>
      </c>
      <c r="K99" s="24">
        <f t="shared" si="192"/>
        <v>1.7266269298997847</v>
      </c>
      <c r="L99" s="24">
        <f t="shared" si="192"/>
        <v>2.055243435956831</v>
      </c>
      <c r="M99" s="24">
        <f t="shared" si="192"/>
        <v>2.4974710734009289</v>
      </c>
      <c r="N99" s="24">
        <f t="shared" si="192"/>
        <v>3.0831032433210828</v>
      </c>
      <c r="P99" s="10">
        <f t="shared" si="184"/>
        <v>1.6495071059844466</v>
      </c>
      <c r="Q99" s="10">
        <f t="shared" si="184"/>
        <v>1.7007483525908407</v>
      </c>
      <c r="R99" s="10">
        <f t="shared" si="184"/>
        <v>1.602721306664576</v>
      </c>
      <c r="S99" s="10">
        <f t="shared" si="184"/>
        <v>1.6296248048555002</v>
      </c>
      <c r="T99" s="10">
        <f t="shared" si="184"/>
        <v>1.9395959295449787</v>
      </c>
      <c r="U99" s="10">
        <f t="shared" si="184"/>
        <v>2.3569396419794804</v>
      </c>
      <c r="V99" s="10">
        <f t="shared" si="184"/>
        <v>2.9096185865342421</v>
      </c>
      <c r="W99" s="285"/>
      <c r="X99" s="10">
        <f t="shared" si="185"/>
        <v>1.6495071059844466</v>
      </c>
      <c r="Y99" s="10">
        <f t="shared" si="186"/>
        <v>1.7007483525908407</v>
      </c>
      <c r="Z99" s="10">
        <f t="shared" si="187"/>
        <v>1.602721306664576</v>
      </c>
      <c r="AA99" s="10">
        <f t="shared" si="188"/>
        <v>1.6296248048555002</v>
      </c>
      <c r="AB99" s="10">
        <f t="shared" ref="AB99:AD99" si="197">AB83/AB70</f>
        <v>1.8426161330677293</v>
      </c>
      <c r="AC99" s="10">
        <f t="shared" si="197"/>
        <v>2.127138026886481</v>
      </c>
      <c r="AD99" s="10">
        <f t="shared" si="197"/>
        <v>2.4946342356297957</v>
      </c>
    </row>
    <row r="100" spans="1:78">
      <c r="A100" s="185" t="s">
        <v>16</v>
      </c>
      <c r="B100" s="186" t="str">
        <f>'[2]TS BYDem'!D27</f>
        <v>TFHCV8</v>
      </c>
      <c r="C100" s="186" t="str">
        <f>C21</f>
        <v>Transport Freight - HCV8</v>
      </c>
      <c r="D100" s="185" t="s">
        <v>150</v>
      </c>
      <c r="F100" s="235">
        <v>5.8486156921973897E-2</v>
      </c>
      <c r="G100" s="24">
        <v>7.9893942605822804E-2</v>
      </c>
      <c r="H100" s="24">
        <v>0.102046183451296</v>
      </c>
      <c r="I100" s="24">
        <f t="shared" si="192"/>
        <v>0.10331640579404838</v>
      </c>
      <c r="J100" s="24">
        <f t="shared" si="192"/>
        <v>9.7361393380793235E-2</v>
      </c>
      <c r="K100" s="24">
        <f t="shared" si="192"/>
        <v>9.8986341820506391E-2</v>
      </c>
      <c r="L100" s="24">
        <f t="shared" si="192"/>
        <v>0.11782570151838351</v>
      </c>
      <c r="M100" s="24">
        <f t="shared" si="192"/>
        <v>0.14317830973066084</v>
      </c>
      <c r="N100" s="24">
        <f t="shared" si="192"/>
        <v>0.17675220177934206</v>
      </c>
      <c r="P100" s="10">
        <f t="shared" si="184"/>
        <v>6.1632216266586243E-2</v>
      </c>
      <c r="Q100" s="10">
        <f t="shared" si="184"/>
        <v>6.3546795222419211E-2</v>
      </c>
      <c r="R100" s="10">
        <f t="shared" si="184"/>
        <v>5.9884110731650432E-2</v>
      </c>
      <c r="S100" s="10">
        <f t="shared" si="184"/>
        <v>6.0889333572349338E-2</v>
      </c>
      <c r="T100" s="10">
        <f t="shared" si="184"/>
        <v>7.2471100831155585E-2</v>
      </c>
      <c r="U100" s="10">
        <f t="shared" si="184"/>
        <v>8.8064739590845625E-2</v>
      </c>
      <c r="V100" s="10">
        <f t="shared" si="184"/>
        <v>0.10871504665118326</v>
      </c>
      <c r="W100" s="285"/>
      <c r="X100" s="10">
        <f t="shared" si="185"/>
        <v>6.1632216266586243E-2</v>
      </c>
      <c r="Y100" s="10">
        <f t="shared" si="186"/>
        <v>6.3546795222419211E-2</v>
      </c>
      <c r="Z100" s="10">
        <f t="shared" si="187"/>
        <v>5.9884110731650432E-2</v>
      </c>
      <c r="AA100" s="10">
        <f t="shared" si="188"/>
        <v>6.0889333572349338E-2</v>
      </c>
      <c r="AB100" s="10">
        <f t="shared" ref="AB100:AD100" si="198">AB84/AB71</f>
        <v>6.88475457895978E-2</v>
      </c>
      <c r="AC100" s="10">
        <f t="shared" si="198"/>
        <v>7.9478427480738162E-2</v>
      </c>
      <c r="AD100" s="10">
        <f t="shared" si="198"/>
        <v>9.3209563122558223E-2</v>
      </c>
    </row>
    <row r="101" spans="1:78">
      <c r="A101" s="185" t="s">
        <v>16</v>
      </c>
      <c r="B101" s="186" t="str">
        <f>'[2]TS BYDem'!D28</f>
        <v>TFHCV9</v>
      </c>
      <c r="C101" s="186" t="str">
        <f>C22</f>
        <v>Transport Freight - HCV9</v>
      </c>
      <c r="D101" s="185" t="s">
        <v>150</v>
      </c>
      <c r="F101" s="235">
        <v>3.9969372950314899E-2</v>
      </c>
      <c r="G101" s="24">
        <v>2.2368931977559604E-2</v>
      </c>
      <c r="H101" s="24">
        <v>2.2670999999999997E-2</v>
      </c>
      <c r="I101" s="24">
        <f t="shared" si="192"/>
        <v>2.2953197822187865E-2</v>
      </c>
      <c r="J101" s="24">
        <f t="shared" si="192"/>
        <v>2.1630207761659609E-2</v>
      </c>
      <c r="K101" s="24">
        <f t="shared" si="192"/>
        <v>2.199121299312248E-2</v>
      </c>
      <c r="L101" s="24">
        <f t="shared" si="192"/>
        <v>2.6176642660998485E-2</v>
      </c>
      <c r="M101" s="24">
        <f t="shared" si="192"/>
        <v>3.1809082418580027E-2</v>
      </c>
      <c r="N101" s="24">
        <f t="shared" si="192"/>
        <v>3.9267996420973179E-2</v>
      </c>
      <c r="P101" s="10">
        <f>P85/P72</f>
        <v>4.2119386319057713E-2</v>
      </c>
      <c r="Q101" s="10">
        <f t="shared" ref="Q101:V101" si="199">Q85/Q72</f>
        <v>4.3427807394332045E-2</v>
      </c>
      <c r="R101" s="10">
        <f t="shared" si="199"/>
        <v>4.0924732989799421E-2</v>
      </c>
      <c r="S101" s="10">
        <f t="shared" si="199"/>
        <v>4.1611701132905007E-2</v>
      </c>
      <c r="T101" s="10">
        <f t="shared" si="199"/>
        <v>4.9526667671201355E-2</v>
      </c>
      <c r="U101" s="10">
        <f t="shared" si="199"/>
        <v>6.0183342618574547E-2</v>
      </c>
      <c r="V101" s="10">
        <f t="shared" si="199"/>
        <v>7.4295738916630022E-2</v>
      </c>
      <c r="W101" s="285"/>
      <c r="X101" s="10">
        <f t="shared" si="185"/>
        <v>4.2119386319057713E-2</v>
      </c>
      <c r="Y101" s="10">
        <f t="shared" si="186"/>
        <v>4.3427807394332045E-2</v>
      </c>
      <c r="Z101" s="10">
        <f t="shared" si="187"/>
        <v>4.0924732989799421E-2</v>
      </c>
      <c r="AA101" s="10">
        <f t="shared" si="188"/>
        <v>4.1611701132905007E-2</v>
      </c>
      <c r="AB101" s="10">
        <f t="shared" ref="AB101:AD101" si="200">AB85/AB72</f>
        <v>4.7050334287641292E-2</v>
      </c>
      <c r="AC101" s="10">
        <f t="shared" si="200"/>
        <v>5.4315466713263531E-2</v>
      </c>
      <c r="AD101" s="10">
        <f t="shared" si="200"/>
        <v>6.3699309153645661E-2</v>
      </c>
    </row>
    <row r="102" spans="1:78">
      <c r="A102" s="185" t="s">
        <v>16</v>
      </c>
      <c r="B102" s="186" t="str">
        <f>'[2]TS BYDem'!D29</f>
        <v>TFRCO</v>
      </c>
      <c r="C102" s="186" t="str">
        <f>C23</f>
        <v>Transport Freight - Rail Corridor</v>
      </c>
      <c r="D102" s="185" t="s">
        <v>149</v>
      </c>
      <c r="F102" s="235">
        <f>'[2]TS BYDem'!J29</f>
        <v>22</v>
      </c>
      <c r="G102" s="24">
        <f t="shared" ref="G102:H102" si="201">G59</f>
        <v>23.18341346438282</v>
      </c>
      <c r="H102" s="24">
        <f t="shared" si="201"/>
        <v>23.609739017898892</v>
      </c>
      <c r="I102" s="24">
        <f t="shared" ref="I102:N102" si="202">I59</f>
        <v>23.903621816773004</v>
      </c>
      <c r="J102" s="10">
        <f t="shared" si="202"/>
        <v>22.525850653068428</v>
      </c>
      <c r="K102" s="10">
        <f t="shared" si="202"/>
        <v>22.901804042814558</v>
      </c>
      <c r="L102" s="10">
        <f t="shared" si="202"/>
        <v>27.260539966960991</v>
      </c>
      <c r="M102" s="10">
        <f t="shared" si="202"/>
        <v>33.126202386375127</v>
      </c>
      <c r="N102" s="10">
        <f t="shared" si="202"/>
        <v>40.893967943847407</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v>
      </c>
      <c r="H103" s="24">
        <f t="shared" si="203"/>
        <v>26.936565879511939</v>
      </c>
      <c r="I103" s="24">
        <f t="shared" ref="I103:N103" si="204">I47</f>
        <v>27.271859436409223</v>
      </c>
      <c r="J103" s="10">
        <f t="shared" si="204"/>
        <v>25.699947790546275</v>
      </c>
      <c r="K103" s="10">
        <f t="shared" si="204"/>
        <v>26.12887643066572</v>
      </c>
      <c r="L103" s="10">
        <f t="shared" si="204"/>
        <v>31.101797871396428</v>
      </c>
      <c r="M103" s="10">
        <f t="shared" si="204"/>
        <v>37.793985449909833</v>
      </c>
      <c r="N103" s="10">
        <f t="shared" si="204"/>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46.092887519806268</v>
      </c>
      <c r="T111" s="186" cm="1">
        <f t="array" ref="T111">IF(T$110=-1,U111,IF(T$110=99,S111,IF(T$110=0,INDEX($F92:$N92,0,T$108),(INDEX($F92:$N92,0,T$110+1)-INDEX($F92:$N92,0,T$110))/(INDEX($F$4:$N$4,0,T$110+1)-INDEX($F$4:$N$4,0,T$110))+S111)))</f>
        <v>46.842953873991142</v>
      </c>
      <c r="U111" s="186" cm="1">
        <f t="array" ref="U111">IF(U$110=-1,V111,IF(U$110=99,T111,IF(U$110=0,INDEX($F92:$N92,0,U$108),(INDEX($F92:$N92,0,U$110+1)-INDEX($F92:$N92,0,U$110))/(INDEX($F$4:$N$4,0,U$110+1)-INDEX($F$4:$N$4,0,U$110))+T111)))</f>
        <v>44.142991852962098</v>
      </c>
      <c r="V111" s="186" cm="1">
        <f t="array" ref="V111">IF(V$110=-1,W111,IF(V$110=99,U111,IF(V$110=0,INDEX($F92:$N92,0,V$108),(INDEX($F92:$N92,0,V$110+1)-INDEX($F92:$N92,0,V$110))/(INDEX($F$4:$N$4,0,V$110+1)-INDEX($F$4:$N$4,0,V$110))+U111)))</f>
        <v>44.879732395028867</v>
      </c>
      <c r="W111" s="186" cm="1">
        <f t="array" ref="W111">IF(W$110=-1,X111,IF(W$110=99,V111,IF(W$110=0,INDEX($F92:$N92,0,W$108),(INDEX($F92:$N92,0,W$110+1)-INDEX($F92:$N92,0,W$110))/(INDEX($F$4:$N$4,0,W$110+1)-INDEX($F$4:$N$4,0,W$110))+V111)))</f>
        <v>45.828803197440493</v>
      </c>
      <c r="X111" s="186" cm="1">
        <f t="array" ref="X111">IF(X$110=-1,Y111,IF(X$110=99,W111,IF(X$110=0,INDEX($F92:$N92,0,X$108),(INDEX($F92:$N92,0,X$110+1)-INDEX($F92:$N92,0,X$110))/(INDEX($F$4:$N$4,0,X$110+1)-INDEX($F$4:$N$4,0,X$110))+W111)))</f>
        <v>46.777873999852119</v>
      </c>
      <c r="Y111" s="186" cm="1">
        <f t="array" ref="Y111">IF(Y$110=-1,Z111,IF(Y$110=99,X111,IF(Y$110=0,INDEX($F92:$N92,0,Y$108),(INDEX($F92:$N92,0,Y$110+1)-INDEX($F92:$N92,0,Y$110))/(INDEX($F$4:$N$4,0,Y$110+1)-INDEX($F$4:$N$4,0,Y$110))+X111)))</f>
        <v>47.726944802263745</v>
      </c>
      <c r="Z111" s="186" cm="1">
        <f t="array" ref="Z111">IF(Z$110=-1,AA111,IF(Z$110=99,Y111,IF(Z$110=0,INDEX($F92:$N92,0,Z$108),(INDEX($F92:$N92,0,Z$110+1)-INDEX($F92:$N92,0,Z$110))/(INDEX($F$4:$N$4,0,Z$110+1)-INDEX($F$4:$N$4,0,Z$110))+Y111)))</f>
        <v>48.676015604675371</v>
      </c>
      <c r="AA111" s="186" cm="1">
        <f t="array" ref="AA111">IF(AA$110=-1,AB111,IF(AA$110=99,Z111,IF(AA$110=0,INDEX($F92:$N92,0,AA$108),(INDEX($F92:$N92,0,AA$110+1)-INDEX($F92:$N92,0,AA$110))/(INDEX($F$4:$N$4,0,AA$110+1)-INDEX($F$4:$N$4,0,AA$110))+Z111)))</f>
        <v>49.625086407086997</v>
      </c>
      <c r="AB111" s="186" cm="1">
        <f t="array" ref="AB111">IF(AB$110=-1,AC111,IF(AB$110=99,AA111,IF(AB$110=0,INDEX($F92:$N92,0,AB$108),(INDEX($F92:$N92,0,AB$110+1)-INDEX($F92:$N92,0,AB$110))/(INDEX($F$4:$N$4,0,AB$110+1)-INDEX($F$4:$N$4,0,AB$110))+AA111)))</f>
        <v>50.574157209498622</v>
      </c>
      <c r="AC111" s="186" cm="1">
        <f t="array" ref="AC111">IF(AC$110=-1,AD111,IF(AC$110=99,AB111,IF(AC$110=0,INDEX($F92:$N92,0,AC$108),(INDEX($F92:$N92,0,AC$110+1)-INDEX($F92:$N92,0,AC$110))/(INDEX($F$4:$N$4,0,AC$110+1)-INDEX($F$4:$N$4,0,AC$110))+AB111)))</f>
        <v>51.523228011910248</v>
      </c>
      <c r="AD111" s="186" cm="1">
        <f t="array" ref="AD111">IF(AD$110=-1,AE111,IF(AD$110=99,AC111,IF(AD$110=0,INDEX($F92:$N92,0,AD$108),(INDEX($F92:$N92,0,AD$110+1)-INDEX($F92:$N92,0,AD$110))/(INDEX($F$4:$N$4,0,AD$110+1)-INDEX($F$4:$N$4,0,AD$110))+AC111)))</f>
        <v>52.472298814321874</v>
      </c>
      <c r="AE111" s="186" cm="1">
        <f t="array" ref="AE111">IF(AE$110=-1,AF111,IF(AE$110=99,AD111,IF(AE$110=0,INDEX($F92:$N92,0,AE$108),(INDEX($F92:$N92,0,AE$110+1)-INDEX($F92:$N92,0,AE$110))/(INDEX($F$4:$N$4,0,AE$110+1)-INDEX($F$4:$N$4,0,AE$110))+AD111)))</f>
        <v>53.421369616733514</v>
      </c>
      <c r="AF111" s="186" cm="1">
        <f t="array" ref="AF111">IF(AF$110=-1,AG111,IF(AF$110=99,AE111,IF(AF$110=0,INDEX($F92:$N92,0,AF$108),(INDEX($F92:$N92,0,AF$110+1)-INDEX($F92:$N92,0,AF$110))/(INDEX($F$4:$N$4,0,AF$110+1)-INDEX($F$4:$N$4,0,AF$110))+AE111)))</f>
        <v>54.570839585172436</v>
      </c>
      <c r="AG111" s="186" cm="1">
        <f t="array" ref="AG111">IF(AG$110=-1,AH111,IF(AG$110=99,AF111,IF(AG$110=0,INDEX($F92:$N92,0,AG$108),(INDEX($F92:$N92,0,AG$110+1)-INDEX($F92:$N92,0,AG$110))/(INDEX($F$4:$N$4,0,AG$110+1)-INDEX($F$4:$N$4,0,AG$110))+AF111)))</f>
        <v>55.720309553611358</v>
      </c>
      <c r="AH111" s="186" cm="1">
        <f t="array" ref="AH111">IF(AH$110=-1,AI111,IF(AH$110=99,AG111,IF(AH$110=0,INDEX($F92:$N92,0,AH$108),(INDEX($F92:$N92,0,AH$110+1)-INDEX($F92:$N92,0,AH$110))/(INDEX($F$4:$N$4,0,AH$110+1)-INDEX($F$4:$N$4,0,AH$110))+AG111)))</f>
        <v>56.86977952205028</v>
      </c>
      <c r="AI111" s="186" cm="1">
        <f t="array" ref="AI111">IF(AI$110=-1,AJ111,IF(AI$110=99,AH111,IF(AI$110=0,INDEX($F92:$N92,0,AI$108),(INDEX($F92:$N92,0,AI$110+1)-INDEX($F92:$N92,0,AI$110))/(INDEX($F$4:$N$4,0,AI$110+1)-INDEX($F$4:$N$4,0,AI$110))+AH111)))</f>
        <v>58.019249490489202</v>
      </c>
      <c r="AJ111" s="186" cm="1">
        <f t="array" ref="AJ111">IF(AJ$110=-1,AK111,IF(AJ$110=99,AI111,IF(AJ$110=0,INDEX($F92:$N92,0,AJ$108),(INDEX($F92:$N92,0,AJ$110+1)-INDEX($F92:$N92,0,AJ$110))/(INDEX($F$4:$N$4,0,AJ$110+1)-INDEX($F$4:$N$4,0,AJ$110))+AI111)))</f>
        <v>59.168719458928123</v>
      </c>
      <c r="AK111" s="186" cm="1">
        <f t="array" ref="AK111">IF(AK$110=-1,AL111,IF(AK$110=99,AJ111,IF(AK$110=0,INDEX($F92:$N92,0,AK$108),(INDEX($F92:$N92,0,AK$110+1)-INDEX($F92:$N92,0,AK$110))/(INDEX($F$4:$N$4,0,AK$110+1)-INDEX($F$4:$N$4,0,AK$110))+AJ111)))</f>
        <v>60.318189427367045</v>
      </c>
      <c r="AL111" s="186" cm="1">
        <f t="array" ref="AL111">IF(AL$110=-1,AM111,IF(AL$110=99,AK111,IF(AL$110=0,INDEX($F92:$N92,0,AL$108),(INDEX($F92:$N92,0,AL$110+1)-INDEX($F92:$N92,0,AL$110))/(INDEX($F$4:$N$4,0,AL$110+1)-INDEX($F$4:$N$4,0,AL$110))+AK111)))</f>
        <v>61.467659395805967</v>
      </c>
      <c r="AM111" s="186" cm="1">
        <f t="array" ref="AM111">IF(AM$110=-1,AN111,IF(AM$110=99,AL111,IF(AM$110=0,INDEX($F92:$N92,0,AM$108),(INDEX($F92:$N92,0,AM$110+1)-INDEX($F92:$N92,0,AM$110))/(INDEX($F$4:$N$4,0,AM$110+1)-INDEX($F$4:$N$4,0,AM$110))+AL111)))</f>
        <v>62.617129364244889</v>
      </c>
      <c r="AN111" s="186" cm="1">
        <f t="array" ref="AN111">IF(AN$110=-1,AO111,IF(AN$110=99,AM111,IF(AN$110=0,INDEX($F92:$N92,0,AN$108),(INDEX($F92:$N92,0,AN$110+1)-INDEX($F92:$N92,0,AN$110))/(INDEX($F$4:$N$4,0,AN$110+1)-INDEX($F$4:$N$4,0,AN$110))+AM111)))</f>
        <v>63.766599332683811</v>
      </c>
      <c r="AO111" s="186" cm="1">
        <f t="array" ref="AO111">IF(AO$110=-1,AP111,IF(AO$110=99,AN111,IF(AO$110=0,INDEX($F92:$N92,0,AO$108),(INDEX($F92:$N92,0,AO$110+1)-INDEX($F92:$N92,0,AO$110))/(INDEX($F$4:$N$4,0,AO$110+1)-INDEX($F$4:$N$4,0,AO$110))+AN111)))</f>
        <v>64.916069301122718</v>
      </c>
      <c r="AP111" s="186" cm="1">
        <f t="array" ref="AP111">IF(AP$110=-1,AQ111,IF(AP$110=99,AO111,IF(AP$110=0,INDEX($F92:$N92,0,AP$108),(INDEX($F92:$N92,0,AP$110+1)-INDEX($F92:$N92,0,AP$110))/(INDEX($F$4:$N$4,0,AP$110+1)-INDEX($F$4:$N$4,0,AP$110))+AO111)))</f>
        <v>66.438286672623008</v>
      </c>
      <c r="AQ111" s="186" cm="1">
        <f t="array" ref="AQ111">IF(AQ$110=-1,AR111,IF(AQ$110=99,AP111,IF(AQ$110=0,INDEX($F92:$N92,0,AQ$108),(INDEX($F92:$N92,0,AQ$110+1)-INDEX($F92:$N92,0,AQ$110))/(INDEX($F$4:$N$4,0,AQ$110+1)-INDEX($F$4:$N$4,0,AQ$110))+AP111)))</f>
        <v>67.960504044123297</v>
      </c>
      <c r="AR111" s="186" cm="1">
        <f t="array" ref="AR111">IF(AR$110=-1,AS111,IF(AR$110=99,AQ111,IF(AR$110=0,INDEX($F92:$N92,0,AR$108),(INDEX($F92:$N92,0,AR$110+1)-INDEX($F92:$N92,0,AR$110))/(INDEX($F$4:$N$4,0,AR$110+1)-INDEX($F$4:$N$4,0,AR$110))+AQ111)))</f>
        <v>69.482721415623587</v>
      </c>
      <c r="AS111" s="186" cm="1">
        <f t="array" ref="AS111">IF(AS$110=-1,AT111,IF(AS$110=99,AR111,IF(AS$110=0,INDEX($F92:$N92,0,AS$108),(INDEX($F92:$N92,0,AS$110+1)-INDEX($F92:$N92,0,AS$110))/(INDEX($F$4:$N$4,0,AS$110+1)-INDEX($F$4:$N$4,0,AS$110))+AR111)))</f>
        <v>71.004938787123876</v>
      </c>
      <c r="AT111" s="186" cm="1">
        <f t="array" ref="AT111">IF(AT$110=-1,AU111,IF(AT$110=99,AS111,IF(AT$110=0,INDEX($F92:$N92,0,AT$108),(INDEX($F92:$N92,0,AT$110+1)-INDEX($F92:$N92,0,AT$110))/(INDEX($F$4:$N$4,0,AT$110+1)-INDEX($F$4:$N$4,0,AT$110))+AS111)))</f>
        <v>72.527156158624166</v>
      </c>
      <c r="AU111" s="186" cm="1">
        <f t="array" ref="AU111">IF(AU$110=-1,AV111,IF(AU$110=99,AT111,IF(AU$110=0,INDEX($F92:$N92,0,AU$108),(INDEX($F92:$N92,0,AU$110+1)-INDEX($F92:$N92,0,AU$110))/(INDEX($F$4:$N$4,0,AU$110+1)-INDEX($F$4:$N$4,0,AU$110))+AT111)))</f>
        <v>74.049373530124456</v>
      </c>
      <c r="AV111" s="186" cm="1">
        <f t="array" ref="AV111">IF(AV$110=-1,AW111,IF(AV$110=99,AU111,IF(AV$110=0,INDEX($F92:$N92,0,AV$108),(INDEX($F92:$N92,0,AV$110+1)-INDEX($F92:$N92,0,AV$110))/(INDEX($F$4:$N$4,0,AV$110+1)-INDEX($F$4:$N$4,0,AV$110))+AU111)))</f>
        <v>75.571590901624745</v>
      </c>
      <c r="AW111" s="186" cm="1">
        <f t="array" ref="AW111">IF(AW$110=-1,AX111,IF(AW$110=99,AV111,IF(AW$110=0,INDEX($F92:$N92,0,AW$108),(INDEX($F92:$N92,0,AW$110+1)-INDEX($F92:$N92,0,AW$110))/(INDEX($F$4:$N$4,0,AW$110+1)-INDEX($F$4:$N$4,0,AW$110))+AV111)))</f>
        <v>77.093808273125035</v>
      </c>
      <c r="AX111" s="186" cm="1">
        <f t="array" ref="AX111">IF(AX$110=-1,AY111,IF(AX$110=99,AW111,IF(AX$110=0,INDEX($F92:$N92,0,AX$108),(INDEX($F92:$N92,0,AX$110+1)-INDEX($F92:$N92,0,AX$110))/(INDEX($F$4:$N$4,0,AX$110+1)-INDEX($F$4:$N$4,0,AX$110))+AW111)))</f>
        <v>78.616025644625324</v>
      </c>
      <c r="AY111" s="186" cm="1">
        <f t="array" ref="AY111">IF(AY$110=-1,AZ111,IF(AY$110=99,AX111,IF(AY$110=0,INDEX($F92:$N92,0,AY$108),(INDEX($F92:$N92,0,AY$110+1)-INDEX($F92:$N92,0,AY$110))/(INDEX($F$4:$N$4,0,AY$110+1)-INDEX($F$4:$N$4,0,AY$110))+AX111)))</f>
        <v>80.138243016125571</v>
      </c>
      <c r="AZ111" s="186" cm="1">
        <f t="array" ref="AZ111">IF(AZ$110=-1,BA111,IF(AZ$110=99,AY111,IF(AZ$110=0,INDEX($F92:$N92,0,AZ$108),(INDEX($F92:$N92,0,AZ$110+1)-INDEX($F92:$N92,0,AZ$110))/(INDEX($F$4:$N$4,0,AZ$110+1)-INDEX($F$4:$N$4,0,AZ$110))+AY111)))</f>
        <v>80.138243016125571</v>
      </c>
      <c r="BA111" s="186" cm="1">
        <f t="array" ref="BA111">IF(BA$110=-1,BB111,IF(BA$110=99,AZ111,IF(BA$110=0,INDEX($F92:$N92,0,BA$108),(INDEX($F92:$N92,0,BA$110+1)-INDEX($F92:$N92,0,BA$110))/(INDEX($F$4:$N$4,0,BA$110+1)-INDEX($F$4:$N$4,0,BA$110))+AZ111)))</f>
        <v>80.138243016125571</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3.4714719793248676</v>
      </c>
      <c r="T112" s="186" cm="1">
        <f t="array" ref="T112">IF(T$110=-1,U112,IF(T$110=99,S112,IF(T$110=0,INDEX($F93:$N93,0,T$108),(INDEX($F93:$N93,0,T$110+1)-INDEX($F93:$N93,0,T$110))/(INDEX($F$4:$N$4,0,T$110+1)-INDEX($F$4:$N$4,0,T$110))+S112)))</f>
        <v>3.4929439586497351</v>
      </c>
      <c r="U112" s="186" cm="1">
        <f t="array" ref="U112">IF(U$110=-1,V112,IF(U$110=99,T112,IF(U$110=0,INDEX($F93:$N93,0,U$108),(INDEX($F93:$N93,0,U$110+1)-INDEX($F93:$N93,0,U$110))/(INDEX($F$4:$N$4,0,U$110+1)-INDEX($F$4:$N$4,0,U$110))+T112)))</f>
        <v>3.2916155783920269</v>
      </c>
      <c r="V112" s="186" cm="1">
        <f t="array" ref="V112">IF(V$110=-1,W112,IF(V$110=99,U112,IF(V$110=0,INDEX($F93:$N93,0,V$108),(INDEX($F93:$N93,0,V$110+1)-INDEX($F93:$N93,0,V$110))/(INDEX($F$4:$N$4,0,V$110+1)-INDEX($F$4:$N$4,0,V$110))+U112)))</f>
        <v>3.3465521955922775</v>
      </c>
      <c r="W112" s="186" cm="1">
        <f t="array" ref="W112">IF(W$110=-1,X112,IF(W$110=99,V112,IF(W$110=0,INDEX($F93:$N93,0,W$108),(INDEX($F93:$N93,0,W$110+1)-INDEX($F93:$N93,0,W$110))/(INDEX($F$4:$N$4,0,W$110+1)-INDEX($F$4:$N$4,0,W$110))+V112)))</f>
        <v>3.4173216678704805</v>
      </c>
      <c r="X112" s="186" cm="1">
        <f t="array" ref="X112">IF(X$110=-1,Y112,IF(X$110=99,W112,IF(X$110=0,INDEX($F93:$N93,0,X$108),(INDEX($F93:$N93,0,X$110+1)-INDEX($F93:$N93,0,X$110))/(INDEX($F$4:$N$4,0,X$110+1)-INDEX($F$4:$N$4,0,X$110))+W112)))</f>
        <v>3.4880911401486836</v>
      </c>
      <c r="Y112" s="186" cm="1">
        <f t="array" ref="Y112">IF(Y$110=-1,Z112,IF(Y$110=99,X112,IF(Y$110=0,INDEX($F93:$N93,0,Y$108),(INDEX($F93:$N93,0,Y$110+1)-INDEX($F93:$N93,0,Y$110))/(INDEX($F$4:$N$4,0,Y$110+1)-INDEX($F$4:$N$4,0,Y$110))+X112)))</f>
        <v>3.5588606124268867</v>
      </c>
      <c r="Z112" s="186" cm="1">
        <f t="array" ref="Z112">IF(Z$110=-1,AA112,IF(Z$110=99,Y112,IF(Z$110=0,INDEX($F93:$N93,0,Z$108),(INDEX($F93:$N93,0,Z$110+1)-INDEX($F93:$N93,0,Z$110))/(INDEX($F$4:$N$4,0,Z$110+1)-INDEX($F$4:$N$4,0,Z$110))+Y112)))</f>
        <v>3.6296300847050897</v>
      </c>
      <c r="AA112" s="186" cm="1">
        <f t="array" ref="AA112">IF(AA$110=-1,AB112,IF(AA$110=99,Z112,IF(AA$110=0,INDEX($F93:$N93,0,AA$108),(INDEX($F93:$N93,0,AA$110+1)-INDEX($F93:$N93,0,AA$110))/(INDEX($F$4:$N$4,0,AA$110+1)-INDEX($F$4:$N$4,0,AA$110))+Z112)))</f>
        <v>3.7003995569832928</v>
      </c>
      <c r="AB112" s="186" cm="1">
        <f t="array" ref="AB112">IF(AB$110=-1,AC112,IF(AB$110=99,AA112,IF(AB$110=0,INDEX($F93:$N93,0,AB$108),(INDEX($F93:$N93,0,AB$110+1)-INDEX($F93:$N93,0,AB$110))/(INDEX($F$4:$N$4,0,AB$110+1)-INDEX($F$4:$N$4,0,AB$110))+AA112)))</f>
        <v>3.7711690292614959</v>
      </c>
      <c r="AC112" s="186" cm="1">
        <f t="array" ref="AC112">IF(AC$110=-1,AD112,IF(AC$110=99,AB112,IF(AC$110=0,INDEX($F93:$N93,0,AC$108),(INDEX($F93:$N93,0,AC$110+1)-INDEX($F93:$N93,0,AC$110))/(INDEX($F$4:$N$4,0,AC$110+1)-INDEX($F$4:$N$4,0,AC$110))+AB112)))</f>
        <v>3.841938501539699</v>
      </c>
      <c r="AD112" s="186" cm="1">
        <f t="array" ref="AD112">IF(AD$110=-1,AE112,IF(AD$110=99,AC112,IF(AD$110=0,INDEX($F93:$N93,0,AD$108),(INDEX($F93:$N93,0,AD$110+1)-INDEX($F93:$N93,0,AD$110))/(INDEX($F$4:$N$4,0,AD$110+1)-INDEX($F$4:$N$4,0,AD$110))+AC112)))</f>
        <v>3.912707973817902</v>
      </c>
      <c r="AE112" s="186" cm="1">
        <f t="array" ref="AE112">IF(AE$110=-1,AF112,IF(AE$110=99,AD112,IF(AE$110=0,INDEX($F93:$N93,0,AE$108),(INDEX($F93:$N93,0,AE$110+1)-INDEX($F93:$N93,0,AE$110))/(INDEX($F$4:$N$4,0,AE$110+1)-INDEX($F$4:$N$4,0,AE$110))+AD112)))</f>
        <v>3.9834774460961033</v>
      </c>
      <c r="AF112" s="186" cm="1">
        <f t="array" ref="AF112">IF(AF$110=-1,AG112,IF(AF$110=99,AE112,IF(AF$110=0,INDEX($F93:$N93,0,AF$108),(INDEX($F93:$N93,0,AF$110+1)-INDEX($F93:$N93,0,AF$110))/(INDEX($F$4:$N$4,0,AF$110+1)-INDEX($F$4:$N$4,0,AF$110))+AE112)))</f>
        <v>4.0691901061625151</v>
      </c>
      <c r="AG112" s="186" cm="1">
        <f t="array" ref="AG112">IF(AG$110=-1,AH112,IF(AG$110=99,AF112,IF(AG$110=0,INDEX($F93:$N93,0,AG$108),(INDEX($F93:$N93,0,AG$110+1)-INDEX($F93:$N93,0,AG$110))/(INDEX($F$4:$N$4,0,AG$110+1)-INDEX($F$4:$N$4,0,AG$110))+AF112)))</f>
        <v>4.1549027662289273</v>
      </c>
      <c r="AH112" s="186" cm="1">
        <f t="array" ref="AH112">IF(AH$110=-1,AI112,IF(AH$110=99,AG112,IF(AH$110=0,INDEX($F93:$N93,0,AH$108),(INDEX($F93:$N93,0,AH$110+1)-INDEX($F93:$N93,0,AH$110))/(INDEX($F$4:$N$4,0,AH$110+1)-INDEX($F$4:$N$4,0,AH$110))+AG112)))</f>
        <v>4.2406154262953395</v>
      </c>
      <c r="AI112" s="186" cm="1">
        <f t="array" ref="AI112">IF(AI$110=-1,AJ112,IF(AI$110=99,AH112,IF(AI$110=0,INDEX($F93:$N93,0,AI$108),(INDEX($F93:$N93,0,AI$110+1)-INDEX($F93:$N93,0,AI$110))/(INDEX($F$4:$N$4,0,AI$110+1)-INDEX($F$4:$N$4,0,AI$110))+AH112)))</f>
        <v>4.3263280863617517</v>
      </c>
      <c r="AJ112" s="186" cm="1">
        <f t="array" ref="AJ112">IF(AJ$110=-1,AK112,IF(AJ$110=99,AI112,IF(AJ$110=0,INDEX($F93:$N93,0,AJ$108),(INDEX($F93:$N93,0,AJ$110+1)-INDEX($F93:$N93,0,AJ$110))/(INDEX($F$4:$N$4,0,AJ$110+1)-INDEX($F$4:$N$4,0,AJ$110))+AI112)))</f>
        <v>4.4120407464281639</v>
      </c>
      <c r="AK112" s="186" cm="1">
        <f t="array" ref="AK112">IF(AK$110=-1,AL112,IF(AK$110=99,AJ112,IF(AK$110=0,INDEX($F93:$N93,0,AK$108),(INDEX($F93:$N93,0,AK$110+1)-INDEX($F93:$N93,0,AK$110))/(INDEX($F$4:$N$4,0,AK$110+1)-INDEX($F$4:$N$4,0,AK$110))+AJ112)))</f>
        <v>4.4977534064945761</v>
      </c>
      <c r="AL112" s="186" cm="1">
        <f t="array" ref="AL112">IF(AL$110=-1,AM112,IF(AL$110=99,AK112,IF(AL$110=0,INDEX($F93:$N93,0,AL$108),(INDEX($F93:$N93,0,AL$110+1)-INDEX($F93:$N93,0,AL$110))/(INDEX($F$4:$N$4,0,AL$110+1)-INDEX($F$4:$N$4,0,AL$110))+AK112)))</f>
        <v>4.5834660665609883</v>
      </c>
      <c r="AM112" s="186" cm="1">
        <f t="array" ref="AM112">IF(AM$110=-1,AN112,IF(AM$110=99,AL112,IF(AM$110=0,INDEX($F93:$N93,0,AM$108),(INDEX($F93:$N93,0,AM$110+1)-INDEX($F93:$N93,0,AM$110))/(INDEX($F$4:$N$4,0,AM$110+1)-INDEX($F$4:$N$4,0,AM$110))+AL112)))</f>
        <v>4.6691787266274005</v>
      </c>
      <c r="AN112" s="186" cm="1">
        <f t="array" ref="AN112">IF(AN$110=-1,AO112,IF(AN$110=99,AM112,IF(AN$110=0,INDEX($F93:$N93,0,AN$108),(INDEX($F93:$N93,0,AN$110+1)-INDEX($F93:$N93,0,AN$110))/(INDEX($F$4:$N$4,0,AN$110+1)-INDEX($F$4:$N$4,0,AN$110))+AM112)))</f>
        <v>4.7548913866938127</v>
      </c>
      <c r="AO112" s="186" cm="1">
        <f t="array" ref="AO112">IF(AO$110=-1,AP112,IF(AO$110=99,AN112,IF(AO$110=0,INDEX($F93:$N93,0,AO$108),(INDEX($F93:$N93,0,AO$110+1)-INDEX($F93:$N93,0,AO$110))/(INDEX($F$4:$N$4,0,AO$110+1)-INDEX($F$4:$N$4,0,AO$110))+AN112)))</f>
        <v>4.8406040467602249</v>
      </c>
      <c r="AP112" s="186" cm="1">
        <f t="array" ref="AP112">IF(AP$110=-1,AQ112,IF(AP$110=99,AO112,IF(AP$110=0,INDEX($F93:$N93,0,AP$108),(INDEX($F93:$N93,0,AP$110+1)-INDEX($F93:$N93,0,AP$110))/(INDEX($F$4:$N$4,0,AP$110+1)-INDEX($F$4:$N$4,0,AP$110))+AO112)))</f>
        <v>4.9541114055368842</v>
      </c>
      <c r="AQ112" s="186" cm="1">
        <f t="array" ref="AQ112">IF(AQ$110=-1,AR112,IF(AQ$110=99,AP112,IF(AQ$110=0,INDEX($F93:$N93,0,AQ$108),(INDEX($F93:$N93,0,AQ$110+1)-INDEX($F93:$N93,0,AQ$110))/(INDEX($F$4:$N$4,0,AQ$110+1)-INDEX($F$4:$N$4,0,AQ$110))+AP112)))</f>
        <v>5.0676187643135435</v>
      </c>
      <c r="AR112" s="186" cm="1">
        <f t="array" ref="AR112">IF(AR$110=-1,AS112,IF(AR$110=99,AQ112,IF(AR$110=0,INDEX($F93:$N93,0,AR$108),(INDEX($F93:$N93,0,AR$110+1)-INDEX($F93:$N93,0,AR$110))/(INDEX($F$4:$N$4,0,AR$110+1)-INDEX($F$4:$N$4,0,AR$110))+AQ112)))</f>
        <v>5.1811261230902028</v>
      </c>
      <c r="AS112" s="186" cm="1">
        <f t="array" ref="AS112">IF(AS$110=-1,AT112,IF(AS$110=99,AR112,IF(AS$110=0,INDEX($F93:$N93,0,AS$108),(INDEX($F93:$N93,0,AS$110+1)-INDEX($F93:$N93,0,AS$110))/(INDEX($F$4:$N$4,0,AS$110+1)-INDEX($F$4:$N$4,0,AS$110))+AR112)))</f>
        <v>5.2946334818668621</v>
      </c>
      <c r="AT112" s="186" cm="1">
        <f t="array" ref="AT112">IF(AT$110=-1,AU112,IF(AT$110=99,AS112,IF(AT$110=0,INDEX($F93:$N93,0,AT$108),(INDEX($F93:$N93,0,AT$110+1)-INDEX($F93:$N93,0,AT$110))/(INDEX($F$4:$N$4,0,AT$110+1)-INDEX($F$4:$N$4,0,AT$110))+AS112)))</f>
        <v>5.4081408406435214</v>
      </c>
      <c r="AU112" s="186" cm="1">
        <f t="array" ref="AU112">IF(AU$110=-1,AV112,IF(AU$110=99,AT112,IF(AU$110=0,INDEX($F93:$N93,0,AU$108),(INDEX($F93:$N93,0,AU$110+1)-INDEX($F93:$N93,0,AU$110))/(INDEX($F$4:$N$4,0,AU$110+1)-INDEX($F$4:$N$4,0,AU$110))+AT112)))</f>
        <v>5.5216481994201807</v>
      </c>
      <c r="AV112" s="186" cm="1">
        <f t="array" ref="AV112">IF(AV$110=-1,AW112,IF(AV$110=99,AU112,IF(AV$110=0,INDEX($F93:$N93,0,AV$108),(INDEX($F93:$N93,0,AV$110+1)-INDEX($F93:$N93,0,AV$110))/(INDEX($F$4:$N$4,0,AV$110+1)-INDEX($F$4:$N$4,0,AV$110))+AU112)))</f>
        <v>5.63515555819684</v>
      </c>
      <c r="AW112" s="186" cm="1">
        <f t="array" ref="AW112">IF(AW$110=-1,AX112,IF(AW$110=99,AV112,IF(AW$110=0,INDEX($F93:$N93,0,AW$108),(INDEX($F93:$N93,0,AW$110+1)-INDEX($F93:$N93,0,AW$110))/(INDEX($F$4:$N$4,0,AW$110+1)-INDEX($F$4:$N$4,0,AW$110))+AV112)))</f>
        <v>5.7486629169734993</v>
      </c>
      <c r="AX112" s="186" cm="1">
        <f t="array" ref="AX112">IF(AX$110=-1,AY112,IF(AX$110=99,AW112,IF(AX$110=0,INDEX($F93:$N93,0,AX$108),(INDEX($F93:$N93,0,AX$110+1)-INDEX($F93:$N93,0,AX$110))/(INDEX($F$4:$N$4,0,AX$110+1)-INDEX($F$4:$N$4,0,AX$110))+AW112)))</f>
        <v>5.8621702757501586</v>
      </c>
      <c r="AY112" s="186" cm="1">
        <f t="array" ref="AY112">IF(AY$110=-1,AZ112,IF(AY$110=99,AX112,IF(AY$110=0,INDEX($F93:$N93,0,AY$108),(INDEX($F93:$N93,0,AY$110+1)-INDEX($F93:$N93,0,AY$110))/(INDEX($F$4:$N$4,0,AY$110+1)-INDEX($F$4:$N$4,0,AY$110))+AX112)))</f>
        <v>5.9756776345268161</v>
      </c>
      <c r="AZ112" s="186" cm="1">
        <f t="array" ref="AZ112">IF(AZ$110=-1,BA112,IF(AZ$110=99,AY112,IF(AZ$110=0,INDEX($F93:$N93,0,AZ$108),(INDEX($F93:$N93,0,AZ$110+1)-INDEX($F93:$N93,0,AZ$110))/(INDEX($F$4:$N$4,0,AZ$110+1)-INDEX($F$4:$N$4,0,AZ$110))+AY112)))</f>
        <v>5.9756776345268161</v>
      </c>
      <c r="BA112" s="186" cm="1">
        <f t="array" ref="BA112">IF(BA$110=-1,BB112,IF(BA$110=99,AZ112,IF(BA$110=0,INDEX($F93:$N93,0,BA$108),(INDEX($F93:$N93,0,BA$110+1)-INDEX($F93:$N93,0,BA$110))/(INDEX($F$4:$N$4,0,BA$110+1)-INDEX($F$4:$N$4,0,BA$110))+AZ112)))</f>
        <v>5.9756776345268161</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0.7022203283408196</v>
      </c>
      <c r="V113" s="186" cm="1">
        <f t="array" ref="V113">IF(V$110=-1,W113,IF(V$110=99,U113,IF(V$110=0,INDEX($F94:$N94,0,V$108),(INDEX($F94:$N94,0,V$110+1)-INDEX($F94:$N94,0,V$110))/(INDEX($F$4:$N$4,0,V$110+1)-INDEX($F$4:$N$4,0,V$110))+U113)))</f>
        <v>0.71394029030160844</v>
      </c>
      <c r="W113" s="186" cm="1">
        <f t="array" ref="W113">IF(W$110=-1,X113,IF(W$110=99,V113,IF(W$110=0,INDEX($F94:$N94,0,W$108),(INDEX($F94:$N94,0,W$110+1)-INDEX($F94:$N94,0,W$110))/(INDEX($F$4:$N$4,0,W$110+1)-INDEX($F$4:$N$4,0,W$110))+V113)))</f>
        <v>0.72903797132667603</v>
      </c>
      <c r="X113" s="186" cm="1">
        <f t="array" ref="X113">IF(X$110=-1,Y113,IF(X$110=99,W113,IF(X$110=0,INDEX($F94:$N94,0,X$108),(INDEX($F94:$N94,0,X$110+1)-INDEX($F94:$N94,0,X$110))/(INDEX($F$4:$N$4,0,X$110+1)-INDEX($F$4:$N$4,0,X$110))+W113)))</f>
        <v>0.74413565235174362</v>
      </c>
      <c r="Y113" s="186" cm="1">
        <f t="array" ref="Y113">IF(Y$110=-1,Z113,IF(Y$110=99,X113,IF(Y$110=0,INDEX($F94:$N94,0,Y$108),(INDEX($F94:$N94,0,Y$110+1)-INDEX($F94:$N94,0,Y$110))/(INDEX($F$4:$N$4,0,Y$110+1)-INDEX($F$4:$N$4,0,Y$110))+X113)))</f>
        <v>0.7592333333768112</v>
      </c>
      <c r="Z113" s="186" cm="1">
        <f t="array" ref="Z113">IF(Z$110=-1,AA113,IF(Z$110=99,Y113,IF(Z$110=0,INDEX($F94:$N94,0,Z$108),(INDEX($F94:$N94,0,Z$110+1)-INDEX($F94:$N94,0,Z$110))/(INDEX($F$4:$N$4,0,Z$110+1)-INDEX($F$4:$N$4,0,Z$110))+Y113)))</f>
        <v>0.77433101440187879</v>
      </c>
      <c r="AA113" s="186" cm="1">
        <f t="array" ref="AA113">IF(AA$110=-1,AB113,IF(AA$110=99,Z113,IF(AA$110=0,INDEX($F94:$N94,0,AA$108),(INDEX($F94:$N94,0,AA$110+1)-INDEX($F94:$N94,0,AA$110))/(INDEX($F$4:$N$4,0,AA$110+1)-INDEX($F$4:$N$4,0,AA$110))+Z113)))</f>
        <v>0.78942869542694638</v>
      </c>
      <c r="AB113" s="186" cm="1">
        <f t="array" ref="AB113">IF(AB$110=-1,AC113,IF(AB$110=99,AA113,IF(AB$110=0,INDEX($F94:$N94,0,AB$108),(INDEX($F94:$N94,0,AB$110+1)-INDEX($F94:$N94,0,AB$110))/(INDEX($F$4:$N$4,0,AB$110+1)-INDEX($F$4:$N$4,0,AB$110))+AA113)))</f>
        <v>0.80452637645201397</v>
      </c>
      <c r="AC113" s="186" cm="1">
        <f t="array" ref="AC113">IF(AC$110=-1,AD113,IF(AC$110=99,AB113,IF(AC$110=0,INDEX($F94:$N94,0,AC$108),(INDEX($F94:$N94,0,AC$110+1)-INDEX($F94:$N94,0,AC$110))/(INDEX($F$4:$N$4,0,AC$110+1)-INDEX($F$4:$N$4,0,AC$110))+AB113)))</f>
        <v>0.81962405747708156</v>
      </c>
      <c r="AD113" s="186" cm="1">
        <f t="array" ref="AD113">IF(AD$110=-1,AE113,IF(AD$110=99,AC113,IF(AD$110=0,INDEX($F94:$N94,0,AD$108),(INDEX($F94:$N94,0,AD$110+1)-INDEX($F94:$N94,0,AD$110))/(INDEX($F$4:$N$4,0,AD$110+1)-INDEX($F$4:$N$4,0,AD$110))+AC113)))</f>
        <v>0.83472173850214915</v>
      </c>
      <c r="AE113" s="186" cm="1">
        <f t="array" ref="AE113">IF(AE$110=-1,AF113,IF(AE$110=99,AD113,IF(AE$110=0,INDEX($F94:$N94,0,AE$108),(INDEX($F94:$N94,0,AE$110+1)-INDEX($F94:$N94,0,AE$110))/(INDEX($F$4:$N$4,0,AE$110+1)-INDEX($F$4:$N$4,0,AE$110))+AD113)))</f>
        <v>0.84981941952721651</v>
      </c>
      <c r="AF113" s="186" cm="1">
        <f t="array" ref="AF113">IF(AF$110=-1,AG113,IF(AF$110=99,AE113,IF(AF$110=0,INDEX($F94:$N94,0,AF$108),(INDEX($F94:$N94,0,AF$110+1)-INDEX($F94:$N94,0,AF$110))/(INDEX($F$4:$N$4,0,AF$110+1)-INDEX($F$4:$N$4,0,AF$110))+AE113)))</f>
        <v>0.86810502149420077</v>
      </c>
      <c r="AG113" s="186" cm="1">
        <f t="array" ref="AG113">IF(AG$110=-1,AH113,IF(AG$110=99,AF113,IF(AG$110=0,INDEX($F94:$N94,0,AG$108),(INDEX($F94:$N94,0,AG$110+1)-INDEX($F94:$N94,0,AG$110))/(INDEX($F$4:$N$4,0,AG$110+1)-INDEX($F$4:$N$4,0,AG$110))+AF113)))</f>
        <v>0.88639062346118491</v>
      </c>
      <c r="AH113" s="186" cm="1">
        <f t="array" ref="AH113">IF(AH$110=-1,AI113,IF(AH$110=99,AG113,IF(AH$110=0,INDEX($F94:$N94,0,AH$108),(INDEX($F94:$N94,0,AH$110+1)-INDEX($F94:$N94,0,AH$110))/(INDEX($F$4:$N$4,0,AH$110+1)-INDEX($F$4:$N$4,0,AH$110))+AG113)))</f>
        <v>0.90467622542816906</v>
      </c>
      <c r="AI113" s="186" cm="1">
        <f t="array" ref="AI113">IF(AI$110=-1,AJ113,IF(AI$110=99,AH113,IF(AI$110=0,INDEX($F94:$N94,0,AI$108),(INDEX($F94:$N94,0,AI$110+1)-INDEX($F94:$N94,0,AI$110))/(INDEX($F$4:$N$4,0,AI$110+1)-INDEX($F$4:$N$4,0,AI$110))+AH113)))</f>
        <v>0.9229618273951532</v>
      </c>
      <c r="AJ113" s="186" cm="1">
        <f t="array" ref="AJ113">IF(AJ$110=-1,AK113,IF(AJ$110=99,AI113,IF(AJ$110=0,INDEX($F94:$N94,0,AJ$108),(INDEX($F94:$N94,0,AJ$110+1)-INDEX($F94:$N94,0,AJ$110))/(INDEX($F$4:$N$4,0,AJ$110+1)-INDEX($F$4:$N$4,0,AJ$110))+AI113)))</f>
        <v>0.94124742936213734</v>
      </c>
      <c r="AK113" s="186" cm="1">
        <f t="array" ref="AK113">IF(AK$110=-1,AL113,IF(AK$110=99,AJ113,IF(AK$110=0,INDEX($F94:$N94,0,AK$108),(INDEX($F94:$N94,0,AK$110+1)-INDEX($F94:$N94,0,AK$110))/(INDEX($F$4:$N$4,0,AK$110+1)-INDEX($F$4:$N$4,0,AK$110))+AJ113)))</f>
        <v>0.95953303132912149</v>
      </c>
      <c r="AL113" s="186" cm="1">
        <f t="array" ref="AL113">IF(AL$110=-1,AM113,IF(AL$110=99,AK113,IF(AL$110=0,INDEX($F94:$N94,0,AL$108),(INDEX($F94:$N94,0,AL$110+1)-INDEX($F94:$N94,0,AL$110))/(INDEX($F$4:$N$4,0,AL$110+1)-INDEX($F$4:$N$4,0,AL$110))+AK113)))</f>
        <v>0.97781863329610563</v>
      </c>
      <c r="AM113" s="186" cm="1">
        <f t="array" ref="AM113">IF(AM$110=-1,AN113,IF(AM$110=99,AL113,IF(AM$110=0,INDEX($F94:$N94,0,AM$108),(INDEX($F94:$N94,0,AM$110+1)-INDEX($F94:$N94,0,AM$110))/(INDEX($F$4:$N$4,0,AM$110+1)-INDEX($F$4:$N$4,0,AM$110))+AL113)))</f>
        <v>0.99610423526308978</v>
      </c>
      <c r="AN113" s="186" cm="1">
        <f t="array" ref="AN113">IF(AN$110=-1,AO113,IF(AN$110=99,AM113,IF(AN$110=0,INDEX($F94:$N94,0,AN$108),(INDEX($F94:$N94,0,AN$110+1)-INDEX($F94:$N94,0,AN$110))/(INDEX($F$4:$N$4,0,AN$110+1)-INDEX($F$4:$N$4,0,AN$110))+AM113)))</f>
        <v>1.0143898372300739</v>
      </c>
      <c r="AO113" s="186" cm="1">
        <f t="array" ref="AO113">IF(AO$110=-1,AP113,IF(AO$110=99,AN113,IF(AO$110=0,INDEX($F94:$N94,0,AO$108),(INDEX($F94:$N94,0,AO$110+1)-INDEX($F94:$N94,0,AO$110))/(INDEX($F$4:$N$4,0,AO$110+1)-INDEX($F$4:$N$4,0,AO$110))+AN113)))</f>
        <v>1.0326754391970585</v>
      </c>
      <c r="AP113" s="186" cm="1">
        <f t="array" ref="AP113">IF(AP$110=-1,AQ113,IF(AP$110=99,AO113,IF(AP$110=0,INDEX($F94:$N94,0,AP$108),(INDEX($F94:$N94,0,AP$110+1)-INDEX($F94:$N94,0,AP$110))/(INDEX($F$4:$N$4,0,AP$110+1)-INDEX($F$4:$N$4,0,AP$110))+AO113)))</f>
        <v>1.0568906529275095</v>
      </c>
      <c r="AQ113" s="186" cm="1">
        <f t="array" ref="AQ113">IF(AQ$110=-1,AR113,IF(AQ$110=99,AP113,IF(AQ$110=0,INDEX($F94:$N94,0,AQ$108),(INDEX($F94:$N94,0,AQ$110+1)-INDEX($F94:$N94,0,AQ$110))/(INDEX($F$4:$N$4,0,AQ$110+1)-INDEX($F$4:$N$4,0,AQ$110))+AP113)))</f>
        <v>1.0811058666579605</v>
      </c>
      <c r="AR113" s="186" cm="1">
        <f t="array" ref="AR113">IF(AR$110=-1,AS113,IF(AR$110=99,AQ113,IF(AR$110=0,INDEX($F94:$N94,0,AR$108),(INDEX($F94:$N94,0,AR$110+1)-INDEX($F94:$N94,0,AR$110))/(INDEX($F$4:$N$4,0,AR$110+1)-INDEX($F$4:$N$4,0,AR$110))+AQ113)))</f>
        <v>1.1053210803884115</v>
      </c>
      <c r="AS113" s="186" cm="1">
        <f t="array" ref="AS113">IF(AS$110=-1,AT113,IF(AS$110=99,AR113,IF(AS$110=0,INDEX($F94:$N94,0,AS$108),(INDEX($F94:$N94,0,AS$110+1)-INDEX($F94:$N94,0,AS$110))/(INDEX($F$4:$N$4,0,AS$110+1)-INDEX($F$4:$N$4,0,AS$110))+AR113)))</f>
        <v>1.1295362941188625</v>
      </c>
      <c r="AT113" s="186" cm="1">
        <f t="array" ref="AT113">IF(AT$110=-1,AU113,IF(AT$110=99,AS113,IF(AT$110=0,INDEX($F94:$N94,0,AT$108),(INDEX($F94:$N94,0,AT$110+1)-INDEX($F94:$N94,0,AT$110))/(INDEX($F$4:$N$4,0,AT$110+1)-INDEX($F$4:$N$4,0,AT$110))+AS113)))</f>
        <v>1.1537515078493135</v>
      </c>
      <c r="AU113" s="186" cm="1">
        <f t="array" ref="AU113">IF(AU$110=-1,AV113,IF(AU$110=99,AT113,IF(AU$110=0,INDEX($F94:$N94,0,AU$108),(INDEX($F94:$N94,0,AU$110+1)-INDEX($F94:$N94,0,AU$110))/(INDEX($F$4:$N$4,0,AU$110+1)-INDEX($F$4:$N$4,0,AU$110))+AT113)))</f>
        <v>1.1779667215797645</v>
      </c>
      <c r="AV113" s="186" cm="1">
        <f t="array" ref="AV113">IF(AV$110=-1,AW113,IF(AV$110=99,AU113,IF(AV$110=0,INDEX($F94:$N94,0,AV$108),(INDEX($F94:$N94,0,AV$110+1)-INDEX($F94:$N94,0,AV$110))/(INDEX($F$4:$N$4,0,AV$110+1)-INDEX($F$4:$N$4,0,AV$110))+AU113)))</f>
        <v>1.2021819353102154</v>
      </c>
      <c r="AW113" s="186" cm="1">
        <f t="array" ref="AW113">IF(AW$110=-1,AX113,IF(AW$110=99,AV113,IF(AW$110=0,INDEX($F94:$N94,0,AW$108),(INDEX($F94:$N94,0,AW$110+1)-INDEX($F94:$N94,0,AW$110))/(INDEX($F$4:$N$4,0,AW$110+1)-INDEX($F$4:$N$4,0,AW$110))+AV113)))</f>
        <v>1.2263971490406664</v>
      </c>
      <c r="AX113" s="186" cm="1">
        <f t="array" ref="AX113">IF(AX$110=-1,AY113,IF(AX$110=99,AW113,IF(AX$110=0,INDEX($F94:$N94,0,AX$108),(INDEX($F94:$N94,0,AX$110+1)-INDEX($F94:$N94,0,AX$110))/(INDEX($F$4:$N$4,0,AX$110+1)-INDEX($F$4:$N$4,0,AX$110))+AW113)))</f>
        <v>1.2506123627711174</v>
      </c>
      <c r="AY113" s="186" cm="1">
        <f t="array" ref="AY113">IF(AY$110=-1,AZ113,IF(AY$110=99,AX113,IF(AY$110=0,INDEX($F94:$N94,0,AY$108),(INDEX($F94:$N94,0,AY$110+1)-INDEX($F94:$N94,0,AY$110))/(INDEX($F$4:$N$4,0,AY$110+1)-INDEX($F$4:$N$4,0,AY$110))+AX113)))</f>
        <v>1.2748275765015673</v>
      </c>
      <c r="AZ113" s="186" cm="1">
        <f t="array" ref="AZ113">IF(AZ$110=-1,BA113,IF(AZ$110=99,AY113,IF(AZ$110=0,INDEX($F94:$N94,0,AZ$108),(INDEX($F94:$N94,0,AZ$110+1)-INDEX($F94:$N94,0,AZ$110))/(INDEX($F$4:$N$4,0,AZ$110+1)-INDEX($F$4:$N$4,0,AZ$110))+AY113)))</f>
        <v>1.2748275765015673</v>
      </c>
      <c r="BA113" s="186" cm="1">
        <f t="array" ref="BA113">IF(BA$110=-1,BB113,IF(BA$110=99,AZ113,IF(BA$110=0,INDEX($F94:$N94,0,BA$108),(INDEX($F94:$N94,0,BA$110+1)-INDEX($F94:$N94,0,BA$110))/(INDEX($F$4:$N$4,0,BA$110+1)-INDEX($F$4:$N$4,0,BA$110))+AZ113)))</f>
        <v>1.2748275765015673</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2.8914666816048276</v>
      </c>
      <c r="V114" s="186" cm="1">
        <f t="array" ref="V114">IF(V$110=-1,W114,IF(V$110=99,U114,IF(V$110=0,INDEX($F95:$N95,0,V$108),(INDEX($F95:$N95,0,V$110+1)-INDEX($F95:$N95,0,V$110))/(INDEX($F$4:$N$4,0,V$110+1)-INDEX($F$4:$N$4,0,V$110))+U114)))</f>
        <v>2.9397248680338159</v>
      </c>
      <c r="W114" s="186" cm="1">
        <f t="array" ref="W114">IF(W$110=-1,X114,IF(W$110=99,V114,IF(W$110=0,INDEX($F95:$N95,0,W$108),(INDEX($F95:$N95,0,W$110+1)-INDEX($F95:$N95,0,W$110))/(INDEX($F$4:$N$4,0,W$110+1)-INDEX($F$4:$N$4,0,W$110))+V114)))</f>
        <v>3.001891170961311</v>
      </c>
      <c r="X114" s="186" cm="1">
        <f t="array" ref="X114">IF(X$110=-1,Y114,IF(X$110=99,W114,IF(X$110=0,INDEX($F95:$N95,0,X$108),(INDEX($F95:$N95,0,X$110+1)-INDEX($F95:$N95,0,X$110))/(INDEX($F$4:$N$4,0,X$110+1)-INDEX($F$4:$N$4,0,X$110))+W114)))</f>
        <v>3.064057473888806</v>
      </c>
      <c r="Y114" s="186" cm="1">
        <f t="array" ref="Y114">IF(Y$110=-1,Z114,IF(Y$110=99,X114,IF(Y$110=0,INDEX($F95:$N95,0,Y$108),(INDEX($F95:$N95,0,Y$110+1)-INDEX($F95:$N95,0,Y$110))/(INDEX($F$4:$N$4,0,Y$110+1)-INDEX($F$4:$N$4,0,Y$110))+X114)))</f>
        <v>3.126223776816301</v>
      </c>
      <c r="Z114" s="186" cm="1">
        <f t="array" ref="Z114">IF(Z$110=-1,AA114,IF(Z$110=99,Y114,IF(Z$110=0,INDEX($F95:$N95,0,Z$108),(INDEX($F95:$N95,0,Z$110+1)-INDEX($F95:$N95,0,Z$110))/(INDEX($F$4:$N$4,0,Z$110+1)-INDEX($F$4:$N$4,0,Z$110))+Y114)))</f>
        <v>3.1883900797437961</v>
      </c>
      <c r="AA114" s="186" cm="1">
        <f t="array" ref="AA114">IF(AA$110=-1,AB114,IF(AA$110=99,Z114,IF(AA$110=0,INDEX($F95:$N95,0,AA$108),(INDEX($F95:$N95,0,AA$110+1)-INDEX($F95:$N95,0,AA$110))/(INDEX($F$4:$N$4,0,AA$110+1)-INDEX($F$4:$N$4,0,AA$110))+Z114)))</f>
        <v>3.2505563826712911</v>
      </c>
      <c r="AB114" s="186" cm="1">
        <f t="array" ref="AB114">IF(AB$110=-1,AC114,IF(AB$110=99,AA114,IF(AB$110=0,INDEX($F95:$N95,0,AB$108),(INDEX($F95:$N95,0,AB$110+1)-INDEX($F95:$N95,0,AB$110))/(INDEX($F$4:$N$4,0,AB$110+1)-INDEX($F$4:$N$4,0,AB$110))+AA114)))</f>
        <v>3.3127226855987861</v>
      </c>
      <c r="AC114" s="186" cm="1">
        <f t="array" ref="AC114">IF(AC$110=-1,AD114,IF(AC$110=99,AB114,IF(AC$110=0,INDEX($F95:$N95,0,AC$108),(INDEX($F95:$N95,0,AC$110+1)-INDEX($F95:$N95,0,AC$110))/(INDEX($F$4:$N$4,0,AC$110+1)-INDEX($F$4:$N$4,0,AC$110))+AB114)))</f>
        <v>3.3748889885262812</v>
      </c>
      <c r="AD114" s="186" cm="1">
        <f t="array" ref="AD114">IF(AD$110=-1,AE114,IF(AD$110=99,AC114,IF(AD$110=0,INDEX($F95:$N95,0,AD$108),(INDEX($F95:$N95,0,AD$110+1)-INDEX($F95:$N95,0,AD$110))/(INDEX($F$4:$N$4,0,AD$110+1)-INDEX($F$4:$N$4,0,AD$110))+AC114)))</f>
        <v>3.4370552914537762</v>
      </c>
      <c r="AE114" s="186" cm="1">
        <f t="array" ref="AE114">IF(AE$110=-1,AF114,IF(AE$110=99,AD114,IF(AE$110=0,INDEX($F95:$N95,0,AE$108),(INDEX($F95:$N95,0,AE$110+1)-INDEX($F95:$N95,0,AE$110))/(INDEX($F$4:$N$4,0,AE$110+1)-INDEX($F$4:$N$4,0,AE$110))+AD114)))</f>
        <v>3.4992215943812695</v>
      </c>
      <c r="AF114" s="186" cm="1">
        <f t="array" ref="AF114">IF(AF$110=-1,AG114,IF(AF$110=99,AE114,IF(AF$110=0,INDEX($F95:$N95,0,AF$108),(INDEX($F95:$N95,0,AF$110+1)-INDEX($F95:$N95,0,AF$110))/(INDEX($F$4:$N$4,0,AF$110+1)-INDEX($F$4:$N$4,0,AF$110))+AE114)))</f>
        <v>3.5745144999078682</v>
      </c>
      <c r="AG114" s="186" cm="1">
        <f t="array" ref="AG114">IF(AG$110=-1,AH114,IF(AG$110=99,AF114,IF(AG$110=0,INDEX($F95:$N95,0,AG$108),(INDEX($F95:$N95,0,AG$110+1)-INDEX($F95:$N95,0,AG$110))/(INDEX($F$4:$N$4,0,AG$110+1)-INDEX($F$4:$N$4,0,AG$110))+AF114)))</f>
        <v>3.6498074054344669</v>
      </c>
      <c r="AH114" s="186" cm="1">
        <f t="array" ref="AH114">IF(AH$110=-1,AI114,IF(AH$110=99,AG114,IF(AH$110=0,INDEX($F95:$N95,0,AH$108),(INDEX($F95:$N95,0,AH$110+1)-INDEX($F95:$N95,0,AH$110))/(INDEX($F$4:$N$4,0,AH$110+1)-INDEX($F$4:$N$4,0,AH$110))+AG114)))</f>
        <v>3.7251003109610656</v>
      </c>
      <c r="AI114" s="186" cm="1">
        <f t="array" ref="AI114">IF(AI$110=-1,AJ114,IF(AI$110=99,AH114,IF(AI$110=0,INDEX($F95:$N95,0,AI$108),(INDEX($F95:$N95,0,AI$110+1)-INDEX($F95:$N95,0,AI$110))/(INDEX($F$4:$N$4,0,AI$110+1)-INDEX($F$4:$N$4,0,AI$110))+AH114)))</f>
        <v>3.8003932164876644</v>
      </c>
      <c r="AJ114" s="186" cm="1">
        <f t="array" ref="AJ114">IF(AJ$110=-1,AK114,IF(AJ$110=99,AI114,IF(AJ$110=0,INDEX($F95:$N95,0,AJ$108),(INDEX($F95:$N95,0,AJ$110+1)-INDEX($F95:$N95,0,AJ$110))/(INDEX($F$4:$N$4,0,AJ$110+1)-INDEX($F$4:$N$4,0,AJ$110))+AI114)))</f>
        <v>3.8756861220142631</v>
      </c>
      <c r="AK114" s="186" cm="1">
        <f t="array" ref="AK114">IF(AK$110=-1,AL114,IF(AK$110=99,AJ114,IF(AK$110=0,INDEX($F95:$N95,0,AK$108),(INDEX($F95:$N95,0,AK$110+1)-INDEX($F95:$N95,0,AK$110))/(INDEX($F$4:$N$4,0,AK$110+1)-INDEX($F$4:$N$4,0,AK$110))+AJ114)))</f>
        <v>3.9509790275408618</v>
      </c>
      <c r="AL114" s="186" cm="1">
        <f t="array" ref="AL114">IF(AL$110=-1,AM114,IF(AL$110=99,AK114,IF(AL$110=0,INDEX($F95:$N95,0,AL$108),(INDEX($F95:$N95,0,AL$110+1)-INDEX($F95:$N95,0,AL$110))/(INDEX($F$4:$N$4,0,AL$110+1)-INDEX($F$4:$N$4,0,AL$110))+AK114)))</f>
        <v>4.026271933067461</v>
      </c>
      <c r="AM114" s="186" cm="1">
        <f t="array" ref="AM114">IF(AM$110=-1,AN114,IF(AM$110=99,AL114,IF(AM$110=0,INDEX($F95:$N95,0,AM$108),(INDEX($F95:$N95,0,AM$110+1)-INDEX($F95:$N95,0,AM$110))/(INDEX($F$4:$N$4,0,AM$110+1)-INDEX($F$4:$N$4,0,AM$110))+AL114)))</f>
        <v>4.1015648385940597</v>
      </c>
      <c r="AN114" s="186" cm="1">
        <f t="array" ref="AN114">IF(AN$110=-1,AO114,IF(AN$110=99,AM114,IF(AN$110=0,INDEX($F95:$N95,0,AN$108),(INDEX($F95:$N95,0,AN$110+1)-INDEX($F95:$N95,0,AN$110))/(INDEX($F$4:$N$4,0,AN$110+1)-INDEX($F$4:$N$4,0,AN$110))+AM114)))</f>
        <v>4.1768577441206585</v>
      </c>
      <c r="AO114" s="186" cm="1">
        <f t="array" ref="AO114">IF(AO$110=-1,AP114,IF(AO$110=99,AN114,IF(AO$110=0,INDEX($F95:$N95,0,AO$108),(INDEX($F95:$N95,0,AO$110+1)-INDEX($F95:$N95,0,AO$110))/(INDEX($F$4:$N$4,0,AO$110+1)-INDEX($F$4:$N$4,0,AO$110))+AN114)))</f>
        <v>4.2521506496472572</v>
      </c>
      <c r="AP114" s="186" cm="1">
        <f t="array" ref="AP114">IF(AP$110=-1,AQ114,IF(AP$110=99,AO114,IF(AP$110=0,INDEX($F95:$N95,0,AP$108),(INDEX($F95:$N95,0,AP$110+1)-INDEX($F95:$N95,0,AP$110))/(INDEX($F$4:$N$4,0,AP$110+1)-INDEX($F$4:$N$4,0,AP$110))+AO114)))</f>
        <v>4.3518593605229068</v>
      </c>
      <c r="AQ114" s="186" cm="1">
        <f t="array" ref="AQ114">IF(AQ$110=-1,AR114,IF(AQ$110=99,AP114,IF(AQ$110=0,INDEX($F95:$N95,0,AQ$108),(INDEX($F95:$N95,0,AQ$110+1)-INDEX($F95:$N95,0,AQ$110))/(INDEX($F$4:$N$4,0,AQ$110+1)-INDEX($F$4:$N$4,0,AQ$110))+AP114)))</f>
        <v>4.4515680713985564</v>
      </c>
      <c r="AR114" s="186" cm="1">
        <f t="array" ref="AR114">IF(AR$110=-1,AS114,IF(AR$110=99,AQ114,IF(AR$110=0,INDEX($F95:$N95,0,AR$108),(INDEX($F95:$N95,0,AR$110+1)-INDEX($F95:$N95,0,AR$110))/(INDEX($F$4:$N$4,0,AR$110+1)-INDEX($F$4:$N$4,0,AR$110))+AQ114)))</f>
        <v>4.551276782274206</v>
      </c>
      <c r="AS114" s="186" cm="1">
        <f t="array" ref="AS114">IF(AS$110=-1,AT114,IF(AS$110=99,AR114,IF(AS$110=0,INDEX($F95:$N95,0,AS$108),(INDEX($F95:$N95,0,AS$110+1)-INDEX($F95:$N95,0,AS$110))/(INDEX($F$4:$N$4,0,AS$110+1)-INDEX($F$4:$N$4,0,AS$110))+AR114)))</f>
        <v>4.6509854931498555</v>
      </c>
      <c r="AT114" s="186" cm="1">
        <f t="array" ref="AT114">IF(AT$110=-1,AU114,IF(AT$110=99,AS114,IF(AT$110=0,INDEX($F95:$N95,0,AT$108),(INDEX($F95:$N95,0,AT$110+1)-INDEX($F95:$N95,0,AT$110))/(INDEX($F$4:$N$4,0,AT$110+1)-INDEX($F$4:$N$4,0,AT$110))+AS114)))</f>
        <v>4.7506942040255051</v>
      </c>
      <c r="AU114" s="186" cm="1">
        <f t="array" ref="AU114">IF(AU$110=-1,AV114,IF(AU$110=99,AT114,IF(AU$110=0,INDEX($F95:$N95,0,AU$108),(INDEX($F95:$N95,0,AU$110+1)-INDEX($F95:$N95,0,AU$110))/(INDEX($F$4:$N$4,0,AU$110+1)-INDEX($F$4:$N$4,0,AU$110))+AT114)))</f>
        <v>4.8504029149011547</v>
      </c>
      <c r="AV114" s="186" cm="1">
        <f t="array" ref="AV114">IF(AV$110=-1,AW114,IF(AV$110=99,AU114,IF(AV$110=0,INDEX($F95:$N95,0,AV$108),(INDEX($F95:$N95,0,AV$110+1)-INDEX($F95:$N95,0,AV$110))/(INDEX($F$4:$N$4,0,AV$110+1)-INDEX($F$4:$N$4,0,AV$110))+AU114)))</f>
        <v>4.9501116257768043</v>
      </c>
      <c r="AW114" s="186" cm="1">
        <f t="array" ref="AW114">IF(AW$110=-1,AX114,IF(AW$110=99,AV114,IF(AW$110=0,INDEX($F95:$N95,0,AW$108),(INDEX($F95:$N95,0,AW$110+1)-INDEX($F95:$N95,0,AW$110))/(INDEX($F$4:$N$4,0,AW$110+1)-INDEX($F$4:$N$4,0,AW$110))+AV114)))</f>
        <v>5.0498203366524539</v>
      </c>
      <c r="AX114" s="186" cm="1">
        <f t="array" ref="AX114">IF(AX$110=-1,AY114,IF(AX$110=99,AW114,IF(AX$110=0,INDEX($F95:$N95,0,AX$108),(INDEX($F95:$N95,0,AX$110+1)-INDEX($F95:$N95,0,AX$110))/(INDEX($F$4:$N$4,0,AX$110+1)-INDEX($F$4:$N$4,0,AX$110))+AW114)))</f>
        <v>5.1495290475281035</v>
      </c>
      <c r="AY114" s="186" cm="1">
        <f t="array" ref="AY114">IF(AY$110=-1,AZ114,IF(AY$110=99,AX114,IF(AY$110=0,INDEX($F95:$N95,0,AY$108),(INDEX($F95:$N95,0,AY$110+1)-INDEX($F95:$N95,0,AY$110))/(INDEX($F$4:$N$4,0,AY$110+1)-INDEX($F$4:$N$4,0,AY$110))+AX114)))</f>
        <v>5.249237758403754</v>
      </c>
      <c r="AZ114" s="186" cm="1">
        <f t="array" ref="AZ114">IF(AZ$110=-1,BA114,IF(AZ$110=99,AY114,IF(AZ$110=0,INDEX($F95:$N95,0,AZ$108),(INDEX($F95:$N95,0,AZ$110+1)-INDEX($F95:$N95,0,AZ$110))/(INDEX($F$4:$N$4,0,AZ$110+1)-INDEX($F$4:$N$4,0,AZ$110))+AY114)))</f>
        <v>5.249237758403754</v>
      </c>
      <c r="BA114" s="186" cm="1">
        <f t="array" ref="BA114">IF(BA$110=-1,BB114,IF(BA$110=99,AZ114,IF(BA$110=0,INDEX($F95:$N95,0,BA$108),(INDEX($F95:$N95,0,BA$110+1)-INDEX($F95:$N95,0,BA$110))/(INDEX($F$4:$N$4,0,BA$110+1)-INDEX($F$4:$N$4,0,BA$110))+AZ114)))</f>
        <v>5.249237758403754</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0.52750101734157984</v>
      </c>
      <c r="W115" s="186" cm="1">
        <f t="array" ref="W115">IF(W$110=-1,X115,IF(W$110=99,V115,IF(W$110=0,INDEX($F96:$N96,0,W$108),(INDEX($F96:$N96,0,W$110+1)-INDEX($F96:$N96,0,W$110))/(INDEX($F$4:$N$4,0,W$110+1)-INDEX($F$4:$N$4,0,W$110))+V115)))</f>
        <v>0.5386560707940995</v>
      </c>
      <c r="X115" s="186" cm="1">
        <f t="array" ref="X115">IF(X$110=-1,Y115,IF(X$110=99,W115,IF(X$110=0,INDEX($F96:$N96,0,X$108),(INDEX($F96:$N96,0,X$110+1)-INDEX($F96:$N96,0,X$110))/(INDEX($F$4:$N$4,0,X$110+1)-INDEX($F$4:$N$4,0,X$110))+W115)))</f>
        <v>0.54981112424661915</v>
      </c>
      <c r="Y115" s="186" cm="1">
        <f t="array" ref="Y115">IF(Y$110=-1,Z115,IF(Y$110=99,X115,IF(Y$110=0,INDEX($F96:$N96,0,Y$108),(INDEX($F96:$N96,0,Y$110+1)-INDEX($F96:$N96,0,Y$110))/(INDEX($F$4:$N$4,0,Y$110+1)-INDEX($F$4:$N$4,0,Y$110))+X115)))</f>
        <v>0.56096617769913881</v>
      </c>
      <c r="Z115" s="186" cm="1">
        <f t="array" ref="Z115">IF(Z$110=-1,AA115,IF(Z$110=99,Y115,IF(Z$110=0,INDEX($F96:$N96,0,Z$108),(INDEX($F96:$N96,0,Z$110+1)-INDEX($F96:$N96,0,Z$110))/(INDEX($F$4:$N$4,0,Z$110+1)-INDEX($F$4:$N$4,0,Z$110))+Y115)))</f>
        <v>0.57212123115165847</v>
      </c>
      <c r="AA115" s="186" cm="1">
        <f t="array" ref="AA115">IF(AA$110=-1,AB115,IF(AA$110=99,Z115,IF(AA$110=0,INDEX($F96:$N96,0,AA$108),(INDEX($F96:$N96,0,AA$110+1)-INDEX($F96:$N96,0,AA$110))/(INDEX($F$4:$N$4,0,AA$110+1)-INDEX($F$4:$N$4,0,AA$110))+Z115)))</f>
        <v>0.58327628460417813</v>
      </c>
      <c r="AB115" s="186" cm="1">
        <f t="array" ref="AB115">IF(AB$110=-1,AC115,IF(AB$110=99,AA115,IF(AB$110=0,INDEX($F96:$N96,0,AB$108),(INDEX($F96:$N96,0,AB$110+1)-INDEX($F96:$N96,0,AB$110))/(INDEX($F$4:$N$4,0,AB$110+1)-INDEX($F$4:$N$4,0,AB$110))+AA115)))</f>
        <v>0.59443133805669779</v>
      </c>
      <c r="AC115" s="186" cm="1">
        <f t="array" ref="AC115">IF(AC$110=-1,AD115,IF(AC$110=99,AB115,IF(AC$110=0,INDEX($F96:$N96,0,AC$108),(INDEX($F96:$N96,0,AC$110+1)-INDEX($F96:$N96,0,AC$110))/(INDEX($F$4:$N$4,0,AC$110+1)-INDEX($F$4:$N$4,0,AC$110))+AB115)))</f>
        <v>0.60558639150921745</v>
      </c>
      <c r="AD115" s="186" cm="1">
        <f t="array" ref="AD115">IF(AD$110=-1,AE115,IF(AD$110=99,AC115,IF(AD$110=0,INDEX($F96:$N96,0,AD$108),(INDEX($F96:$N96,0,AD$110+1)-INDEX($F96:$N96,0,AD$110))/(INDEX($F$4:$N$4,0,AD$110+1)-INDEX($F$4:$N$4,0,AD$110))+AC115)))</f>
        <v>0.61674144496173711</v>
      </c>
      <c r="AE115" s="186" cm="1">
        <f t="array" ref="AE115">IF(AE$110=-1,AF115,IF(AE$110=99,AD115,IF(AE$110=0,INDEX($F96:$N96,0,AE$108),(INDEX($F96:$N96,0,AE$110+1)-INDEX($F96:$N96,0,AE$110))/(INDEX($F$4:$N$4,0,AE$110+1)-INDEX($F$4:$N$4,0,AE$110))+AD115)))</f>
        <v>0.62789649841425632</v>
      </c>
      <c r="AF115" s="186" cm="1">
        <f t="array" ref="AF115">IF(AF$110=-1,AG115,IF(AF$110=99,AE115,IF(AF$110=0,INDEX($F96:$N96,0,AF$108),(INDEX($F96:$N96,0,AF$110+1)-INDEX($F96:$N96,0,AF$110))/(INDEX($F$4:$N$4,0,AF$110+1)-INDEX($F$4:$N$4,0,AF$110))+AE115)))</f>
        <v>0.64140697509041156</v>
      </c>
      <c r="AG115" s="186" cm="1">
        <f t="array" ref="AG115">IF(AG$110=-1,AH115,IF(AG$110=99,AF115,IF(AG$110=0,INDEX($F96:$N96,0,AG$108),(INDEX($F96:$N96,0,AG$110+1)-INDEX($F96:$N96,0,AG$110))/(INDEX($F$4:$N$4,0,AG$110+1)-INDEX($F$4:$N$4,0,AG$110))+AF115)))</f>
        <v>0.65491745176656679</v>
      </c>
      <c r="AH115" s="186" cm="1">
        <f t="array" ref="AH115">IF(AH$110=-1,AI115,IF(AH$110=99,AG115,IF(AH$110=0,INDEX($F96:$N96,0,AH$108),(INDEX($F96:$N96,0,AH$110+1)-INDEX($F96:$N96,0,AH$110))/(INDEX($F$4:$N$4,0,AH$110+1)-INDEX($F$4:$N$4,0,AH$110))+AG115)))</f>
        <v>0.66842792844272203</v>
      </c>
      <c r="AI115" s="186" cm="1">
        <f t="array" ref="AI115">IF(AI$110=-1,AJ115,IF(AI$110=99,AH115,IF(AI$110=0,INDEX($F96:$N96,0,AI$108),(INDEX($F96:$N96,0,AI$110+1)-INDEX($F96:$N96,0,AI$110))/(INDEX($F$4:$N$4,0,AI$110+1)-INDEX($F$4:$N$4,0,AI$110))+AH115)))</f>
        <v>0.68193840511887727</v>
      </c>
      <c r="AJ115" s="186" cm="1">
        <f t="array" ref="AJ115">IF(AJ$110=-1,AK115,IF(AJ$110=99,AI115,IF(AJ$110=0,INDEX($F96:$N96,0,AJ$108),(INDEX($F96:$N96,0,AJ$110+1)-INDEX($F96:$N96,0,AJ$110))/(INDEX($F$4:$N$4,0,AJ$110+1)-INDEX($F$4:$N$4,0,AJ$110))+AI115)))</f>
        <v>0.6954488817950325</v>
      </c>
      <c r="AK115" s="186" cm="1">
        <f t="array" ref="AK115">IF(AK$110=-1,AL115,IF(AK$110=99,AJ115,IF(AK$110=0,INDEX($F96:$N96,0,AK$108),(INDEX($F96:$N96,0,AK$110+1)-INDEX($F96:$N96,0,AK$110))/(INDEX($F$4:$N$4,0,AK$110+1)-INDEX($F$4:$N$4,0,AK$110))+AJ115)))</f>
        <v>0.70895935847118774</v>
      </c>
      <c r="AL115" s="186" cm="1">
        <f t="array" ref="AL115">IF(AL$110=-1,AM115,IF(AL$110=99,AK115,IF(AL$110=0,INDEX($F96:$N96,0,AL$108),(INDEX($F96:$N96,0,AL$110+1)-INDEX($F96:$N96,0,AL$110))/(INDEX($F$4:$N$4,0,AL$110+1)-INDEX($F$4:$N$4,0,AL$110))+AK115)))</f>
        <v>0.72246983514734298</v>
      </c>
      <c r="AM115" s="186" cm="1">
        <f t="array" ref="AM115">IF(AM$110=-1,AN115,IF(AM$110=99,AL115,IF(AM$110=0,INDEX($F96:$N96,0,AM$108),(INDEX($F96:$N96,0,AM$110+1)-INDEX($F96:$N96,0,AM$110))/(INDEX($F$4:$N$4,0,AM$110+1)-INDEX($F$4:$N$4,0,AM$110))+AL115)))</f>
        <v>0.73598031182349821</v>
      </c>
      <c r="AN115" s="186" cm="1">
        <f t="array" ref="AN115">IF(AN$110=-1,AO115,IF(AN$110=99,AM115,IF(AN$110=0,INDEX($F96:$N96,0,AN$108),(INDEX($F96:$N96,0,AN$110+1)-INDEX($F96:$N96,0,AN$110))/(INDEX($F$4:$N$4,0,AN$110+1)-INDEX($F$4:$N$4,0,AN$110))+AM115)))</f>
        <v>0.74949078849965345</v>
      </c>
      <c r="AO115" s="186" cm="1">
        <f t="array" ref="AO115">IF(AO$110=-1,AP115,IF(AO$110=99,AN115,IF(AO$110=0,INDEX($F96:$N96,0,AO$108),(INDEX($F96:$N96,0,AO$110+1)-INDEX($F96:$N96,0,AO$110))/(INDEX($F$4:$N$4,0,AO$110+1)-INDEX($F$4:$N$4,0,AO$110))+AN115)))</f>
        <v>0.76300126517580824</v>
      </c>
      <c r="AP115" s="186" cm="1">
        <f t="array" ref="AP115">IF(AP$110=-1,AQ115,IF(AP$110=99,AO115,IF(AP$110=0,INDEX($F96:$N96,0,AP$108),(INDEX($F96:$N96,0,AP$110+1)-INDEX($F96:$N96,0,AP$110))/(INDEX($F$4:$N$4,0,AP$110+1)-INDEX($F$4:$N$4,0,AP$110))+AO115)))</f>
        <v>0.78089288727849193</v>
      </c>
      <c r="AQ115" s="186" cm="1">
        <f t="array" ref="AQ115">IF(AQ$110=-1,AR115,IF(AQ$110=99,AP115,IF(AQ$110=0,INDEX($F96:$N96,0,AQ$108),(INDEX($F96:$N96,0,AQ$110+1)-INDEX($F96:$N96,0,AQ$110))/(INDEX($F$4:$N$4,0,AQ$110+1)-INDEX($F$4:$N$4,0,AQ$110))+AP115)))</f>
        <v>0.79878450938117562</v>
      </c>
      <c r="AR115" s="186" cm="1">
        <f t="array" ref="AR115">IF(AR$110=-1,AS115,IF(AR$110=99,AQ115,IF(AR$110=0,INDEX($F96:$N96,0,AR$108),(INDEX($F96:$N96,0,AR$110+1)-INDEX($F96:$N96,0,AR$110))/(INDEX($F$4:$N$4,0,AR$110+1)-INDEX($F$4:$N$4,0,AR$110))+AQ115)))</f>
        <v>0.81667613148385931</v>
      </c>
      <c r="AS115" s="186" cm="1">
        <f t="array" ref="AS115">IF(AS$110=-1,AT115,IF(AS$110=99,AR115,IF(AS$110=0,INDEX($F96:$N96,0,AS$108),(INDEX($F96:$N96,0,AS$110+1)-INDEX($F96:$N96,0,AS$110))/(INDEX($F$4:$N$4,0,AS$110+1)-INDEX($F$4:$N$4,0,AS$110))+AR115)))</f>
        <v>0.834567753586543</v>
      </c>
      <c r="AT115" s="186" cm="1">
        <f t="array" ref="AT115">IF(AT$110=-1,AU115,IF(AT$110=99,AS115,IF(AT$110=0,INDEX($F96:$N96,0,AT$108),(INDEX($F96:$N96,0,AT$110+1)-INDEX($F96:$N96,0,AT$110))/(INDEX($F$4:$N$4,0,AT$110+1)-INDEX($F$4:$N$4,0,AT$110))+AS115)))</f>
        <v>0.85245937568922669</v>
      </c>
      <c r="AU115" s="186" cm="1">
        <f t="array" ref="AU115">IF(AU$110=-1,AV115,IF(AU$110=99,AT115,IF(AU$110=0,INDEX($F96:$N96,0,AU$108),(INDEX($F96:$N96,0,AU$110+1)-INDEX($F96:$N96,0,AU$110))/(INDEX($F$4:$N$4,0,AU$110+1)-INDEX($F$4:$N$4,0,AU$110))+AT115)))</f>
        <v>0.87035099779191039</v>
      </c>
      <c r="AV115" s="186" cm="1">
        <f t="array" ref="AV115">IF(AV$110=-1,AW115,IF(AV$110=99,AU115,IF(AV$110=0,INDEX($F96:$N96,0,AV$108),(INDEX($F96:$N96,0,AV$110+1)-INDEX($F96:$N96,0,AV$110))/(INDEX($F$4:$N$4,0,AV$110+1)-INDEX($F$4:$N$4,0,AV$110))+AU115)))</f>
        <v>0.88824261989459408</v>
      </c>
      <c r="AW115" s="186" cm="1">
        <f t="array" ref="AW115">IF(AW$110=-1,AX115,IF(AW$110=99,AV115,IF(AW$110=0,INDEX($F96:$N96,0,AW$108),(INDEX($F96:$N96,0,AW$110+1)-INDEX($F96:$N96,0,AW$110))/(INDEX($F$4:$N$4,0,AW$110+1)-INDEX($F$4:$N$4,0,AW$110))+AV115)))</f>
        <v>0.90613424199727777</v>
      </c>
      <c r="AX115" s="186" cm="1">
        <f t="array" ref="AX115">IF(AX$110=-1,AY115,IF(AX$110=99,AW115,IF(AX$110=0,INDEX($F96:$N96,0,AX$108),(INDEX($F96:$N96,0,AX$110+1)-INDEX($F96:$N96,0,AX$110))/(INDEX($F$4:$N$4,0,AX$110+1)-INDEX($F$4:$N$4,0,AX$110))+AW115)))</f>
        <v>0.92402586409996146</v>
      </c>
      <c r="AY115" s="186" cm="1">
        <f t="array" ref="AY115">IF(AY$110=-1,AZ115,IF(AY$110=99,AX115,IF(AY$110=0,INDEX($F96:$N96,0,AY$108),(INDEX($F96:$N96,0,AY$110+1)-INDEX($F96:$N96,0,AY$110))/(INDEX($F$4:$N$4,0,AY$110+1)-INDEX($F$4:$N$4,0,AY$110))+AX115)))</f>
        <v>0.94191748620264482</v>
      </c>
      <c r="AZ115" s="186" cm="1">
        <f t="array" ref="AZ115">IF(AZ$110=-1,BA115,IF(AZ$110=99,AY115,IF(AZ$110=0,INDEX($F96:$N96,0,AZ$108),(INDEX($F96:$N96,0,AZ$110+1)-INDEX($F96:$N96,0,AZ$110))/(INDEX($F$4:$N$4,0,AZ$110+1)-INDEX($F$4:$N$4,0,AZ$110))+AY115)))</f>
        <v>0.94191748620264482</v>
      </c>
      <c r="BA115" s="186" cm="1">
        <f t="array" ref="BA115">IF(BA$110=-1,BB115,IF(BA$110=99,AZ115,IF(BA$110=0,INDEX($F96:$N96,0,BA$108),(INDEX($F96:$N96,0,BA$110+1)-INDEX($F96:$N96,0,BA$110))/(INDEX($F$4:$N$4,0,BA$110+1)-INDEX($F$4:$N$4,0,BA$110))+AZ115)))</f>
        <v>0.94191748620264482</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0.28087503644906997</v>
      </c>
      <c r="W116" s="186" cm="1">
        <f t="array" ref="W116">IF(W$110=-1,X116,IF(W$110=99,V116,IF(W$110=0,INDEX($F97:$N97,0,W$108),(INDEX($F97:$N97,0,W$110+1)-INDEX($F97:$N97,0,W$110))/(INDEX($F$4:$N$4,0,W$110+1)-INDEX($F$4:$N$4,0,W$110))+V116)))</f>
        <v>0.28681469522140346</v>
      </c>
      <c r="X116" s="186" cm="1">
        <f t="array" ref="X116">IF(X$110=-1,Y116,IF(X$110=99,W116,IF(X$110=0,INDEX($F97:$N97,0,X$108),(INDEX($F97:$N97,0,X$110+1)-INDEX($F97:$N97,0,X$110))/(INDEX($F$4:$N$4,0,X$110+1)-INDEX($F$4:$N$4,0,X$110))+W116)))</f>
        <v>0.29275435399373695</v>
      </c>
      <c r="Y116" s="186" cm="1">
        <f t="array" ref="Y116">IF(Y$110=-1,Z116,IF(Y$110=99,X116,IF(Y$110=0,INDEX($F97:$N97,0,Y$108),(INDEX($F97:$N97,0,Y$110+1)-INDEX($F97:$N97,0,Y$110))/(INDEX($F$4:$N$4,0,Y$110+1)-INDEX($F$4:$N$4,0,Y$110))+X116)))</f>
        <v>0.29869401276607044</v>
      </c>
      <c r="Z116" s="186" cm="1">
        <f t="array" ref="Z116">IF(Z$110=-1,AA116,IF(Z$110=99,Y116,IF(Z$110=0,INDEX($F97:$N97,0,Z$108),(INDEX($F97:$N97,0,Z$110+1)-INDEX($F97:$N97,0,Z$110))/(INDEX($F$4:$N$4,0,Z$110+1)-INDEX($F$4:$N$4,0,Z$110))+Y116)))</f>
        <v>0.30463367153840393</v>
      </c>
      <c r="AA116" s="186" cm="1">
        <f t="array" ref="AA116">IF(AA$110=-1,AB116,IF(AA$110=99,Z116,IF(AA$110=0,INDEX($F97:$N97,0,AA$108),(INDEX($F97:$N97,0,AA$110+1)-INDEX($F97:$N97,0,AA$110))/(INDEX($F$4:$N$4,0,AA$110+1)-INDEX($F$4:$N$4,0,AA$110))+Z116)))</f>
        <v>0.31057333031073742</v>
      </c>
      <c r="AB116" s="186" cm="1">
        <f t="array" ref="AB116">IF(AB$110=-1,AC116,IF(AB$110=99,AA116,IF(AB$110=0,INDEX($F97:$N97,0,AB$108),(INDEX($F97:$N97,0,AB$110+1)-INDEX($F97:$N97,0,AB$110))/(INDEX($F$4:$N$4,0,AB$110+1)-INDEX($F$4:$N$4,0,AB$110))+AA116)))</f>
        <v>0.31651298908307091</v>
      </c>
      <c r="AC116" s="186" cm="1">
        <f t="array" ref="AC116">IF(AC$110=-1,AD116,IF(AC$110=99,AB116,IF(AC$110=0,INDEX($F97:$N97,0,AC$108),(INDEX($F97:$N97,0,AC$110+1)-INDEX($F97:$N97,0,AC$110))/(INDEX($F$4:$N$4,0,AC$110+1)-INDEX($F$4:$N$4,0,AC$110))+AB116)))</f>
        <v>0.3224526478554044</v>
      </c>
      <c r="AD116" s="186" cm="1">
        <f t="array" ref="AD116">IF(AD$110=-1,AE116,IF(AD$110=99,AC116,IF(AD$110=0,INDEX($F97:$N97,0,AD$108),(INDEX($F97:$N97,0,AD$110+1)-INDEX($F97:$N97,0,AD$110))/(INDEX($F$4:$N$4,0,AD$110+1)-INDEX($F$4:$N$4,0,AD$110))+AC116)))</f>
        <v>0.32839230662773788</v>
      </c>
      <c r="AE116" s="186" cm="1">
        <f t="array" ref="AE116">IF(AE$110=-1,AF116,IF(AE$110=99,AD116,IF(AE$110=0,INDEX($F97:$N97,0,AE$108),(INDEX($F97:$N97,0,AE$110+1)-INDEX($F97:$N97,0,AE$110))/(INDEX($F$4:$N$4,0,AE$110+1)-INDEX($F$4:$N$4,0,AE$110))+AD116)))</f>
        <v>0.3343319654000716</v>
      </c>
      <c r="AF116" s="186" cm="1">
        <f t="array" ref="AF116">IF(AF$110=-1,AG116,IF(AF$110=99,AE116,IF(AF$110=0,INDEX($F97:$N97,0,AF$108),(INDEX($F97:$N97,0,AF$110+1)-INDEX($F97:$N97,0,AF$110))/(INDEX($F$4:$N$4,0,AF$110+1)-INDEX($F$4:$N$4,0,AF$110))+AE116)))</f>
        <v>0.3415258010593536</v>
      </c>
      <c r="AG116" s="186" cm="1">
        <f t="array" ref="AG116">IF(AG$110=-1,AH116,IF(AG$110=99,AF116,IF(AG$110=0,INDEX($F97:$N97,0,AG$108),(INDEX($F97:$N97,0,AG$110+1)-INDEX($F97:$N97,0,AG$110))/(INDEX($F$4:$N$4,0,AG$110+1)-INDEX($F$4:$N$4,0,AG$110))+AF116)))</f>
        <v>0.34871963671863559</v>
      </c>
      <c r="AH116" s="186" cm="1">
        <f t="array" ref="AH116">IF(AH$110=-1,AI116,IF(AH$110=99,AG116,IF(AH$110=0,INDEX($F97:$N97,0,AH$108),(INDEX($F97:$N97,0,AH$110+1)-INDEX($F97:$N97,0,AH$110))/(INDEX($F$4:$N$4,0,AH$110+1)-INDEX($F$4:$N$4,0,AH$110))+AG116)))</f>
        <v>0.35591347237791759</v>
      </c>
      <c r="AI116" s="186" cm="1">
        <f t="array" ref="AI116">IF(AI$110=-1,AJ116,IF(AI$110=99,AH116,IF(AI$110=0,INDEX($F97:$N97,0,AI$108),(INDEX($F97:$N97,0,AI$110+1)-INDEX($F97:$N97,0,AI$110))/(INDEX($F$4:$N$4,0,AI$110+1)-INDEX($F$4:$N$4,0,AI$110))+AH116)))</f>
        <v>0.36310730803719959</v>
      </c>
      <c r="AJ116" s="186" cm="1">
        <f t="array" ref="AJ116">IF(AJ$110=-1,AK116,IF(AJ$110=99,AI116,IF(AJ$110=0,INDEX($F97:$N97,0,AJ$108),(INDEX($F97:$N97,0,AJ$110+1)-INDEX($F97:$N97,0,AJ$110))/(INDEX($F$4:$N$4,0,AJ$110+1)-INDEX($F$4:$N$4,0,AJ$110))+AI116)))</f>
        <v>0.37030114369648159</v>
      </c>
      <c r="AK116" s="186" cm="1">
        <f t="array" ref="AK116">IF(AK$110=-1,AL116,IF(AK$110=99,AJ116,IF(AK$110=0,INDEX($F97:$N97,0,AK$108),(INDEX($F97:$N97,0,AK$110+1)-INDEX($F97:$N97,0,AK$110))/(INDEX($F$4:$N$4,0,AK$110+1)-INDEX($F$4:$N$4,0,AK$110))+AJ116)))</f>
        <v>0.37749497935576359</v>
      </c>
      <c r="AL116" s="186" cm="1">
        <f t="array" ref="AL116">IF(AL$110=-1,AM116,IF(AL$110=99,AK116,IF(AL$110=0,INDEX($F97:$N97,0,AL$108),(INDEX($F97:$N97,0,AL$110+1)-INDEX($F97:$N97,0,AL$110))/(INDEX($F$4:$N$4,0,AL$110+1)-INDEX($F$4:$N$4,0,AL$110))+AK116)))</f>
        <v>0.38468881501504559</v>
      </c>
      <c r="AM116" s="186" cm="1">
        <f t="array" ref="AM116">IF(AM$110=-1,AN116,IF(AM$110=99,AL116,IF(AM$110=0,INDEX($F97:$N97,0,AM$108),(INDEX($F97:$N97,0,AM$110+1)-INDEX($F97:$N97,0,AM$110))/(INDEX($F$4:$N$4,0,AM$110+1)-INDEX($F$4:$N$4,0,AM$110))+AL116)))</f>
        <v>0.39188265067432759</v>
      </c>
      <c r="AN116" s="186" cm="1">
        <f t="array" ref="AN116">IF(AN$110=-1,AO116,IF(AN$110=99,AM116,IF(AN$110=0,INDEX($F97:$N97,0,AN$108),(INDEX($F97:$N97,0,AN$110+1)-INDEX($F97:$N97,0,AN$110))/(INDEX($F$4:$N$4,0,AN$110+1)-INDEX($F$4:$N$4,0,AN$110))+AM116)))</f>
        <v>0.39907648633360959</v>
      </c>
      <c r="AO116" s="186" cm="1">
        <f t="array" ref="AO116">IF(AO$110=-1,AP116,IF(AO$110=99,AN116,IF(AO$110=0,INDEX($F97:$N97,0,AO$108),(INDEX($F97:$N97,0,AO$110+1)-INDEX($F97:$N97,0,AO$110))/(INDEX($F$4:$N$4,0,AO$110+1)-INDEX($F$4:$N$4,0,AO$110))+AN116)))</f>
        <v>0.40627032199289187</v>
      </c>
      <c r="AP116" s="186" cm="1">
        <f t="array" ref="AP116">IF(AP$110=-1,AQ116,IF(AP$110=99,AO116,IF(AP$110=0,INDEX($F97:$N97,0,AP$108),(INDEX($F97:$N97,0,AP$110+1)-INDEX($F97:$N97,0,AP$110))/(INDEX($F$4:$N$4,0,AP$110+1)-INDEX($F$4:$N$4,0,AP$110))+AO116)))</f>
        <v>0.41579695766754909</v>
      </c>
      <c r="AQ116" s="186" cm="1">
        <f t="array" ref="AQ116">IF(AQ$110=-1,AR116,IF(AQ$110=99,AP116,IF(AQ$110=0,INDEX($F97:$N97,0,AQ$108),(INDEX($F97:$N97,0,AQ$110+1)-INDEX($F97:$N97,0,AQ$110))/(INDEX($F$4:$N$4,0,AQ$110+1)-INDEX($F$4:$N$4,0,AQ$110))+AP116)))</f>
        <v>0.42532359334220626</v>
      </c>
      <c r="AR116" s="186" cm="1">
        <f t="array" ref="AR116">IF(AR$110=-1,AS116,IF(AR$110=99,AQ116,IF(AR$110=0,INDEX($F97:$N97,0,AR$108),(INDEX($F97:$N97,0,AR$110+1)-INDEX($F97:$N97,0,AR$110))/(INDEX($F$4:$N$4,0,AR$110+1)-INDEX($F$4:$N$4,0,AR$110))+AQ116)))</f>
        <v>0.43485022901686343</v>
      </c>
      <c r="AS116" s="186" cm="1">
        <f t="array" ref="AS116">IF(AS$110=-1,AT116,IF(AS$110=99,AR116,IF(AS$110=0,INDEX($F97:$N97,0,AS$108),(INDEX($F97:$N97,0,AS$110+1)-INDEX($F97:$N97,0,AS$110))/(INDEX($F$4:$N$4,0,AS$110+1)-INDEX($F$4:$N$4,0,AS$110))+AR116)))</f>
        <v>0.4443768646915206</v>
      </c>
      <c r="AT116" s="186" cm="1">
        <f t="array" ref="AT116">IF(AT$110=-1,AU116,IF(AT$110=99,AS116,IF(AT$110=0,INDEX($F97:$N97,0,AT$108),(INDEX($F97:$N97,0,AT$110+1)-INDEX($F97:$N97,0,AT$110))/(INDEX($F$4:$N$4,0,AT$110+1)-INDEX($F$4:$N$4,0,AT$110))+AS116)))</f>
        <v>0.45390350036617777</v>
      </c>
      <c r="AU116" s="186" cm="1">
        <f t="array" ref="AU116">IF(AU$110=-1,AV116,IF(AU$110=99,AT116,IF(AU$110=0,INDEX($F97:$N97,0,AU$108),(INDEX($F97:$N97,0,AU$110+1)-INDEX($F97:$N97,0,AU$110))/(INDEX($F$4:$N$4,0,AU$110+1)-INDEX($F$4:$N$4,0,AU$110))+AT116)))</f>
        <v>0.46343013604083494</v>
      </c>
      <c r="AV116" s="186" cm="1">
        <f t="array" ref="AV116">IF(AV$110=-1,AW116,IF(AV$110=99,AU116,IF(AV$110=0,INDEX($F97:$N97,0,AV$108),(INDEX($F97:$N97,0,AV$110+1)-INDEX($F97:$N97,0,AV$110))/(INDEX($F$4:$N$4,0,AV$110+1)-INDEX($F$4:$N$4,0,AV$110))+AU116)))</f>
        <v>0.47295677171549211</v>
      </c>
      <c r="AW116" s="186" cm="1">
        <f t="array" ref="AW116">IF(AW$110=-1,AX116,IF(AW$110=99,AV116,IF(AW$110=0,INDEX($F97:$N97,0,AW$108),(INDEX($F97:$N97,0,AW$110+1)-INDEX($F97:$N97,0,AW$110))/(INDEX($F$4:$N$4,0,AW$110+1)-INDEX($F$4:$N$4,0,AW$110))+AV116)))</f>
        <v>0.48248340739014928</v>
      </c>
      <c r="AX116" s="186" cm="1">
        <f t="array" ref="AX116">IF(AX$110=-1,AY116,IF(AX$110=99,AW116,IF(AX$110=0,INDEX($F97:$N97,0,AX$108),(INDEX($F97:$N97,0,AX$110+1)-INDEX($F97:$N97,0,AX$110))/(INDEX($F$4:$N$4,0,AX$110+1)-INDEX($F$4:$N$4,0,AX$110))+AW116)))</f>
        <v>0.49201004306480645</v>
      </c>
      <c r="AY116" s="186" cm="1">
        <f t="array" ref="AY116">IF(AY$110=-1,AZ116,IF(AY$110=99,AX116,IF(AY$110=0,INDEX($F97:$N97,0,AY$108),(INDEX($F97:$N97,0,AY$110+1)-INDEX($F97:$N97,0,AY$110))/(INDEX($F$4:$N$4,0,AY$110+1)-INDEX($F$4:$N$4,0,AY$110))+AX116)))</f>
        <v>0.50153667873946384</v>
      </c>
      <c r="AZ116" s="186" cm="1">
        <f t="array" ref="AZ116">IF(AZ$110=-1,BA116,IF(AZ$110=99,AY116,IF(AZ$110=0,INDEX($F97:$N97,0,AZ$108),(INDEX($F97:$N97,0,AZ$110+1)-INDEX($F97:$N97,0,AZ$110))/(INDEX($F$4:$N$4,0,AZ$110+1)-INDEX($F$4:$N$4,0,AZ$110))+AY116)))</f>
        <v>0.50153667873946384</v>
      </c>
      <c r="BA116" s="186" cm="1">
        <f t="array" ref="BA116">IF(BA$110=-1,BB116,IF(BA$110=99,AZ116,IF(BA$110=0,INDEX($F97:$N97,0,BA$108),(INDEX($F97:$N97,0,BA$110+1)-INDEX($F97:$N97,0,BA$110))/(INDEX($F$4:$N$4,0,BA$110+1)-INDEX($F$4:$N$4,0,BA$110))+AZ116)))</f>
        <v>0.50153667873946384</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6.0652596920330133</v>
      </c>
      <c r="R117" s="186" cm="1">
        <f t="array" ref="R117">IF(R$110=-1,S117,IF(R$110=99,Q117,IF(R$110=0,INDEX($F98:$N98,0,R$108),(INDEX($F98:$N98,0,R$110+1)-INDEX($F98:$N98,0,R$110))/(INDEX($F$4:$N$4,0,R$110+1)-INDEX($F$4:$N$4,0,R$110))+Q117)))</f>
        <v>6.1205193840660259</v>
      </c>
      <c r="S117" s="186" cm="1">
        <f t="array" ref="S117">IF(S$110=-1,T117,IF(S$110=99,R117,IF(S$110=0,INDEX($F98:$N98,0,S$108),(INDEX($F98:$N98,0,S$110+1)-INDEX($F98:$N98,0,S$110))/(INDEX($F$4:$N$4,0,S$110+1)-INDEX($F$4:$N$4,0,S$110))+R117)))</f>
        <v>6.1586120407825806</v>
      </c>
      <c r="T117" s="186" cm="1">
        <f t="array" ref="T117">IF(T$110=-1,U117,IF(T$110=99,S117,IF(T$110=0,INDEX($F98:$N98,0,T$108),(INDEX($F98:$N98,0,T$110+1)-INDEX($F98:$N98,0,T$110))/(INDEX($F$4:$N$4,0,T$110+1)-INDEX($F$4:$N$4,0,T$110))+S117)))</f>
        <v>6.1967046974991353</v>
      </c>
      <c r="U117" s="186" cm="1">
        <f t="array" ref="U117">IF(U$110=-1,V117,IF(U$110=99,T117,IF(U$110=0,INDEX($F98:$N98,0,U$108),(INDEX($F98:$N98,0,U$110+1)-INDEX($F98:$N98,0,U$110))/(INDEX($F$4:$N$4,0,U$110+1)-INDEX($F$4:$N$4,0,U$110))+T117)))</f>
        <v>5.8395353485339427</v>
      </c>
      <c r="V117" s="186" cm="1">
        <f t="array" ref="V117">IF(V$110=-1,W117,IF(V$110=99,U117,IF(V$110=0,INDEX($F98:$N98,0,V$108),(INDEX($F98:$N98,0,V$110+1)-INDEX($F98:$N98,0,V$110))/(INDEX($F$4:$N$4,0,V$110+1)-INDEX($F$4:$N$4,0,V$110))+U117)))</f>
        <v>5.9369964008438423</v>
      </c>
      <c r="W117" s="186" cm="1">
        <f t="array" ref="W117">IF(W$110=-1,X117,IF(W$110=99,V117,IF(W$110=0,INDEX($F98:$N98,0,W$108),(INDEX($F98:$N98,0,W$110+1)-INDEX($F98:$N98,0,W$110))/(INDEX($F$4:$N$4,0,W$110+1)-INDEX($F$4:$N$4,0,W$110))+V117)))</f>
        <v>6.0625459448667014</v>
      </c>
      <c r="X117" s="186" cm="1">
        <f t="array" ref="X117">IF(X$110=-1,Y117,IF(X$110=99,W117,IF(X$110=0,INDEX($F98:$N98,0,X$108),(INDEX($F98:$N98,0,X$110+1)-INDEX($F98:$N98,0,X$110))/(INDEX($F$4:$N$4,0,X$110+1)-INDEX($F$4:$N$4,0,X$110))+W117)))</f>
        <v>6.1880954888895605</v>
      </c>
      <c r="Y117" s="186" cm="1">
        <f t="array" ref="Y117">IF(Y$110=-1,Z117,IF(Y$110=99,X117,IF(Y$110=0,INDEX($F98:$N98,0,Y$108),(INDEX($F98:$N98,0,Y$110+1)-INDEX($F98:$N98,0,Y$110))/(INDEX($F$4:$N$4,0,Y$110+1)-INDEX($F$4:$N$4,0,Y$110))+X117)))</f>
        <v>6.3136450329124196</v>
      </c>
      <c r="Z117" s="186" cm="1">
        <f t="array" ref="Z117">IF(Z$110=-1,AA117,IF(Z$110=99,Y117,IF(Z$110=0,INDEX($F98:$N98,0,Z$108),(INDEX($F98:$N98,0,Z$110+1)-INDEX($F98:$N98,0,Z$110))/(INDEX($F$4:$N$4,0,Z$110+1)-INDEX($F$4:$N$4,0,Z$110))+Y117)))</f>
        <v>6.4391945769352787</v>
      </c>
      <c r="AA117" s="186" cm="1">
        <f t="array" ref="AA117">IF(AA$110=-1,AB117,IF(AA$110=99,Z117,IF(AA$110=0,INDEX($F98:$N98,0,AA$108),(INDEX($F98:$N98,0,AA$110+1)-INDEX($F98:$N98,0,AA$110))/(INDEX($F$4:$N$4,0,AA$110+1)-INDEX($F$4:$N$4,0,AA$110))+Z117)))</f>
        <v>6.5647441209581379</v>
      </c>
      <c r="AB117" s="186" cm="1">
        <f t="array" ref="AB117">IF(AB$110=-1,AC117,IF(AB$110=99,AA117,IF(AB$110=0,INDEX($F98:$N98,0,AB$108),(INDEX($F98:$N98,0,AB$110+1)-INDEX($F98:$N98,0,AB$110))/(INDEX($F$4:$N$4,0,AB$110+1)-INDEX($F$4:$N$4,0,AB$110))+AA117)))</f>
        <v>6.690293664980997</v>
      </c>
      <c r="AC117" s="186" cm="1">
        <f t="array" ref="AC117">IF(AC$110=-1,AD117,IF(AC$110=99,AB117,IF(AC$110=0,INDEX($F98:$N98,0,AC$108),(INDEX($F98:$N98,0,AC$110+1)-INDEX($F98:$N98,0,AC$110))/(INDEX($F$4:$N$4,0,AC$110+1)-INDEX($F$4:$N$4,0,AC$110))+AB117)))</f>
        <v>6.8158432090038561</v>
      </c>
      <c r="AD117" s="186" cm="1">
        <f t="array" ref="AD117">IF(AD$110=-1,AE117,IF(AD$110=99,AC117,IF(AD$110=0,INDEX($F98:$N98,0,AD$108),(INDEX($F98:$N98,0,AD$110+1)-INDEX($F98:$N98,0,AD$110))/(INDEX($F$4:$N$4,0,AD$110+1)-INDEX($F$4:$N$4,0,AD$110))+AC117)))</f>
        <v>6.9413927530267152</v>
      </c>
      <c r="AE117" s="186" cm="1">
        <f t="array" ref="AE117">IF(AE$110=-1,AF117,IF(AE$110=99,AD117,IF(AE$110=0,INDEX($F98:$N98,0,AE$108),(INDEX($F98:$N98,0,AE$110+1)-INDEX($F98:$N98,0,AE$110))/(INDEX($F$4:$N$4,0,AE$110+1)-INDEX($F$4:$N$4,0,AE$110))+AD117)))</f>
        <v>7.0669422970495743</v>
      </c>
      <c r="AF117" s="186" cm="1">
        <f t="array" ref="AF117">IF(AF$110=-1,AG117,IF(AF$110=99,AE117,IF(AF$110=0,INDEX($F98:$N98,0,AF$108),(INDEX($F98:$N98,0,AF$110+1)-INDEX($F98:$N98,0,AF$110))/(INDEX($F$4:$N$4,0,AF$110+1)-INDEX($F$4:$N$4,0,AF$110))+AE117)))</f>
        <v>7.2190020064398173</v>
      </c>
      <c r="AG117" s="186" cm="1">
        <f t="array" ref="AG117">IF(AG$110=-1,AH117,IF(AG$110=99,AF117,IF(AG$110=0,INDEX($F98:$N98,0,AG$108),(INDEX($F98:$N98,0,AG$110+1)-INDEX($F98:$N98,0,AG$110))/(INDEX($F$4:$N$4,0,AG$110+1)-INDEX($F$4:$N$4,0,AG$110))+AF117)))</f>
        <v>7.3710617158300602</v>
      </c>
      <c r="AH117" s="186" cm="1">
        <f t="array" ref="AH117">IF(AH$110=-1,AI117,IF(AH$110=99,AG117,IF(AH$110=0,INDEX($F98:$N98,0,AH$108),(INDEX($F98:$N98,0,AH$110+1)-INDEX($F98:$N98,0,AH$110))/(INDEX($F$4:$N$4,0,AH$110+1)-INDEX($F$4:$N$4,0,AH$110))+AG117)))</f>
        <v>7.5231214252203031</v>
      </c>
      <c r="AI117" s="186" cm="1">
        <f t="array" ref="AI117">IF(AI$110=-1,AJ117,IF(AI$110=99,AH117,IF(AI$110=0,INDEX($F98:$N98,0,AI$108),(INDEX($F98:$N98,0,AI$110+1)-INDEX($F98:$N98,0,AI$110))/(INDEX($F$4:$N$4,0,AI$110+1)-INDEX($F$4:$N$4,0,AI$110))+AH117)))</f>
        <v>7.6751811346105461</v>
      </c>
      <c r="AJ117" s="186" cm="1">
        <f t="array" ref="AJ117">IF(AJ$110=-1,AK117,IF(AJ$110=99,AI117,IF(AJ$110=0,INDEX($F98:$N98,0,AJ$108),(INDEX($F98:$N98,0,AJ$110+1)-INDEX($F98:$N98,0,AJ$110))/(INDEX($F$4:$N$4,0,AJ$110+1)-INDEX($F$4:$N$4,0,AJ$110))+AI117)))</f>
        <v>7.827240844000789</v>
      </c>
      <c r="AK117" s="186" cm="1">
        <f t="array" ref="AK117">IF(AK$110=-1,AL117,IF(AK$110=99,AJ117,IF(AK$110=0,INDEX($F98:$N98,0,AK$108),(INDEX($F98:$N98,0,AK$110+1)-INDEX($F98:$N98,0,AK$110))/(INDEX($F$4:$N$4,0,AK$110+1)-INDEX($F$4:$N$4,0,AK$110))+AJ117)))</f>
        <v>7.9793005533910319</v>
      </c>
      <c r="AL117" s="186" cm="1">
        <f t="array" ref="AL117">IF(AL$110=-1,AM117,IF(AL$110=99,AK117,IF(AL$110=0,INDEX($F98:$N98,0,AL$108),(INDEX($F98:$N98,0,AL$110+1)-INDEX($F98:$N98,0,AL$110))/(INDEX($F$4:$N$4,0,AL$110+1)-INDEX($F$4:$N$4,0,AL$110))+AK117)))</f>
        <v>8.1313602627812749</v>
      </c>
      <c r="AM117" s="186" cm="1">
        <f t="array" ref="AM117">IF(AM$110=-1,AN117,IF(AM$110=99,AL117,IF(AM$110=0,INDEX($F98:$N98,0,AM$108),(INDEX($F98:$N98,0,AM$110+1)-INDEX($F98:$N98,0,AM$110))/(INDEX($F$4:$N$4,0,AM$110+1)-INDEX($F$4:$N$4,0,AM$110))+AL117)))</f>
        <v>8.2834199721715169</v>
      </c>
      <c r="AN117" s="186" cm="1">
        <f t="array" ref="AN117">IF(AN$110=-1,AO117,IF(AN$110=99,AM117,IF(AN$110=0,INDEX($F98:$N98,0,AN$108),(INDEX($F98:$N98,0,AN$110+1)-INDEX($F98:$N98,0,AN$110))/(INDEX($F$4:$N$4,0,AN$110+1)-INDEX($F$4:$N$4,0,AN$110))+AM117)))</f>
        <v>8.435479681561759</v>
      </c>
      <c r="AO117" s="186" cm="1">
        <f t="array" ref="AO117">IF(AO$110=-1,AP117,IF(AO$110=99,AN117,IF(AO$110=0,INDEX($F98:$N98,0,AO$108),(INDEX($F98:$N98,0,AO$110+1)-INDEX($F98:$N98,0,AO$110))/(INDEX($F$4:$N$4,0,AO$110+1)-INDEX($F$4:$N$4,0,AO$110))+AN117)))</f>
        <v>8.5875393909520028</v>
      </c>
      <c r="AP117" s="186" cm="1">
        <f t="array" ref="AP117">IF(AP$110=-1,AQ117,IF(AP$110=99,AO117,IF(AP$110=0,INDEX($F98:$N98,0,AP$108),(INDEX($F98:$N98,0,AP$110+1)-INDEX($F98:$N98,0,AP$110))/(INDEX($F$4:$N$4,0,AP$110+1)-INDEX($F$4:$N$4,0,AP$110))+AO117)))</f>
        <v>8.788908663307561</v>
      </c>
      <c r="AQ117" s="186" cm="1">
        <f t="array" ref="AQ117">IF(AQ$110=-1,AR117,IF(AQ$110=99,AP117,IF(AQ$110=0,INDEX($F98:$N98,0,AQ$108),(INDEX($F98:$N98,0,AQ$110+1)-INDEX($F98:$N98,0,AQ$110))/(INDEX($F$4:$N$4,0,AQ$110+1)-INDEX($F$4:$N$4,0,AQ$110))+AP117)))</f>
        <v>8.9902779356631193</v>
      </c>
      <c r="AR117" s="186" cm="1">
        <f t="array" ref="AR117">IF(AR$110=-1,AS117,IF(AR$110=99,AQ117,IF(AR$110=0,INDEX($F98:$N98,0,AR$108),(INDEX($F98:$N98,0,AR$110+1)-INDEX($F98:$N98,0,AR$110))/(INDEX($F$4:$N$4,0,AR$110+1)-INDEX($F$4:$N$4,0,AR$110))+AQ117)))</f>
        <v>9.1916472080186775</v>
      </c>
      <c r="AS117" s="186" cm="1">
        <f t="array" ref="AS117">IF(AS$110=-1,AT117,IF(AS$110=99,AR117,IF(AS$110=0,INDEX($F98:$N98,0,AS$108),(INDEX($F98:$N98,0,AS$110+1)-INDEX($F98:$N98,0,AS$110))/(INDEX($F$4:$N$4,0,AS$110+1)-INDEX($F$4:$N$4,0,AS$110))+AR117)))</f>
        <v>9.3930164803742358</v>
      </c>
      <c r="AT117" s="186" cm="1">
        <f t="array" ref="AT117">IF(AT$110=-1,AU117,IF(AT$110=99,AS117,IF(AT$110=0,INDEX($F98:$N98,0,AT$108),(INDEX($F98:$N98,0,AT$110+1)-INDEX($F98:$N98,0,AT$110))/(INDEX($F$4:$N$4,0,AT$110+1)-INDEX($F$4:$N$4,0,AT$110))+AS117)))</f>
        <v>9.594385752729794</v>
      </c>
      <c r="AU117" s="186" cm="1">
        <f t="array" ref="AU117">IF(AU$110=-1,AV117,IF(AU$110=99,AT117,IF(AU$110=0,INDEX($F98:$N98,0,AU$108),(INDEX($F98:$N98,0,AU$110+1)-INDEX($F98:$N98,0,AU$110))/(INDEX($F$4:$N$4,0,AU$110+1)-INDEX($F$4:$N$4,0,AU$110))+AT117)))</f>
        <v>9.7957550250853522</v>
      </c>
      <c r="AV117" s="186" cm="1">
        <f t="array" ref="AV117">IF(AV$110=-1,AW117,IF(AV$110=99,AU117,IF(AV$110=0,INDEX($F98:$N98,0,AV$108),(INDEX($F98:$N98,0,AV$110+1)-INDEX($F98:$N98,0,AV$110))/(INDEX($F$4:$N$4,0,AV$110+1)-INDEX($F$4:$N$4,0,AV$110))+AU117)))</f>
        <v>9.9971242974409105</v>
      </c>
      <c r="AW117" s="186" cm="1">
        <f t="array" ref="AW117">IF(AW$110=-1,AX117,IF(AW$110=99,AV117,IF(AW$110=0,INDEX($F98:$N98,0,AW$108),(INDEX($F98:$N98,0,AW$110+1)-INDEX($F98:$N98,0,AW$110))/(INDEX($F$4:$N$4,0,AW$110+1)-INDEX($F$4:$N$4,0,AW$110))+AV117)))</f>
        <v>10.198493569796469</v>
      </c>
      <c r="AX117" s="186" cm="1">
        <f t="array" ref="AX117">IF(AX$110=-1,AY117,IF(AX$110=99,AW117,IF(AX$110=0,INDEX($F98:$N98,0,AX$108),(INDEX($F98:$N98,0,AX$110+1)-INDEX($F98:$N98,0,AX$110))/(INDEX($F$4:$N$4,0,AX$110+1)-INDEX($F$4:$N$4,0,AX$110))+AW117)))</f>
        <v>10.399862842152027</v>
      </c>
      <c r="AY117" s="186" cm="1">
        <f t="array" ref="AY117">IF(AY$110=-1,AZ117,IF(AY$110=99,AX117,IF(AY$110=0,INDEX($F98:$N98,0,AY$108),(INDEX($F98:$N98,0,AY$110+1)-INDEX($F98:$N98,0,AY$110))/(INDEX($F$4:$N$4,0,AY$110+1)-INDEX($F$4:$N$4,0,AY$110))+AX117)))</f>
        <v>10.601232114507592</v>
      </c>
      <c r="AZ117" s="186" cm="1">
        <f t="array" ref="AZ117">IF(AZ$110=-1,BA117,IF(AZ$110=99,AY117,IF(AZ$110=0,INDEX($F98:$N98,0,AZ$108),(INDEX($F98:$N98,0,AZ$110+1)-INDEX($F98:$N98,0,AZ$110))/(INDEX($F$4:$N$4,0,AZ$110+1)-INDEX($F$4:$N$4,0,AZ$110))+AY117)))</f>
        <v>10.601232114507592</v>
      </c>
      <c r="BA117" s="186" cm="1">
        <f t="array" ref="BA117">IF(BA$110=-1,BB117,IF(BA$110=99,AZ117,IF(BA$110=0,INDEX($F98:$N98,0,BA$108),(INDEX($F98:$N98,0,BA$110+1)-INDEX($F98:$N98,0,BA$110))/(INDEX($F$4:$N$4,0,BA$110+1)-INDEX($F$4:$N$4,0,BA$110))+AZ117)))</f>
        <v>10.601232114507592</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1.7266269298997847</v>
      </c>
      <c r="W118" s="186" cm="1">
        <f t="array" ref="W118">IF(W$110=-1,X118,IF(W$110=99,V118,IF(W$110=0,INDEX($F99:$N99,0,W$108),(INDEX($F99:$N99,0,W$110+1)-INDEX($F99:$N99,0,W$110))/(INDEX($F$4:$N$4,0,W$110+1)-INDEX($F$4:$N$4,0,W$110))+V118)))</f>
        <v>1.7631398750172342</v>
      </c>
      <c r="X118" s="186" cm="1">
        <f t="array" ref="X118">IF(X$110=-1,Y118,IF(X$110=99,W118,IF(X$110=0,INDEX($F99:$N99,0,X$108),(INDEX($F99:$N99,0,X$110+1)-INDEX($F99:$N99,0,X$110))/(INDEX($F$4:$N$4,0,X$110+1)-INDEX($F$4:$N$4,0,X$110))+W118)))</f>
        <v>1.7996528201346838</v>
      </c>
      <c r="Y118" s="186" cm="1">
        <f t="array" ref="Y118">IF(Y$110=-1,Z118,IF(Y$110=99,X118,IF(Y$110=0,INDEX($F99:$N99,0,Y$108),(INDEX($F99:$N99,0,Y$110+1)-INDEX($F99:$N99,0,Y$110))/(INDEX($F$4:$N$4,0,Y$110+1)-INDEX($F$4:$N$4,0,Y$110))+X118)))</f>
        <v>1.8361657652521333</v>
      </c>
      <c r="Z118" s="186" cm="1">
        <f t="array" ref="Z118">IF(Z$110=-1,AA118,IF(Z$110=99,Y118,IF(Z$110=0,INDEX($F99:$N99,0,Z$108),(INDEX($F99:$N99,0,Z$110+1)-INDEX($F99:$N99,0,Z$110))/(INDEX($F$4:$N$4,0,Z$110+1)-INDEX($F$4:$N$4,0,Z$110))+Y118)))</f>
        <v>1.8726787103695828</v>
      </c>
      <c r="AA118" s="186" cm="1">
        <f t="array" ref="AA118">IF(AA$110=-1,AB118,IF(AA$110=99,Z118,IF(AA$110=0,INDEX($F99:$N99,0,AA$108),(INDEX($F99:$N99,0,AA$110+1)-INDEX($F99:$N99,0,AA$110))/(INDEX($F$4:$N$4,0,AA$110+1)-INDEX($F$4:$N$4,0,AA$110))+Z118)))</f>
        <v>1.9091916554870323</v>
      </c>
      <c r="AB118" s="186" cm="1">
        <f t="array" ref="AB118">IF(AB$110=-1,AC118,IF(AB$110=99,AA118,IF(AB$110=0,INDEX($F99:$N99,0,AB$108),(INDEX($F99:$N99,0,AB$110+1)-INDEX($F99:$N99,0,AB$110))/(INDEX($F$4:$N$4,0,AB$110+1)-INDEX($F$4:$N$4,0,AB$110))+AA118)))</f>
        <v>1.9457046006044818</v>
      </c>
      <c r="AC118" s="186" cm="1">
        <f t="array" ref="AC118">IF(AC$110=-1,AD118,IF(AC$110=99,AB118,IF(AC$110=0,INDEX($F99:$N99,0,AC$108),(INDEX($F99:$N99,0,AC$110+1)-INDEX($F99:$N99,0,AC$110))/(INDEX($F$4:$N$4,0,AC$110+1)-INDEX($F$4:$N$4,0,AC$110))+AB118)))</f>
        <v>1.9822175457219313</v>
      </c>
      <c r="AD118" s="186" cm="1">
        <f t="array" ref="AD118">IF(AD$110=-1,AE118,IF(AD$110=99,AC118,IF(AD$110=0,INDEX($F99:$N99,0,AD$108),(INDEX($F99:$N99,0,AD$110+1)-INDEX($F99:$N99,0,AD$110))/(INDEX($F$4:$N$4,0,AD$110+1)-INDEX($F$4:$N$4,0,AD$110))+AC118)))</f>
        <v>2.0187304908393808</v>
      </c>
      <c r="AE118" s="186" cm="1">
        <f t="array" ref="AE118">IF(AE$110=-1,AF118,IF(AE$110=99,AD118,IF(AE$110=0,INDEX($F99:$N99,0,AE$108),(INDEX($F99:$N99,0,AE$110+1)-INDEX($F99:$N99,0,AE$110))/(INDEX($F$4:$N$4,0,AE$110+1)-INDEX($F$4:$N$4,0,AE$110))+AD118)))</f>
        <v>2.055243435956831</v>
      </c>
      <c r="AF118" s="186" cm="1">
        <f t="array" ref="AF118">IF(AF$110=-1,AG118,IF(AF$110=99,AE118,IF(AF$110=0,INDEX($F99:$N99,0,AF$108),(INDEX($F99:$N99,0,AF$110+1)-INDEX($F99:$N99,0,AF$110))/(INDEX($F$4:$N$4,0,AF$110+1)-INDEX($F$4:$N$4,0,AF$110))+AE118)))</f>
        <v>2.0994661997012409</v>
      </c>
      <c r="AG118" s="186" cm="1">
        <f t="array" ref="AG118">IF(AG$110=-1,AH118,IF(AG$110=99,AF118,IF(AG$110=0,INDEX($F99:$N99,0,AG$108),(INDEX($F99:$N99,0,AG$110+1)-INDEX($F99:$N99,0,AG$110))/(INDEX($F$4:$N$4,0,AG$110+1)-INDEX($F$4:$N$4,0,AG$110))+AF118)))</f>
        <v>2.1436889634456509</v>
      </c>
      <c r="AH118" s="186" cm="1">
        <f t="array" ref="AH118">IF(AH$110=-1,AI118,IF(AH$110=99,AG118,IF(AH$110=0,INDEX($F99:$N99,0,AH$108),(INDEX($F99:$N99,0,AH$110+1)-INDEX($F99:$N99,0,AH$110))/(INDEX($F$4:$N$4,0,AH$110+1)-INDEX($F$4:$N$4,0,AH$110))+AG118)))</f>
        <v>2.1879117271900608</v>
      </c>
      <c r="AI118" s="186" cm="1">
        <f t="array" ref="AI118">IF(AI$110=-1,AJ118,IF(AI$110=99,AH118,IF(AI$110=0,INDEX($F99:$N99,0,AI$108),(INDEX($F99:$N99,0,AI$110+1)-INDEX($F99:$N99,0,AI$110))/(INDEX($F$4:$N$4,0,AI$110+1)-INDEX($F$4:$N$4,0,AI$110))+AH118)))</f>
        <v>2.2321344909344707</v>
      </c>
      <c r="AJ118" s="186" cm="1">
        <f t="array" ref="AJ118">IF(AJ$110=-1,AK118,IF(AJ$110=99,AI118,IF(AJ$110=0,INDEX($F99:$N99,0,AJ$108),(INDEX($F99:$N99,0,AJ$110+1)-INDEX($F99:$N99,0,AJ$110))/(INDEX($F$4:$N$4,0,AJ$110+1)-INDEX($F$4:$N$4,0,AJ$110))+AI118)))</f>
        <v>2.2763572546788806</v>
      </c>
      <c r="AK118" s="186" cm="1">
        <f t="array" ref="AK118">IF(AK$110=-1,AL118,IF(AK$110=99,AJ118,IF(AK$110=0,INDEX($F99:$N99,0,AK$108),(INDEX($F99:$N99,0,AK$110+1)-INDEX($F99:$N99,0,AK$110))/(INDEX($F$4:$N$4,0,AK$110+1)-INDEX($F$4:$N$4,0,AK$110))+AJ118)))</f>
        <v>2.3205800184232905</v>
      </c>
      <c r="AL118" s="186" cm="1">
        <f t="array" ref="AL118">IF(AL$110=-1,AM118,IF(AL$110=99,AK118,IF(AL$110=0,INDEX($F99:$N99,0,AL$108),(INDEX($F99:$N99,0,AL$110+1)-INDEX($F99:$N99,0,AL$110))/(INDEX($F$4:$N$4,0,AL$110+1)-INDEX($F$4:$N$4,0,AL$110))+AK118)))</f>
        <v>2.3648027821677005</v>
      </c>
      <c r="AM118" s="186" cm="1">
        <f t="array" ref="AM118">IF(AM$110=-1,AN118,IF(AM$110=99,AL118,IF(AM$110=0,INDEX($F99:$N99,0,AM$108),(INDEX($F99:$N99,0,AM$110+1)-INDEX($F99:$N99,0,AM$110))/(INDEX($F$4:$N$4,0,AM$110+1)-INDEX($F$4:$N$4,0,AM$110))+AL118)))</f>
        <v>2.4090255459121104</v>
      </c>
      <c r="AN118" s="186" cm="1">
        <f t="array" ref="AN118">IF(AN$110=-1,AO118,IF(AN$110=99,AM118,IF(AN$110=0,INDEX($F99:$N99,0,AN$108),(INDEX($F99:$N99,0,AN$110+1)-INDEX($F99:$N99,0,AN$110))/(INDEX($F$4:$N$4,0,AN$110+1)-INDEX($F$4:$N$4,0,AN$110))+AM118)))</f>
        <v>2.4532483096565203</v>
      </c>
      <c r="AO118" s="186" cm="1">
        <f t="array" ref="AO118">IF(AO$110=-1,AP118,IF(AO$110=99,AN118,IF(AO$110=0,INDEX($F99:$N99,0,AO$108),(INDEX($F99:$N99,0,AO$110+1)-INDEX($F99:$N99,0,AO$110))/(INDEX($F$4:$N$4,0,AO$110+1)-INDEX($F$4:$N$4,0,AO$110))+AN118)))</f>
        <v>2.4974710734009289</v>
      </c>
      <c r="AP118" s="186" cm="1">
        <f t="array" ref="AP118">IF(AP$110=-1,AQ118,IF(AP$110=99,AO118,IF(AP$110=0,INDEX($F99:$N99,0,AP$108),(INDEX($F99:$N99,0,AP$110+1)-INDEX($F99:$N99,0,AP$110))/(INDEX($F$4:$N$4,0,AP$110+1)-INDEX($F$4:$N$4,0,AP$110))+AO118)))</f>
        <v>2.5560342903929443</v>
      </c>
      <c r="AQ118" s="186" cm="1">
        <f t="array" ref="AQ118">IF(AQ$110=-1,AR118,IF(AQ$110=99,AP118,IF(AQ$110=0,INDEX($F99:$N99,0,AQ$108),(INDEX($F99:$N99,0,AQ$110+1)-INDEX($F99:$N99,0,AQ$110))/(INDEX($F$4:$N$4,0,AQ$110+1)-INDEX($F$4:$N$4,0,AQ$110))+AP118)))</f>
        <v>2.6145975073849597</v>
      </c>
      <c r="AR118" s="186" cm="1">
        <f t="array" ref="AR118">IF(AR$110=-1,AS118,IF(AR$110=99,AQ118,IF(AR$110=0,INDEX($F99:$N99,0,AR$108),(INDEX($F99:$N99,0,AR$110+1)-INDEX($F99:$N99,0,AR$110))/(INDEX($F$4:$N$4,0,AR$110+1)-INDEX($F$4:$N$4,0,AR$110))+AQ118)))</f>
        <v>2.6731607243769751</v>
      </c>
      <c r="AS118" s="186" cm="1">
        <f t="array" ref="AS118">IF(AS$110=-1,AT118,IF(AS$110=99,AR118,IF(AS$110=0,INDEX($F99:$N99,0,AS$108),(INDEX($F99:$N99,0,AS$110+1)-INDEX($F99:$N99,0,AS$110))/(INDEX($F$4:$N$4,0,AS$110+1)-INDEX($F$4:$N$4,0,AS$110))+AR118)))</f>
        <v>2.7317239413689904</v>
      </c>
      <c r="AT118" s="186" cm="1">
        <f t="array" ref="AT118">IF(AT$110=-1,AU118,IF(AT$110=99,AS118,IF(AT$110=0,INDEX($F99:$N99,0,AT$108),(INDEX($F99:$N99,0,AT$110+1)-INDEX($F99:$N99,0,AT$110))/(INDEX($F$4:$N$4,0,AT$110+1)-INDEX($F$4:$N$4,0,AT$110))+AS118)))</f>
        <v>2.7902871583610058</v>
      </c>
      <c r="AU118" s="186" cm="1">
        <f t="array" ref="AU118">IF(AU$110=-1,AV118,IF(AU$110=99,AT118,IF(AU$110=0,INDEX($F99:$N99,0,AU$108),(INDEX($F99:$N99,0,AU$110+1)-INDEX($F99:$N99,0,AU$110))/(INDEX($F$4:$N$4,0,AU$110+1)-INDEX($F$4:$N$4,0,AU$110))+AT118)))</f>
        <v>2.8488503753530212</v>
      </c>
      <c r="AV118" s="186" cm="1">
        <f t="array" ref="AV118">IF(AV$110=-1,AW118,IF(AV$110=99,AU118,IF(AV$110=0,INDEX($F99:$N99,0,AV$108),(INDEX($F99:$N99,0,AV$110+1)-INDEX($F99:$N99,0,AV$110))/(INDEX($F$4:$N$4,0,AV$110+1)-INDEX($F$4:$N$4,0,AV$110))+AU118)))</f>
        <v>2.9074135923450366</v>
      </c>
      <c r="AW118" s="186" cm="1">
        <f t="array" ref="AW118">IF(AW$110=-1,AX118,IF(AW$110=99,AV118,IF(AW$110=0,INDEX($F99:$N99,0,AW$108),(INDEX($F99:$N99,0,AW$110+1)-INDEX($F99:$N99,0,AW$110))/(INDEX($F$4:$N$4,0,AW$110+1)-INDEX($F$4:$N$4,0,AW$110))+AV118)))</f>
        <v>2.965976809337052</v>
      </c>
      <c r="AX118" s="186" cm="1">
        <f t="array" ref="AX118">IF(AX$110=-1,AY118,IF(AX$110=99,AW118,IF(AX$110=0,INDEX($F99:$N99,0,AX$108),(INDEX($F99:$N99,0,AX$110+1)-INDEX($F99:$N99,0,AX$110))/(INDEX($F$4:$N$4,0,AX$110+1)-INDEX($F$4:$N$4,0,AX$110))+AW118)))</f>
        <v>3.0245400263290674</v>
      </c>
      <c r="AY118" s="186" cm="1">
        <f t="array" ref="AY118">IF(AY$110=-1,AZ118,IF(AY$110=99,AX118,IF(AY$110=0,INDEX($F99:$N99,0,AY$108),(INDEX($F99:$N99,0,AY$110+1)-INDEX($F99:$N99,0,AY$110))/(INDEX($F$4:$N$4,0,AY$110+1)-INDEX($F$4:$N$4,0,AY$110))+AX118)))</f>
        <v>3.0831032433210828</v>
      </c>
      <c r="AZ118" s="186" cm="1">
        <f t="array" ref="AZ118">IF(AZ$110=-1,BA118,IF(AZ$110=99,AY118,IF(AZ$110=0,INDEX($F99:$N99,0,AZ$108),(INDEX($F99:$N99,0,AZ$110+1)-INDEX($F99:$N99,0,AZ$110))/(INDEX($F$4:$N$4,0,AZ$110+1)-INDEX($F$4:$N$4,0,AZ$110))+AY118)))</f>
        <v>3.0831032433210828</v>
      </c>
      <c r="BA118" s="186" cm="1">
        <f t="array" ref="BA118">IF(BA$110=-1,BB118,IF(BA$110=99,AZ118,IF(BA$110=0,INDEX($F99:$N99,0,BA$108),(INDEX($F99:$N99,0,BA$110+1)-INDEX($F99:$N99,0,BA$110))/(INDEX($F$4:$N$4,0,BA$110+1)-INDEX($F$4:$N$4,0,BA$110))+AZ118)))</f>
        <v>3.0831032433210828</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9.8986341820506391E-2</v>
      </c>
      <c r="W119" s="186" cm="1">
        <f t="array" ref="W119">IF(W$110=-1,X119,IF(W$110=99,V119,IF(W$110=0,INDEX($F100:$N100,0,W$108),(INDEX($F100:$N100,0,W$110+1)-INDEX($F100:$N100,0,W$110))/(INDEX($F$4:$N$4,0,W$110+1)-INDEX($F$4:$N$4,0,W$110))+V119)))</f>
        <v>0.1010796040091594</v>
      </c>
      <c r="X119" s="186" cm="1">
        <f t="array" ref="X119">IF(X$110=-1,Y119,IF(X$110=99,W119,IF(X$110=0,INDEX($F100:$N100,0,X$108),(INDEX($F100:$N100,0,X$110+1)-INDEX($F100:$N100,0,X$110))/(INDEX($F$4:$N$4,0,X$110+1)-INDEX($F$4:$N$4,0,X$110))+W119)))</f>
        <v>0.10317286619781241</v>
      </c>
      <c r="Y119" s="186" cm="1">
        <f t="array" ref="Y119">IF(Y$110=-1,Z119,IF(Y$110=99,X119,IF(Y$110=0,INDEX($F100:$N100,0,Y$108),(INDEX($F100:$N100,0,Y$110+1)-INDEX($F100:$N100,0,Y$110))/(INDEX($F$4:$N$4,0,Y$110+1)-INDEX($F$4:$N$4,0,Y$110))+X119)))</f>
        <v>0.10526612838646542</v>
      </c>
      <c r="Z119" s="186" cm="1">
        <f t="array" ref="Z119">IF(Z$110=-1,AA119,IF(Z$110=99,Y119,IF(Z$110=0,INDEX($F100:$N100,0,Z$108),(INDEX($F100:$N100,0,Z$110+1)-INDEX($F100:$N100,0,Z$110))/(INDEX($F$4:$N$4,0,Z$110+1)-INDEX($F$4:$N$4,0,Z$110))+Y119)))</f>
        <v>0.10735939057511842</v>
      </c>
      <c r="AA119" s="186" cm="1">
        <f t="array" ref="AA119">IF(AA$110=-1,AB119,IF(AA$110=99,Z119,IF(AA$110=0,INDEX($F100:$N100,0,AA$108),(INDEX($F100:$N100,0,AA$110+1)-INDEX($F100:$N100,0,AA$110))/(INDEX($F$4:$N$4,0,AA$110+1)-INDEX($F$4:$N$4,0,AA$110))+Z119)))</f>
        <v>0.10945265276377143</v>
      </c>
      <c r="AB119" s="186" cm="1">
        <f t="array" ref="AB119">IF(AB$110=-1,AC119,IF(AB$110=99,AA119,IF(AB$110=0,INDEX($F100:$N100,0,AB$108),(INDEX($F100:$N100,0,AB$110+1)-INDEX($F100:$N100,0,AB$110))/(INDEX($F$4:$N$4,0,AB$110+1)-INDEX($F$4:$N$4,0,AB$110))+AA119)))</f>
        <v>0.11154591495242444</v>
      </c>
      <c r="AC119" s="186" cm="1">
        <f t="array" ref="AC119">IF(AC$110=-1,AD119,IF(AC$110=99,AB119,IF(AC$110=0,INDEX($F100:$N100,0,AC$108),(INDEX($F100:$N100,0,AC$110+1)-INDEX($F100:$N100,0,AC$110))/(INDEX($F$4:$N$4,0,AC$110+1)-INDEX($F$4:$N$4,0,AC$110))+AB119)))</f>
        <v>0.11363917714107745</v>
      </c>
      <c r="AD119" s="186" cm="1">
        <f t="array" ref="AD119">IF(AD$110=-1,AE119,IF(AD$110=99,AC119,IF(AD$110=0,INDEX($F100:$N100,0,AD$108),(INDEX($F100:$N100,0,AD$110+1)-INDEX($F100:$N100,0,AD$110))/(INDEX($F$4:$N$4,0,AD$110+1)-INDEX($F$4:$N$4,0,AD$110))+AC119)))</f>
        <v>0.11573243932973046</v>
      </c>
      <c r="AE119" s="186" cm="1">
        <f t="array" ref="AE119">IF(AE$110=-1,AF119,IF(AE$110=99,AD119,IF(AE$110=0,INDEX($F100:$N100,0,AE$108),(INDEX($F100:$N100,0,AE$110+1)-INDEX($F100:$N100,0,AE$110))/(INDEX($F$4:$N$4,0,AE$110+1)-INDEX($F$4:$N$4,0,AE$110))+AD119)))</f>
        <v>0.11782570151838351</v>
      </c>
      <c r="AF119" s="186" cm="1">
        <f t="array" ref="AF119">IF(AF$110=-1,AG119,IF(AF$110=99,AE119,IF(AF$110=0,INDEX($F100:$N100,0,AF$108),(INDEX($F100:$N100,0,AF$110+1)-INDEX($F100:$N100,0,AF$110))/(INDEX($F$4:$N$4,0,AF$110+1)-INDEX($F$4:$N$4,0,AF$110))+AE119)))</f>
        <v>0.12036096233961124</v>
      </c>
      <c r="AG119" s="186" cm="1">
        <f t="array" ref="AG119">IF(AG$110=-1,AH119,IF(AG$110=99,AF119,IF(AG$110=0,INDEX($F100:$N100,0,AG$108),(INDEX($F100:$N100,0,AG$110+1)-INDEX($F100:$N100,0,AG$110))/(INDEX($F$4:$N$4,0,AG$110+1)-INDEX($F$4:$N$4,0,AG$110))+AF119)))</f>
        <v>0.12289622316083898</v>
      </c>
      <c r="AH119" s="186" cm="1">
        <f t="array" ref="AH119">IF(AH$110=-1,AI119,IF(AH$110=99,AG119,IF(AH$110=0,INDEX($F100:$N100,0,AH$108),(INDEX($F100:$N100,0,AH$110+1)-INDEX($F100:$N100,0,AH$110))/(INDEX($F$4:$N$4,0,AH$110+1)-INDEX($F$4:$N$4,0,AH$110))+AG119)))</f>
        <v>0.12543148398206672</v>
      </c>
      <c r="AI119" s="186" cm="1">
        <f t="array" ref="AI119">IF(AI$110=-1,AJ119,IF(AI$110=99,AH119,IF(AI$110=0,INDEX($F100:$N100,0,AI$108),(INDEX($F100:$N100,0,AI$110+1)-INDEX($F100:$N100,0,AI$110))/(INDEX($F$4:$N$4,0,AI$110+1)-INDEX($F$4:$N$4,0,AI$110))+AH119)))</f>
        <v>0.12796674480329445</v>
      </c>
      <c r="AJ119" s="186" cm="1">
        <f t="array" ref="AJ119">IF(AJ$110=-1,AK119,IF(AJ$110=99,AI119,IF(AJ$110=0,INDEX($F100:$N100,0,AJ$108),(INDEX($F100:$N100,0,AJ$110+1)-INDEX($F100:$N100,0,AJ$110))/(INDEX($F$4:$N$4,0,AJ$110+1)-INDEX($F$4:$N$4,0,AJ$110))+AI119)))</f>
        <v>0.13050200562452219</v>
      </c>
      <c r="AK119" s="186" cm="1">
        <f t="array" ref="AK119">IF(AK$110=-1,AL119,IF(AK$110=99,AJ119,IF(AK$110=0,INDEX($F100:$N100,0,AK$108),(INDEX($F100:$N100,0,AK$110+1)-INDEX($F100:$N100,0,AK$110))/(INDEX($F$4:$N$4,0,AK$110+1)-INDEX($F$4:$N$4,0,AK$110))+AJ119)))</f>
        <v>0.13303726644574992</v>
      </c>
      <c r="AL119" s="186" cm="1">
        <f t="array" ref="AL119">IF(AL$110=-1,AM119,IF(AL$110=99,AK119,IF(AL$110=0,INDEX($F100:$N100,0,AL$108),(INDEX($F100:$N100,0,AL$110+1)-INDEX($F100:$N100,0,AL$110))/(INDEX($F$4:$N$4,0,AL$110+1)-INDEX($F$4:$N$4,0,AL$110))+AK119)))</f>
        <v>0.13557252726697766</v>
      </c>
      <c r="AM119" s="186" cm="1">
        <f t="array" ref="AM119">IF(AM$110=-1,AN119,IF(AM$110=99,AL119,IF(AM$110=0,INDEX($F100:$N100,0,AM$108),(INDEX($F100:$N100,0,AM$110+1)-INDEX($F100:$N100,0,AM$110))/(INDEX($F$4:$N$4,0,AM$110+1)-INDEX($F$4:$N$4,0,AM$110))+AL119)))</f>
        <v>0.1381077880882054</v>
      </c>
      <c r="AN119" s="186" cm="1">
        <f t="array" ref="AN119">IF(AN$110=-1,AO119,IF(AN$110=99,AM119,IF(AN$110=0,INDEX($F100:$N100,0,AN$108),(INDEX($F100:$N100,0,AN$110+1)-INDEX($F100:$N100,0,AN$110))/(INDEX($F$4:$N$4,0,AN$110+1)-INDEX($F$4:$N$4,0,AN$110))+AM119)))</f>
        <v>0.14064304890943313</v>
      </c>
      <c r="AO119" s="186" cm="1">
        <f t="array" ref="AO119">IF(AO$110=-1,AP119,IF(AO$110=99,AN119,IF(AO$110=0,INDEX($F100:$N100,0,AO$108),(INDEX($F100:$N100,0,AO$110+1)-INDEX($F100:$N100,0,AO$110))/(INDEX($F$4:$N$4,0,AO$110+1)-INDEX($F$4:$N$4,0,AO$110))+AN119)))</f>
        <v>0.14317830973066084</v>
      </c>
      <c r="AP119" s="186" cm="1">
        <f t="array" ref="AP119">IF(AP$110=-1,AQ119,IF(AP$110=99,AO119,IF(AP$110=0,INDEX($F100:$N100,0,AP$108),(INDEX($F100:$N100,0,AP$110+1)-INDEX($F100:$N100,0,AP$110))/(INDEX($F$4:$N$4,0,AP$110+1)-INDEX($F$4:$N$4,0,AP$110))+AO119)))</f>
        <v>0.14653569893552895</v>
      </c>
      <c r="AQ119" s="186" cm="1">
        <f t="array" ref="AQ119">IF(AQ$110=-1,AR119,IF(AQ$110=99,AP119,IF(AQ$110=0,INDEX($F100:$N100,0,AQ$108),(INDEX($F100:$N100,0,AQ$110+1)-INDEX($F100:$N100,0,AQ$110))/(INDEX($F$4:$N$4,0,AQ$110+1)-INDEX($F$4:$N$4,0,AQ$110))+AP119)))</f>
        <v>0.14989308814039706</v>
      </c>
      <c r="AR119" s="186" cm="1">
        <f t="array" ref="AR119">IF(AR$110=-1,AS119,IF(AR$110=99,AQ119,IF(AR$110=0,INDEX($F100:$N100,0,AR$108),(INDEX($F100:$N100,0,AR$110+1)-INDEX($F100:$N100,0,AR$110))/(INDEX($F$4:$N$4,0,AR$110+1)-INDEX($F$4:$N$4,0,AR$110))+AQ119)))</f>
        <v>0.15325047734526517</v>
      </c>
      <c r="AS119" s="186" cm="1">
        <f t="array" ref="AS119">IF(AS$110=-1,AT119,IF(AS$110=99,AR119,IF(AS$110=0,INDEX($F100:$N100,0,AS$108),(INDEX($F100:$N100,0,AS$110+1)-INDEX($F100:$N100,0,AS$110))/(INDEX($F$4:$N$4,0,AS$110+1)-INDEX($F$4:$N$4,0,AS$110))+AR119)))</f>
        <v>0.15660786655013328</v>
      </c>
      <c r="AT119" s="186" cm="1">
        <f t="array" ref="AT119">IF(AT$110=-1,AU119,IF(AT$110=99,AS119,IF(AT$110=0,INDEX($F100:$N100,0,AT$108),(INDEX($F100:$N100,0,AT$110+1)-INDEX($F100:$N100,0,AT$110))/(INDEX($F$4:$N$4,0,AT$110+1)-INDEX($F$4:$N$4,0,AT$110))+AS119)))</f>
        <v>0.1599652557550014</v>
      </c>
      <c r="AU119" s="186" cm="1">
        <f t="array" ref="AU119">IF(AU$110=-1,AV119,IF(AU$110=99,AT119,IF(AU$110=0,INDEX($F100:$N100,0,AU$108),(INDEX($F100:$N100,0,AU$110+1)-INDEX($F100:$N100,0,AU$110))/(INDEX($F$4:$N$4,0,AU$110+1)-INDEX($F$4:$N$4,0,AU$110))+AT119)))</f>
        <v>0.16332264495986951</v>
      </c>
      <c r="AV119" s="186" cm="1">
        <f t="array" ref="AV119">IF(AV$110=-1,AW119,IF(AV$110=99,AU119,IF(AV$110=0,INDEX($F100:$N100,0,AV$108),(INDEX($F100:$N100,0,AV$110+1)-INDEX($F100:$N100,0,AV$110))/(INDEX($F$4:$N$4,0,AV$110+1)-INDEX($F$4:$N$4,0,AV$110))+AU119)))</f>
        <v>0.16668003416473762</v>
      </c>
      <c r="AW119" s="186" cm="1">
        <f t="array" ref="AW119">IF(AW$110=-1,AX119,IF(AW$110=99,AV119,IF(AW$110=0,INDEX($F100:$N100,0,AW$108),(INDEX($F100:$N100,0,AW$110+1)-INDEX($F100:$N100,0,AW$110))/(INDEX($F$4:$N$4,0,AW$110+1)-INDEX($F$4:$N$4,0,AW$110))+AV119)))</f>
        <v>0.17003742336960573</v>
      </c>
      <c r="AX119" s="186" cm="1">
        <f t="array" ref="AX119">IF(AX$110=-1,AY119,IF(AX$110=99,AW119,IF(AX$110=0,INDEX($F100:$N100,0,AX$108),(INDEX($F100:$N100,0,AX$110+1)-INDEX($F100:$N100,0,AX$110))/(INDEX($F$4:$N$4,0,AX$110+1)-INDEX($F$4:$N$4,0,AX$110))+AW119)))</f>
        <v>0.17339481257447384</v>
      </c>
      <c r="AY119" s="186" cm="1">
        <f t="array" ref="AY119">IF(AY$110=-1,AZ119,IF(AY$110=99,AX119,IF(AY$110=0,INDEX($F100:$N100,0,AY$108),(INDEX($F100:$N100,0,AY$110+1)-INDEX($F100:$N100,0,AY$110))/(INDEX($F$4:$N$4,0,AY$110+1)-INDEX($F$4:$N$4,0,AY$110))+AX119)))</f>
        <v>0.17675220177934206</v>
      </c>
      <c r="AZ119" s="186" cm="1">
        <f t="array" ref="AZ119">IF(AZ$110=-1,BA119,IF(AZ$110=99,AY119,IF(AZ$110=0,INDEX($F100:$N100,0,AZ$108),(INDEX($F100:$N100,0,AZ$110+1)-INDEX($F100:$N100,0,AZ$110))/(INDEX($F$4:$N$4,0,AZ$110+1)-INDEX($F$4:$N$4,0,AZ$110))+AY119)))</f>
        <v>0.17675220177934206</v>
      </c>
      <c r="BA119" s="186" cm="1">
        <f t="array" ref="BA119">IF(BA$110=-1,BB119,IF(BA$110=99,AZ119,IF(BA$110=0,INDEX($F100:$N100,0,BA$108),(INDEX($F100:$N100,0,BA$110+1)-INDEX($F100:$N100,0,BA$110))/(INDEX($F$4:$N$4,0,BA$110+1)-INDEX($F$4:$N$4,0,BA$110))+AZ119)))</f>
        <v>0.17675220177934206</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2.199121299312248E-2</v>
      </c>
      <c r="W120" s="186" cm="1">
        <f t="array" ref="W120">IF(W$110=-1,X120,IF(W$110=99,V120,IF(W$110=0,INDEX($F101:$N101,0,W$108),(INDEX($F101:$N101,0,W$110+1)-INDEX($F101:$N101,0,W$110))/(INDEX($F$4:$N$4,0,W$110+1)-INDEX($F$4:$N$4,0,W$110))+V120)))</f>
        <v>2.2456260733997591E-2</v>
      </c>
      <c r="X120" s="186" cm="1">
        <f t="array" ref="X120">IF(X$110=-1,Y120,IF(X$110=99,W120,IF(X$110=0,INDEX($F101:$N101,0,X$108),(INDEX($F101:$N101,0,X$110+1)-INDEX($F101:$N101,0,X$110))/(INDEX($F$4:$N$4,0,X$110+1)-INDEX($F$4:$N$4,0,X$110))+W120)))</f>
        <v>2.2921308474872702E-2</v>
      </c>
      <c r="Y120" s="186" cm="1">
        <f t="array" ref="Y120">IF(Y$110=-1,Z120,IF(Y$110=99,X120,IF(Y$110=0,INDEX($F101:$N101,0,Y$108),(INDEX($F101:$N101,0,Y$110+1)-INDEX($F101:$N101,0,Y$110))/(INDEX($F$4:$N$4,0,Y$110+1)-INDEX($F$4:$N$4,0,Y$110))+X120)))</f>
        <v>2.3386356215747812E-2</v>
      </c>
      <c r="Z120" s="186" cm="1">
        <f t="array" ref="Z120">IF(Z$110=-1,AA120,IF(Z$110=99,Y120,IF(Z$110=0,INDEX($F101:$N101,0,Z$108),(INDEX($F101:$N101,0,Z$110+1)-INDEX($F101:$N101,0,Z$110))/(INDEX($F$4:$N$4,0,Z$110+1)-INDEX($F$4:$N$4,0,Z$110))+Y120)))</f>
        <v>2.3851403956622923E-2</v>
      </c>
      <c r="AA120" s="186" cm="1">
        <f t="array" ref="AA120">IF(AA$110=-1,AB120,IF(AA$110=99,Z120,IF(AA$110=0,INDEX($F101:$N101,0,AA$108),(INDEX($F101:$N101,0,AA$110+1)-INDEX($F101:$N101,0,AA$110))/(INDEX($F$4:$N$4,0,AA$110+1)-INDEX($F$4:$N$4,0,AA$110))+Z120)))</f>
        <v>2.4316451697498034E-2</v>
      </c>
      <c r="AB120" s="186" cm="1">
        <f t="array" ref="AB120">IF(AB$110=-1,AC120,IF(AB$110=99,AA120,IF(AB$110=0,INDEX($F101:$N101,0,AB$108),(INDEX($F101:$N101,0,AB$110+1)-INDEX($F101:$N101,0,AB$110))/(INDEX($F$4:$N$4,0,AB$110+1)-INDEX($F$4:$N$4,0,AB$110))+AA120)))</f>
        <v>2.4781499438373145E-2</v>
      </c>
      <c r="AC120" s="186" cm="1">
        <f t="array" ref="AC120">IF(AC$110=-1,AD120,IF(AC$110=99,AB120,IF(AC$110=0,INDEX($F101:$N101,0,AC$108),(INDEX($F101:$N101,0,AC$110+1)-INDEX($F101:$N101,0,AC$110))/(INDEX($F$4:$N$4,0,AC$110+1)-INDEX($F$4:$N$4,0,AC$110))+AB120)))</f>
        <v>2.5246547179248256E-2</v>
      </c>
      <c r="AD120" s="186" cm="1">
        <f t="array" ref="AD120">IF(AD$110=-1,AE120,IF(AD$110=99,AC120,IF(AD$110=0,INDEX($F101:$N101,0,AD$108),(INDEX($F101:$N101,0,AD$110+1)-INDEX($F101:$N101,0,AD$110))/(INDEX($F$4:$N$4,0,AD$110+1)-INDEX($F$4:$N$4,0,AD$110))+AC120)))</f>
        <v>2.5711594920123367E-2</v>
      </c>
      <c r="AE120" s="186" cm="1">
        <f t="array" ref="AE120">IF(AE$110=-1,AF120,IF(AE$110=99,AD120,IF(AE$110=0,INDEX($F101:$N101,0,AE$108),(INDEX($F101:$N101,0,AE$110+1)-INDEX($F101:$N101,0,AE$110))/(INDEX($F$4:$N$4,0,AE$110+1)-INDEX($F$4:$N$4,0,AE$110))+AD120)))</f>
        <v>2.6176642660998485E-2</v>
      </c>
      <c r="AF120" s="186" cm="1">
        <f t="array" ref="AF120">IF(AF$110=-1,AG120,IF(AF$110=99,AE120,IF(AF$110=0,INDEX($F101:$N101,0,AF$108),(INDEX($F101:$N101,0,AF$110+1)-INDEX($F101:$N101,0,AF$110))/(INDEX($F$4:$N$4,0,AF$110+1)-INDEX($F$4:$N$4,0,AF$110))+AE120)))</f>
        <v>2.6739886636756638E-2</v>
      </c>
      <c r="AG120" s="186" cm="1">
        <f t="array" ref="AG120">IF(AG$110=-1,AH120,IF(AG$110=99,AF120,IF(AG$110=0,INDEX($F101:$N101,0,AG$108),(INDEX($F101:$N101,0,AG$110+1)-INDEX($F101:$N101,0,AG$110))/(INDEX($F$4:$N$4,0,AG$110+1)-INDEX($F$4:$N$4,0,AG$110))+AF120)))</f>
        <v>2.7303130612514791E-2</v>
      </c>
      <c r="AH120" s="186" cm="1">
        <f t="array" ref="AH120">IF(AH$110=-1,AI120,IF(AH$110=99,AG120,IF(AH$110=0,INDEX($F101:$N101,0,AH$108),(INDEX($F101:$N101,0,AH$110+1)-INDEX($F101:$N101,0,AH$110))/(INDEX($F$4:$N$4,0,AH$110+1)-INDEX($F$4:$N$4,0,AH$110))+AG120)))</f>
        <v>2.7866374588272944E-2</v>
      </c>
      <c r="AI120" s="186" cm="1">
        <f t="array" ref="AI120">IF(AI$110=-1,AJ120,IF(AI$110=99,AH120,IF(AI$110=0,INDEX($F101:$N101,0,AI$108),(INDEX($F101:$N101,0,AI$110+1)-INDEX($F101:$N101,0,AI$110))/(INDEX($F$4:$N$4,0,AI$110+1)-INDEX($F$4:$N$4,0,AI$110))+AH120)))</f>
        <v>2.8429618564031096E-2</v>
      </c>
      <c r="AJ120" s="186" cm="1">
        <f t="array" ref="AJ120">IF(AJ$110=-1,AK120,IF(AJ$110=99,AI120,IF(AJ$110=0,INDEX($F101:$N101,0,AJ$108),(INDEX($F101:$N101,0,AJ$110+1)-INDEX($F101:$N101,0,AJ$110))/(INDEX($F$4:$N$4,0,AJ$110+1)-INDEX($F$4:$N$4,0,AJ$110))+AI120)))</f>
        <v>2.8992862539789249E-2</v>
      </c>
      <c r="AK120" s="186" cm="1">
        <f t="array" ref="AK120">IF(AK$110=-1,AL120,IF(AK$110=99,AJ120,IF(AK$110=0,INDEX($F101:$N101,0,AK$108),(INDEX($F101:$N101,0,AK$110+1)-INDEX($F101:$N101,0,AK$110))/(INDEX($F$4:$N$4,0,AK$110+1)-INDEX($F$4:$N$4,0,AK$110))+AJ120)))</f>
        <v>2.9556106515547402E-2</v>
      </c>
      <c r="AL120" s="186" cm="1">
        <f t="array" ref="AL120">IF(AL$110=-1,AM120,IF(AL$110=99,AK120,IF(AL$110=0,INDEX($F101:$N101,0,AL$108),(INDEX($F101:$N101,0,AL$110+1)-INDEX($F101:$N101,0,AL$110))/(INDEX($F$4:$N$4,0,AL$110+1)-INDEX($F$4:$N$4,0,AL$110))+AK120)))</f>
        <v>3.0119350491305555E-2</v>
      </c>
      <c r="AM120" s="186" cm="1">
        <f t="array" ref="AM120">IF(AM$110=-1,AN120,IF(AM$110=99,AL120,IF(AM$110=0,INDEX($F101:$N101,0,AM$108),(INDEX($F101:$N101,0,AM$110+1)-INDEX($F101:$N101,0,AM$110))/(INDEX($F$4:$N$4,0,AM$110+1)-INDEX($F$4:$N$4,0,AM$110))+AL120)))</f>
        <v>3.0682594467063708E-2</v>
      </c>
      <c r="AN120" s="186" cm="1">
        <f t="array" ref="AN120">IF(AN$110=-1,AO120,IF(AN$110=99,AM120,IF(AN$110=0,INDEX($F101:$N101,0,AN$108),(INDEX($F101:$N101,0,AN$110+1)-INDEX($F101:$N101,0,AN$110))/(INDEX($F$4:$N$4,0,AN$110+1)-INDEX($F$4:$N$4,0,AN$110))+AM120)))</f>
        <v>3.1245838442821861E-2</v>
      </c>
      <c r="AO120" s="186" cm="1">
        <f t="array" ref="AO120">IF(AO$110=-1,AP120,IF(AO$110=99,AN120,IF(AO$110=0,INDEX($F101:$N101,0,AO$108),(INDEX($F101:$N101,0,AO$110+1)-INDEX($F101:$N101,0,AO$110))/(INDEX($F$4:$N$4,0,AO$110+1)-INDEX($F$4:$N$4,0,AO$110))+AN120)))</f>
        <v>3.1809082418580027E-2</v>
      </c>
      <c r="AP120" s="186" cm="1">
        <f t="array" ref="AP120">IF(AP$110=-1,AQ120,IF(AP$110=99,AO120,IF(AP$110=0,INDEX($F101:$N101,0,AP$108),(INDEX($F101:$N101,0,AP$110+1)-INDEX($F101:$N101,0,AP$110))/(INDEX($F$4:$N$4,0,AP$110+1)-INDEX($F$4:$N$4,0,AP$110))+AO120)))</f>
        <v>3.255497381881934E-2</v>
      </c>
      <c r="AQ120" s="186" cm="1">
        <f t="array" ref="AQ120">IF(AQ$110=-1,AR120,IF(AQ$110=99,AP120,IF(AQ$110=0,INDEX($F101:$N101,0,AQ$108),(INDEX($F101:$N101,0,AQ$110+1)-INDEX($F101:$N101,0,AQ$110))/(INDEX($F$4:$N$4,0,AQ$110+1)-INDEX($F$4:$N$4,0,AQ$110))+AP120)))</f>
        <v>3.3300865219058652E-2</v>
      </c>
      <c r="AR120" s="186" cm="1">
        <f t="array" ref="AR120">IF(AR$110=-1,AS120,IF(AR$110=99,AQ120,IF(AR$110=0,INDEX($F101:$N101,0,AR$108),(INDEX($F101:$N101,0,AR$110+1)-INDEX($F101:$N101,0,AR$110))/(INDEX($F$4:$N$4,0,AR$110+1)-INDEX($F$4:$N$4,0,AR$110))+AQ120)))</f>
        <v>3.4046756619297965E-2</v>
      </c>
      <c r="AS120" s="186" cm="1">
        <f t="array" ref="AS120">IF(AS$110=-1,AT120,IF(AS$110=99,AR120,IF(AS$110=0,INDEX($F101:$N101,0,AS$108),(INDEX($F101:$N101,0,AS$110+1)-INDEX($F101:$N101,0,AS$110))/(INDEX($F$4:$N$4,0,AS$110+1)-INDEX($F$4:$N$4,0,AS$110))+AR120)))</f>
        <v>3.4792648019537277E-2</v>
      </c>
      <c r="AT120" s="186" cm="1">
        <f t="array" ref="AT120">IF(AT$110=-1,AU120,IF(AT$110=99,AS120,IF(AT$110=0,INDEX($F101:$N101,0,AT$108),(INDEX($F101:$N101,0,AT$110+1)-INDEX($F101:$N101,0,AT$110))/(INDEX($F$4:$N$4,0,AT$110+1)-INDEX($F$4:$N$4,0,AT$110))+AS120)))</f>
        <v>3.5538539419776589E-2</v>
      </c>
      <c r="AU120" s="186" cm="1">
        <f t="array" ref="AU120">IF(AU$110=-1,AV120,IF(AU$110=99,AT120,IF(AU$110=0,INDEX($F101:$N101,0,AU$108),(INDEX($F101:$N101,0,AU$110+1)-INDEX($F101:$N101,0,AU$110))/(INDEX($F$4:$N$4,0,AU$110+1)-INDEX($F$4:$N$4,0,AU$110))+AT120)))</f>
        <v>3.6284430820015902E-2</v>
      </c>
      <c r="AV120" s="186" cm="1">
        <f t="array" ref="AV120">IF(AV$110=-1,AW120,IF(AV$110=99,AU120,IF(AV$110=0,INDEX($F101:$N101,0,AV$108),(INDEX($F101:$N101,0,AV$110+1)-INDEX($F101:$N101,0,AV$110))/(INDEX($F$4:$N$4,0,AV$110+1)-INDEX($F$4:$N$4,0,AV$110))+AU120)))</f>
        <v>3.7030322220255214E-2</v>
      </c>
      <c r="AW120" s="186" cm="1">
        <f t="array" ref="AW120">IF(AW$110=-1,AX120,IF(AW$110=99,AV120,IF(AW$110=0,INDEX($F101:$N101,0,AW$108),(INDEX($F101:$N101,0,AW$110+1)-INDEX($F101:$N101,0,AW$110))/(INDEX($F$4:$N$4,0,AW$110+1)-INDEX($F$4:$N$4,0,AW$110))+AV120)))</f>
        <v>3.7776213620494527E-2</v>
      </c>
      <c r="AX120" s="186" cm="1">
        <f t="array" ref="AX120">IF(AX$110=-1,AY120,IF(AX$110=99,AW120,IF(AX$110=0,INDEX($F101:$N101,0,AX$108),(INDEX($F101:$N101,0,AX$110+1)-INDEX($F101:$N101,0,AX$110))/(INDEX($F$4:$N$4,0,AX$110+1)-INDEX($F$4:$N$4,0,AX$110))+AW120)))</f>
        <v>3.8522105020733839E-2</v>
      </c>
      <c r="AY120" s="186" cm="1">
        <f t="array" ref="AY120">IF(AY$110=-1,AZ120,IF(AY$110=99,AX120,IF(AY$110=0,INDEX($F101:$N101,0,AY$108),(INDEX($F101:$N101,0,AY$110+1)-INDEX($F101:$N101,0,AY$110))/(INDEX($F$4:$N$4,0,AY$110+1)-INDEX($F$4:$N$4,0,AY$110))+AX120)))</f>
        <v>3.9267996420973179E-2</v>
      </c>
      <c r="AZ120" s="186" cm="1">
        <f t="array" ref="AZ120">IF(AZ$110=-1,BA120,IF(AZ$110=99,AY120,IF(AZ$110=0,INDEX($F101:$N101,0,AZ$108),(INDEX($F101:$N101,0,AZ$110+1)-INDEX($F101:$N101,0,AZ$110))/(INDEX($F$4:$N$4,0,AZ$110+1)-INDEX($F$4:$N$4,0,AZ$110))+AY120)))</f>
        <v>3.9267996420973179E-2</v>
      </c>
      <c r="BA120" s="186" cm="1">
        <f t="array" ref="BA120">IF(BA$110=-1,BB120,IF(BA$110=99,AZ120,IF(BA$110=0,INDEX($F101:$N101,0,BA$108),(INDEX($F101:$N101,0,BA$110+1)-INDEX($F101:$N101,0,BA$110))/(INDEX($F$4:$N$4,0,BA$110+1)-INDEX($F$4:$N$4,0,BA$110))+AZ120)))</f>
        <v>3.9267996420973179E-2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22.394471154794275</v>
      </c>
      <c r="O121" s="186" cm="1">
        <f t="array" ref="O121">IF(O$110=-1,P121,IF(O$110=99,N121,IF(O$110=0,INDEX($F102:$N102,0,O$108),(INDEX($F102:$N102,0,O$110+1)-INDEX($F102:$N102,0,O$110))/(INDEX($F$4:$N$4,0,O$110+1)-INDEX($F$4:$N$4,0,O$110))+N121)))</f>
        <v>22.788942309588549</v>
      </c>
      <c r="P121" s="186" cm="1">
        <f t="array" ref="P121">IF(P$110=-1,Q121,IF(P$110=99,O121,IF(P$110=0,INDEX($F102:$N102,0,P$108),(INDEX($F102:$N102,0,P$110+1)-INDEX($F102:$N102,0,P$110))/(INDEX($F$4:$N$4,0,P$110+1)-INDEX($F$4:$N$4,0,P$110))+O121)))</f>
        <v>23.18341346438282</v>
      </c>
      <c r="Q121" s="186" cm="1">
        <f t="array" ref="Q121">IF(Q$110=-1,R121,IF(Q$110=99,P121,IF(Q$110=0,INDEX($F102:$N102,0,Q$108),(INDEX($F102:$N102,0,Q$110+1)-INDEX($F102:$N102,0,Q$110))/(INDEX($F$4:$N$4,0,Q$110+1)-INDEX($F$4:$N$4,0,Q$110))+P121)))</f>
        <v>23.396576241140856</v>
      </c>
      <c r="R121" s="186" cm="1">
        <f t="array" ref="R121">IF(R$110=-1,S121,IF(R$110=99,Q121,IF(R$110=0,INDEX($F102:$N102,0,R$108),(INDEX($F102:$N102,0,R$110+1)-INDEX($F102:$N102,0,R$110))/(INDEX($F$4:$N$4,0,R$110+1)-INDEX($F$4:$N$4,0,R$110))+Q121)))</f>
        <v>23.609739017898892</v>
      </c>
      <c r="S121" s="186" cm="1">
        <f t="array" ref="S121">IF(S$110=-1,T121,IF(S$110=99,R121,IF(S$110=0,INDEX($F102:$N102,0,S$108),(INDEX($F102:$N102,0,S$110+1)-INDEX($F102:$N102,0,S$110))/(INDEX($F$4:$N$4,0,S$110+1)-INDEX($F$4:$N$4,0,S$110))+R121)))</f>
        <v>23.75668041733595</v>
      </c>
      <c r="T121" s="186" cm="1">
        <f t="array" ref="T121">IF(T$110=-1,U121,IF(T$110=99,S121,IF(T$110=0,INDEX($F102:$N102,0,T$108),(INDEX($F102:$N102,0,T$110+1)-INDEX($F102:$N102,0,T$110))/(INDEX($F$4:$N$4,0,T$110+1)-INDEX($F$4:$N$4,0,T$110))+S121)))</f>
        <v>23.903621816773004</v>
      </c>
      <c r="U121" s="186" cm="1">
        <f t="array" ref="U121">IF(U$110=-1,V121,IF(U$110=99,T121,IF(U$110=0,INDEX($F102:$N102,0,U$108),(INDEX($F102:$N102,0,U$110+1)-INDEX($F102:$N102,0,U$110))/(INDEX($F$4:$N$4,0,U$110+1)-INDEX($F$4:$N$4,0,U$110))+T121)))</f>
        <v>22.525850653068428</v>
      </c>
      <c r="V121" s="186" cm="1">
        <f t="array" ref="V121">IF(V$110=-1,W121,IF(V$110=99,U121,IF(V$110=0,INDEX($F102:$N102,0,V$108),(INDEX($F102:$N102,0,V$110+1)-INDEX($F102:$N102,0,V$110))/(INDEX($F$4:$N$4,0,V$110+1)-INDEX($F$4:$N$4,0,V$110))+U121)))</f>
        <v>22.901804042814558</v>
      </c>
      <c r="W121" s="186" cm="1">
        <f t="array" ref="W121">IF(W$110=-1,X121,IF(W$110=99,V121,IF(W$110=0,INDEX($F102:$N102,0,W$108),(INDEX($F102:$N102,0,W$110+1)-INDEX($F102:$N102,0,W$110))/(INDEX($F$4:$N$4,0,W$110+1)-INDEX($F$4:$N$4,0,W$110))+V121)))</f>
        <v>23.386108034386382</v>
      </c>
      <c r="X121" s="186" cm="1">
        <f t="array" ref="X121">IF(X$110=-1,Y121,IF(X$110=99,W121,IF(X$110=0,INDEX($F102:$N102,0,X$108),(INDEX($F102:$N102,0,X$110+1)-INDEX($F102:$N102,0,X$110))/(INDEX($F$4:$N$4,0,X$110+1)-INDEX($F$4:$N$4,0,X$110))+W121)))</f>
        <v>23.870412025958206</v>
      </c>
      <c r="Y121" s="186" cm="1">
        <f t="array" ref="Y121">IF(Y$110=-1,Z121,IF(Y$110=99,X121,IF(Y$110=0,INDEX($F102:$N102,0,Y$108),(INDEX($F102:$N102,0,Y$110+1)-INDEX($F102:$N102,0,Y$110))/(INDEX($F$4:$N$4,0,Y$110+1)-INDEX($F$4:$N$4,0,Y$110))+X121)))</f>
        <v>24.354716017530031</v>
      </c>
      <c r="Z121" s="186" cm="1">
        <f t="array" ref="Z121">IF(Z$110=-1,AA121,IF(Z$110=99,Y121,IF(Z$110=0,INDEX($F102:$N102,0,Z$108),(INDEX($F102:$N102,0,Z$110+1)-INDEX($F102:$N102,0,Z$110))/(INDEX($F$4:$N$4,0,Z$110+1)-INDEX($F$4:$N$4,0,Z$110))+Y121)))</f>
        <v>24.839020009101855</v>
      </c>
      <c r="AA121" s="186" cm="1">
        <f t="array" ref="AA121">IF(AA$110=-1,AB121,IF(AA$110=99,Z121,IF(AA$110=0,INDEX($F102:$N102,0,AA$108),(INDEX($F102:$N102,0,AA$110+1)-INDEX($F102:$N102,0,AA$110))/(INDEX($F$4:$N$4,0,AA$110+1)-INDEX($F$4:$N$4,0,AA$110))+Z121)))</f>
        <v>25.323324000673679</v>
      </c>
      <c r="AB121" s="186" cm="1">
        <f t="array" ref="AB121">IF(AB$110=-1,AC121,IF(AB$110=99,AA121,IF(AB$110=0,INDEX($F102:$N102,0,AB$108),(INDEX($F102:$N102,0,AB$110+1)-INDEX($F102:$N102,0,AB$110))/(INDEX($F$4:$N$4,0,AB$110+1)-INDEX($F$4:$N$4,0,AB$110))+AA121)))</f>
        <v>25.807627992245504</v>
      </c>
      <c r="AC121" s="186" cm="1">
        <f t="array" ref="AC121">IF(AC$110=-1,AD121,IF(AC$110=99,AB121,IF(AC$110=0,INDEX($F102:$N102,0,AC$108),(INDEX($F102:$N102,0,AC$110+1)-INDEX($F102:$N102,0,AC$110))/(INDEX($F$4:$N$4,0,AC$110+1)-INDEX($F$4:$N$4,0,AC$110))+AB121)))</f>
        <v>26.291931983817328</v>
      </c>
      <c r="AD121" s="186" cm="1">
        <f t="array" ref="AD121">IF(AD$110=-1,AE121,IF(AD$110=99,AC121,IF(AD$110=0,INDEX($F102:$N102,0,AD$108),(INDEX($F102:$N102,0,AD$110+1)-INDEX($F102:$N102,0,AD$110))/(INDEX($F$4:$N$4,0,AD$110+1)-INDEX($F$4:$N$4,0,AD$110))+AC121)))</f>
        <v>26.776235975389152</v>
      </c>
      <c r="AE121" s="186" cm="1">
        <f t="array" ref="AE121">IF(AE$110=-1,AF121,IF(AE$110=99,AD121,IF(AE$110=0,INDEX($F102:$N102,0,AE$108),(INDEX($F102:$N102,0,AE$110+1)-INDEX($F102:$N102,0,AE$110))/(INDEX($F$4:$N$4,0,AE$110+1)-INDEX($F$4:$N$4,0,AE$110))+AD121)))</f>
        <v>27.260539966960991</v>
      </c>
      <c r="AF121" s="186" cm="1">
        <f t="array" ref="AF121">IF(AF$110=-1,AG121,IF(AF$110=99,AE121,IF(AF$110=0,INDEX($F102:$N102,0,AF$108),(INDEX($F102:$N102,0,AF$110+1)-INDEX($F102:$N102,0,AF$110))/(INDEX($F$4:$N$4,0,AF$110+1)-INDEX($F$4:$N$4,0,AF$110))+AE121)))</f>
        <v>27.847106208902403</v>
      </c>
      <c r="AG121" s="186" cm="1">
        <f t="array" ref="AG121">IF(AG$110=-1,AH121,IF(AG$110=99,AF121,IF(AG$110=0,INDEX($F102:$N102,0,AG$108),(INDEX($F102:$N102,0,AG$110+1)-INDEX($F102:$N102,0,AG$110))/(INDEX($F$4:$N$4,0,AG$110+1)-INDEX($F$4:$N$4,0,AG$110))+AF121)))</f>
        <v>28.433672450843815</v>
      </c>
      <c r="AH121" s="186" cm="1">
        <f t="array" ref="AH121">IF(AH$110=-1,AI121,IF(AH$110=99,AG121,IF(AH$110=0,INDEX($F102:$N102,0,AH$108),(INDEX($F102:$N102,0,AH$110+1)-INDEX($F102:$N102,0,AH$110))/(INDEX($F$4:$N$4,0,AH$110+1)-INDEX($F$4:$N$4,0,AH$110))+AG121)))</f>
        <v>29.020238692785227</v>
      </c>
      <c r="AI121" s="186" cm="1">
        <f t="array" ref="AI121">IF(AI$110=-1,AJ121,IF(AI$110=99,AH121,IF(AI$110=0,INDEX($F102:$N102,0,AI$108),(INDEX($F102:$N102,0,AI$110+1)-INDEX($F102:$N102,0,AI$110))/(INDEX($F$4:$N$4,0,AI$110+1)-INDEX($F$4:$N$4,0,AI$110))+AH121)))</f>
        <v>29.60680493472664</v>
      </c>
      <c r="AJ121" s="186" cm="1">
        <f t="array" ref="AJ121">IF(AJ$110=-1,AK121,IF(AJ$110=99,AI121,IF(AJ$110=0,INDEX($F102:$N102,0,AJ$108),(INDEX($F102:$N102,0,AJ$110+1)-INDEX($F102:$N102,0,AJ$110))/(INDEX($F$4:$N$4,0,AJ$110+1)-INDEX($F$4:$N$4,0,AJ$110))+AI121)))</f>
        <v>30.193371176668052</v>
      </c>
      <c r="AK121" s="186" cm="1">
        <f t="array" ref="AK121">IF(AK$110=-1,AL121,IF(AK$110=99,AJ121,IF(AK$110=0,INDEX($F102:$N102,0,AK$108),(INDEX($F102:$N102,0,AK$110+1)-INDEX($F102:$N102,0,AK$110))/(INDEX($F$4:$N$4,0,AK$110+1)-INDEX($F$4:$N$4,0,AK$110))+AJ121)))</f>
        <v>30.779937418609464</v>
      </c>
      <c r="AL121" s="186" cm="1">
        <f t="array" ref="AL121">IF(AL$110=-1,AM121,IF(AL$110=99,AK121,IF(AL$110=0,INDEX($F102:$N102,0,AL$108),(INDEX($F102:$N102,0,AL$110+1)-INDEX($F102:$N102,0,AL$110))/(INDEX($F$4:$N$4,0,AL$110+1)-INDEX($F$4:$N$4,0,AL$110))+AK121)))</f>
        <v>31.366503660550876</v>
      </c>
      <c r="AM121" s="186" cm="1">
        <f t="array" ref="AM121">IF(AM$110=-1,AN121,IF(AM$110=99,AL121,IF(AM$110=0,INDEX($F102:$N102,0,AM$108),(INDEX($F102:$N102,0,AM$110+1)-INDEX($F102:$N102,0,AM$110))/(INDEX($F$4:$N$4,0,AM$110+1)-INDEX($F$4:$N$4,0,AM$110))+AL121)))</f>
        <v>31.953069902492288</v>
      </c>
      <c r="AN121" s="186" cm="1">
        <f t="array" ref="AN121">IF(AN$110=-1,AO121,IF(AN$110=99,AM121,IF(AN$110=0,INDEX($F102:$N102,0,AN$108),(INDEX($F102:$N102,0,AN$110+1)-INDEX($F102:$N102,0,AN$110))/(INDEX($F$4:$N$4,0,AN$110+1)-INDEX($F$4:$N$4,0,AN$110))+AM121)))</f>
        <v>32.5396361444337</v>
      </c>
      <c r="AO121" s="186" cm="1">
        <f t="array" ref="AO121">IF(AO$110=-1,AP121,IF(AO$110=99,AN121,IF(AO$110=0,INDEX($F102:$N102,0,AO$108),(INDEX($F102:$N102,0,AO$110+1)-INDEX($F102:$N102,0,AO$110))/(INDEX($F$4:$N$4,0,AO$110+1)-INDEX($F$4:$N$4,0,AO$110))+AN121)))</f>
        <v>33.126202386375127</v>
      </c>
      <c r="AP121" s="186" cm="1">
        <f t="array" ref="AP121">IF(AP$110=-1,AQ121,IF(AP$110=99,AO121,IF(AP$110=0,INDEX($F102:$N102,0,AP$108),(INDEX($F102:$N102,0,AP$110+1)-INDEX($F102:$N102,0,AP$110))/(INDEX($F$4:$N$4,0,AP$110+1)-INDEX($F$4:$N$4,0,AP$110))+AO121)))</f>
        <v>33.902978942122353</v>
      </c>
      <c r="AQ121" s="186" cm="1">
        <f t="array" ref="AQ121">IF(AQ$110=-1,AR121,IF(AQ$110=99,AP121,IF(AQ$110=0,INDEX($F102:$N102,0,AQ$108),(INDEX($F102:$N102,0,AQ$110+1)-INDEX($F102:$N102,0,AQ$110))/(INDEX($F$4:$N$4,0,AQ$110+1)-INDEX($F$4:$N$4,0,AQ$110))+AP121)))</f>
        <v>34.679755497869579</v>
      </c>
      <c r="AR121" s="186" cm="1">
        <f t="array" ref="AR121">IF(AR$110=-1,AS121,IF(AR$110=99,AQ121,IF(AR$110=0,INDEX($F102:$N102,0,AR$108),(INDEX($F102:$N102,0,AR$110+1)-INDEX($F102:$N102,0,AR$110))/(INDEX($F$4:$N$4,0,AR$110+1)-INDEX($F$4:$N$4,0,AR$110))+AQ121)))</f>
        <v>35.456532053616804</v>
      </c>
      <c r="AS121" s="186" cm="1">
        <f t="array" ref="AS121">IF(AS$110=-1,AT121,IF(AS$110=99,AR121,IF(AS$110=0,INDEX($F102:$N102,0,AS$108),(INDEX($F102:$N102,0,AS$110+1)-INDEX($F102:$N102,0,AS$110))/(INDEX($F$4:$N$4,0,AS$110+1)-INDEX($F$4:$N$4,0,AS$110))+AR121)))</f>
        <v>36.23330860936403</v>
      </c>
      <c r="AT121" s="186" cm="1">
        <f t="array" ref="AT121">IF(AT$110=-1,AU121,IF(AT$110=99,AS121,IF(AT$110=0,INDEX($F102:$N102,0,AT$108),(INDEX($F102:$N102,0,AT$110+1)-INDEX($F102:$N102,0,AT$110))/(INDEX($F$4:$N$4,0,AT$110+1)-INDEX($F$4:$N$4,0,AT$110))+AS121)))</f>
        <v>37.010085165111256</v>
      </c>
      <c r="AU121" s="186" cm="1">
        <f t="array" ref="AU121">IF(AU$110=-1,AV121,IF(AU$110=99,AT121,IF(AU$110=0,INDEX($F102:$N102,0,AU$108),(INDEX($F102:$N102,0,AU$110+1)-INDEX($F102:$N102,0,AU$110))/(INDEX($F$4:$N$4,0,AU$110+1)-INDEX($F$4:$N$4,0,AU$110))+AT121)))</f>
        <v>37.786861720858482</v>
      </c>
      <c r="AV121" s="186" cm="1">
        <f t="array" ref="AV121">IF(AV$110=-1,AW121,IF(AV$110=99,AU121,IF(AV$110=0,INDEX($F102:$N102,0,AV$108),(INDEX($F102:$N102,0,AV$110+1)-INDEX($F102:$N102,0,AV$110))/(INDEX($F$4:$N$4,0,AV$110+1)-INDEX($F$4:$N$4,0,AV$110))+AU121)))</f>
        <v>38.563638276605708</v>
      </c>
      <c r="AW121" s="186" cm="1">
        <f t="array" ref="AW121">IF(AW$110=-1,AX121,IF(AW$110=99,AV121,IF(AW$110=0,INDEX($F102:$N102,0,AW$108),(INDEX($F102:$N102,0,AW$110+1)-INDEX($F102:$N102,0,AW$110))/(INDEX($F$4:$N$4,0,AW$110+1)-INDEX($F$4:$N$4,0,AW$110))+AV121)))</f>
        <v>39.340414832352934</v>
      </c>
      <c r="AX121" s="186" cm="1">
        <f t="array" ref="AX121">IF(AX$110=-1,AY121,IF(AX$110=99,AW121,IF(AX$110=0,INDEX($F102:$N102,0,AX$108),(INDEX($F102:$N102,0,AX$110+1)-INDEX($F102:$N102,0,AX$110))/(INDEX($F$4:$N$4,0,AX$110+1)-INDEX($F$4:$N$4,0,AX$110))+AW121)))</f>
        <v>40.11719138810016</v>
      </c>
      <c r="AY121" s="186" cm="1">
        <f t="array" ref="AY121">IF(AY$110=-1,AZ121,IF(AY$110=99,AX121,IF(AY$110=0,INDEX($F102:$N102,0,AY$108),(INDEX($F102:$N102,0,AY$110+1)-INDEX($F102:$N102,0,AY$110))/(INDEX($F$4:$N$4,0,AY$110+1)-INDEX($F$4:$N$4,0,AY$110))+AX121)))</f>
        <v>40.893967943847407</v>
      </c>
      <c r="AZ121" s="186" cm="1">
        <f t="array" ref="AZ121">IF(AZ$110=-1,BA121,IF(AZ$110=99,AY121,IF(AZ$110=0,INDEX($F102:$N102,0,AZ$108),(INDEX($F102:$N102,0,AZ$110+1)-INDEX($F102:$N102,0,AZ$110))/(INDEX($F$4:$N$4,0,AZ$110+1)-INDEX($F$4:$N$4,0,AZ$110))+AY121)))</f>
        <v>40.893967943847407</v>
      </c>
      <c r="BA121" s="186" cm="1">
        <f t="array" ref="BA121">IF(BA$110=-1,BB121,IF(BA$110=99,AZ121,IF(BA$110=0,INDEX($F102:$N102,0,BA$108),(INDEX($F102:$N102,0,BA$110+1)-INDEX($F102:$N102,0,BA$110))/(INDEX($F$4:$N$4,0,BA$110+1)-INDEX($F$4:$N$4,0,BA$110))+AZ121)))</f>
        <v>40.893967943847407</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v>
      </c>
      <c r="O122" s="186" cm="1">
        <f t="array" ref="O122">IF(O$110=-1,P122,IF(O$110=99,N122,IF(O$110=0,INDEX($F103:$N103,0,O$108),(INDEX($F103:$N103,0,O$110+1)-INDEX($F103:$N103,0,O$110))/(INDEX($F$4:$N$4,0,O$110+1)-INDEX($F$4:$N$4,0,O$110))+N122)))</f>
        <v>26.000111453212398</v>
      </c>
      <c r="P122" s="186" cm="1">
        <f t="array" ref="P122">IF(P$110=-1,Q122,IF(P$110=99,O122,IF(P$110=0,INDEX($F103:$N103,0,P$108),(INDEX($F103:$N103,0,P$110+1)-INDEX($F103:$N103,0,P$110))/(INDEX($F$4:$N$4,0,P$110+1)-INDEX($F$4:$N$4,0,P$110))+O122)))</f>
        <v>26.4501671798186</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27.271859436409223</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31.101797871396428</v>
      </c>
      <c r="AF122" s="186" cm="1">
        <f t="array" ref="AF122">IF(AF$110=-1,AG122,IF(AF$110=99,AE122,IF(AF$110=0,INDEX($F103:$N103,0,AF$108),(INDEX($F103:$N103,0,AF$110+1)-INDEX($F103:$N103,0,AF$110))/(INDEX($F$4:$N$4,0,AF$110+1)-INDEX($F$4:$N$4,0,AF$110))+AE122)))</f>
        <v>31.771016629247768</v>
      </c>
      <c r="AG122" s="186" cm="1">
        <f t="array" ref="AG122">IF(AG$110=-1,AH122,IF(AG$110=99,AF122,IF(AG$110=0,INDEX($F103:$N103,0,AG$108),(INDEX($F103:$N103,0,AG$110+1)-INDEX($F103:$N103,0,AG$110))/(INDEX($F$4:$N$4,0,AG$110+1)-INDEX($F$4:$N$4,0,AG$110))+AF122)))</f>
        <v>32.440235387099108</v>
      </c>
      <c r="AH122" s="186" cm="1">
        <f t="array" ref="AH122">IF(AH$110=-1,AI122,IF(AH$110=99,AG122,IF(AH$110=0,INDEX($F103:$N103,0,AH$108),(INDEX($F103:$N103,0,AH$110+1)-INDEX($F103:$N103,0,AH$110))/(INDEX($F$4:$N$4,0,AH$110+1)-INDEX($F$4:$N$4,0,AH$110))+AG122)))</f>
        <v>33.109454144950448</v>
      </c>
      <c r="AI122" s="186" cm="1">
        <f t="array" ref="AI122">IF(AI$110=-1,AJ122,IF(AI$110=99,AH122,IF(AI$110=0,INDEX($F103:$N103,0,AI$108),(INDEX($F103:$N103,0,AI$110+1)-INDEX($F103:$N103,0,AI$110))/(INDEX($F$4:$N$4,0,AI$110+1)-INDEX($F$4:$N$4,0,AI$110))+AH122)))</f>
        <v>33.778672902801787</v>
      </c>
      <c r="AJ122" s="186" cm="1">
        <f t="array" ref="AJ122">IF(AJ$110=-1,AK122,IF(AJ$110=99,AI122,IF(AJ$110=0,INDEX($F103:$N103,0,AJ$108),(INDEX($F103:$N103,0,AJ$110+1)-INDEX($F103:$N103,0,AJ$110))/(INDEX($F$4:$N$4,0,AJ$110+1)-INDEX($F$4:$N$4,0,AJ$110))+AI122)))</f>
        <v>34.447891660653127</v>
      </c>
      <c r="AK122" s="186" cm="1">
        <f t="array" ref="AK122">IF(AK$110=-1,AL122,IF(AK$110=99,AJ122,IF(AK$110=0,INDEX($F103:$N103,0,AK$108),(INDEX($F103:$N103,0,AK$110+1)-INDEX($F103:$N103,0,AK$110))/(INDEX($F$4:$N$4,0,AK$110+1)-INDEX($F$4:$N$4,0,AK$110))+AJ122)))</f>
        <v>35.117110418504467</v>
      </c>
      <c r="AL122" s="186" cm="1">
        <f t="array" ref="AL122">IF(AL$110=-1,AM122,IF(AL$110=99,AK122,IF(AL$110=0,INDEX($F103:$N103,0,AL$108),(INDEX($F103:$N103,0,AL$110+1)-INDEX($F103:$N103,0,AL$110))/(INDEX($F$4:$N$4,0,AL$110+1)-INDEX($F$4:$N$4,0,AL$110))+AK122)))</f>
        <v>35.786329176355807</v>
      </c>
      <c r="AM122" s="186" cm="1">
        <f t="array" ref="AM122">IF(AM$110=-1,AN122,IF(AM$110=99,AL122,IF(AM$110=0,INDEX($F103:$N103,0,AM$108),(INDEX($F103:$N103,0,AM$110+1)-INDEX($F103:$N103,0,AM$110))/(INDEX($F$4:$N$4,0,AM$110+1)-INDEX($F$4:$N$4,0,AM$110))+AL122)))</f>
        <v>36.455547934207146</v>
      </c>
      <c r="AN122" s="186" cm="1">
        <f t="array" ref="AN122">IF(AN$110=-1,AO122,IF(AN$110=99,AM122,IF(AN$110=0,INDEX($F103:$N103,0,AN$108),(INDEX($F103:$N103,0,AN$110+1)-INDEX($F103:$N103,0,AN$110))/(INDEX($F$4:$N$4,0,AN$110+1)-INDEX($F$4:$N$4,0,AN$110))+AM122)))</f>
        <v>37.124766692058486</v>
      </c>
      <c r="AO122" s="186" cm="1">
        <f t="array" ref="AO122">IF(AO$110=-1,AP122,IF(AO$110=99,AN122,IF(AO$110=0,INDEX($F103:$N103,0,AO$108),(INDEX($F103:$N103,0,AO$110+1)-INDEX($F103:$N103,0,AO$110))/(INDEX($F$4:$N$4,0,AO$110+1)-INDEX($F$4:$N$4,0,AO$110))+AN122)))</f>
        <v>37.793985449909833</v>
      </c>
      <c r="AP122" s="186" cm="1">
        <f t="array" ref="AP122">IF(AP$110=-1,AQ122,IF(AP$110=99,AO122,IF(AP$110=0,INDEX($F103:$N103,0,AP$108),(INDEX($F103:$N103,0,AP$110+1)-INDEX($F103:$N103,0,AP$110))/(INDEX($F$4:$N$4,0,AP$110+1)-INDEX($F$4:$N$4,0,AP$110))+AO122)))</f>
        <v>38.680216883966899</v>
      </c>
      <c r="AQ122" s="186" cm="1">
        <f t="array" ref="AQ122">IF(AQ$110=-1,AR122,IF(AQ$110=99,AP122,IF(AQ$110=0,INDEX($F103:$N103,0,AQ$108),(INDEX($F103:$N103,0,AQ$110+1)-INDEX($F103:$N103,0,AQ$110))/(INDEX($F$4:$N$4,0,AQ$110+1)-INDEX($F$4:$N$4,0,AQ$110))+AP122)))</f>
        <v>39.566448318023966</v>
      </c>
      <c r="AR122" s="186" cm="1">
        <f t="array" ref="AR122">IF(AR$110=-1,AS122,IF(AR$110=99,AQ122,IF(AR$110=0,INDEX($F103:$N103,0,AR$108),(INDEX($F103:$N103,0,AR$110+1)-INDEX($F103:$N103,0,AR$110))/(INDEX($F$4:$N$4,0,AR$110+1)-INDEX($F$4:$N$4,0,AR$110))+AQ122)))</f>
        <v>40.452679752081032</v>
      </c>
      <c r="AS122" s="186" cm="1">
        <f t="array" ref="AS122">IF(AS$110=-1,AT122,IF(AS$110=99,AR122,IF(AS$110=0,INDEX($F103:$N103,0,AS$108),(INDEX($F103:$N103,0,AS$110+1)-INDEX($F103:$N103,0,AS$110))/(INDEX($F$4:$N$4,0,AS$110+1)-INDEX($F$4:$N$4,0,AS$110))+AR122)))</f>
        <v>41.338911186138098</v>
      </c>
      <c r="AT122" s="186" cm="1">
        <f t="array" ref="AT122">IF(AT$110=-1,AU122,IF(AT$110=99,AS122,IF(AT$110=0,INDEX($F103:$N103,0,AT$108),(INDEX($F103:$N103,0,AT$110+1)-INDEX($F103:$N103,0,AT$110))/(INDEX($F$4:$N$4,0,AT$110+1)-INDEX($F$4:$N$4,0,AT$110))+AS122)))</f>
        <v>42.225142620195165</v>
      </c>
      <c r="AU122" s="186" cm="1">
        <f t="array" ref="AU122">IF(AU$110=-1,AV122,IF(AU$110=99,AT122,IF(AU$110=0,INDEX($F103:$N103,0,AU$108),(INDEX($F103:$N103,0,AU$110+1)-INDEX($F103:$N103,0,AU$110))/(INDEX($F$4:$N$4,0,AU$110+1)-INDEX($F$4:$N$4,0,AU$110))+AT122)))</f>
        <v>43.111374054252231</v>
      </c>
      <c r="AV122" s="186" cm="1">
        <f t="array" ref="AV122">IF(AV$110=-1,AW122,IF(AV$110=99,AU122,IF(AV$110=0,INDEX($F103:$N103,0,AV$108),(INDEX($F103:$N103,0,AV$110+1)-INDEX($F103:$N103,0,AV$110))/(INDEX($F$4:$N$4,0,AV$110+1)-INDEX($F$4:$N$4,0,AV$110))+AU122)))</f>
        <v>43.997605488309297</v>
      </c>
      <c r="AW122" s="186" cm="1">
        <f t="array" ref="AW122">IF(AW$110=-1,AX122,IF(AW$110=99,AV122,IF(AW$110=0,INDEX($F103:$N103,0,AW$108),(INDEX($F103:$N103,0,AW$110+1)-INDEX($F103:$N103,0,AW$110))/(INDEX($F$4:$N$4,0,AW$110+1)-INDEX($F$4:$N$4,0,AW$110))+AV122)))</f>
        <v>44.883836922366363</v>
      </c>
      <c r="AX122" s="186" cm="1">
        <f t="array" ref="AX122">IF(AX$110=-1,AY122,IF(AX$110=99,AW122,IF(AX$110=0,INDEX($F103:$N103,0,AX$108),(INDEX($F103:$N103,0,AX$110+1)-INDEX($F103:$N103,0,AX$110))/(INDEX($F$4:$N$4,0,AX$110+1)-INDEX($F$4:$N$4,0,AX$110))+AW122)))</f>
        <v>45.77006835642343</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43.11250375056882</v>
      </c>
      <c r="K137" s="186">
        <f t="shared" si="224"/>
        <v>43.541669167045889</v>
      </c>
      <c r="L137" s="186">
        <f t="shared" si="224"/>
        <v>43.970834583522958</v>
      </c>
      <c r="M137" s="186">
        <f t="shared" si="224"/>
        <v>44.4</v>
      </c>
      <c r="N137" s="186">
        <f t="shared" si="224"/>
        <v>44.871410582810697</v>
      </c>
      <c r="O137" s="186">
        <f t="shared" si="224"/>
        <v>45.342821165621402</v>
      </c>
      <c r="P137" s="186">
        <f t="shared" si="224"/>
        <v>46.092887519806268</v>
      </c>
      <c r="Q137" s="186">
        <f t="shared" si="224"/>
        <v>46.842953873991142</v>
      </c>
      <c r="R137" s="186">
        <f t="shared" si="224"/>
        <v>44.142991852962098</v>
      </c>
      <c r="S137" s="186">
        <f t="shared" si="224"/>
        <v>44.879732395028867</v>
      </c>
      <c r="T137" s="186">
        <f t="shared" si="224"/>
        <v>45.828803197440493</v>
      </c>
      <c r="U137" s="186">
        <f t="shared" si="224"/>
        <v>46.777873999852119</v>
      </c>
      <c r="V137" s="186">
        <f t="shared" si="224"/>
        <v>47.726944802263745</v>
      </c>
      <c r="W137" s="186">
        <f t="shared" si="224"/>
        <v>48.676015604675371</v>
      </c>
      <c r="X137" s="186">
        <f t="shared" si="224"/>
        <v>49.625086407086997</v>
      </c>
      <c r="Y137" s="186">
        <f t="shared" si="224"/>
        <v>50.574157209498622</v>
      </c>
      <c r="Z137" s="186">
        <f t="shared" si="224"/>
        <v>51.523228011910248</v>
      </c>
      <c r="AA137" s="186">
        <f t="shared" si="224"/>
        <v>52.472298814321874</v>
      </c>
      <c r="AB137" s="186">
        <f t="shared" si="224"/>
        <v>53.421369616733514</v>
      </c>
      <c r="AC137" s="186">
        <f t="shared" si="224"/>
        <v>54.570839585172436</v>
      </c>
      <c r="AD137" s="186">
        <f t="shared" si="224"/>
        <v>55.720309553611358</v>
      </c>
      <c r="AE137" s="186">
        <f t="shared" si="224"/>
        <v>56.86977952205028</v>
      </c>
      <c r="AF137" s="186">
        <f t="shared" si="224"/>
        <v>58.019249490489202</v>
      </c>
      <c r="AG137" s="186">
        <f t="shared" si="224"/>
        <v>59.168719458928123</v>
      </c>
      <c r="AH137" s="186">
        <f t="shared" si="224"/>
        <v>60.318189427367045</v>
      </c>
      <c r="AI137" s="186">
        <f t="shared" si="224"/>
        <v>61.467659395805967</v>
      </c>
      <c r="AJ137" s="186">
        <f t="shared" si="224"/>
        <v>62.617129364244889</v>
      </c>
      <c r="AK137" s="186">
        <f t="shared" si="224"/>
        <v>63.766599332683811</v>
      </c>
      <c r="AL137" s="186">
        <f t="shared" si="224"/>
        <v>64.916069301122718</v>
      </c>
      <c r="AM137" s="186">
        <f t="shared" si="224"/>
        <v>72.527156158624166</v>
      </c>
      <c r="AN137" s="186">
        <f t="shared" si="224"/>
        <v>80.138243016125571</v>
      </c>
      <c r="AO137" s="186">
        <f t="shared" si="224"/>
        <v>80.138243016125571</v>
      </c>
      <c r="AP137" s="186">
        <f t="shared" si="224"/>
        <v>80.138243016125571</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3.310563752317667</v>
      </c>
      <c r="K138" s="186">
        <f t="shared" si="225"/>
        <v>3.3405637523176668</v>
      </c>
      <c r="L138" s="186">
        <f t="shared" si="225"/>
        <v>3.3705637523176666</v>
      </c>
      <c r="M138" s="186">
        <f t="shared" si="225"/>
        <v>3.4</v>
      </c>
      <c r="N138" s="186">
        <f t="shared" si="225"/>
        <v>3.4249999999999998</v>
      </c>
      <c r="O138" s="186">
        <f t="shared" si="225"/>
        <v>3.45</v>
      </c>
      <c r="P138" s="186">
        <f t="shared" si="225"/>
        <v>3.4714719793248676</v>
      </c>
      <c r="Q138" s="186">
        <f t="shared" si="225"/>
        <v>3.4929439586497351</v>
      </c>
      <c r="R138" s="186">
        <f t="shared" si="225"/>
        <v>3.2916155783920269</v>
      </c>
      <c r="S138" s="186">
        <f t="shared" si="225"/>
        <v>3.3465521955922775</v>
      </c>
      <c r="T138" s="186">
        <f t="shared" si="225"/>
        <v>3.4173216678704805</v>
      </c>
      <c r="U138" s="186">
        <f t="shared" si="225"/>
        <v>3.4880911401486836</v>
      </c>
      <c r="V138" s="186">
        <f t="shared" si="225"/>
        <v>3.5588606124268867</v>
      </c>
      <c r="W138" s="186">
        <f t="shared" si="225"/>
        <v>3.6296300847050897</v>
      </c>
      <c r="X138" s="186">
        <f t="shared" si="225"/>
        <v>3.7003995569832928</v>
      </c>
      <c r="Y138" s="186">
        <f t="shared" si="225"/>
        <v>3.7711690292614959</v>
      </c>
      <c r="Z138" s="186">
        <f t="shared" si="225"/>
        <v>3.841938501539699</v>
      </c>
      <c r="AA138" s="186">
        <f t="shared" si="225"/>
        <v>3.912707973817902</v>
      </c>
      <c r="AB138" s="186">
        <f t="shared" si="225"/>
        <v>3.9834774460961033</v>
      </c>
      <c r="AC138" s="186">
        <f t="shared" si="225"/>
        <v>4.0691901061625151</v>
      </c>
      <c r="AD138" s="186">
        <f t="shared" si="225"/>
        <v>4.1549027662289273</v>
      </c>
      <c r="AE138" s="186">
        <f t="shared" si="225"/>
        <v>4.2406154262953395</v>
      </c>
      <c r="AF138" s="186">
        <f t="shared" si="225"/>
        <v>4.3263280863617517</v>
      </c>
      <c r="AG138" s="186">
        <f t="shared" si="225"/>
        <v>4.4120407464281639</v>
      </c>
      <c r="AH138" s="186">
        <f t="shared" si="225"/>
        <v>4.4977534064945761</v>
      </c>
      <c r="AI138" s="186">
        <f t="shared" si="225"/>
        <v>4.5834660665609883</v>
      </c>
      <c r="AJ138" s="186">
        <f t="shared" si="225"/>
        <v>4.6691787266274005</v>
      </c>
      <c r="AK138" s="186">
        <f t="shared" si="225"/>
        <v>4.7548913866938127</v>
      </c>
      <c r="AL138" s="186">
        <f t="shared" si="225"/>
        <v>4.8406040467602249</v>
      </c>
      <c r="AM138" s="186">
        <f t="shared" si="225"/>
        <v>5.4081408406435214</v>
      </c>
      <c r="AN138" s="186">
        <f t="shared" si="225"/>
        <v>5.9756776345268161</v>
      </c>
      <c r="AO138" s="186">
        <f t="shared" si="225"/>
        <v>5.9756776345268161</v>
      </c>
      <c r="AP138" s="186">
        <f t="shared" si="225"/>
        <v>5.9756776345268161</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0.6547839540708813</v>
      </c>
      <c r="K139" s="186">
        <f t="shared" si="226"/>
        <v>0.67123078144835724</v>
      </c>
      <c r="L139" s="186">
        <f t="shared" si="226"/>
        <v>0.68767760882583318</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0.7022203283408196</v>
      </c>
      <c r="S139" s="186">
        <f t="shared" si="226"/>
        <v>0.71394029030160844</v>
      </c>
      <c r="T139" s="186">
        <f t="shared" si="226"/>
        <v>0.72903797132667603</v>
      </c>
      <c r="U139" s="186">
        <f t="shared" si="226"/>
        <v>0.74413565235174362</v>
      </c>
      <c r="V139" s="186">
        <f t="shared" si="226"/>
        <v>0.7592333333768112</v>
      </c>
      <c r="W139" s="186">
        <f t="shared" si="226"/>
        <v>0.77433101440187879</v>
      </c>
      <c r="X139" s="186">
        <f t="shared" si="226"/>
        <v>0.78942869542694638</v>
      </c>
      <c r="Y139" s="186">
        <f t="shared" si="226"/>
        <v>0.80452637645201397</v>
      </c>
      <c r="Z139" s="186">
        <f t="shared" si="226"/>
        <v>0.81962405747708156</v>
      </c>
      <c r="AA139" s="186">
        <f t="shared" si="226"/>
        <v>0.83472173850214915</v>
      </c>
      <c r="AB139" s="186">
        <f t="shared" si="226"/>
        <v>0.84981941952721651</v>
      </c>
      <c r="AC139" s="186">
        <f t="shared" si="226"/>
        <v>0.86810502149420077</v>
      </c>
      <c r="AD139" s="186">
        <f t="shared" si="226"/>
        <v>0.88639062346118491</v>
      </c>
      <c r="AE139" s="186">
        <f t="shared" si="226"/>
        <v>0.90467622542816906</v>
      </c>
      <c r="AF139" s="186">
        <f t="shared" si="226"/>
        <v>0.9229618273951532</v>
      </c>
      <c r="AG139" s="186">
        <f t="shared" si="226"/>
        <v>0.94124742936213734</v>
      </c>
      <c r="AH139" s="186">
        <f t="shared" si="226"/>
        <v>0.95953303132912149</v>
      </c>
      <c r="AI139" s="186">
        <f t="shared" si="226"/>
        <v>0.97781863329610563</v>
      </c>
      <c r="AJ139" s="186">
        <f t="shared" si="226"/>
        <v>0.99610423526308978</v>
      </c>
      <c r="AK139" s="186">
        <f t="shared" si="226"/>
        <v>1.0143898372300739</v>
      </c>
      <c r="AL139" s="186">
        <f t="shared" si="226"/>
        <v>1.0326754391970585</v>
      </c>
      <c r="AM139" s="186">
        <f t="shared" si="226"/>
        <v>1.1537515078493135</v>
      </c>
      <c r="AN139" s="186">
        <f t="shared" si="226"/>
        <v>1.2748275765015673</v>
      </c>
      <c r="AO139" s="186">
        <f t="shared" si="226"/>
        <v>1.2748275765015673</v>
      </c>
      <c r="AP139" s="186">
        <f t="shared" si="226"/>
        <v>1.2748275765015673</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2.7114063478211388</v>
      </c>
      <c r="K140" s="186">
        <f t="shared" si="227"/>
        <v>2.7742708985474289</v>
      </c>
      <c r="L140" s="186">
        <f t="shared" si="227"/>
        <v>2.8371354492737191</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2.8914666816048276</v>
      </c>
      <c r="S140" s="186">
        <f t="shared" si="227"/>
        <v>2.9397248680338159</v>
      </c>
      <c r="T140" s="186">
        <f t="shared" si="227"/>
        <v>3.001891170961311</v>
      </c>
      <c r="U140" s="186">
        <f t="shared" si="227"/>
        <v>3.064057473888806</v>
      </c>
      <c r="V140" s="186">
        <f t="shared" si="227"/>
        <v>3.126223776816301</v>
      </c>
      <c r="W140" s="186">
        <f t="shared" si="227"/>
        <v>3.1883900797437961</v>
      </c>
      <c r="X140" s="186">
        <f t="shared" si="227"/>
        <v>3.2505563826712911</v>
      </c>
      <c r="Y140" s="186">
        <f t="shared" si="227"/>
        <v>3.3127226855987861</v>
      </c>
      <c r="Z140" s="186">
        <f t="shared" si="227"/>
        <v>3.3748889885262812</v>
      </c>
      <c r="AA140" s="186">
        <f t="shared" si="227"/>
        <v>3.4370552914537762</v>
      </c>
      <c r="AB140" s="186">
        <f t="shared" si="227"/>
        <v>3.4992215943812695</v>
      </c>
      <c r="AC140" s="186">
        <f t="shared" si="227"/>
        <v>3.5745144999078682</v>
      </c>
      <c r="AD140" s="186">
        <f t="shared" si="227"/>
        <v>3.6498074054344669</v>
      </c>
      <c r="AE140" s="186">
        <f t="shared" si="227"/>
        <v>3.7251003109610656</v>
      </c>
      <c r="AF140" s="186">
        <f t="shared" si="227"/>
        <v>3.8003932164876644</v>
      </c>
      <c r="AG140" s="186">
        <f t="shared" si="227"/>
        <v>3.8756861220142631</v>
      </c>
      <c r="AH140" s="186">
        <f t="shared" si="227"/>
        <v>3.9509790275408618</v>
      </c>
      <c r="AI140" s="186">
        <f t="shared" si="227"/>
        <v>4.026271933067461</v>
      </c>
      <c r="AJ140" s="186">
        <f t="shared" si="227"/>
        <v>4.1015648385940597</v>
      </c>
      <c r="AK140" s="186">
        <f t="shared" si="227"/>
        <v>4.1768577441206585</v>
      </c>
      <c r="AL140" s="186">
        <f t="shared" si="227"/>
        <v>4.2521506496472572</v>
      </c>
      <c r="AM140" s="186">
        <f t="shared" si="227"/>
        <v>4.7506942040255051</v>
      </c>
      <c r="AN140" s="186">
        <f t="shared" si="227"/>
        <v>5.249237758403754</v>
      </c>
      <c r="AO140" s="186">
        <f t="shared" si="227"/>
        <v>5.249237758403754</v>
      </c>
      <c r="AP140" s="186">
        <f t="shared" si="227"/>
        <v>5.249237758403754</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0.57023972229676956</v>
      </c>
      <c r="K141" s="186">
        <f t="shared" si="228"/>
        <v>0.55900373411704862</v>
      </c>
      <c r="L141" s="186">
        <f t="shared" si="228"/>
        <v>0.54776774593732769</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0.52750101734157984</v>
      </c>
      <c r="T141" s="186">
        <f t="shared" si="228"/>
        <v>0.5386560707940995</v>
      </c>
      <c r="U141" s="186">
        <f t="shared" si="228"/>
        <v>0.54981112424661915</v>
      </c>
      <c r="V141" s="186">
        <f t="shared" si="228"/>
        <v>0.56096617769913881</v>
      </c>
      <c r="W141" s="186">
        <f t="shared" si="228"/>
        <v>0.57212123115165847</v>
      </c>
      <c r="X141" s="186">
        <f t="shared" si="228"/>
        <v>0.58327628460417813</v>
      </c>
      <c r="Y141" s="186">
        <f t="shared" si="228"/>
        <v>0.59443133805669779</v>
      </c>
      <c r="Z141" s="186">
        <f t="shared" si="228"/>
        <v>0.60558639150921745</v>
      </c>
      <c r="AA141" s="186">
        <f t="shared" si="228"/>
        <v>0.61674144496173711</v>
      </c>
      <c r="AB141" s="186">
        <f t="shared" si="228"/>
        <v>0.62789649841425632</v>
      </c>
      <c r="AC141" s="186">
        <f t="shared" si="228"/>
        <v>0.64140697509041156</v>
      </c>
      <c r="AD141" s="186">
        <f t="shared" si="228"/>
        <v>0.65491745176656679</v>
      </c>
      <c r="AE141" s="186">
        <f t="shared" si="228"/>
        <v>0.66842792844272203</v>
      </c>
      <c r="AF141" s="186">
        <f t="shared" si="228"/>
        <v>0.68193840511887727</v>
      </c>
      <c r="AG141" s="186">
        <f t="shared" si="228"/>
        <v>0.6954488817950325</v>
      </c>
      <c r="AH141" s="186">
        <f t="shared" si="228"/>
        <v>0.70895935847118774</v>
      </c>
      <c r="AI141" s="186">
        <f t="shared" si="228"/>
        <v>0.72246983514734298</v>
      </c>
      <c r="AJ141" s="186">
        <f t="shared" si="228"/>
        <v>0.73598031182349821</v>
      </c>
      <c r="AK141" s="186">
        <f t="shared" si="228"/>
        <v>0.74949078849965345</v>
      </c>
      <c r="AL141" s="186">
        <f t="shared" si="228"/>
        <v>0.76300126517580824</v>
      </c>
      <c r="AM141" s="186">
        <f t="shared" si="228"/>
        <v>0.85245937568922669</v>
      </c>
      <c r="AN141" s="186">
        <f t="shared" si="228"/>
        <v>0.94191748620264482</v>
      </c>
      <c r="AO141" s="186">
        <f t="shared" si="228"/>
        <v>0.94191748620264482</v>
      </c>
      <c r="AP141" s="186">
        <f t="shared" si="228"/>
        <v>0.94191748620264482</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0.27326501935541331</v>
      </c>
      <c r="K142" s="186">
        <f t="shared" si="229"/>
        <v>0.27740453823694228</v>
      </c>
      <c r="L142" s="186">
        <f t="shared" si="229"/>
        <v>0.28154405711847125</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0.28087503644906997</v>
      </c>
      <c r="T142" s="186">
        <f t="shared" si="229"/>
        <v>0.28681469522140346</v>
      </c>
      <c r="U142" s="186">
        <f t="shared" si="229"/>
        <v>0.29275435399373695</v>
      </c>
      <c r="V142" s="186">
        <f t="shared" si="229"/>
        <v>0.29869401276607044</v>
      </c>
      <c r="W142" s="186">
        <f t="shared" si="229"/>
        <v>0.30463367153840393</v>
      </c>
      <c r="X142" s="186">
        <f t="shared" si="229"/>
        <v>0.31057333031073742</v>
      </c>
      <c r="Y142" s="186">
        <f t="shared" si="229"/>
        <v>0.31651298908307091</v>
      </c>
      <c r="Z142" s="186">
        <f t="shared" si="229"/>
        <v>0.3224526478554044</v>
      </c>
      <c r="AA142" s="186">
        <f t="shared" si="229"/>
        <v>0.32839230662773788</v>
      </c>
      <c r="AB142" s="186">
        <f t="shared" si="229"/>
        <v>0.3343319654000716</v>
      </c>
      <c r="AC142" s="186">
        <f t="shared" si="229"/>
        <v>0.3415258010593536</v>
      </c>
      <c r="AD142" s="186">
        <f t="shared" si="229"/>
        <v>0.34871963671863559</v>
      </c>
      <c r="AE142" s="186">
        <f t="shared" si="229"/>
        <v>0.35591347237791759</v>
      </c>
      <c r="AF142" s="186">
        <f t="shared" si="229"/>
        <v>0.36310730803719959</v>
      </c>
      <c r="AG142" s="186">
        <f t="shared" si="229"/>
        <v>0.37030114369648159</v>
      </c>
      <c r="AH142" s="186">
        <f t="shared" si="229"/>
        <v>0.37749497935576359</v>
      </c>
      <c r="AI142" s="186">
        <f t="shared" si="229"/>
        <v>0.38468881501504559</v>
      </c>
      <c r="AJ142" s="186">
        <f t="shared" si="229"/>
        <v>0.39188265067432759</v>
      </c>
      <c r="AK142" s="186">
        <f t="shared" si="229"/>
        <v>0.39907648633360959</v>
      </c>
      <c r="AL142" s="186">
        <f t="shared" si="229"/>
        <v>0.40627032199289187</v>
      </c>
      <c r="AM142" s="186">
        <f t="shared" si="229"/>
        <v>0.45390350036617777</v>
      </c>
      <c r="AN142" s="186">
        <f t="shared" si="229"/>
        <v>0.50153667873946384</v>
      </c>
      <c r="AO142" s="186">
        <f t="shared" si="229"/>
        <v>0.50153667873946384</v>
      </c>
      <c r="AP142" s="186">
        <f t="shared" si="229"/>
        <v>0.50153667873946384</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5.0361375113209643</v>
      </c>
      <c r="K143" s="186">
        <f t="shared" si="230"/>
        <v>5.3607583408806443</v>
      </c>
      <c r="L143" s="186">
        <f t="shared" si="230"/>
        <v>5.6853791704403243</v>
      </c>
      <c r="M143" s="186">
        <f t="shared" si="230"/>
        <v>6.01</v>
      </c>
      <c r="N143" s="186">
        <f t="shared" si="230"/>
        <v>6.0652596920330133</v>
      </c>
      <c r="O143" s="186">
        <f t="shared" si="230"/>
        <v>6.1205193840660259</v>
      </c>
      <c r="P143" s="186">
        <f t="shared" si="230"/>
        <v>6.1586120407825806</v>
      </c>
      <c r="Q143" s="186">
        <f t="shared" si="230"/>
        <v>6.1967046974991353</v>
      </c>
      <c r="R143" s="186">
        <f t="shared" si="230"/>
        <v>5.8395353485339427</v>
      </c>
      <c r="S143" s="186">
        <f t="shared" si="230"/>
        <v>5.9369964008438423</v>
      </c>
      <c r="T143" s="186">
        <f t="shared" si="230"/>
        <v>6.0625459448667014</v>
      </c>
      <c r="U143" s="186">
        <f t="shared" si="230"/>
        <v>6.1880954888895605</v>
      </c>
      <c r="V143" s="186">
        <f t="shared" si="230"/>
        <v>6.3136450329124196</v>
      </c>
      <c r="W143" s="186">
        <f t="shared" si="230"/>
        <v>6.4391945769352787</v>
      </c>
      <c r="X143" s="186">
        <f t="shared" si="230"/>
        <v>6.5647441209581379</v>
      </c>
      <c r="Y143" s="186">
        <f t="shared" si="230"/>
        <v>6.690293664980997</v>
      </c>
      <c r="Z143" s="186">
        <f t="shared" si="230"/>
        <v>6.8158432090038561</v>
      </c>
      <c r="AA143" s="186">
        <f t="shared" si="230"/>
        <v>6.9413927530267152</v>
      </c>
      <c r="AB143" s="186">
        <f t="shared" si="230"/>
        <v>7.0669422970495743</v>
      </c>
      <c r="AC143" s="186">
        <f t="shared" si="230"/>
        <v>7.2190020064398173</v>
      </c>
      <c r="AD143" s="186">
        <f t="shared" si="230"/>
        <v>7.3710617158300602</v>
      </c>
      <c r="AE143" s="186">
        <f t="shared" si="230"/>
        <v>7.5231214252203031</v>
      </c>
      <c r="AF143" s="186">
        <f t="shared" si="230"/>
        <v>7.6751811346105461</v>
      </c>
      <c r="AG143" s="186">
        <f t="shared" si="230"/>
        <v>7.827240844000789</v>
      </c>
      <c r="AH143" s="186">
        <f t="shared" si="230"/>
        <v>7.9793005533910319</v>
      </c>
      <c r="AI143" s="186">
        <f t="shared" si="230"/>
        <v>8.1313602627812749</v>
      </c>
      <c r="AJ143" s="186">
        <f t="shared" si="230"/>
        <v>8.2834199721715169</v>
      </c>
      <c r="AK143" s="186">
        <f t="shared" si="230"/>
        <v>8.435479681561759</v>
      </c>
      <c r="AL143" s="186">
        <f t="shared" si="230"/>
        <v>8.5875393909520028</v>
      </c>
      <c r="AM143" s="186">
        <f t="shared" si="230"/>
        <v>9.594385752729794</v>
      </c>
      <c r="AN143" s="186">
        <f t="shared" si="230"/>
        <v>10.601232114507592</v>
      </c>
      <c r="AO143" s="186">
        <f t="shared" si="230"/>
        <v>10.601232114507592</v>
      </c>
      <c r="AP143" s="186">
        <f t="shared" si="230"/>
        <v>10.601232114507592</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1.5653068685251963</v>
      </c>
      <c r="K144" s="186">
        <f t="shared" si="231"/>
        <v>1.6102045790167996</v>
      </c>
      <c r="L144" s="186">
        <f t="shared" si="231"/>
        <v>1.6551022895084029</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1.7266269298997847</v>
      </c>
      <c r="T144" s="186">
        <f t="shared" si="231"/>
        <v>1.7631398750172342</v>
      </c>
      <c r="U144" s="186">
        <f t="shared" si="231"/>
        <v>1.7996528201346838</v>
      </c>
      <c r="V144" s="186">
        <f t="shared" si="231"/>
        <v>1.8361657652521333</v>
      </c>
      <c r="W144" s="186">
        <f t="shared" si="231"/>
        <v>1.8726787103695828</v>
      </c>
      <c r="X144" s="186">
        <f t="shared" si="231"/>
        <v>1.9091916554870323</v>
      </c>
      <c r="Y144" s="186">
        <f t="shared" si="231"/>
        <v>1.9457046006044818</v>
      </c>
      <c r="Z144" s="186">
        <f t="shared" si="231"/>
        <v>1.9822175457219313</v>
      </c>
      <c r="AA144" s="186">
        <f t="shared" si="231"/>
        <v>2.0187304908393808</v>
      </c>
      <c r="AB144" s="186">
        <f t="shared" si="231"/>
        <v>2.055243435956831</v>
      </c>
      <c r="AC144" s="186">
        <f t="shared" si="231"/>
        <v>2.0994661997012409</v>
      </c>
      <c r="AD144" s="186">
        <f t="shared" si="231"/>
        <v>2.1436889634456509</v>
      </c>
      <c r="AE144" s="186">
        <f t="shared" si="231"/>
        <v>2.1879117271900608</v>
      </c>
      <c r="AF144" s="186">
        <f t="shared" si="231"/>
        <v>2.2321344909344707</v>
      </c>
      <c r="AG144" s="186">
        <f t="shared" si="231"/>
        <v>2.2763572546788806</v>
      </c>
      <c r="AH144" s="186">
        <f t="shared" si="231"/>
        <v>2.3205800184232905</v>
      </c>
      <c r="AI144" s="186">
        <f t="shared" si="231"/>
        <v>2.3648027821677005</v>
      </c>
      <c r="AJ144" s="186">
        <f t="shared" si="231"/>
        <v>2.4090255459121104</v>
      </c>
      <c r="AK144" s="186">
        <f t="shared" si="231"/>
        <v>2.4532483096565203</v>
      </c>
      <c r="AL144" s="186">
        <f t="shared" si="231"/>
        <v>2.4974710734009289</v>
      </c>
      <c r="AM144" s="186">
        <f t="shared" si="231"/>
        <v>2.7902871583610058</v>
      </c>
      <c r="AN144" s="186">
        <f t="shared" si="231"/>
        <v>3.0831032433210828</v>
      </c>
      <c r="AO144" s="186">
        <f t="shared" si="231"/>
        <v>3.0831032433210828</v>
      </c>
      <c r="AP144" s="186">
        <f t="shared" si="231"/>
        <v>3.0831032433210828</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5.8486156921973939E-2</v>
      </c>
      <c r="K145" s="186">
        <f t="shared" si="232"/>
        <v>6.5622085483256903E-2</v>
      </c>
      <c r="L145" s="186">
        <f t="shared" si="232"/>
        <v>7.2758014044539868E-2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9.8986341820506391E-2</v>
      </c>
      <c r="T145" s="186">
        <f t="shared" si="232"/>
        <v>0.1010796040091594</v>
      </c>
      <c r="U145" s="186">
        <f t="shared" si="232"/>
        <v>0.10317286619781241</v>
      </c>
      <c r="V145" s="186">
        <f t="shared" si="232"/>
        <v>0.10526612838646542</v>
      </c>
      <c r="W145" s="186">
        <f t="shared" si="232"/>
        <v>0.10735939057511842</v>
      </c>
      <c r="X145" s="186">
        <f t="shared" si="232"/>
        <v>0.10945265276377143</v>
      </c>
      <c r="Y145" s="186">
        <f t="shared" si="232"/>
        <v>0.11154591495242444</v>
      </c>
      <c r="Z145" s="186">
        <f t="shared" si="232"/>
        <v>0.11363917714107745</v>
      </c>
      <c r="AA145" s="186">
        <f t="shared" si="232"/>
        <v>0.11573243932973046</v>
      </c>
      <c r="AB145" s="186">
        <f t="shared" si="232"/>
        <v>0.11782570151838351</v>
      </c>
      <c r="AC145" s="186">
        <f t="shared" si="232"/>
        <v>0.12036096233961124</v>
      </c>
      <c r="AD145" s="186">
        <f t="shared" si="232"/>
        <v>0.12289622316083898</v>
      </c>
      <c r="AE145" s="186">
        <f t="shared" si="232"/>
        <v>0.12543148398206672</v>
      </c>
      <c r="AF145" s="186">
        <f t="shared" si="232"/>
        <v>0.12796674480329445</v>
      </c>
      <c r="AG145" s="186">
        <f t="shared" si="232"/>
        <v>0.13050200562452219</v>
      </c>
      <c r="AH145" s="186">
        <f t="shared" si="232"/>
        <v>0.13303726644574992</v>
      </c>
      <c r="AI145" s="186">
        <f t="shared" si="232"/>
        <v>0.13557252726697766</v>
      </c>
      <c r="AJ145" s="186">
        <f t="shared" si="232"/>
        <v>0.1381077880882054</v>
      </c>
      <c r="AK145" s="186">
        <f t="shared" si="232"/>
        <v>0.14064304890943313</v>
      </c>
      <c r="AL145" s="186">
        <f t="shared" si="232"/>
        <v>0.14317830973066084</v>
      </c>
      <c r="AM145" s="186">
        <f t="shared" si="232"/>
        <v>0.1599652557550014</v>
      </c>
      <c r="AN145" s="186">
        <f t="shared" si="232"/>
        <v>0.17675220177934206</v>
      </c>
      <c r="AO145" s="186">
        <f t="shared" si="232"/>
        <v>0.17675220177934206</v>
      </c>
      <c r="AP145" s="186">
        <f t="shared" si="232"/>
        <v>0.17675220177934206</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3.9969372950314989E-2</v>
      </c>
      <c r="K146" s="186">
        <f t="shared" si="233"/>
        <v>3.4102559292729893E-2</v>
      </c>
      <c r="L146" s="186">
        <f t="shared" si="233"/>
        <v>2.8235745635144794E-2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2.199121299312248E-2</v>
      </c>
      <c r="T146" s="186">
        <f t="shared" si="233"/>
        <v>2.2456260733997591E-2</v>
      </c>
      <c r="U146" s="186">
        <f t="shared" si="233"/>
        <v>2.2921308474872702E-2</v>
      </c>
      <c r="V146" s="186">
        <f t="shared" si="233"/>
        <v>2.3386356215747812E-2</v>
      </c>
      <c r="W146" s="186">
        <f t="shared" si="233"/>
        <v>2.3851403956622923E-2</v>
      </c>
      <c r="X146" s="186">
        <f t="shared" si="233"/>
        <v>2.4316451697498034E-2</v>
      </c>
      <c r="Y146" s="186">
        <f t="shared" si="233"/>
        <v>2.4781499438373145E-2</v>
      </c>
      <c r="Z146" s="186">
        <f t="shared" si="233"/>
        <v>2.5246547179248256E-2</v>
      </c>
      <c r="AA146" s="186">
        <f t="shared" si="233"/>
        <v>2.5711594920123367E-2</v>
      </c>
      <c r="AB146" s="186">
        <f t="shared" si="233"/>
        <v>2.6176642660998485E-2</v>
      </c>
      <c r="AC146" s="186">
        <f t="shared" si="233"/>
        <v>2.6739886636756638E-2</v>
      </c>
      <c r="AD146" s="186">
        <f t="shared" si="233"/>
        <v>2.7303130612514791E-2</v>
      </c>
      <c r="AE146" s="186">
        <f t="shared" si="233"/>
        <v>2.7866374588272944E-2</v>
      </c>
      <c r="AF146" s="186">
        <f t="shared" si="233"/>
        <v>2.8429618564031096E-2</v>
      </c>
      <c r="AG146" s="186">
        <f t="shared" si="233"/>
        <v>2.8992862539789249E-2</v>
      </c>
      <c r="AH146" s="186">
        <f t="shared" si="233"/>
        <v>2.9556106515547402E-2</v>
      </c>
      <c r="AI146" s="186">
        <f t="shared" si="233"/>
        <v>3.0119350491305555E-2</v>
      </c>
      <c r="AJ146" s="186">
        <f t="shared" si="233"/>
        <v>3.0682594467063708E-2</v>
      </c>
      <c r="AK146" s="186">
        <f t="shared" si="233"/>
        <v>3.1245838442821861E-2</v>
      </c>
      <c r="AL146" s="186">
        <f t="shared" si="233"/>
        <v>3.1809082418580027E-2</v>
      </c>
      <c r="AM146" s="186">
        <f t="shared" si="233"/>
        <v>3.5538539419776589E-2</v>
      </c>
      <c r="AN146" s="186">
        <f t="shared" si="233"/>
        <v>3.9267996420973179E-2</v>
      </c>
      <c r="AO146" s="186">
        <f t="shared" si="233"/>
        <v>3.9267996420973179E-2</v>
      </c>
      <c r="AP146" s="186">
        <f t="shared" si="233"/>
        <v>3.9267996420973179E-2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22.394471154794275</v>
      </c>
      <c r="L147" s="186">
        <f t="shared" si="234"/>
        <v>22.788942309588549</v>
      </c>
      <c r="M147" s="186">
        <f t="shared" si="234"/>
        <v>23.18341346438282</v>
      </c>
      <c r="N147" s="186">
        <f t="shared" si="234"/>
        <v>23.396576241140856</v>
      </c>
      <c r="O147" s="186">
        <f t="shared" si="234"/>
        <v>23.609739017898892</v>
      </c>
      <c r="P147" s="186">
        <f t="shared" si="234"/>
        <v>23.75668041733595</v>
      </c>
      <c r="Q147" s="186">
        <f t="shared" si="234"/>
        <v>23.903621816773004</v>
      </c>
      <c r="R147" s="186">
        <f t="shared" si="234"/>
        <v>22.525850653068428</v>
      </c>
      <c r="S147" s="186">
        <f t="shared" si="234"/>
        <v>22.901804042814558</v>
      </c>
      <c r="T147" s="186">
        <f t="shared" si="234"/>
        <v>23.386108034386382</v>
      </c>
      <c r="U147" s="186">
        <f t="shared" si="234"/>
        <v>23.870412025958206</v>
      </c>
      <c r="V147" s="186">
        <f t="shared" si="234"/>
        <v>24.354716017530031</v>
      </c>
      <c r="W147" s="186">
        <f t="shared" si="234"/>
        <v>24.839020009101855</v>
      </c>
      <c r="X147" s="186">
        <f t="shared" si="234"/>
        <v>25.323324000673679</v>
      </c>
      <c r="Y147" s="186">
        <f t="shared" si="234"/>
        <v>25.807627992245504</v>
      </c>
      <c r="Z147" s="186">
        <f t="shared" si="234"/>
        <v>26.291931983817328</v>
      </c>
      <c r="AA147" s="186">
        <f t="shared" si="234"/>
        <v>26.776235975389152</v>
      </c>
      <c r="AB147" s="186">
        <f t="shared" si="234"/>
        <v>27.260539966960991</v>
      </c>
      <c r="AC147" s="186">
        <f t="shared" si="234"/>
        <v>27.847106208902403</v>
      </c>
      <c r="AD147" s="186">
        <f t="shared" si="234"/>
        <v>28.433672450843815</v>
      </c>
      <c r="AE147" s="186">
        <f t="shared" si="234"/>
        <v>29.020238692785227</v>
      </c>
      <c r="AF147" s="186">
        <f t="shared" si="234"/>
        <v>29.60680493472664</v>
      </c>
      <c r="AG147" s="186">
        <f t="shared" si="234"/>
        <v>30.193371176668052</v>
      </c>
      <c r="AH147" s="186">
        <f t="shared" si="234"/>
        <v>30.779937418609464</v>
      </c>
      <c r="AI147" s="186">
        <f t="shared" si="234"/>
        <v>31.366503660550876</v>
      </c>
      <c r="AJ147" s="186">
        <f t="shared" si="234"/>
        <v>31.953069902492288</v>
      </c>
      <c r="AK147" s="186">
        <f t="shared" si="234"/>
        <v>32.5396361444337</v>
      </c>
      <c r="AL147" s="186">
        <f t="shared" si="234"/>
        <v>33.126202386375127</v>
      </c>
      <c r="AM147" s="186">
        <f t="shared" si="234"/>
        <v>37.010085165111256</v>
      </c>
      <c r="AN147" s="186">
        <f t="shared" si="234"/>
        <v>40.893967943847407</v>
      </c>
      <c r="AO147" s="186">
        <f t="shared" si="234"/>
        <v>40.893967943847407</v>
      </c>
      <c r="AP147" s="186">
        <f t="shared" si="234"/>
        <v>40.893967943847407</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v>
      </c>
      <c r="L148" s="186">
        <f t="shared" si="235"/>
        <v>26.000111453212398</v>
      </c>
      <c r="M148" s="186">
        <f t="shared" si="235"/>
        <v>26.4501671798186</v>
      </c>
      <c r="N148" s="186">
        <f t="shared" si="235"/>
        <v>26.693366529665269</v>
      </c>
      <c r="O148" s="186">
        <f t="shared" si="235"/>
        <v>26.936565879511939</v>
      </c>
      <c r="P148" s="186">
        <f t="shared" si="235"/>
        <v>27.104212657960581</v>
      </c>
      <c r="Q148" s="186">
        <f t="shared" si="235"/>
        <v>27.271859436409223</v>
      </c>
      <c r="R148" s="186">
        <f t="shared" si="235"/>
        <v>25.699947790546275</v>
      </c>
      <c r="S148" s="186">
        <f t="shared" si="235"/>
        <v>26.12887643066572</v>
      </c>
      <c r="T148" s="186">
        <f t="shared" si="235"/>
        <v>26.681423257413577</v>
      </c>
      <c r="U148" s="186">
        <f t="shared" si="235"/>
        <v>27.233970084161434</v>
      </c>
      <c r="V148" s="186">
        <f t="shared" si="235"/>
        <v>27.786516910909292</v>
      </c>
      <c r="W148" s="186">
        <f t="shared" si="235"/>
        <v>28.339063737657149</v>
      </c>
      <c r="X148" s="186">
        <f t="shared" si="235"/>
        <v>28.891610564405006</v>
      </c>
      <c r="Y148" s="186">
        <f t="shared" si="235"/>
        <v>29.444157391152864</v>
      </c>
      <c r="Z148" s="186">
        <f t="shared" si="235"/>
        <v>29.996704217900721</v>
      </c>
      <c r="AA148" s="186">
        <f t="shared" si="235"/>
        <v>30.549251044648578</v>
      </c>
      <c r="AB148" s="186">
        <f t="shared" si="235"/>
        <v>31.101797871396428</v>
      </c>
      <c r="AC148" s="186">
        <f t="shared" si="235"/>
        <v>31.771016629247768</v>
      </c>
      <c r="AD148" s="186">
        <f t="shared" si="235"/>
        <v>32.440235387099108</v>
      </c>
      <c r="AE148" s="186">
        <f t="shared" si="235"/>
        <v>33.109454144950448</v>
      </c>
      <c r="AF148" s="186">
        <f t="shared" si="235"/>
        <v>33.778672902801787</v>
      </c>
      <c r="AG148" s="186">
        <f t="shared" si="235"/>
        <v>34.447891660653127</v>
      </c>
      <c r="AH148" s="186">
        <f t="shared" si="235"/>
        <v>35.117110418504467</v>
      </c>
      <c r="AI148" s="186">
        <f t="shared" si="235"/>
        <v>35.786329176355807</v>
      </c>
      <c r="AJ148" s="186">
        <f t="shared" si="235"/>
        <v>36.455547934207146</v>
      </c>
      <c r="AK148" s="186">
        <f t="shared" si="235"/>
        <v>37.124766692058486</v>
      </c>
      <c r="AL148" s="186">
        <f t="shared" si="235"/>
        <v>37.793985449909833</v>
      </c>
      <c r="AM148" s="186">
        <f t="shared" si="235"/>
        <v>42.225142620195165</v>
      </c>
      <c r="AN148" s="186">
        <f t="shared" si="235"/>
        <v>46.656299790480489</v>
      </c>
      <c r="AO148" s="186">
        <f t="shared" si="235"/>
        <v>46.656299790480489</v>
      </c>
      <c r="AP148" s="186">
        <f t="shared" si="235"/>
        <v>46.656299790480489</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81.331040777374611</v>
      </c>
      <c r="T149" s="186">
        <f t="shared" si="236"/>
        <v>82.062170075963863</v>
      </c>
      <c r="U149" s="186">
        <f t="shared" si="236"/>
        <v>82.793299374553115</v>
      </c>
      <c r="V149" s="186">
        <f t="shared" si="236"/>
        <v>83.524428673142367</v>
      </c>
      <c r="W149" s="186">
        <f t="shared" si="236"/>
        <v>84.255557971731619</v>
      </c>
      <c r="X149" s="186">
        <f t="shared" si="236"/>
        <v>84.986687270320871</v>
      </c>
      <c r="Y149" s="186">
        <f t="shared" si="236"/>
        <v>85.717816568910123</v>
      </c>
      <c r="Z149" s="186">
        <f t="shared" si="236"/>
        <v>86.448945867499376</v>
      </c>
      <c r="AA149" s="186">
        <f t="shared" si="236"/>
        <v>87.180075166088628</v>
      </c>
      <c r="AB149" s="186">
        <f t="shared" si="236"/>
        <v>87.911204464677908</v>
      </c>
      <c r="AC149" s="186">
        <f t="shared" si="236"/>
        <v>89.965956911277232</v>
      </c>
      <c r="AD149" s="186">
        <f t="shared" si="236"/>
        <v>92.020709357876555</v>
      </c>
      <c r="AE149" s="186">
        <f t="shared" si="236"/>
        <v>94.075461804475879</v>
      </c>
      <c r="AF149" s="186">
        <f t="shared" si="236"/>
        <v>96.130214251075202</v>
      </c>
      <c r="AG149" s="186">
        <f t="shared" si="236"/>
        <v>98.184966697674525</v>
      </c>
      <c r="AH149" s="186">
        <f t="shared" si="236"/>
        <v>100.23971914427385</v>
      </c>
      <c r="AI149" s="186">
        <f t="shared" si="236"/>
        <v>102.29447159087317</v>
      </c>
      <c r="AJ149" s="186">
        <f t="shared" si="236"/>
        <v>104.3492240374725</v>
      </c>
      <c r="AK149" s="186">
        <f t="shared" si="236"/>
        <v>106.40397648407182</v>
      </c>
      <c r="AL149" s="186">
        <f t="shared" si="236"/>
        <v>108.4587289306711</v>
      </c>
      <c r="AM149" s="186">
        <f t="shared" si="236"/>
        <v>120.07603703362946</v>
      </c>
      <c r="AN149" s="186">
        <f t="shared" si="236"/>
        <v>131.69334513658779</v>
      </c>
      <c r="AO149" s="186">
        <f t="shared" si="236"/>
        <v>131.69334513658779</v>
      </c>
      <c r="AP149" s="186">
        <f t="shared" si="236"/>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17.151878492126293</v>
      </c>
      <c r="L176" s="186" cm="1">
        <f t="array" ref="L176">IF(L$174=-1,M176,IF(L$174=99,K176,IF(L$174=0,INDEX($F43:$N43,0,L$172),(INDEX($F43:$N43,0,L$174+1)-INDEX($F43:$N43,0,L$174))/(INDEX($F$4:$N$4,0,L$174+1)-INDEX($F$4:$N$4,0,L$174))+K176)))</f>
        <v>17.459420370111758</v>
      </c>
      <c r="M176" s="186" cm="1">
        <f t="array" ref="M176">IF(M$174=-1,N176,IF(M$174=99,L176,IF(M$174=0,INDEX($F43:$N43,0,M$172),(INDEX($F43:$N43,0,M$174+1)-INDEX($F43:$N43,0,M$174))/(INDEX($F$4:$N$4,0,M$174+1)-INDEX($F$4:$N$4,0,M$174))+L176)))</f>
        <v>17.766962248097222</v>
      </c>
      <c r="N176" s="186" cm="1">
        <f t="array" ref="N176">IF(N$174=-1,O176,IF(N$174=99,M176,IF(N$174=0,INDEX($F43:$N43,0,N$172),(INDEX($F43:$N43,0,N$174+1)-INDEX($F43:$N43,0,N$174))/(INDEX($F$4:$N$4,0,N$174+1)-INDEX($F$4:$N$4,0,N$174))+M176)))</f>
        <v>18.074504126082687</v>
      </c>
      <c r="O176" s="186" cm="1">
        <f t="array" ref="O176">IF(O$174=-1,P176,IF(O$174=99,N176,IF(O$174=0,INDEX($F43:$N43,0,O$172),(INDEX($F43:$N43,0,O$174+1)-INDEX($F43:$N43,0,O$174))/(INDEX($F$4:$N$4,0,O$174+1)-INDEX($F$4:$N$4,0,O$174))+N176)))</f>
        <v>18.24069240090078</v>
      </c>
      <c r="P176" s="186" cm="1">
        <f t="array" ref="P176">IF(P$174=-1,Q176,IF(P$174=99,O176,IF(P$174=0,INDEX($F43:$N43,0,P$172),(INDEX($F43:$N43,0,P$174+1)-INDEX($F43:$N43,0,P$174))/(INDEX($F$4:$N$4,0,P$174+1)-INDEX($F$4:$N$4,0,P$174))+O176)))</f>
        <v>18.406880675718874</v>
      </c>
      <c r="Q176" s="186" cm="1">
        <f t="array" ref="Q176">IF(Q$174=-1,R176,IF(Q$174=99,P176,IF(Q$174=0,INDEX($F43:$N43,0,Q$172),(INDEX($F43:$N43,0,Q$174+1)-INDEX($F43:$N43,0,Q$174))/(INDEX($F$4:$N$4,0,Q$174+1)-INDEX($F$4:$N$4,0,Q$174))+P176)))</f>
        <v>18.521440722473756</v>
      </c>
      <c r="R176" s="186" cm="1">
        <f t="array" ref="R176">IF(R$174=-1,S176,IF(R$174=99,Q176,IF(R$174=0,INDEX($F43:$N43,0,R$172),(INDEX($F43:$N43,0,R$174+1)-INDEX($F43:$N43,0,R$174))/(INDEX($F$4:$N$4,0,R$174+1)-INDEX($F$4:$N$4,0,R$174))+Q176)))</f>
        <v>18.636000769228637</v>
      </c>
      <c r="S176" s="186" cm="1">
        <f t="array" ref="S176">IF(S$174=-1,T176,IF(S$174=99,R176,IF(S$174=0,INDEX($F43:$N43,0,S$172),(INDEX($F43:$N43,0,S$174+1)-INDEX($F43:$N43,0,S$174))/(INDEX($F$4:$N$4,0,S$174+1)-INDEX($F$4:$N$4,0,S$174))+R176)))</f>
        <v>17.561847878782441</v>
      </c>
      <c r="T176" s="186" cm="1">
        <f t="array" ref="T176">IF(T$174=-1,U176,IF(T$174=99,S176,IF(T$174=0,INDEX($F43:$N43,0,T$172),(INDEX($F43:$N43,0,T$174+1)-INDEX($F43:$N43,0,T$174))/(INDEX($F$4:$N$4,0,T$174+1)-INDEX($F$4:$N$4,0,T$174))+S176)))</f>
        <v>17.854952736038285</v>
      </c>
      <c r="U176" s="186" cm="1">
        <f t="array" ref="U176">IF(U$174=-1,V176,IF(U$174=99,T176,IF(U$174=0,INDEX($F43:$N43,0,U$172),(INDEX($F43:$N43,0,U$174+1)-INDEX($F43:$N43,0,U$174))/(INDEX($F$4:$N$4,0,U$174+1)-INDEX($F$4:$N$4,0,U$174))+T176)))</f>
        <v>18.232531064069729</v>
      </c>
      <c r="V176" s="186" cm="1">
        <f t="array" ref="V176">IF(V$174=-1,W176,IF(V$174=99,U176,IF(V$174=0,INDEX($F43:$N43,0,V$172),(INDEX($F43:$N43,0,V$174+1)-INDEX($F43:$N43,0,V$174))/(INDEX($F$4:$N$4,0,V$174+1)-INDEX($F$4:$N$4,0,V$174))+U176)))</f>
        <v>18.610109392101172</v>
      </c>
      <c r="W176" s="186" cm="1">
        <f t="array" ref="W176">IF(W$174=-1,X176,IF(W$174=99,V176,IF(W$174=0,INDEX($F43:$N43,0,W$172),(INDEX($F43:$N43,0,W$174+1)-INDEX($F43:$N43,0,W$174))/(INDEX($F$4:$N$4,0,W$174+1)-INDEX($F$4:$N$4,0,W$174))+V176)))</f>
        <v>18.987687720132616</v>
      </c>
      <c r="X176" s="186" cm="1">
        <f t="array" ref="X176">IF(X$174=-1,Y176,IF(X$174=99,W176,IF(X$174=0,INDEX($F43:$N43,0,X$172),(INDEX($F43:$N43,0,X$174+1)-INDEX($F43:$N43,0,X$174))/(INDEX($F$4:$N$4,0,X$174+1)-INDEX($F$4:$N$4,0,X$174))+W176)))</f>
        <v>19.365266048164059</v>
      </c>
      <c r="Y176" s="186" cm="1">
        <f t="array" ref="Y176">IF(Y$174=-1,Z176,IF(Y$174=99,X176,IF(Y$174=0,INDEX($F43:$N43,0,Y$172),(INDEX($F43:$N43,0,Y$174+1)-INDEX($F43:$N43,0,Y$174))/(INDEX($F$4:$N$4,0,Y$174+1)-INDEX($F$4:$N$4,0,Y$174))+X176)))</f>
        <v>19.742844376195503</v>
      </c>
      <c r="Z176" s="186" cm="1">
        <f t="array" ref="Z176">IF(Z$174=-1,AA176,IF(Z$174=99,Y176,IF(Z$174=0,INDEX($F43:$N43,0,Z$172),(INDEX($F43:$N43,0,Z$174+1)-INDEX($F43:$N43,0,Z$174))/(INDEX($F$4:$N$4,0,Z$174+1)-INDEX($F$4:$N$4,0,Z$174))+Y176)))</f>
        <v>20.120422704226947</v>
      </c>
      <c r="AA176" s="186" cm="1">
        <f t="array" ref="AA176">IF(AA$174=-1,AB176,IF(AA$174=99,Z176,IF(AA$174=0,INDEX($F43:$N43,0,AA$172),(INDEX($F43:$N43,0,AA$174+1)-INDEX($F43:$N43,0,AA$174))/(INDEX($F$4:$N$4,0,AA$174+1)-INDEX($F$4:$N$4,0,AA$174))+Z176)))</f>
        <v>20.49800103225839</v>
      </c>
      <c r="AB176" s="186" cm="1">
        <f t="array" ref="AB176">IF(AB$174=-1,AC176,IF(AB$174=99,AA176,IF(AB$174=0,INDEX($F43:$N43,0,AB$172),(INDEX($F43:$N43,0,AB$174+1)-INDEX($F43:$N43,0,AB$174))/(INDEX($F$4:$N$4,0,AB$174+1)-INDEX($F$4:$N$4,0,AB$174))+AA176)))</f>
        <v>20.875579360289834</v>
      </c>
      <c r="AC176" s="186" cm="1">
        <f t="array" ref="AC176">IF(AC$174=-1,AD176,IF(AC$174=99,AB176,IF(AC$174=0,INDEX($F43:$N43,0,AC$172),(INDEX($F43:$N43,0,AC$174+1)-INDEX($F43:$N43,0,AC$174))/(INDEX($F$4:$N$4,0,AC$174+1)-INDEX($F$4:$N$4,0,AC$174))+AB176)))</f>
        <v>21.253157688321263</v>
      </c>
      <c r="AD176" s="186" cm="1">
        <f t="array" ref="AD176">IF(AD$174=-1,AE176,IF(AD$174=99,AC176,IF(AD$174=0,INDEX($F43:$N43,0,AD$172),(INDEX($F43:$N43,0,AD$174+1)-INDEX($F43:$N43,0,AD$174))/(INDEX($F$4:$N$4,0,AD$174+1)-INDEX($F$4:$N$4,0,AD$174))+AC176)))</f>
        <v>21.710462820565002</v>
      </c>
      <c r="AE176" s="186" cm="1">
        <f t="array" ref="AE176">IF(AE$174=-1,AF176,IF(AE$174=99,AD176,IF(AE$174=0,INDEX($F43:$N43,0,AE$172),(INDEX($F43:$N43,0,AE$174+1)-INDEX($F43:$N43,0,AE$174))/(INDEX($F$4:$N$4,0,AE$174+1)-INDEX($F$4:$N$4,0,AE$174))+AD176)))</f>
        <v>22.167767952808742</v>
      </c>
      <c r="AF176" s="186" cm="1">
        <f t="array" ref="AF176">IF(AF$174=-1,AG176,IF(AF$174=99,AE176,IF(AF$174=0,INDEX($F43:$N43,0,AF$172),(INDEX($F43:$N43,0,AF$174+1)-INDEX($F43:$N43,0,AF$174))/(INDEX($F$4:$N$4,0,AF$174+1)-INDEX($F$4:$N$4,0,AF$174))+AE176)))</f>
        <v>22.625073085052481</v>
      </c>
      <c r="AG176" s="186" cm="1">
        <f t="array" ref="AG176">IF(AG$174=-1,AH176,IF(AG$174=99,AF176,IF(AG$174=0,INDEX($F43:$N43,0,AG$172),(INDEX($F43:$N43,0,AG$174+1)-INDEX($F43:$N43,0,AG$174))/(INDEX($F$4:$N$4,0,AG$174+1)-INDEX($F$4:$N$4,0,AG$174))+AF176)))</f>
        <v>23.08237821729622</v>
      </c>
      <c r="AH176" s="186" cm="1">
        <f t="array" ref="AH176">IF(AH$174=-1,AI176,IF(AH$174=99,AG176,IF(AH$174=0,INDEX($F43:$N43,0,AH$172),(INDEX($F43:$N43,0,AH$174+1)-INDEX($F43:$N43,0,AH$174))/(INDEX($F$4:$N$4,0,AH$174+1)-INDEX($F$4:$N$4,0,AH$174))+AG176)))</f>
        <v>23.53968334953996</v>
      </c>
      <c r="AI176" s="186" cm="1">
        <f t="array" ref="AI176">IF(AI$174=-1,AJ176,IF(AI$174=99,AH176,IF(AI$174=0,INDEX($F43:$N43,0,AI$172),(INDEX($F43:$N43,0,AI$174+1)-INDEX($F43:$N43,0,AI$174))/(INDEX($F$4:$N$4,0,AI$174+1)-INDEX($F$4:$N$4,0,AI$174))+AH176)))</f>
        <v>23.996988481783699</v>
      </c>
      <c r="AJ176" s="186" cm="1">
        <f t="array" ref="AJ176">IF(AJ$174=-1,AK176,IF(AJ$174=99,AI176,IF(AJ$174=0,INDEX($F43:$N43,0,AJ$172),(INDEX($F43:$N43,0,AJ$174+1)-INDEX($F43:$N43,0,AJ$174))/(INDEX($F$4:$N$4,0,AJ$174+1)-INDEX($F$4:$N$4,0,AJ$174))+AI176)))</f>
        <v>24.454293614027439</v>
      </c>
      <c r="AK176" s="186" cm="1">
        <f t="array" ref="AK176">IF(AK$174=-1,AL176,IF(AK$174=99,AJ176,IF(AK$174=0,INDEX($F43:$N43,0,AK$172),(INDEX($F43:$N43,0,AK$174+1)-INDEX($F43:$N43,0,AK$174))/(INDEX($F$4:$N$4,0,AK$174+1)-INDEX($F$4:$N$4,0,AK$174))+AJ176)))</f>
        <v>24.911598746271178</v>
      </c>
      <c r="AL176" s="186" cm="1">
        <f t="array" ref="AL176">IF(AL$174=-1,AM176,IF(AL$174=99,AK176,IF(AL$174=0,INDEX($F43:$N43,0,AL$172),(INDEX($F43:$N43,0,AL$174+1)-INDEX($F43:$N43,0,AL$174))/(INDEX($F$4:$N$4,0,AL$174+1)-INDEX($F$4:$N$4,0,AL$174))+AK176)))</f>
        <v>25.368903878514917</v>
      </c>
      <c r="AM176" s="186" cm="1">
        <f t="array" ref="AM176">IF(AM$174=-1,AN176,IF(AM$174=99,AL176,IF(AM$174=0,INDEX($F43:$N43,0,AM$172),(INDEX($F43:$N43,0,AM$174+1)-INDEX($F43:$N43,0,AM$174))/(INDEX($F$4:$N$4,0,AM$174+1)-INDEX($F$4:$N$4,0,AM$174))+AL176)))</f>
        <v>25.826209010758664</v>
      </c>
      <c r="AN176" s="186" cm="1">
        <f t="array" ref="AN176">IF(AN$174=-1,AO176,IF(AN$174=99,AM176,IF(AN$174=0,INDEX($F43:$N43,0,AN$172),(INDEX($F43:$N43,0,AN$174+1)-INDEX($F43:$N43,0,AN$174))/(INDEX($F$4:$N$4,0,AN$174+1)-INDEX($F$4:$N$4,0,AN$174))+AM176)))</f>
        <v>26.431807969836338</v>
      </c>
      <c r="AO176" s="186" cm="1">
        <f t="array" ref="AO176">IF(AO$174=-1,AP176,IF(AO$174=99,AN176,IF(AO$174=0,INDEX($F43:$N43,0,AO$172),(INDEX($F43:$N43,0,AO$174+1)-INDEX($F43:$N43,0,AO$174))/(INDEX($F$4:$N$4,0,AO$174+1)-INDEX($F$4:$N$4,0,AO$174))+AN176)))</f>
        <v>31.8821986015354</v>
      </c>
      <c r="AP176" s="186" cm="1">
        <f t="array" ref="AP176">IF(AP$174=-1,AQ176,IF(AP$174=99,AO176,IF(AP$174=0,INDEX($F43:$N43,0,AP$172),(INDEX($F43:$N43,0,AP$174+1)-INDEX($F43:$N43,0,AP$174))/(INDEX($F$4:$N$4,0,AP$174+1)-INDEX($F$4:$N$4,0,AP$174))+AO176)))</f>
        <v>31.8821986015354</v>
      </c>
      <c r="AQ176" s="186" cm="1">
        <f t="array" ref="AQ176">IF(AQ$174=-1,AR176,IF(AQ$174=99,AP176,IF(AQ$174=0,INDEX($F43:$N43,0,AQ$172),(INDEX($F43:$N43,0,AQ$174+1)-INDEX($F43:$N43,0,AQ$174))/(INDEX($F$4:$N$4,0,AQ$174+1)-INDEX($F$4:$N$4,0,AQ$174))+AP176)))</f>
        <v>31.8821986015354</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4.9123710000000003</v>
      </c>
      <c r="L177" s="186" cm="1">
        <f t="array" ref="L177">IF(L$174=-1,M177,IF(L$174=99,K177,IF(L$174=0,INDEX($F46:$N46,0,L$172),(INDEX($F46:$N46,0,L$174+1)-INDEX($F46:$N46,0,L$174))/(INDEX($F$4:$N$4,0,L$174+1)-INDEX($F$4:$N$4,0,L$174))+K177)))</f>
        <v>5.0004523027794514</v>
      </c>
      <c r="M177" s="186" cm="1">
        <f t="array" ref="M177">IF(M$174=-1,N177,IF(M$174=99,L177,IF(M$174=0,INDEX($F46:$N46,0,M$172),(INDEX($F46:$N46,0,M$174+1)-INDEX($F46:$N46,0,M$174))/(INDEX($F$4:$N$4,0,M$174+1)-INDEX($F$4:$N$4,0,M$174))+L177)))</f>
        <v>5.0885336055589026</v>
      </c>
      <c r="N177" s="186" cm="1">
        <f t="array" ref="N177">IF(N$174=-1,O177,IF(N$174=99,M177,IF(N$174=0,INDEX($F46:$N46,0,N$172),(INDEX($F46:$N46,0,N$174+1)-INDEX($F46:$N46,0,N$174))/(INDEX($F$4:$N$4,0,N$174+1)-INDEX($F$4:$N$4,0,N$174))+M177)))</f>
        <v>5.1766149083383546</v>
      </c>
      <c r="O177" s="186" cm="1">
        <f t="array" ref="O177">IF(O$174=-1,P177,IF(O$174=99,N177,IF(O$174=0,INDEX($F46:$N46,0,O$172),(INDEX($F46:$N46,0,O$174+1)-INDEX($F46:$N46,0,O$174))/(INDEX($F$4:$N$4,0,O$174+1)-INDEX($F$4:$N$4,0,O$174))+N177)))</f>
        <v>5.224211937557703</v>
      </c>
      <c r="P177" s="186" cm="1">
        <f t="array" ref="P177">IF(P$174=-1,Q177,IF(P$174=99,O177,IF(P$174=0,INDEX($F46:$N46,0,P$172),(INDEX($F46:$N46,0,P$174+1)-INDEX($F46:$N46,0,P$174))/(INDEX($F$4:$N$4,0,P$174+1)-INDEX($F$4:$N$4,0,P$174))+O177)))</f>
        <v>5.2718089667770505</v>
      </c>
      <c r="Q177" s="186" cm="1">
        <f t="array" ref="Q177">IF(Q$174=-1,R177,IF(Q$174=99,P177,IF(Q$174=0,INDEX($F46:$N46,0,Q$172),(INDEX($F46:$N46,0,Q$174+1)-INDEX($F46:$N46,0,Q$174))/(INDEX($F$4:$N$4,0,Q$174+1)-INDEX($F$4:$N$4,0,Q$174))+P177)))</f>
        <v>5.3046194517449603</v>
      </c>
      <c r="R177" s="186" cm="1">
        <f t="array" ref="R177">IF(R$174=-1,S177,IF(R$174=99,Q177,IF(R$174=0,INDEX($F46:$N46,0,R$172),(INDEX($F46:$N46,0,R$174+1)-INDEX($F46:$N46,0,R$174))/(INDEX($F$4:$N$4,0,R$174+1)-INDEX($F$4:$N$4,0,R$174))+Q177)))</f>
        <v>5.3374299367128701</v>
      </c>
      <c r="S177" s="186" cm="1">
        <f t="array" ref="S177">IF(S$174=-1,T177,IF(S$174=99,R177,IF(S$174=0,INDEX($F46:$N46,0,S$172),(INDEX($F46:$N46,0,S$174+1)-INDEX($F46:$N46,0,S$174))/(INDEX($F$4:$N$4,0,S$174+1)-INDEX($F$4:$N$4,0,S$174))+R177)))</f>
        <v>5.0297879772029326</v>
      </c>
      <c r="T177" s="186" cm="1">
        <f t="array" ref="T177">IF(T$174=-1,U177,IF(T$174=99,S177,IF(T$174=0,INDEX($F46:$N46,0,T$172),(INDEX($F46:$N46,0,T$174+1)-INDEX($F46:$N46,0,T$174))/(INDEX($F$4:$N$4,0,T$174+1)-INDEX($F$4:$N$4,0,T$174))+S177)))</f>
        <v>5.1137344558002313</v>
      </c>
      <c r="U177" s="186" cm="1">
        <f t="array" ref="U177">IF(U$174=-1,V177,IF(U$174=99,T177,IF(U$174=0,INDEX($F46:$N46,0,U$172),(INDEX($F46:$N46,0,U$174+1)-INDEX($F46:$N46,0,U$174))/(INDEX($F$4:$N$4,0,U$174+1)-INDEX($F$4:$N$4,0,U$174))+T177)))</f>
        <v>5.2218744959539443</v>
      </c>
      <c r="V177" s="186" cm="1">
        <f t="array" ref="V177">IF(V$174=-1,W177,IF(V$174=99,U177,IF(V$174=0,INDEX($F46:$N46,0,V$172),(INDEX($F46:$N46,0,V$174+1)-INDEX($F46:$N46,0,V$174))/(INDEX($F$4:$N$4,0,V$174+1)-INDEX($F$4:$N$4,0,V$174))+U177)))</f>
        <v>5.3300145361076572</v>
      </c>
      <c r="W177" s="186" cm="1">
        <f t="array" ref="W177">IF(W$174=-1,X177,IF(W$174=99,V177,IF(W$174=0,INDEX($F46:$N46,0,W$172),(INDEX($F46:$N46,0,W$174+1)-INDEX($F46:$N46,0,W$174))/(INDEX($F$4:$N$4,0,W$174+1)-INDEX($F$4:$N$4,0,W$174))+V177)))</f>
        <v>5.4381545762613701</v>
      </c>
      <c r="X177" s="186" cm="1">
        <f t="array" ref="X177">IF(X$174=-1,Y177,IF(X$174=99,W177,IF(X$174=0,INDEX($F46:$N46,0,X$172),(INDEX($F46:$N46,0,X$174+1)-INDEX($F46:$N46,0,X$174))/(INDEX($F$4:$N$4,0,X$174+1)-INDEX($F$4:$N$4,0,X$174))+W177)))</f>
        <v>5.546294616415083</v>
      </c>
      <c r="Y177" s="186" cm="1">
        <f t="array" ref="Y177">IF(Y$174=-1,Z177,IF(Y$174=99,X177,IF(Y$174=0,INDEX($F46:$N46,0,Y$172),(INDEX($F46:$N46,0,Y$174+1)-INDEX($F46:$N46,0,Y$174))/(INDEX($F$4:$N$4,0,Y$174+1)-INDEX($F$4:$N$4,0,Y$174))+X177)))</f>
        <v>5.654434656568796</v>
      </c>
      <c r="Z177" s="186" cm="1">
        <f t="array" ref="Z177">IF(Z$174=-1,AA177,IF(Z$174=99,Y177,IF(Z$174=0,INDEX($F46:$N46,0,Z$172),(INDEX($F46:$N46,0,Z$174+1)-INDEX($F46:$N46,0,Z$174))/(INDEX($F$4:$N$4,0,Z$174+1)-INDEX($F$4:$N$4,0,Z$174))+Y177)))</f>
        <v>5.7625746967225089</v>
      </c>
      <c r="AA177" s="186" cm="1">
        <f t="array" ref="AA177">IF(AA$174=-1,AB177,IF(AA$174=99,Z177,IF(AA$174=0,INDEX($F46:$N46,0,AA$172),(INDEX($F46:$N46,0,AA$174+1)-INDEX($F46:$N46,0,AA$174))/(INDEX($F$4:$N$4,0,AA$174+1)-INDEX($F$4:$N$4,0,AA$174))+Z177)))</f>
        <v>5.8707147368762218</v>
      </c>
      <c r="AB177" s="186" cm="1">
        <f t="array" ref="AB177">IF(AB$174=-1,AC177,IF(AB$174=99,AA177,IF(AB$174=0,INDEX($F46:$N46,0,AB$172),(INDEX($F46:$N46,0,AB$174+1)-INDEX($F46:$N46,0,AB$174))/(INDEX($F$4:$N$4,0,AB$174+1)-INDEX($F$4:$N$4,0,AB$174))+AA177)))</f>
        <v>5.9788547770299347</v>
      </c>
      <c r="AC177" s="186" cm="1">
        <f t="array" ref="AC177">IF(AC$174=-1,AD177,IF(AC$174=99,AB177,IF(AC$174=0,INDEX($F46:$N46,0,AC$172),(INDEX($F46:$N46,0,AC$174+1)-INDEX($F46:$N46,0,AC$174))/(INDEX($F$4:$N$4,0,AC$174+1)-INDEX($F$4:$N$4,0,AC$174))+AB177)))</f>
        <v>6.0869948171836485</v>
      </c>
      <c r="AD177" s="186" cm="1">
        <f t="array" ref="AD177">IF(AD$174=-1,AE177,IF(AD$174=99,AC177,IF(AD$174=0,INDEX($F46:$N46,0,AD$172),(INDEX($F46:$N46,0,AD$174+1)-INDEX($F46:$N46,0,AD$174))/(INDEX($F$4:$N$4,0,AD$174+1)-INDEX($F$4:$N$4,0,AD$174))+AC177)))</f>
        <v>6.21796895338783</v>
      </c>
      <c r="AE177" s="186" cm="1">
        <f t="array" ref="AE177">IF(AE$174=-1,AF177,IF(AE$174=99,AD177,IF(AE$174=0,INDEX($F46:$N46,0,AE$172),(INDEX($F46:$N46,0,AE$174+1)-INDEX($F46:$N46,0,AE$174))/(INDEX($F$4:$N$4,0,AE$174+1)-INDEX($F$4:$N$4,0,AE$174))+AD177)))</f>
        <v>6.3489430895920114</v>
      </c>
      <c r="AF177" s="186" cm="1">
        <f t="array" ref="AF177">IF(AF$174=-1,AG177,IF(AF$174=99,AE177,IF(AF$174=0,INDEX($F46:$N46,0,AF$172),(INDEX($F46:$N46,0,AF$174+1)-INDEX($F46:$N46,0,AF$174))/(INDEX($F$4:$N$4,0,AF$174+1)-INDEX($F$4:$N$4,0,AF$174))+AE177)))</f>
        <v>6.4799172257961928</v>
      </c>
      <c r="AG177" s="186" cm="1">
        <f t="array" ref="AG177">IF(AG$174=-1,AH177,IF(AG$174=99,AF177,IF(AG$174=0,INDEX($F46:$N46,0,AG$172),(INDEX($F46:$N46,0,AG$174+1)-INDEX($F46:$N46,0,AG$174))/(INDEX($F$4:$N$4,0,AG$174+1)-INDEX($F$4:$N$4,0,AG$174))+AF177)))</f>
        <v>6.6108913620003742</v>
      </c>
      <c r="AH177" s="186" cm="1">
        <f t="array" ref="AH177">IF(AH$174=-1,AI177,IF(AH$174=99,AG177,IF(AH$174=0,INDEX($F46:$N46,0,AH$172),(INDEX($F46:$N46,0,AH$174+1)-INDEX($F46:$N46,0,AH$174))/(INDEX($F$4:$N$4,0,AH$174+1)-INDEX($F$4:$N$4,0,AH$174))+AG177)))</f>
        <v>6.7418654982045556</v>
      </c>
      <c r="AI177" s="186" cm="1">
        <f t="array" ref="AI177">IF(AI$174=-1,AJ177,IF(AI$174=99,AH177,IF(AI$174=0,INDEX($F46:$N46,0,AI$172),(INDEX($F46:$N46,0,AI$174+1)-INDEX($F46:$N46,0,AI$174))/(INDEX($F$4:$N$4,0,AI$174+1)-INDEX($F$4:$N$4,0,AI$174))+AH177)))</f>
        <v>6.872839634408737</v>
      </c>
      <c r="AJ177" s="186" cm="1">
        <f t="array" ref="AJ177">IF(AJ$174=-1,AK177,IF(AJ$174=99,AI177,IF(AJ$174=0,INDEX($F46:$N46,0,AJ$172),(INDEX($F46:$N46,0,AJ$174+1)-INDEX($F46:$N46,0,AJ$174))/(INDEX($F$4:$N$4,0,AJ$174+1)-INDEX($F$4:$N$4,0,AJ$174))+AI177)))</f>
        <v>7.0038137706129184</v>
      </c>
      <c r="AK177" s="186" cm="1">
        <f t="array" ref="AK177">IF(AK$174=-1,AL177,IF(AK$174=99,AJ177,IF(AK$174=0,INDEX($F46:$N46,0,AK$172),(INDEX($F46:$N46,0,AK$174+1)-INDEX($F46:$N46,0,AK$174))/(INDEX($F$4:$N$4,0,AK$174+1)-INDEX($F$4:$N$4,0,AK$174))+AJ177)))</f>
        <v>7.1347879068170998</v>
      </c>
      <c r="AL177" s="186" cm="1">
        <f t="array" ref="AL177">IF(AL$174=-1,AM177,IF(AL$174=99,AK177,IF(AL$174=0,INDEX($F46:$N46,0,AL$172),(INDEX($F46:$N46,0,AL$174+1)-INDEX($F46:$N46,0,AL$174))/(INDEX($F$4:$N$4,0,AL$174+1)-INDEX($F$4:$N$4,0,AL$174))+AK177)))</f>
        <v>7.2657620430212813</v>
      </c>
      <c r="AM177" s="186" cm="1">
        <f t="array" ref="AM177">IF(AM$174=-1,AN177,IF(AM$174=99,AL177,IF(AM$174=0,INDEX($F46:$N46,0,AM$172),(INDEX($F46:$N46,0,AM$174+1)-INDEX($F46:$N46,0,AM$174))/(INDEX($F$4:$N$4,0,AM$174+1)-INDEX($F$4:$N$4,0,AM$174))+AL177)))</f>
        <v>7.39673617922546</v>
      </c>
      <c r="AN177" s="186" cm="1">
        <f t="array" ref="AN177">IF(AN$174=-1,AO177,IF(AN$174=99,AM177,IF(AN$174=0,INDEX($F46:$N46,0,AN$172),(INDEX($F46:$N46,0,AN$174+1)-INDEX($F46:$N46,0,AN$174))/(INDEX($F$4:$N$4,0,AN$174+1)-INDEX($F$4:$N$4,0,AN$174))+AM177)))</f>
        <v>7.5701822985860314</v>
      </c>
      <c r="AO177" s="186" cm="1">
        <f t="array" ref="AO177">IF(AO$174=-1,AP177,IF(AO$174=99,AN177,IF(AO$174=0,INDEX($F46:$N46,0,AO$172),(INDEX($F46:$N46,0,AO$174+1)-INDEX($F46:$N46,0,AO$174))/(INDEX($F$4:$N$4,0,AO$174+1)-INDEX($F$4:$N$4,0,AO$174))+AN177)))</f>
        <v>9.1311973728311742</v>
      </c>
      <c r="AP177" s="186" cm="1">
        <f t="array" ref="AP177">IF(AP$174=-1,AQ177,IF(AP$174=99,AO177,IF(AP$174=0,INDEX($F46:$N46,0,AP$172),(INDEX($F46:$N46,0,AP$174+1)-INDEX($F46:$N46,0,AP$174))/(INDEX($F$4:$N$4,0,AP$174+1)-INDEX($F$4:$N$4,0,AP$174))+AO177)))</f>
        <v>9.1311973728311742</v>
      </c>
      <c r="AQ177" s="186" cm="1">
        <f t="array" ref="AQ177">IF(AQ$174=-1,AR177,IF(AQ$174=99,AP177,IF(AQ$174=0,INDEX($F46:$N46,0,AQ$172),(INDEX($F46:$N46,0,AQ$174+1)-INDEX($F46:$N46,0,AQ$174))/(INDEX($F$4:$N$4,0,AQ$174+1)-INDEX($F$4:$N$4,0,AQ$174))+AP177)))</f>
        <v>9.1311973728311742</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1.637614669131271</v>
      </c>
      <c r="L178" s="186" cm="1">
        <f t="array" ref="L178">IF(L$174=-1,M178,IF(L$174=99,K178,IF(L$174=0,INDEX($F51:$N51,0,L$172),(INDEX($F51:$N51,0,L$174+1)-INDEX($F51:$N51,0,L$174))/(INDEX($F$4:$N$4,0,L$174+1)-INDEX($F$4:$N$4,0,L$174))+K178)))</f>
        <v>1.6669779304785557</v>
      </c>
      <c r="M178" s="186" cm="1">
        <f t="array" ref="M178">IF(M$174=-1,N178,IF(M$174=99,L178,IF(M$174=0,INDEX($F51:$N51,0,M$172),(INDEX($F51:$N51,0,M$174+1)-INDEX($F51:$N51,0,M$174))/(INDEX($F$4:$N$4,0,M$174+1)-INDEX($F$4:$N$4,0,M$174))+L178)))</f>
        <v>1.6963411918258404</v>
      </c>
      <c r="N178" s="186" cm="1">
        <f t="array" ref="N178">IF(N$174=-1,O178,IF(N$174=99,M178,IF(N$174=0,INDEX($F51:$N51,0,N$172),(INDEX($F51:$N51,0,N$174+1)-INDEX($F51:$N51,0,N$174))/(INDEX($F$4:$N$4,0,N$174+1)-INDEX($F$4:$N$4,0,N$174))+M178)))</f>
        <v>1.7257044531731252</v>
      </c>
      <c r="O178" s="186" cm="1">
        <f t="array" ref="O178">IF(O$174=-1,P178,IF(O$174=99,N178,IF(O$174=0,INDEX($F51:$N51,0,O$172),(INDEX($F51:$N51,0,O$174+1)-INDEX($F51:$N51,0,O$174))/(INDEX($F$4:$N$4,0,O$174+1)-INDEX($F$4:$N$4,0,O$174))+N178)))</f>
        <v>1.7415716572700213</v>
      </c>
      <c r="P178" s="186" cm="1">
        <f t="array" ref="P178">IF(P$174=-1,Q178,IF(P$174=99,O178,IF(P$174=0,INDEX($F51:$N51,0,P$172),(INDEX($F51:$N51,0,P$174+1)-INDEX($F51:$N51,0,P$174))/(INDEX($F$4:$N$4,0,P$174+1)-INDEX($F$4:$N$4,0,P$174))+O178)))</f>
        <v>1.7574388613669174</v>
      </c>
      <c r="Q178" s="186" cm="1">
        <f t="array" ref="Q178">IF(Q$174=-1,R178,IF(Q$174=99,P178,IF(Q$174=0,INDEX($F51:$N51,0,Q$172),(INDEX($F51:$N51,0,Q$174+1)-INDEX($F51:$N51,0,Q$174))/(INDEX($F$4:$N$4,0,Q$174+1)-INDEX($F$4:$N$4,0,Q$174))+P178)))</f>
        <v>1.7683767427860446</v>
      </c>
      <c r="R178" s="186" cm="1">
        <f t="array" ref="R178">IF(R$174=-1,S178,IF(R$174=99,Q178,IF(R$174=0,INDEX($F51:$N51,0,R$172),(INDEX($F51:$N51,0,R$174+1)-INDEX($F51:$N51,0,R$174))/(INDEX($F$4:$N$4,0,R$174+1)-INDEX($F$4:$N$4,0,R$174))+Q178)))</f>
        <v>1.7793146242051718</v>
      </c>
      <c r="S178" s="186" cm="1">
        <f t="array" ref="S178">IF(S$174=-1,T178,IF(S$174=99,R178,IF(S$174=0,INDEX($F51:$N51,0,S$172),(INDEX($F51:$N51,0,S$174+1)-INDEX($F51:$N51,0,S$174))/(INDEX($F$4:$N$4,0,S$174+1)-INDEX($F$4:$N$4,0,S$174))+R178)))</f>
        <v>1.676757430187505</v>
      </c>
      <c r="T178" s="186" cm="1">
        <f t="array" ref="T178">IF(T$174=-1,U178,IF(T$174=99,S178,IF(T$174=0,INDEX($F51:$N51,0,T$172),(INDEX($F51:$N51,0,T$174+1)-INDEX($F51:$N51,0,T$174))/(INDEX($F$4:$N$4,0,T$174+1)-INDEX($F$4:$N$4,0,T$174))+S178)))</f>
        <v>1.7047422840946818</v>
      </c>
      <c r="U178" s="186" cm="1">
        <f t="array" ref="U178">IF(U$174=-1,V178,IF(U$174=99,T178,IF(U$174=0,INDEX($F51:$N51,0,U$172),(INDEX($F51:$N51,0,U$174+1)-INDEX($F51:$N51,0,U$174))/(INDEX($F$4:$N$4,0,U$174+1)-INDEX($F$4:$N$4,0,U$174))+T178)))</f>
        <v>1.7407924350454476</v>
      </c>
      <c r="V178" s="186" cm="1">
        <f t="array" ref="V178">IF(V$174=-1,W178,IF(V$174=99,U178,IF(V$174=0,INDEX($F51:$N51,0,V$172),(INDEX($F51:$N51,0,V$174+1)-INDEX($F51:$N51,0,V$174))/(INDEX($F$4:$N$4,0,V$174+1)-INDEX($F$4:$N$4,0,V$174))+U178)))</f>
        <v>1.7768425859962134</v>
      </c>
      <c r="W178" s="186" cm="1">
        <f t="array" ref="W178">IF(W$174=-1,X178,IF(W$174=99,V178,IF(W$174=0,INDEX($F51:$N51,0,W$172),(INDEX($F51:$N51,0,W$174+1)-INDEX($F51:$N51,0,W$174))/(INDEX($F$4:$N$4,0,W$174+1)-INDEX($F$4:$N$4,0,W$174))+V178)))</f>
        <v>1.8128927369469792</v>
      </c>
      <c r="X178" s="186" cm="1">
        <f t="array" ref="X178">IF(X$174=-1,Y178,IF(X$174=99,W178,IF(X$174=0,INDEX($F51:$N51,0,X$172),(INDEX($F51:$N51,0,X$174+1)-INDEX($F51:$N51,0,X$174))/(INDEX($F$4:$N$4,0,X$174+1)-INDEX($F$4:$N$4,0,X$174))+W178)))</f>
        <v>1.848942887897745</v>
      </c>
      <c r="Y178" s="186" cm="1">
        <f t="array" ref="Y178">IF(Y$174=-1,Z178,IF(Y$174=99,X178,IF(Y$174=0,INDEX($F51:$N51,0,Y$172),(INDEX($F51:$N51,0,Y$174+1)-INDEX($F51:$N51,0,Y$174))/(INDEX($F$4:$N$4,0,Y$174+1)-INDEX($F$4:$N$4,0,Y$174))+X178)))</f>
        <v>1.8849930388485108</v>
      </c>
      <c r="Z178" s="186" cm="1">
        <f t="array" ref="Z178">IF(Z$174=-1,AA178,IF(Z$174=99,Y178,IF(Z$174=0,INDEX($F51:$N51,0,Z$172),(INDEX($F51:$N51,0,Z$174+1)-INDEX($F51:$N51,0,Z$174))/(INDEX($F$4:$N$4,0,Z$174+1)-INDEX($F$4:$N$4,0,Z$174))+Y178)))</f>
        <v>1.9210431897992766</v>
      </c>
      <c r="AA178" s="186" cm="1">
        <f t="array" ref="AA178">IF(AA$174=-1,AB178,IF(AA$174=99,Z178,IF(AA$174=0,INDEX($F51:$N51,0,AA$172),(INDEX($F51:$N51,0,AA$174+1)-INDEX($F51:$N51,0,AA$174))/(INDEX($F$4:$N$4,0,AA$174+1)-INDEX($F$4:$N$4,0,AA$174))+Z178)))</f>
        <v>1.9570933407500424</v>
      </c>
      <c r="AB178" s="186" cm="1">
        <f t="array" ref="AB178">IF(AB$174=-1,AC178,IF(AB$174=99,AA178,IF(AB$174=0,INDEX($F51:$N51,0,AB$172),(INDEX($F51:$N51,0,AB$174+1)-INDEX($F51:$N51,0,AB$174))/(INDEX($F$4:$N$4,0,AB$174+1)-INDEX($F$4:$N$4,0,AB$174))+AA178)))</f>
        <v>1.9931434917008082</v>
      </c>
      <c r="AC178" s="186" cm="1">
        <f t="array" ref="AC178">IF(AC$174=-1,AD178,IF(AC$174=99,AB178,IF(AC$174=0,INDEX($F51:$N51,0,AC$172),(INDEX($F51:$N51,0,AC$174+1)-INDEX($F51:$N51,0,AC$174))/(INDEX($F$4:$N$4,0,AC$174+1)-INDEX($F$4:$N$4,0,AC$174))+AB178)))</f>
        <v>2.0291936426515749</v>
      </c>
      <c r="AD178" s="186" cm="1">
        <f t="array" ref="AD178">IF(AD$174=-1,AE178,IF(AD$174=99,AC178,IF(AD$174=0,INDEX($F51:$N51,0,AD$172),(INDEX($F51:$N51,0,AD$174+1)-INDEX($F51:$N51,0,AD$174))/(INDEX($F$4:$N$4,0,AD$174+1)-INDEX($F$4:$N$4,0,AD$174))+AC178)))</f>
        <v>2.0728558918434139</v>
      </c>
      <c r="AE178" s="186" cm="1">
        <f t="array" ref="AE178">IF(AE$174=-1,AF178,IF(AE$174=99,AD178,IF(AE$174=0,INDEX($F51:$N51,0,AE$172),(INDEX($F51:$N51,0,AE$174+1)-INDEX($F51:$N51,0,AE$174))/(INDEX($F$4:$N$4,0,AE$174+1)-INDEX($F$4:$N$4,0,AE$174))+AD178)))</f>
        <v>2.1165181410352529</v>
      </c>
      <c r="AF178" s="186" cm="1">
        <f t="array" ref="AF178">IF(AF$174=-1,AG178,IF(AF$174=99,AE178,IF(AF$174=0,INDEX($F51:$N51,0,AF$172),(INDEX($F51:$N51,0,AF$174+1)-INDEX($F51:$N51,0,AF$174))/(INDEX($F$4:$N$4,0,AF$174+1)-INDEX($F$4:$N$4,0,AF$174))+AE178)))</f>
        <v>2.160180390227092</v>
      </c>
      <c r="AG178" s="186" cm="1">
        <f t="array" ref="AG178">IF(AG$174=-1,AH178,IF(AG$174=99,AF178,IF(AG$174=0,INDEX($F51:$N51,0,AG$172),(INDEX($F51:$N51,0,AG$174+1)-INDEX($F51:$N51,0,AG$174))/(INDEX($F$4:$N$4,0,AG$174+1)-INDEX($F$4:$N$4,0,AG$174))+AF178)))</f>
        <v>2.203842639418931</v>
      </c>
      <c r="AH178" s="186" cm="1">
        <f t="array" ref="AH178">IF(AH$174=-1,AI178,IF(AH$174=99,AG178,IF(AH$174=0,INDEX($F51:$N51,0,AH$172),(INDEX($F51:$N51,0,AH$174+1)-INDEX($F51:$N51,0,AH$174))/(INDEX($F$4:$N$4,0,AH$174+1)-INDEX($F$4:$N$4,0,AH$174))+AG178)))</f>
        <v>2.24750488861077</v>
      </c>
      <c r="AI178" s="186" cm="1">
        <f t="array" ref="AI178">IF(AI$174=-1,AJ178,IF(AI$174=99,AH178,IF(AI$174=0,INDEX($F51:$N51,0,AI$172),(INDEX($F51:$N51,0,AI$174+1)-INDEX($F51:$N51,0,AI$174))/(INDEX($F$4:$N$4,0,AI$174+1)-INDEX($F$4:$N$4,0,AI$174))+AH178)))</f>
        <v>2.2911671378026091</v>
      </c>
      <c r="AJ178" s="186" cm="1">
        <f t="array" ref="AJ178">IF(AJ$174=-1,AK178,IF(AJ$174=99,AI178,IF(AJ$174=0,INDEX($F51:$N51,0,AJ$172),(INDEX($F51:$N51,0,AJ$174+1)-INDEX($F51:$N51,0,AJ$174))/(INDEX($F$4:$N$4,0,AJ$174+1)-INDEX($F$4:$N$4,0,AJ$174))+AI178)))</f>
        <v>2.3348293869944481</v>
      </c>
      <c r="AK178" s="186" cm="1">
        <f t="array" ref="AK178">IF(AK$174=-1,AL178,IF(AK$174=99,AJ178,IF(AK$174=0,INDEX($F51:$N51,0,AK$172),(INDEX($F51:$N51,0,AK$174+1)-INDEX($F51:$N51,0,AK$174))/(INDEX($F$4:$N$4,0,AK$174+1)-INDEX($F$4:$N$4,0,AK$174))+AJ178)))</f>
        <v>2.3784916361862871</v>
      </c>
      <c r="AL178" s="186" cm="1">
        <f t="array" ref="AL178">IF(AL$174=-1,AM178,IF(AL$174=99,AK178,IF(AL$174=0,INDEX($F51:$N51,0,AL$172),(INDEX($F51:$N51,0,AL$174+1)-INDEX($F51:$N51,0,AL$174))/(INDEX($F$4:$N$4,0,AL$174+1)-INDEX($F$4:$N$4,0,AL$174))+AK178)))</f>
        <v>2.4221538853781261</v>
      </c>
      <c r="AM178" s="186" cm="1">
        <f t="array" ref="AM178">IF(AM$174=-1,AN178,IF(AM$174=99,AL178,IF(AM$174=0,INDEX($F51:$N51,0,AM$172),(INDEX($F51:$N51,0,AM$174+1)-INDEX($F51:$N51,0,AM$174))/(INDEX($F$4:$N$4,0,AM$174+1)-INDEX($F$4:$N$4,0,AM$174))+AL178)))</f>
        <v>2.465816134569967</v>
      </c>
      <c r="AN178" s="186" cm="1">
        <f t="array" ref="AN178">IF(AN$174=-1,AO178,IF(AN$174=99,AM178,IF(AN$174=0,INDEX($F51:$N51,0,AN$172),(INDEX($F51:$N51,0,AN$174+1)-INDEX($F51:$N51,0,AN$174))/(INDEX($F$4:$N$4,0,AN$174+1)-INDEX($F$4:$N$4,0,AN$174))+AM178)))</f>
        <v>2.5236370746758272</v>
      </c>
      <c r="AO178" s="186" cm="1">
        <f t="array" ref="AO178">IF(AO$174=-1,AP178,IF(AO$174=99,AN178,IF(AO$174=0,INDEX($F51:$N51,0,AO$172),(INDEX($F51:$N51,0,AO$174+1)-INDEX($F51:$N51,0,AO$174))/(INDEX($F$4:$N$4,0,AO$174+1)-INDEX($F$4:$N$4,0,AO$174))+AN178)))</f>
        <v>3.044025535628569</v>
      </c>
      <c r="AP178" s="186" cm="1">
        <f t="array" ref="AP178">IF(AP$174=-1,AQ178,IF(AP$174=99,AO178,IF(AP$174=0,INDEX($F51:$N51,0,AP$172),(INDEX($F51:$N51,0,AP$174+1)-INDEX($F51:$N51,0,AP$174))/(INDEX($F$4:$N$4,0,AP$174+1)-INDEX($F$4:$N$4,0,AP$174))+AO178)))</f>
        <v>3.044025535628569</v>
      </c>
      <c r="AQ178" s="186" cm="1">
        <f t="array" ref="AQ178">IF(AQ$174=-1,AR178,IF(AQ$174=99,AP178,IF(AQ$174=0,INDEX($F51:$N51,0,AQ$172),(INDEX($F51:$N51,0,AQ$174+1)-INDEX($F51:$N51,0,AQ$174))/(INDEX($F$4:$N$4,0,AQ$174+1)-INDEX($F$4:$N$4,0,AQ$174))+AP178)))</f>
        <v>3.044025535628569</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13.576270721867905</v>
      </c>
      <c r="L179" s="186" cm="1">
        <f t="array" ref="L179">IF(L$174=-1,M179,IF(L$174=99,K179,IF(L$174=0,INDEX($F52:$N52,0,L$172),(INDEX($F52:$N52,0,L$174+1)-INDEX($F52:$N52,0,L$174))/(INDEX($F$4:$N$4,0,L$174+1)-INDEX($F$4:$N$4,0,L$174))+K179)))</f>
        <v>13.819700139570404</v>
      </c>
      <c r="M179" s="186" cm="1">
        <f t="array" ref="M179">IF(M$174=-1,N179,IF(M$174=99,L179,IF(M$174=0,INDEX($F52:$N52,0,M$172),(INDEX($F52:$N52,0,M$174+1)-INDEX($F52:$N52,0,M$174))/(INDEX($F$4:$N$4,0,M$174+1)-INDEX($F$4:$N$4,0,M$174))+L179)))</f>
        <v>14.063129557272903</v>
      </c>
      <c r="N179" s="186" cm="1">
        <f t="array" ref="N179">IF(N$174=-1,O179,IF(N$174=99,M179,IF(N$174=0,INDEX($F52:$N52,0,N$172),(INDEX($F52:$N52,0,N$174+1)-INDEX($F52:$N52,0,N$174))/(INDEX($F$4:$N$4,0,N$174+1)-INDEX($F$4:$N$4,0,N$174))+M179)))</f>
        <v>14.306558974975404</v>
      </c>
      <c r="O179" s="186" cm="1">
        <f t="array" ref="O179">IF(O$174=-1,P179,IF(O$174=99,N179,IF(O$174=0,INDEX($F52:$N52,0,O$172),(INDEX($F52:$N52,0,O$174+1)-INDEX($F52:$N52,0,O$174))/(INDEX($F$4:$N$4,0,O$174+1)-INDEX($F$4:$N$4,0,O$174))+N179)))</f>
        <v>14.438102409752322</v>
      </c>
      <c r="P179" s="186" cm="1">
        <f t="array" ref="P179">IF(P$174=-1,Q179,IF(P$174=99,O179,IF(P$174=0,INDEX($F52:$N52,0,P$172),(INDEX($F52:$N52,0,P$174+1)-INDEX($F52:$N52,0,P$174))/(INDEX($F$4:$N$4,0,P$174+1)-INDEX($F$4:$N$4,0,P$174))+O179)))</f>
        <v>14.569645844529239</v>
      </c>
      <c r="Q179" s="186" cm="1">
        <f t="array" ref="Q179">IF(Q$174=-1,R179,IF(Q$174=99,P179,IF(Q$174=0,INDEX($F52:$N52,0,Q$172),(INDEX($F52:$N52,0,Q$174+1)-INDEX($F52:$N52,0,Q$174))/(INDEX($F$4:$N$4,0,Q$174+1)-INDEX($F$4:$N$4,0,Q$174))+P179)))</f>
        <v>14.66032385448413</v>
      </c>
      <c r="R179" s="186" cm="1">
        <f t="array" ref="R179">IF(R$174=-1,S179,IF(R$174=99,Q179,IF(R$174=0,INDEX($F52:$N52,0,R$172),(INDEX($F52:$N52,0,R$174+1)-INDEX($F52:$N52,0,R$174))/(INDEX($F$4:$N$4,0,R$174+1)-INDEX($F$4:$N$4,0,R$174))+Q179)))</f>
        <v>14.75100186443902</v>
      </c>
      <c r="S179" s="186" cm="1">
        <f t="array" ref="S179">IF(S$174=-1,T179,IF(S$174=99,R179,IF(S$174=0,INDEX($F52:$N52,0,S$172),(INDEX($F52:$N52,0,S$174+1)-INDEX($F52:$N52,0,S$174))/(INDEX($F$4:$N$4,0,S$174+1)-INDEX($F$4:$N$4,0,S$174))+R179)))</f>
        <v>13.900774850291917</v>
      </c>
      <c r="T179" s="186" cm="1">
        <f t="array" ref="T179">IF(T$174=-1,U179,IF(T$174=99,S179,IF(T$174=0,INDEX($F52:$N52,0,T$172),(INDEX($F52:$N52,0,T$174+1)-INDEX($F52:$N52,0,T$174))/(INDEX($F$4:$N$4,0,T$174+1)-INDEX($F$4:$N$4,0,T$174))+S179)))</f>
        <v>14.132776895655434</v>
      </c>
      <c r="U179" s="186" cm="1">
        <f t="array" ref="U179">IF(U$174=-1,V179,IF(U$174=99,T179,IF(U$174=0,INDEX($F52:$N52,0,U$172),(INDEX($F52:$N52,0,U$174+1)-INDEX($F52:$N52,0,U$174))/(INDEX($F$4:$N$4,0,U$174+1)-INDEX($F$4:$N$4,0,U$174))+T179)))</f>
        <v>14.431642445712722</v>
      </c>
      <c r="V179" s="186" cm="1">
        <f t="array" ref="V179">IF(V$174=-1,W179,IF(V$174=99,U179,IF(V$174=0,INDEX($F52:$N52,0,V$172),(INDEX($F52:$N52,0,V$174+1)-INDEX($F52:$N52,0,V$174))/(INDEX($F$4:$N$4,0,V$174+1)-INDEX($F$4:$N$4,0,V$174))+U179)))</f>
        <v>14.73050799577001</v>
      </c>
      <c r="W179" s="186" cm="1">
        <f t="array" ref="W179">IF(W$174=-1,X179,IF(W$174=99,V179,IF(W$174=0,INDEX($F52:$N52,0,W$172),(INDEX($F52:$N52,0,W$174+1)-INDEX($F52:$N52,0,W$174))/(INDEX($F$4:$N$4,0,W$174+1)-INDEX($F$4:$N$4,0,W$174))+V179)))</f>
        <v>15.029373545827298</v>
      </c>
      <c r="X179" s="186" cm="1">
        <f t="array" ref="X179">IF(X$174=-1,Y179,IF(X$174=99,W179,IF(X$174=0,INDEX($F52:$N52,0,X$172),(INDEX($F52:$N52,0,X$174+1)-INDEX($F52:$N52,0,X$174))/(INDEX($F$4:$N$4,0,X$174+1)-INDEX($F$4:$N$4,0,X$174))+W179)))</f>
        <v>15.328239095884586</v>
      </c>
      <c r="Y179" s="186" cm="1">
        <f t="array" ref="Y179">IF(Y$174=-1,Z179,IF(Y$174=99,X179,IF(Y$174=0,INDEX($F52:$N52,0,Y$172),(INDEX($F52:$N52,0,Y$174+1)-INDEX($F52:$N52,0,Y$174))/(INDEX($F$4:$N$4,0,Y$174+1)-INDEX($F$4:$N$4,0,Y$174))+X179)))</f>
        <v>15.627104645941873</v>
      </c>
      <c r="Z179" s="186" cm="1">
        <f t="array" ref="Z179">IF(Z$174=-1,AA179,IF(Z$174=99,Y179,IF(Z$174=0,INDEX($F52:$N52,0,Z$172),(INDEX($F52:$N52,0,Z$174+1)-INDEX($F52:$N52,0,Z$174))/(INDEX($F$4:$N$4,0,Z$174+1)-INDEX($F$4:$N$4,0,Z$174))+Y179)))</f>
        <v>15.925970195999161</v>
      </c>
      <c r="AA179" s="186" cm="1">
        <f t="array" ref="AA179">IF(AA$174=-1,AB179,IF(AA$174=99,Z179,IF(AA$174=0,INDEX($F52:$N52,0,AA$172),(INDEX($F52:$N52,0,AA$174+1)-INDEX($F52:$N52,0,AA$174))/(INDEX($F$4:$N$4,0,AA$174+1)-INDEX($F$4:$N$4,0,AA$174))+Z179)))</f>
        <v>16.224835746056449</v>
      </c>
      <c r="AB179" s="186" cm="1">
        <f t="array" ref="AB179">IF(AB$174=-1,AC179,IF(AB$174=99,AA179,IF(AB$174=0,INDEX($F52:$N52,0,AB$172),(INDEX($F52:$N52,0,AB$174+1)-INDEX($F52:$N52,0,AB$174))/(INDEX($F$4:$N$4,0,AB$174+1)-INDEX($F$4:$N$4,0,AB$174))+AA179)))</f>
        <v>16.523701296113739</v>
      </c>
      <c r="AC179" s="186" cm="1">
        <f t="array" ref="AC179">IF(AC$174=-1,AD179,IF(AC$174=99,AB179,IF(AC$174=0,INDEX($F52:$N52,0,AC$172),(INDEX($F52:$N52,0,AC$174+1)-INDEX($F52:$N52,0,AC$174))/(INDEX($F$4:$N$4,0,AC$174+1)-INDEX($F$4:$N$4,0,AC$174))+AB179)))</f>
        <v>16.822566846171028</v>
      </c>
      <c r="AD179" s="186" cm="1">
        <f t="array" ref="AD179">IF(AD$174=-1,AE179,IF(AD$174=99,AC179,IF(AD$174=0,INDEX($F52:$N52,0,AD$172),(INDEX($F52:$N52,0,AD$174+1)-INDEX($F52:$N52,0,AD$174))/(INDEX($F$4:$N$4,0,AD$174+1)-INDEX($F$4:$N$4,0,AD$174))+AC179)))</f>
        <v>17.184538759666726</v>
      </c>
      <c r="AE179" s="186" cm="1">
        <f t="array" ref="AE179">IF(AE$174=-1,AF179,IF(AE$174=99,AD179,IF(AE$174=0,INDEX($F52:$N52,0,AE$172),(INDEX($F52:$N52,0,AE$174+1)-INDEX($F52:$N52,0,AE$174))/(INDEX($F$4:$N$4,0,AE$174+1)-INDEX($F$4:$N$4,0,AE$174))+AD179)))</f>
        <v>17.546510673162423</v>
      </c>
      <c r="AF179" s="186" cm="1">
        <f t="array" ref="AF179">IF(AF$174=-1,AG179,IF(AF$174=99,AE179,IF(AF$174=0,INDEX($F52:$N52,0,AF$172),(INDEX($F52:$N52,0,AF$174+1)-INDEX($F52:$N52,0,AF$174))/(INDEX($F$4:$N$4,0,AF$174+1)-INDEX($F$4:$N$4,0,AF$174))+AE179)))</f>
        <v>17.908482586658121</v>
      </c>
      <c r="AG179" s="186" cm="1">
        <f t="array" ref="AG179">IF(AG$174=-1,AH179,IF(AG$174=99,AF179,IF(AG$174=0,INDEX($F52:$N52,0,AG$172),(INDEX($F52:$N52,0,AG$174+1)-INDEX($F52:$N52,0,AG$174))/(INDEX($F$4:$N$4,0,AG$174+1)-INDEX($F$4:$N$4,0,AG$174))+AF179)))</f>
        <v>18.270454500153818</v>
      </c>
      <c r="AH179" s="186" cm="1">
        <f t="array" ref="AH179">IF(AH$174=-1,AI179,IF(AH$174=99,AG179,IF(AH$174=0,INDEX($F52:$N52,0,AH$172),(INDEX($F52:$N52,0,AH$174+1)-INDEX($F52:$N52,0,AH$174))/(INDEX($F$4:$N$4,0,AH$174+1)-INDEX($F$4:$N$4,0,AH$174))+AG179)))</f>
        <v>18.632426413649515</v>
      </c>
      <c r="AI179" s="186" cm="1">
        <f t="array" ref="AI179">IF(AI$174=-1,AJ179,IF(AI$174=99,AH179,IF(AI$174=0,INDEX($F52:$N52,0,AI$172),(INDEX($F52:$N52,0,AI$174+1)-INDEX($F52:$N52,0,AI$174))/(INDEX($F$4:$N$4,0,AI$174+1)-INDEX($F$4:$N$4,0,AI$174))+AH179)))</f>
        <v>18.994398327145213</v>
      </c>
      <c r="AJ179" s="186" cm="1">
        <f t="array" ref="AJ179">IF(AJ$174=-1,AK179,IF(AJ$174=99,AI179,IF(AJ$174=0,INDEX($F52:$N52,0,AJ$172),(INDEX($F52:$N52,0,AJ$174+1)-INDEX($F52:$N52,0,AJ$174))/(INDEX($F$4:$N$4,0,AJ$174+1)-INDEX($F$4:$N$4,0,AJ$174))+AI179)))</f>
        <v>19.35637024064091</v>
      </c>
      <c r="AK179" s="186" cm="1">
        <f t="array" ref="AK179">IF(AK$174=-1,AL179,IF(AK$174=99,AJ179,IF(AK$174=0,INDEX($F52:$N52,0,AK$172),(INDEX($F52:$N52,0,AK$174+1)-INDEX($F52:$N52,0,AK$174))/(INDEX($F$4:$N$4,0,AK$174+1)-INDEX($F$4:$N$4,0,AK$174))+AJ179)))</f>
        <v>19.718342154136607</v>
      </c>
      <c r="AL179" s="186" cm="1">
        <f t="array" ref="AL179">IF(AL$174=-1,AM179,IF(AL$174=99,AK179,IF(AL$174=0,INDEX($F52:$N52,0,AL$172),(INDEX($F52:$N52,0,AL$174+1)-INDEX($F52:$N52,0,AL$174))/(INDEX($F$4:$N$4,0,AL$174+1)-INDEX($F$4:$N$4,0,AL$174))+AK179)))</f>
        <v>20.080314067632305</v>
      </c>
      <c r="AM179" s="186" cm="1">
        <f t="array" ref="AM179">IF(AM$174=-1,AN179,IF(AM$174=99,AL179,IF(AM$174=0,INDEX($F52:$N52,0,AM$172),(INDEX($F52:$N52,0,AM$174+1)-INDEX($F52:$N52,0,AM$174))/(INDEX($F$4:$N$4,0,AM$174+1)-INDEX($F$4:$N$4,0,AM$174))+AL179)))</f>
        <v>20.442285981127988</v>
      </c>
      <c r="AN179" s="186" cm="1">
        <f t="array" ref="AN179">IF(AN$174=-1,AO179,IF(AN$174=99,AM179,IF(AN$174=0,INDEX($F52:$N52,0,AN$172),(INDEX($F52:$N52,0,AN$174+1)-INDEX($F52:$N52,0,AN$174))/(INDEX($F$4:$N$4,0,AN$174+1)-INDEX($F$4:$N$4,0,AN$174))+AM179)))</f>
        <v>20.921637290729102</v>
      </c>
      <c r="AO179" s="186" cm="1">
        <f t="array" ref="AO179">IF(AO$174=-1,AP179,IF(AO$174=99,AN179,IF(AO$174=0,INDEX($F52:$N52,0,AO$172),(INDEX($F52:$N52,0,AO$174+1)-INDEX($F52:$N52,0,AO$174))/(INDEX($F$4:$N$4,0,AO$174+1)-INDEX($F$4:$N$4,0,AO$174))+AN179)))</f>
        <v>25.235799077139117</v>
      </c>
      <c r="AP179" s="186" cm="1">
        <f t="array" ref="AP179">IF(AP$174=-1,AQ179,IF(AP$174=99,AO179,IF(AP$174=0,INDEX($F52:$N52,0,AP$172),(INDEX($F52:$N52,0,AP$174+1)-INDEX($F52:$N52,0,AP$174))/(INDEX($F$4:$N$4,0,AP$174+1)-INDEX($F$4:$N$4,0,AP$174))+AO179)))</f>
        <v>25.235799077139117</v>
      </c>
      <c r="AQ179" s="186" cm="1">
        <f t="array" ref="AQ179">IF(AQ$174=-1,AR179,IF(AQ$174=99,AP179,IF(AQ$174=0,INDEX($F52:$N52,0,AQ$172),(INDEX($F52:$N52,0,AQ$174+1)-INDEX($F52:$N52,0,AQ$174))/(INDEX($F$4:$N$4,0,AQ$174+1)-INDEX($F$4:$N$4,0,AQ$174))+AP179)))</f>
        <v>25.235799077139117</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4.515932780515814</v>
      </c>
      <c r="L180" s="186" cm="1">
        <f t="array" ref="L180">IF(L$174=-1,M180,IF(L$174=99,K180,IF(L$174=0,INDEX($F53:$N53,0,L$172),(INDEX($F53:$N53,0,L$174+1)-INDEX($F53:$N53,0,L$174))/(INDEX($F$4:$N$4,0,L$174+1)-INDEX($F$4:$N$4,0,L$174))+K180)))</f>
        <v>4.5969057450114237</v>
      </c>
      <c r="M180" s="186" cm="1">
        <f t="array" ref="M180">IF(M$174=-1,N180,IF(M$174=99,L180,IF(M$174=0,INDEX($F53:$N53,0,M$172),(INDEX($F53:$N53,0,M$174+1)-INDEX($F53:$N53,0,M$174))/(INDEX($F$4:$N$4,0,M$174+1)-INDEX($F$4:$N$4,0,M$174))+L180)))</f>
        <v>4.6778787095070333</v>
      </c>
      <c r="N180" s="186" cm="1">
        <f t="array" ref="N180">IF(N$174=-1,O180,IF(N$174=99,M180,IF(N$174=0,INDEX($F53:$N53,0,N$172),(INDEX($F53:$N53,0,N$174+1)-INDEX($F53:$N53,0,N$174))/(INDEX($F$4:$N$4,0,N$174+1)-INDEX($F$4:$N$4,0,N$174))+M180)))</f>
        <v>4.758851674002643</v>
      </c>
      <c r="O180" s="186" cm="1">
        <f t="array" ref="O180">IF(O$174=-1,P180,IF(O$174=99,N180,IF(O$174=0,INDEX($F53:$N53,0,O$172),(INDEX($F53:$N53,0,O$174+1)-INDEX($F53:$N53,0,O$174))/(INDEX($F$4:$N$4,0,O$174+1)-INDEX($F$4:$N$4,0,O$174))+N180)))</f>
        <v>4.8026075272366153</v>
      </c>
      <c r="P180" s="186" cm="1">
        <f t="array" ref="P180">IF(P$174=-1,Q180,IF(P$174=99,O180,IF(P$174=0,INDEX($F53:$N53,0,P$172),(INDEX($F53:$N53,0,P$174+1)-INDEX($F53:$N53,0,P$174))/(INDEX($F$4:$N$4,0,P$174+1)-INDEX($F$4:$N$4,0,P$174))+O180)))</f>
        <v>4.8463633804705877</v>
      </c>
      <c r="Q180" s="186" cm="1">
        <f t="array" ref="Q180">IF(Q$174=-1,R180,IF(Q$174=99,P180,IF(Q$174=0,INDEX($F53:$N53,0,Q$172),(INDEX($F53:$N53,0,Q$174+1)-INDEX($F53:$N53,0,Q$174))/(INDEX($F$4:$N$4,0,Q$174+1)-INDEX($F$4:$N$4,0,Q$174))+P180)))</f>
        <v>4.8765259933129812</v>
      </c>
      <c r="R180" s="186" cm="1">
        <f t="array" ref="R180">IF(R$174=-1,S180,IF(R$174=99,Q180,IF(R$174=0,INDEX($F53:$N53,0,R$172),(INDEX($F53:$N53,0,R$174+1)-INDEX($F53:$N53,0,R$174))/(INDEX($F$4:$N$4,0,R$174+1)-INDEX($F$4:$N$4,0,R$174))+Q180)))</f>
        <v>4.9066886061553756</v>
      </c>
      <c r="S180" s="186" cm="1">
        <f t="array" ref="S180">IF(S$174=-1,T180,IF(S$174=99,R180,IF(S$174=0,INDEX($F53:$N53,0,S$172),(INDEX($F53:$N53,0,S$174+1)-INDEX($F53:$N53,0,S$174))/(INDEX($F$4:$N$4,0,S$174+1)-INDEX($F$4:$N$4,0,S$174))+R180)))</f>
        <v>4.6238739715088801</v>
      </c>
      <c r="T180" s="186" cm="1">
        <f t="array" ref="T180">IF(T$174=-1,U180,IF(T$174=99,S180,IF(T$174=0,INDEX($F53:$N53,0,T$172),(INDEX($F53:$N53,0,T$174+1)-INDEX($F53:$N53,0,T$174))/(INDEX($F$4:$N$4,0,T$174+1)-INDEX($F$4:$N$4,0,T$174))+S180)))</f>
        <v>4.7010458004498155</v>
      </c>
      <c r="U180" s="186" cm="1">
        <f t="array" ref="U180">IF(U$174=-1,V180,IF(U$174=99,T180,IF(U$174=0,INDEX($F53:$N53,0,U$172),(INDEX($F53:$N53,0,U$174+1)-INDEX($F53:$N53,0,U$174))/(INDEX($F$4:$N$4,0,U$174+1)-INDEX($F$4:$N$4,0,U$174))+T180)))</f>
        <v>4.8004587218713546</v>
      </c>
      <c r="V180" s="186" cm="1">
        <f t="array" ref="V180">IF(V$174=-1,W180,IF(V$174=99,U180,IF(V$174=0,INDEX($F53:$N53,0,V$172),(INDEX($F53:$N53,0,V$174+1)-INDEX($F53:$N53,0,V$174))/(INDEX($F$4:$N$4,0,V$174+1)-INDEX($F$4:$N$4,0,V$174))+U180)))</f>
        <v>4.8998716432928937</v>
      </c>
      <c r="W180" s="186" cm="1">
        <f t="array" ref="W180">IF(W$174=-1,X180,IF(W$174=99,V180,IF(W$174=0,INDEX($F53:$N53,0,W$172),(INDEX($F53:$N53,0,W$174+1)-INDEX($F53:$N53,0,W$174))/(INDEX($F$4:$N$4,0,W$174+1)-INDEX($F$4:$N$4,0,W$174))+V180)))</f>
        <v>4.9992845647144328</v>
      </c>
      <c r="X180" s="186" cm="1">
        <f t="array" ref="X180">IF(X$174=-1,Y180,IF(X$174=99,W180,IF(X$174=0,INDEX($F53:$N53,0,X$172),(INDEX($F53:$N53,0,X$174+1)-INDEX($F53:$N53,0,X$174))/(INDEX($F$4:$N$4,0,X$174+1)-INDEX($F$4:$N$4,0,X$174))+W180)))</f>
        <v>5.098697486135972</v>
      </c>
      <c r="Y180" s="186" cm="1">
        <f t="array" ref="Y180">IF(Y$174=-1,Z180,IF(Y$174=99,X180,IF(Y$174=0,INDEX($F53:$N53,0,Y$172),(INDEX($F53:$N53,0,Y$174+1)-INDEX($F53:$N53,0,Y$174))/(INDEX($F$4:$N$4,0,Y$174+1)-INDEX($F$4:$N$4,0,Y$174))+X180)))</f>
        <v>5.1981104075575111</v>
      </c>
      <c r="Z180" s="186" cm="1">
        <f t="array" ref="Z180">IF(Z$174=-1,AA180,IF(Z$174=99,Y180,IF(Z$174=0,INDEX($F53:$N53,0,Z$172),(INDEX($F53:$N53,0,Z$174+1)-INDEX($F53:$N53,0,Z$174))/(INDEX($F$4:$N$4,0,Z$174+1)-INDEX($F$4:$N$4,0,Z$174))+Y180)))</f>
        <v>5.2975233289790502</v>
      </c>
      <c r="AA180" s="186" cm="1">
        <f t="array" ref="AA180">IF(AA$174=-1,AB180,IF(AA$174=99,Z180,IF(AA$174=0,INDEX($F53:$N53,0,AA$172),(INDEX($F53:$N53,0,AA$174+1)-INDEX($F53:$N53,0,AA$174))/(INDEX($F$4:$N$4,0,AA$174+1)-INDEX($F$4:$N$4,0,AA$174))+Z180)))</f>
        <v>5.3969362504005893</v>
      </c>
      <c r="AB180" s="186" cm="1">
        <f t="array" ref="AB180">IF(AB$174=-1,AC180,IF(AB$174=99,AA180,IF(AB$174=0,INDEX($F53:$N53,0,AB$172),(INDEX($F53:$N53,0,AB$174+1)-INDEX($F53:$N53,0,AB$174))/(INDEX($F$4:$N$4,0,AB$174+1)-INDEX($F$4:$N$4,0,AB$174))+AA180)))</f>
        <v>5.4963491718221285</v>
      </c>
      <c r="AC180" s="186" cm="1">
        <f t="array" ref="AC180">IF(AC$174=-1,AD180,IF(AC$174=99,AB180,IF(AC$174=0,INDEX($F53:$N53,0,AC$172),(INDEX($F53:$N53,0,AC$174+1)-INDEX($F53:$N53,0,AC$174))/(INDEX($F$4:$N$4,0,AC$174+1)-INDEX($F$4:$N$4,0,AC$174))+AB180)))</f>
        <v>5.5957620932436694</v>
      </c>
      <c r="AD180" s="186" cm="1">
        <f t="array" ref="AD180">IF(AD$174=-1,AE180,IF(AD$174=99,AC180,IF(AD$174=0,INDEX($F53:$N53,0,AD$172),(INDEX($F53:$N53,0,AD$174+1)-INDEX($F53:$N53,0,AD$174))/(INDEX($F$4:$N$4,0,AD$174+1)-INDEX($F$4:$N$4,0,AD$174))+AC180)))</f>
        <v>5.7161663532403608</v>
      </c>
      <c r="AE180" s="186" cm="1">
        <f t="array" ref="AE180">IF(AE$174=-1,AF180,IF(AE$174=99,AD180,IF(AE$174=0,INDEX($F53:$N53,0,AE$172),(INDEX($F53:$N53,0,AE$174+1)-INDEX($F53:$N53,0,AE$174))/(INDEX($F$4:$N$4,0,AE$174+1)-INDEX($F$4:$N$4,0,AE$174))+AD180)))</f>
        <v>5.8365706132370523</v>
      </c>
      <c r="AF180" s="186" cm="1">
        <f t="array" ref="AF180">IF(AF$174=-1,AG180,IF(AF$174=99,AE180,IF(AF$174=0,INDEX($F53:$N53,0,AF$172),(INDEX($F53:$N53,0,AF$174+1)-INDEX($F53:$N53,0,AF$174))/(INDEX($F$4:$N$4,0,AF$174+1)-INDEX($F$4:$N$4,0,AF$174))+AE180)))</f>
        <v>5.9569748732337438</v>
      </c>
      <c r="AG180" s="186" cm="1">
        <f t="array" ref="AG180">IF(AG$174=-1,AH180,IF(AG$174=99,AF180,IF(AG$174=0,INDEX($F53:$N53,0,AG$172),(INDEX($F53:$N53,0,AG$174+1)-INDEX($F53:$N53,0,AG$174))/(INDEX($F$4:$N$4,0,AG$174+1)-INDEX($F$4:$N$4,0,AG$174))+AF180)))</f>
        <v>6.0773791332304352</v>
      </c>
      <c r="AH180" s="186" cm="1">
        <f t="array" ref="AH180">IF(AH$174=-1,AI180,IF(AH$174=99,AG180,IF(AH$174=0,INDEX($F53:$N53,0,AH$172),(INDEX($F53:$N53,0,AH$174+1)-INDEX($F53:$N53,0,AH$174))/(INDEX($F$4:$N$4,0,AH$174+1)-INDEX($F$4:$N$4,0,AH$174))+AG180)))</f>
        <v>6.1977833932271267</v>
      </c>
      <c r="AI180" s="186" cm="1">
        <f t="array" ref="AI180">IF(AI$174=-1,AJ180,IF(AI$174=99,AH180,IF(AI$174=0,INDEX($F53:$N53,0,AI$172),(INDEX($F53:$N53,0,AI$174+1)-INDEX($F53:$N53,0,AI$174))/(INDEX($F$4:$N$4,0,AI$174+1)-INDEX($F$4:$N$4,0,AI$174))+AH180)))</f>
        <v>6.3181876532238181</v>
      </c>
      <c r="AJ180" s="186" cm="1">
        <f t="array" ref="AJ180">IF(AJ$174=-1,AK180,IF(AJ$174=99,AI180,IF(AJ$174=0,INDEX($F53:$N53,0,AJ$172),(INDEX($F53:$N53,0,AJ$174+1)-INDEX($F53:$N53,0,AJ$174))/(INDEX($F$4:$N$4,0,AJ$174+1)-INDEX($F$4:$N$4,0,AJ$174))+AI180)))</f>
        <v>6.4385919132205096</v>
      </c>
      <c r="AK180" s="186" cm="1">
        <f t="array" ref="AK180">IF(AK$174=-1,AL180,IF(AK$174=99,AJ180,IF(AK$174=0,INDEX($F53:$N53,0,AK$172),(INDEX($F53:$N53,0,AK$174+1)-INDEX($F53:$N53,0,AK$174))/(INDEX($F$4:$N$4,0,AK$174+1)-INDEX($F$4:$N$4,0,AK$174))+AJ180)))</f>
        <v>6.5589961732172011</v>
      </c>
      <c r="AL180" s="186" cm="1">
        <f t="array" ref="AL180">IF(AL$174=-1,AM180,IF(AL$174=99,AK180,IF(AL$174=0,INDEX($F53:$N53,0,AL$172),(INDEX($F53:$N53,0,AL$174+1)-INDEX($F53:$N53,0,AL$174))/(INDEX($F$4:$N$4,0,AL$174+1)-INDEX($F$4:$N$4,0,AL$174))+AK180)))</f>
        <v>6.6794004332138925</v>
      </c>
      <c r="AM180" s="186" cm="1">
        <f t="array" ref="AM180">IF(AM$174=-1,AN180,IF(AM$174=99,AL180,IF(AM$174=0,INDEX($F53:$N53,0,AM$172),(INDEX($F53:$N53,0,AM$174+1)-INDEX($F53:$N53,0,AM$174))/(INDEX($F$4:$N$4,0,AM$174+1)-INDEX($F$4:$N$4,0,AM$174))+AL180)))</f>
        <v>6.7998046932105796</v>
      </c>
      <c r="AN180" s="186" cm="1">
        <f t="array" ref="AN180">IF(AN$174=-1,AO180,IF(AN$174=99,AM180,IF(AN$174=0,INDEX($F53:$N53,0,AN$172),(INDEX($F53:$N53,0,AN$174+1)-INDEX($F53:$N53,0,AN$174))/(INDEX($F$4:$N$4,0,AN$174+1)-INDEX($F$4:$N$4,0,AN$174))+AM180)))</f>
        <v>6.959253361903083</v>
      </c>
      <c r="AO180" s="186" cm="1">
        <f t="array" ref="AO180">IF(AO$174=-1,AP180,IF(AO$174=99,AN180,IF(AO$174=0,INDEX($F53:$N53,0,AO$172),(INDEX($F53:$N53,0,AO$174+1)-INDEX($F53:$N53,0,AO$174))/(INDEX($F$4:$N$4,0,AO$174+1)-INDEX($F$4:$N$4,0,AO$174))+AN180)))</f>
        <v>8.3942913801356145</v>
      </c>
      <c r="AP180" s="186" cm="1">
        <f t="array" ref="AP180">IF(AP$174=-1,AQ180,IF(AP$174=99,AO180,IF(AP$174=0,INDEX($F53:$N53,0,AP$172),(INDEX($F53:$N53,0,AP$174+1)-INDEX($F53:$N53,0,AP$174))/(INDEX($F$4:$N$4,0,AP$174+1)-INDEX($F$4:$N$4,0,AP$174))+AO180)))</f>
        <v>8.3942913801356145</v>
      </c>
      <c r="AQ180" s="186" cm="1">
        <f t="array" ref="AQ180">IF(AQ$174=-1,AR180,IF(AQ$174=99,AP180,IF(AQ$174=0,INDEX($F53:$N53,0,AQ$172),(INDEX($F53:$N53,0,AQ$174+1)-INDEX($F53:$N53,0,AQ$174))/(INDEX($F$4:$N$4,0,AQ$174+1)-INDEX($F$4:$N$4,0,AQ$174))+AP180)))</f>
        <v>8.3942913801356145</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2.9750185434856067</v>
      </c>
      <c r="L181" s="186" cm="1">
        <f t="array" ref="L181">IF(L$174=-1,M181,IF(L$174=99,K181,IF(L$174=0,INDEX($F54:$N54,0,L$172),(INDEX($F54:$N54,0,L$174+1)-INDEX($F54:$N54,0,L$174))/(INDEX($F$4:$N$4,0,L$174+1)-INDEX($F$4:$N$4,0,L$174))+K181)))</f>
        <v>3.0283621344121139</v>
      </c>
      <c r="M181" s="186" cm="1">
        <f t="array" ref="M181">IF(M$174=-1,N181,IF(M$174=99,L181,IF(M$174=0,INDEX($F54:$N54,0,M$172),(INDEX($F54:$N54,0,M$174+1)-INDEX($F54:$N54,0,M$174))/(INDEX($F$4:$N$4,0,M$174+1)-INDEX($F$4:$N$4,0,M$174))+L181)))</f>
        <v>3.0817057253386211</v>
      </c>
      <c r="N181" s="186" cm="1">
        <f t="array" ref="N181">IF(N$174=-1,O181,IF(N$174=99,M181,IF(N$174=0,INDEX($F54:$N54,0,N$172),(INDEX($F54:$N54,0,N$174+1)-INDEX($F54:$N54,0,N$174))/(INDEX($F$4:$N$4,0,N$174+1)-INDEX($F$4:$N$4,0,N$174))+M181)))</f>
        <v>3.1350493162651287</v>
      </c>
      <c r="O181" s="186" cm="1">
        <f t="array" ref="O181">IF(O$174=-1,P181,IF(O$174=99,N181,IF(O$174=0,INDEX($F54:$N54,0,O$172),(INDEX($F54:$N54,0,O$174+1)-INDEX($F54:$N54,0,O$174))/(INDEX($F$4:$N$4,0,O$174+1)-INDEX($F$4:$N$4,0,O$174))+N181)))</f>
        <v>3.1638749168849487</v>
      </c>
      <c r="P181" s="186" cm="1">
        <f t="array" ref="P181">IF(P$174=-1,Q181,IF(P$174=99,O181,IF(P$174=0,INDEX($F54:$N54,0,P$172),(INDEX($F54:$N54,0,P$174+1)-INDEX($F54:$N54,0,P$174))/(INDEX($F$4:$N$4,0,P$174+1)-INDEX($F$4:$N$4,0,P$174))+O181)))</f>
        <v>3.1927005175047687</v>
      </c>
      <c r="Q181" s="186" cm="1">
        <f t="array" ref="Q181">IF(Q$174=-1,R181,IF(Q$174=99,P181,IF(Q$174=0,INDEX($F54:$N54,0,Q$172),(INDEX($F54:$N54,0,Q$174+1)-INDEX($F54:$N54,0,Q$174))/(INDEX($F$4:$N$4,0,Q$174+1)-INDEX($F$4:$N$4,0,Q$174))+P181)))</f>
        <v>3.2125711260561762</v>
      </c>
      <c r="R181" s="186" cm="1">
        <f t="array" ref="R181">IF(R$174=-1,S181,IF(R$174=99,Q181,IF(R$174=0,INDEX($F54:$N54,0,R$172),(INDEX($F54:$N54,0,R$174+1)-INDEX($F54:$N54,0,R$174))/(INDEX($F$4:$N$4,0,R$174+1)-INDEX($F$4:$N$4,0,R$174))+Q181)))</f>
        <v>3.2324417346075838</v>
      </c>
      <c r="S181" s="186" cm="1">
        <f t="array" ref="S181">IF(S$174=-1,T181,IF(S$174=99,R181,IF(S$174=0,INDEX($F54:$N54,0,S$172),(INDEX($F54:$N54,0,S$174+1)-INDEX($F54:$N54,0,S$174))/(INDEX($F$4:$N$4,0,S$174+1)-INDEX($F$4:$N$4,0,S$174))+R181)))</f>
        <v>3.0461283363939087</v>
      </c>
      <c r="T181" s="186" cm="1">
        <f t="array" ref="T181">IF(T$174=-1,U181,IF(T$174=99,S181,IF(T$174=0,INDEX($F54:$N54,0,T$172),(INDEX($F54:$N54,0,T$174+1)-INDEX($F54:$N54,0,T$174))/(INDEX($F$4:$N$4,0,T$174+1)-INDEX($F$4:$N$4,0,T$174))+S181)))</f>
        <v>3.096967804847591</v>
      </c>
      <c r="U181" s="186" cm="1">
        <f t="array" ref="U181">IF(U$174=-1,V181,IF(U$174=99,T181,IF(U$174=0,INDEX($F54:$N54,0,U$172),(INDEX($F54:$N54,0,U$174+1)-INDEX($F54:$N54,0,U$174))/(INDEX($F$4:$N$4,0,U$174+1)-INDEX($F$4:$N$4,0,U$174))+T181)))</f>
        <v>3.1624593210116947</v>
      </c>
      <c r="V181" s="186" cm="1">
        <f t="array" ref="V181">IF(V$174=-1,W181,IF(V$174=99,U181,IF(V$174=0,INDEX($F54:$N54,0,V$172),(INDEX($F54:$N54,0,V$174+1)-INDEX($F54:$N54,0,V$174))/(INDEX($F$4:$N$4,0,V$174+1)-INDEX($F$4:$N$4,0,V$174))+U181)))</f>
        <v>3.2279508371757983</v>
      </c>
      <c r="W181" s="186" cm="1">
        <f t="array" ref="W181">IF(W$174=-1,X181,IF(W$174=99,V181,IF(W$174=0,INDEX($F54:$N54,0,W$172),(INDEX($F54:$N54,0,W$174+1)-INDEX($F54:$N54,0,W$174))/(INDEX($F$4:$N$4,0,W$174+1)-INDEX($F$4:$N$4,0,W$174))+V181)))</f>
        <v>3.293442353339902</v>
      </c>
      <c r="X181" s="186" cm="1">
        <f t="array" ref="X181">IF(X$174=-1,Y181,IF(X$174=99,W181,IF(X$174=0,INDEX($F54:$N54,0,X$172),(INDEX($F54:$N54,0,X$174+1)-INDEX($F54:$N54,0,X$174))/(INDEX($F$4:$N$4,0,X$174+1)-INDEX($F$4:$N$4,0,X$174))+W181)))</f>
        <v>3.3589338695040056</v>
      </c>
      <c r="Y181" s="186" cm="1">
        <f t="array" ref="Y181">IF(Y$174=-1,Z181,IF(Y$174=99,X181,IF(Y$174=0,INDEX($F54:$N54,0,Y$172),(INDEX($F54:$N54,0,Y$174+1)-INDEX($F54:$N54,0,Y$174))/(INDEX($F$4:$N$4,0,Y$174+1)-INDEX($F$4:$N$4,0,Y$174))+X181)))</f>
        <v>3.4244253856681093</v>
      </c>
      <c r="Z181" s="186" cm="1">
        <f t="array" ref="Z181">IF(Z$174=-1,AA181,IF(Z$174=99,Y181,IF(Z$174=0,INDEX($F54:$N54,0,Z$172),(INDEX($F54:$N54,0,Z$174+1)-INDEX($F54:$N54,0,Z$174))/(INDEX($F$4:$N$4,0,Z$174+1)-INDEX($F$4:$N$4,0,Z$174))+Y181)))</f>
        <v>3.4899169018322129</v>
      </c>
      <c r="AA181" s="186" cm="1">
        <f t="array" ref="AA181">IF(AA$174=-1,AB181,IF(AA$174=99,Z181,IF(AA$174=0,INDEX($F54:$N54,0,AA$172),(INDEX($F54:$N54,0,AA$174+1)-INDEX($F54:$N54,0,AA$174))/(INDEX($F$4:$N$4,0,AA$174+1)-INDEX($F$4:$N$4,0,AA$174))+Z181)))</f>
        <v>3.5554084179963166</v>
      </c>
      <c r="AB181" s="186" cm="1">
        <f t="array" ref="AB181">IF(AB$174=-1,AC181,IF(AB$174=99,AA181,IF(AB$174=0,INDEX($F54:$N54,0,AB$172),(INDEX($F54:$N54,0,AB$174+1)-INDEX($F54:$N54,0,AB$174))/(INDEX($F$4:$N$4,0,AB$174+1)-INDEX($F$4:$N$4,0,AB$174))+AA181)))</f>
        <v>3.6208999341604202</v>
      </c>
      <c r="AC181" s="186" cm="1">
        <f t="array" ref="AC181">IF(AC$174=-1,AD181,IF(AC$174=99,AB181,IF(AC$174=0,INDEX($F54:$N54,0,AC$172),(INDEX($F54:$N54,0,AC$174+1)-INDEX($F54:$N54,0,AC$174))/(INDEX($F$4:$N$4,0,AC$174+1)-INDEX($F$4:$N$4,0,AC$174))+AB181)))</f>
        <v>3.6863914503245239</v>
      </c>
      <c r="AD181" s="186" cm="1">
        <f t="array" ref="AD181">IF(AD$174=-1,AE181,IF(AD$174=99,AC181,IF(AD$174=0,INDEX($F54:$N54,0,AD$172),(INDEX($F54:$N54,0,AD$174+1)-INDEX($F54:$N54,0,AD$174))/(INDEX($F$4:$N$4,0,AD$174+1)-INDEX($F$4:$N$4,0,AD$174))+AC181)))</f>
        <v>3.7657116979044498</v>
      </c>
      <c r="AE181" s="186" cm="1">
        <f t="array" ref="AE181">IF(AE$174=-1,AF181,IF(AE$174=99,AD181,IF(AE$174=0,INDEX($F54:$N54,0,AE$172),(INDEX($F54:$N54,0,AE$174+1)-INDEX($F54:$N54,0,AE$174))/(INDEX($F$4:$N$4,0,AE$174+1)-INDEX($F$4:$N$4,0,AE$174))+AD181)))</f>
        <v>3.8450319454843758</v>
      </c>
      <c r="AF181" s="186" cm="1">
        <f t="array" ref="AF181">IF(AF$174=-1,AG181,IF(AF$174=99,AE181,IF(AF$174=0,INDEX($F54:$N54,0,AF$172),(INDEX($F54:$N54,0,AF$174+1)-INDEX($F54:$N54,0,AF$174))/(INDEX($F$4:$N$4,0,AF$174+1)-INDEX($F$4:$N$4,0,AF$174))+AE181)))</f>
        <v>3.9243521930643017</v>
      </c>
      <c r="AG181" s="186" cm="1">
        <f t="array" ref="AG181">IF(AG$174=-1,AH181,IF(AG$174=99,AF181,IF(AG$174=0,INDEX($F54:$N54,0,AG$172),(INDEX($F54:$N54,0,AG$174+1)-INDEX($F54:$N54,0,AG$174))/(INDEX($F$4:$N$4,0,AG$174+1)-INDEX($F$4:$N$4,0,AG$174))+AF181)))</f>
        <v>4.0036724406442277</v>
      </c>
      <c r="AH181" s="186" cm="1">
        <f t="array" ref="AH181">IF(AH$174=-1,AI181,IF(AH$174=99,AG181,IF(AH$174=0,INDEX($F54:$N54,0,AH$172),(INDEX($F54:$N54,0,AH$174+1)-INDEX($F54:$N54,0,AH$174))/(INDEX($F$4:$N$4,0,AH$174+1)-INDEX($F$4:$N$4,0,AH$174))+AG181)))</f>
        <v>4.0829926882241541</v>
      </c>
      <c r="AI181" s="186" cm="1">
        <f t="array" ref="AI181">IF(AI$174=-1,AJ181,IF(AI$174=99,AH181,IF(AI$174=0,INDEX($F54:$N54,0,AI$172),(INDEX($F54:$N54,0,AI$174+1)-INDEX($F54:$N54,0,AI$174))/(INDEX($F$4:$N$4,0,AI$174+1)-INDEX($F$4:$N$4,0,AI$174))+AH181)))</f>
        <v>4.1623129358040805</v>
      </c>
      <c r="AJ181" s="186" cm="1">
        <f t="array" ref="AJ181">IF(AJ$174=-1,AK181,IF(AJ$174=99,AI181,IF(AJ$174=0,INDEX($F54:$N54,0,AJ$172),(INDEX($F54:$N54,0,AJ$174+1)-INDEX($F54:$N54,0,AJ$174))/(INDEX($F$4:$N$4,0,AJ$174+1)-INDEX($F$4:$N$4,0,AJ$174))+AI181)))</f>
        <v>4.2416331833840069</v>
      </c>
      <c r="AK181" s="186" cm="1">
        <f t="array" ref="AK181">IF(AK$174=-1,AL181,IF(AK$174=99,AJ181,IF(AK$174=0,INDEX($F54:$N54,0,AK$172),(INDEX($F54:$N54,0,AK$174+1)-INDEX($F54:$N54,0,AK$174))/(INDEX($F$4:$N$4,0,AK$174+1)-INDEX($F$4:$N$4,0,AK$174))+AJ181)))</f>
        <v>4.3209534309639333</v>
      </c>
      <c r="AL181" s="186" cm="1">
        <f t="array" ref="AL181">IF(AL$174=-1,AM181,IF(AL$174=99,AK181,IF(AL$174=0,INDEX($F54:$N54,0,AL$172),(INDEX($F54:$N54,0,AL$174+1)-INDEX($F54:$N54,0,AL$174))/(INDEX($F$4:$N$4,0,AL$174+1)-INDEX($F$4:$N$4,0,AL$174))+AK181)))</f>
        <v>4.4002736785438596</v>
      </c>
      <c r="AM181" s="186" cm="1">
        <f t="array" ref="AM181">IF(AM$174=-1,AN181,IF(AM$174=99,AL181,IF(AM$174=0,INDEX($F54:$N54,0,AM$172),(INDEX($F54:$N54,0,AM$174+1)-INDEX($F54:$N54,0,AM$174))/(INDEX($F$4:$N$4,0,AM$174+1)-INDEX($F$4:$N$4,0,AM$174))+AL181)))</f>
        <v>4.4795939261237843</v>
      </c>
      <c r="AN181" s="186" cm="1">
        <f t="array" ref="AN181">IF(AN$174=-1,AO181,IF(AN$174=99,AM181,IF(AN$174=0,INDEX($F54:$N54,0,AN$172),(INDEX($F54:$N54,0,AN$174+1)-INDEX($F54:$N54,0,AN$174))/(INDEX($F$4:$N$4,0,AN$174+1)-INDEX($F$4:$N$4,0,AN$174))+AM181)))</f>
        <v>4.5846359560098247</v>
      </c>
      <c r="AO181" s="186" cm="1">
        <f t="array" ref="AO181">IF(AO$174=-1,AP181,IF(AO$174=99,AN181,IF(AO$174=0,INDEX($F54:$N54,0,AO$172),(INDEX($F54:$N54,0,AO$174+1)-INDEX($F54:$N54,0,AO$174))/(INDEX($F$4:$N$4,0,AO$174+1)-INDEX($F$4:$N$4,0,AO$174))+AN181)))</f>
        <v>5.5300142249841864</v>
      </c>
      <c r="AP181" s="186" cm="1">
        <f t="array" ref="AP181">IF(AP$174=-1,AQ181,IF(AP$174=99,AO181,IF(AP$174=0,INDEX($F54:$N54,0,AP$172),(INDEX($F54:$N54,0,AP$174+1)-INDEX($F54:$N54,0,AP$174))/(INDEX($F$4:$N$4,0,AP$174+1)-INDEX($F$4:$N$4,0,AP$174))+AO181)))</f>
        <v>5.5300142249841864</v>
      </c>
      <c r="AQ181" s="186" cm="1">
        <f t="array" ref="AQ181">IF(AQ$174=-1,AR181,IF(AQ$174=99,AP181,IF(AQ$174=0,INDEX($F54:$N54,0,AQ$172),(INDEX($F54:$N54,0,AQ$174+1)-INDEX($F54:$N54,0,AQ$174))/(INDEX($F$4:$N$4,0,AQ$174+1)-INDEX($F$4:$N$4,0,AQ$174))+AP181)))</f>
        <v>5.5300142249841864</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98.309314568087203</v>
      </c>
      <c r="L182" s="186" cm="1">
        <f t="array" ref="L182">IF(L$174=-1,M182,IF(L$174=99,K182,IF(L$174=0,INDEX($F55:$N55,0,L$172),(INDEX($F55:$N55,0,L$174+1)-INDEX($F55:$N55,0,L$174))/(INDEX($F$4:$N$4,0,L$174+1)-INDEX($F$4:$N$4,0,L$174))+K182)))</f>
        <v>100.07205042466481</v>
      </c>
      <c r="M182" s="186" cm="1">
        <f t="array" ref="M182">IF(M$174=-1,N182,IF(M$174=99,L182,IF(M$174=0,INDEX($F55:$N55,0,M$172),(INDEX($F55:$N55,0,M$174+1)-INDEX($F55:$N55,0,M$174))/(INDEX($F$4:$N$4,0,M$174+1)-INDEX($F$4:$N$4,0,M$174))+L182)))</f>
        <v>101.83478628124242</v>
      </c>
      <c r="N182" s="186" cm="1">
        <f t="array" ref="N182">IF(N$174=-1,O182,IF(N$174=99,M182,IF(N$174=0,INDEX($F55:$N55,0,N$172),(INDEX($F55:$N55,0,N$174+1)-INDEX($F55:$N55,0,N$174))/(INDEX($F$4:$N$4,0,N$174+1)-INDEX($F$4:$N$4,0,N$174))+M182)))</f>
        <v>103.59752213782002</v>
      </c>
      <c r="O182" s="186" cm="1">
        <f t="array" ref="O182">IF(O$174=-1,P182,IF(O$174=99,N182,IF(O$174=0,INDEX($F55:$N55,0,O$172),(INDEX($F55:$N55,0,O$174+1)-INDEX($F55:$N55,0,O$174))/(INDEX($F$4:$N$4,0,O$174+1)-INDEX($F$4:$N$4,0,O$174))+N182)))</f>
        <v>104.55006243211605</v>
      </c>
      <c r="P182" s="186" cm="1">
        <f t="array" ref="P182">IF(P$174=-1,Q182,IF(P$174=99,O182,IF(P$174=0,INDEX($F55:$N55,0,P$172),(INDEX($F55:$N55,0,P$174+1)-INDEX($F55:$N55,0,P$174))/(INDEX($F$4:$N$4,0,P$174+1)-INDEX($F$4:$N$4,0,P$174))+O182)))</f>
        <v>105.50260272641209</v>
      </c>
      <c r="Q182" s="186" cm="1">
        <f t="array" ref="Q182">IF(Q$174=-1,R182,IF(Q$174=99,P182,IF(Q$174=0,INDEX($F55:$N55,0,Q$172),(INDEX($F55:$N55,0,Q$174+1)-INDEX($F55:$N55,0,Q$174))/(INDEX($F$4:$N$4,0,Q$174+1)-INDEX($F$4:$N$4,0,Q$174))+P182)))</f>
        <v>106.15922582915448</v>
      </c>
      <c r="R182" s="186" cm="1">
        <f t="array" ref="R182">IF(R$174=-1,S182,IF(R$174=99,Q182,IF(R$174=0,INDEX($F55:$N55,0,R$172),(INDEX($F55:$N55,0,R$174+1)-INDEX($F55:$N55,0,R$174))/(INDEX($F$4:$N$4,0,R$174+1)-INDEX($F$4:$N$4,0,R$174))+Q182)))</f>
        <v>106.81584893189685</v>
      </c>
      <c r="S182" s="186" cm="1">
        <f t="array" ref="S182">IF(S$174=-1,T182,IF(S$174=99,R182,IF(S$174=0,INDEX($F55:$N55,0,S$172),(INDEX($F55:$N55,0,S$174+1)-INDEX($F55:$N55,0,S$174))/(INDEX($F$4:$N$4,0,S$174+1)-INDEX($F$4:$N$4,0,S$174))+R182)))</f>
        <v>100.65913353482992</v>
      </c>
      <c r="T182" s="186" cm="1">
        <f t="array" ref="T182">IF(T$174=-1,U182,IF(T$174=99,S182,IF(T$174=0,INDEX($F55:$N55,0,T$172),(INDEX($F55:$N55,0,T$174+1)-INDEX($F55:$N55,0,T$174))/(INDEX($F$4:$N$4,0,T$174+1)-INDEX($F$4:$N$4,0,T$174))+S182)))</f>
        <v>102.33912081007951</v>
      </c>
      <c r="U182" s="186" cm="1">
        <f t="array" ref="U182">IF(U$174=-1,V182,IF(U$174=99,T182,IF(U$174=0,INDEX($F55:$N55,0,U$172),(INDEX($F55:$N55,0,U$174+1)-INDEX($F55:$N55,0,U$174))/(INDEX($F$4:$N$4,0,U$174+1)-INDEX($F$4:$N$4,0,U$174))+T182)))</f>
        <v>104.50328414889837</v>
      </c>
      <c r="V182" s="186" cm="1">
        <f t="array" ref="V182">IF(V$174=-1,W182,IF(V$174=99,U182,IF(V$174=0,INDEX($F55:$N55,0,V$172),(INDEX($F55:$N55,0,V$174+1)-INDEX($F55:$N55,0,V$174))/(INDEX($F$4:$N$4,0,V$174+1)-INDEX($F$4:$N$4,0,V$174))+U182)))</f>
        <v>106.66744748771724</v>
      </c>
      <c r="W182" s="186" cm="1">
        <f t="array" ref="W182">IF(W$174=-1,X182,IF(W$174=99,V182,IF(W$174=0,INDEX($F55:$N55,0,W$172),(INDEX($F55:$N55,0,W$174+1)-INDEX($F55:$N55,0,W$174))/(INDEX($F$4:$N$4,0,W$174+1)-INDEX($F$4:$N$4,0,W$174))+V182)))</f>
        <v>108.83161082653611</v>
      </c>
      <c r="X182" s="186" cm="1">
        <f t="array" ref="X182">IF(X$174=-1,Y182,IF(X$174=99,W182,IF(X$174=0,INDEX($F55:$N55,0,X$172),(INDEX($F55:$N55,0,X$174+1)-INDEX($F55:$N55,0,X$174))/(INDEX($F$4:$N$4,0,X$174+1)-INDEX($F$4:$N$4,0,X$174))+W182)))</f>
        <v>110.99577416535497</v>
      </c>
      <c r="Y182" s="186" cm="1">
        <f t="array" ref="Y182">IF(Y$174=-1,Z182,IF(Y$174=99,X182,IF(Y$174=0,INDEX($F55:$N55,0,Y$172),(INDEX($F55:$N55,0,Y$174+1)-INDEX($F55:$N55,0,Y$174))/(INDEX($F$4:$N$4,0,Y$174+1)-INDEX($F$4:$N$4,0,Y$174))+X182)))</f>
        <v>113.15993750417384</v>
      </c>
      <c r="Z182" s="186" cm="1">
        <f t="array" ref="Z182">IF(Z$174=-1,AA182,IF(Z$174=99,Y182,IF(Z$174=0,INDEX($F55:$N55,0,Z$172),(INDEX($F55:$N55,0,Z$174+1)-INDEX($F55:$N55,0,Z$174))/(INDEX($F$4:$N$4,0,Z$174+1)-INDEX($F$4:$N$4,0,Z$174))+Y182)))</f>
        <v>115.32410084299271</v>
      </c>
      <c r="AA182" s="186" cm="1">
        <f t="array" ref="AA182">IF(AA$174=-1,AB182,IF(AA$174=99,Z182,IF(AA$174=0,INDEX($F55:$N55,0,AA$172),(INDEX($F55:$N55,0,AA$174+1)-INDEX($F55:$N55,0,AA$174))/(INDEX($F$4:$N$4,0,AA$174+1)-INDEX($F$4:$N$4,0,AA$174))+Z182)))</f>
        <v>117.48826418181157</v>
      </c>
      <c r="AB182" s="186" cm="1">
        <f t="array" ref="AB182">IF(AB$174=-1,AC182,IF(AB$174=99,AA182,IF(AB$174=0,INDEX($F55:$N55,0,AB$172),(INDEX($F55:$N55,0,AB$174+1)-INDEX($F55:$N55,0,AB$174))/(INDEX($F$4:$N$4,0,AB$174+1)-INDEX($F$4:$N$4,0,AB$174))+AA182)))</f>
        <v>119.65242752063044</v>
      </c>
      <c r="AC182" s="186" cm="1">
        <f t="array" ref="AC182">IF(AC$174=-1,AD182,IF(AC$174=99,AB182,IF(AC$174=0,INDEX($F55:$N55,0,AC$172),(INDEX($F55:$N55,0,AC$174+1)-INDEX($F55:$N55,0,AC$174))/(INDEX($F$4:$N$4,0,AC$174+1)-INDEX($F$4:$N$4,0,AC$174))+AB182)))</f>
        <v>121.81659085944925</v>
      </c>
      <c r="AD182" s="186" cm="1">
        <f t="array" ref="AD182">IF(AD$174=-1,AE182,IF(AD$174=99,AC182,IF(AD$174=0,INDEX($F55:$N55,0,AD$172),(INDEX($F55:$N55,0,AD$174+1)-INDEX($F55:$N55,0,AD$174))/(INDEX($F$4:$N$4,0,AD$174+1)-INDEX($F$4:$N$4,0,AD$174))+AC182)))</f>
        <v>124.43772382281466</v>
      </c>
      <c r="AE182" s="186" cm="1">
        <f t="array" ref="AE182">IF(AE$174=-1,AF182,IF(AE$174=99,AD182,IF(AE$174=0,INDEX($F55:$N55,0,AE$172),(INDEX($F55:$N55,0,AE$174+1)-INDEX($F55:$N55,0,AE$174))/(INDEX($F$4:$N$4,0,AE$174+1)-INDEX($F$4:$N$4,0,AE$174))+AD182)))</f>
        <v>127.05885678618009</v>
      </c>
      <c r="AF182" s="186" cm="1">
        <f t="array" ref="AF182">IF(AF$174=-1,AG182,IF(AF$174=99,AE182,IF(AF$174=0,INDEX($F55:$N55,0,AF$172),(INDEX($F55:$N55,0,AF$174+1)-INDEX($F55:$N55,0,AF$174))/(INDEX($F$4:$N$4,0,AF$174+1)-INDEX($F$4:$N$4,0,AF$174))+AE182)))</f>
        <v>129.67998974954551</v>
      </c>
      <c r="AG182" s="186" cm="1">
        <f t="array" ref="AG182">IF(AG$174=-1,AH182,IF(AG$174=99,AF182,IF(AG$174=0,INDEX($F55:$N55,0,AG$172),(INDEX($F55:$N55,0,AG$174+1)-INDEX($F55:$N55,0,AG$174))/(INDEX($F$4:$N$4,0,AG$174+1)-INDEX($F$4:$N$4,0,AG$174))+AF182)))</f>
        <v>132.30112271291094</v>
      </c>
      <c r="AH182" s="186" cm="1">
        <f t="array" ref="AH182">IF(AH$174=-1,AI182,IF(AH$174=99,AG182,IF(AH$174=0,INDEX($F55:$N55,0,AH$172),(INDEX($F55:$N55,0,AH$174+1)-INDEX($F55:$N55,0,AH$174))/(INDEX($F$4:$N$4,0,AH$174+1)-INDEX($F$4:$N$4,0,AH$174))+AG182)))</f>
        <v>134.92225567627636</v>
      </c>
      <c r="AI182" s="186" cm="1">
        <f t="array" ref="AI182">IF(AI$174=-1,AJ182,IF(AI$174=99,AH182,IF(AI$174=0,INDEX($F55:$N55,0,AI$172),(INDEX($F55:$N55,0,AI$174+1)-INDEX($F55:$N55,0,AI$174))/(INDEX($F$4:$N$4,0,AI$174+1)-INDEX($F$4:$N$4,0,AI$174))+AH182)))</f>
        <v>137.54338863964179</v>
      </c>
      <c r="AJ182" s="186" cm="1">
        <f t="array" ref="AJ182">IF(AJ$174=-1,AK182,IF(AJ$174=99,AI182,IF(AJ$174=0,INDEX($F55:$N55,0,AJ$172),(INDEX($F55:$N55,0,AJ$174+1)-INDEX($F55:$N55,0,AJ$174))/(INDEX($F$4:$N$4,0,AJ$174+1)-INDEX($F$4:$N$4,0,AJ$174))+AI182)))</f>
        <v>140.16452160300722</v>
      </c>
      <c r="AK182" s="186" cm="1">
        <f t="array" ref="AK182">IF(AK$174=-1,AL182,IF(AK$174=99,AJ182,IF(AK$174=0,INDEX($F55:$N55,0,AK$172),(INDEX($F55:$N55,0,AK$174+1)-INDEX($F55:$N55,0,AK$174))/(INDEX($F$4:$N$4,0,AK$174+1)-INDEX($F$4:$N$4,0,AK$174))+AJ182)))</f>
        <v>142.78565456637264</v>
      </c>
      <c r="AL182" s="186" cm="1">
        <f t="array" ref="AL182">IF(AL$174=-1,AM182,IF(AL$174=99,AK182,IF(AL$174=0,INDEX($F55:$N55,0,AL$172),(INDEX($F55:$N55,0,AL$174+1)-INDEX($F55:$N55,0,AL$174))/(INDEX($F$4:$N$4,0,AL$174+1)-INDEX($F$4:$N$4,0,AL$174))+AK182)))</f>
        <v>145.40678752973807</v>
      </c>
      <c r="AM182" s="186" cm="1">
        <f t="array" ref="AM182">IF(AM$174=-1,AN182,IF(AM$174=99,AL182,IF(AM$174=0,INDEX($F55:$N55,0,AM$172),(INDEX($F55:$N55,0,AM$174+1)-INDEX($F55:$N55,0,AM$174))/(INDEX($F$4:$N$4,0,AM$174+1)-INDEX($F$4:$N$4,0,AM$174))+AL182)))</f>
        <v>148.02792049310344</v>
      </c>
      <c r="AN182" s="186" cm="1">
        <f t="array" ref="AN182">IF(AN$174=-1,AO182,IF(AN$174=99,AM182,IF(AN$174=0,INDEX($F55:$N55,0,AN$172),(INDEX($F55:$N55,0,AN$174+1)-INDEX($F55:$N55,0,AN$174))/(INDEX($F$4:$N$4,0,AN$174+1)-INDEX($F$4:$N$4,0,AN$174))+AM182)))</f>
        <v>151.49902825528841</v>
      </c>
      <c r="AO182" s="186" cm="1">
        <f t="array" ref="AO182">IF(AO$174=-1,AP182,IF(AO$174=99,AN182,IF(AO$174=0,INDEX($F55:$N55,0,AO$172),(INDEX($F55:$N55,0,AO$174+1)-INDEX($F55:$N55,0,AO$174))/(INDEX($F$4:$N$4,0,AO$174+1)-INDEX($F$4:$N$4,0,AO$174))+AN182)))</f>
        <v>182.73899811495326</v>
      </c>
      <c r="AP182" s="186" cm="1">
        <f t="array" ref="AP182">IF(AP$174=-1,AQ182,IF(AP$174=99,AO182,IF(AP$174=0,INDEX($F55:$N55,0,AP$172),(INDEX($F55:$N55,0,AP$174+1)-INDEX($F55:$N55,0,AP$174))/(INDEX($F$4:$N$4,0,AP$174+1)-INDEX($F$4:$N$4,0,AP$174))+AO182)))</f>
        <v>182.73899811495326</v>
      </c>
      <c r="AQ182" s="186" cm="1">
        <f t="array" ref="AQ182">IF(AQ$174=-1,AR182,IF(AQ$174=99,AP182,IF(AQ$174=0,INDEX($F55:$N55,0,AQ$172),(INDEX($F55:$N55,0,AQ$174+1)-INDEX($F55:$N55,0,AQ$174))/(INDEX($F$4:$N$4,0,AQ$174+1)-INDEX($F$4:$N$4,0,AQ$174))+AP182)))</f>
        <v>182.73899811495326</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28.003212301240232</v>
      </c>
      <c r="L183" s="186" cm="1">
        <f t="array" ref="L183">IF(L$174=-1,M183,IF(L$174=99,K183,IF(L$174=0,INDEX($F56:$N56,0,L$172),(INDEX($F56:$N56,0,L$174+1)-INDEX($F56:$N56,0,L$174))/(INDEX($F$4:$N$4,0,L$174+1)-INDEX($F$4:$N$4,0,L$174))+K183)))</f>
        <v>28.505324096441122</v>
      </c>
      <c r="M183" s="186" cm="1">
        <f t="array" ref="M183">IF(M$174=-1,N183,IF(M$174=99,L183,IF(M$174=0,INDEX($F56:$N56,0,M$172),(INDEX($F56:$N56,0,M$174+1)-INDEX($F56:$N56,0,M$174))/(INDEX($F$4:$N$4,0,M$174+1)-INDEX($F$4:$N$4,0,M$174))+L183)))</f>
        <v>29.007435891642011</v>
      </c>
      <c r="N183" s="186" cm="1">
        <f t="array" ref="N183">IF(N$174=-1,O183,IF(N$174=99,M183,IF(N$174=0,INDEX($F56:$N56,0,N$172),(INDEX($F56:$N56,0,N$174+1)-INDEX($F56:$N56,0,N$174))/(INDEX($F$4:$N$4,0,N$174+1)-INDEX($F$4:$N$4,0,N$174))+M183)))</f>
        <v>29.509547686842904</v>
      </c>
      <c r="O183" s="186" cm="1">
        <f t="array" ref="O183">IF(O$174=-1,P183,IF(O$174=99,N183,IF(O$174=0,INDEX($F56:$N56,0,O$172),(INDEX($F56:$N56,0,O$174+1)-INDEX($F56:$N56,0,O$174))/(INDEX($F$4:$N$4,0,O$174+1)-INDEX($F$4:$N$4,0,O$174))+N183)))</f>
        <v>29.78087689103732</v>
      </c>
      <c r="P183" s="186" cm="1">
        <f t="array" ref="P183">IF(P$174=-1,Q183,IF(P$174=99,O183,IF(P$174=0,INDEX($F56:$N56,0,P$172),(INDEX($F56:$N56,0,P$174+1)-INDEX($F56:$N56,0,P$174))/(INDEX($F$4:$N$4,0,P$174+1)-INDEX($F$4:$N$4,0,P$174))+O183)))</f>
        <v>30.052206095231735</v>
      </c>
      <c r="Q183" s="186" cm="1">
        <f t="array" ref="Q183">IF(Q$174=-1,R183,IF(Q$174=99,P183,IF(Q$174=0,INDEX($F56:$N56,0,Q$172),(INDEX($F56:$N56,0,Q$174+1)-INDEX($F56:$N56,0,Q$174))/(INDEX($F$4:$N$4,0,Q$174+1)-INDEX($F$4:$N$4,0,Q$174))+P183)))</f>
        <v>30.239243877244334</v>
      </c>
      <c r="R183" s="186" cm="1">
        <f t="array" ref="R183">IF(R$174=-1,S183,IF(R$174=99,Q183,IF(R$174=0,INDEX($F56:$N56,0,R$172),(INDEX($F56:$N56,0,R$174+1)-INDEX($F56:$N56,0,R$174))/(INDEX($F$4:$N$4,0,R$174+1)-INDEX($F$4:$N$4,0,R$174))+Q183)))</f>
        <v>30.426281659256937</v>
      </c>
      <c r="S183" s="186" cm="1">
        <f t="array" ref="S183">IF(S$174=-1,T183,IF(S$174=99,R183,IF(S$174=0,INDEX($F56:$N56,0,S$172),(INDEX($F56:$N56,0,S$174+1)-INDEX($F56:$N56,0,S$174))/(INDEX($F$4:$N$4,0,S$174+1)-INDEX($F$4:$N$4,0,S$174))+R183)))</f>
        <v>28.672553550177572</v>
      </c>
      <c r="T183" s="186" cm="1">
        <f t="array" ref="T183">IF(T$174=-1,U183,IF(T$174=99,S183,IF(T$174=0,INDEX($F56:$N56,0,T$172),(INDEX($F56:$N56,0,T$174+1)-INDEX($F56:$N56,0,T$174))/(INDEX($F$4:$N$4,0,T$174+1)-INDEX($F$4:$N$4,0,T$174))+S183)))</f>
        <v>29.151094576924471</v>
      </c>
      <c r="U183" s="186" cm="1">
        <f t="array" ref="U183">IF(U$174=-1,V183,IF(U$174=99,T183,IF(U$174=0,INDEX($F56:$N56,0,U$172),(INDEX($F56:$N56,0,U$174+1)-INDEX($F56:$N56,0,U$174))/(INDEX($F$4:$N$4,0,U$174+1)-INDEX($F$4:$N$4,0,U$174))+T183)))</f>
        <v>29.76755219030283</v>
      </c>
      <c r="V183" s="186" cm="1">
        <f t="array" ref="V183">IF(V$174=-1,W183,IF(V$174=99,U183,IF(V$174=0,INDEX($F56:$N56,0,V$172),(INDEX($F56:$N56,0,V$174+1)-INDEX($F56:$N56,0,V$174))/(INDEX($F$4:$N$4,0,V$174+1)-INDEX($F$4:$N$4,0,V$174))+U183)))</f>
        <v>30.384009803681188</v>
      </c>
      <c r="W183" s="186" cm="1">
        <f t="array" ref="W183">IF(W$174=-1,X183,IF(W$174=99,V183,IF(W$174=0,INDEX($F56:$N56,0,W$172),(INDEX($F56:$N56,0,W$174+1)-INDEX($F56:$N56,0,W$174))/(INDEX($F$4:$N$4,0,W$174+1)-INDEX($F$4:$N$4,0,W$174))+V183)))</f>
        <v>31.000467417059546</v>
      </c>
      <c r="X183" s="186" cm="1">
        <f t="array" ref="X183">IF(X$174=-1,Y183,IF(X$174=99,W183,IF(X$174=0,INDEX($F56:$N56,0,X$172),(INDEX($F56:$N56,0,X$174+1)-INDEX($F56:$N56,0,X$174))/(INDEX($F$4:$N$4,0,X$174+1)-INDEX($F$4:$N$4,0,X$174))+W183)))</f>
        <v>31.616925030437905</v>
      </c>
      <c r="Y183" s="186" cm="1">
        <f t="array" ref="Y183">IF(Y$174=-1,Z183,IF(Y$174=99,X183,IF(Y$174=0,INDEX($F56:$N56,0,Y$172),(INDEX($F56:$N56,0,Y$174+1)-INDEX($F56:$N56,0,Y$174))/(INDEX($F$4:$N$4,0,Y$174+1)-INDEX($F$4:$N$4,0,Y$174))+X183)))</f>
        <v>32.233382643816263</v>
      </c>
      <c r="Z183" s="186" cm="1">
        <f t="array" ref="Z183">IF(Z$174=-1,AA183,IF(Z$174=99,Y183,IF(Z$174=0,INDEX($F56:$N56,0,Z$172),(INDEX($F56:$N56,0,Z$174+1)-INDEX($F56:$N56,0,Z$174))/(INDEX($F$4:$N$4,0,Z$174+1)-INDEX($F$4:$N$4,0,Z$174))+Y183)))</f>
        <v>32.849840257194622</v>
      </c>
      <c r="AA183" s="186" cm="1">
        <f t="array" ref="AA183">IF(AA$174=-1,AB183,IF(AA$174=99,Z183,IF(AA$174=0,INDEX($F56:$N56,0,AA$172),(INDEX($F56:$N56,0,AA$174+1)-INDEX($F56:$N56,0,AA$174))/(INDEX($F$4:$N$4,0,AA$174+1)-INDEX($F$4:$N$4,0,AA$174))+Z183)))</f>
        <v>33.46629787057298</v>
      </c>
      <c r="AB183" s="186" cm="1">
        <f t="array" ref="AB183">IF(AB$174=-1,AC183,IF(AB$174=99,AA183,IF(AB$174=0,INDEX($F56:$N56,0,AB$172),(INDEX($F56:$N56,0,AB$174+1)-INDEX($F56:$N56,0,AB$174))/(INDEX($F$4:$N$4,0,AB$174+1)-INDEX($F$4:$N$4,0,AB$174))+AA183)))</f>
        <v>34.082755483951338</v>
      </c>
      <c r="AC183" s="186" cm="1">
        <f t="array" ref="AC183">IF(AC$174=-1,AD183,IF(AC$174=99,AB183,IF(AC$174=0,INDEX($F56:$N56,0,AC$172),(INDEX($F56:$N56,0,AC$174+1)-INDEX($F56:$N56,0,AC$174))/(INDEX($F$4:$N$4,0,AC$174+1)-INDEX($F$4:$N$4,0,AC$174))+AB183)))</f>
        <v>34.699213097329711</v>
      </c>
      <c r="AD183" s="186" cm="1">
        <f t="array" ref="AD183">IF(AD$174=-1,AE183,IF(AD$174=99,AC183,IF(AD$174=0,INDEX($F56:$N56,0,AD$172),(INDEX($F56:$N56,0,AD$174+1)-INDEX($F56:$N56,0,AD$174))/(INDEX($F$4:$N$4,0,AD$174+1)-INDEX($F$4:$N$4,0,AD$174))+AC183)))</f>
        <v>35.445837597412712</v>
      </c>
      <c r="AE183" s="186" cm="1">
        <f t="array" ref="AE183">IF(AE$174=-1,AF183,IF(AE$174=99,AD183,IF(AE$174=0,INDEX($F56:$N56,0,AE$172),(INDEX($F56:$N56,0,AE$174+1)-INDEX($F56:$N56,0,AE$174))/(INDEX($F$4:$N$4,0,AE$174+1)-INDEX($F$4:$N$4,0,AE$174))+AD183)))</f>
        <v>36.192462097495714</v>
      </c>
      <c r="AF183" s="186" cm="1">
        <f t="array" ref="AF183">IF(AF$174=-1,AG183,IF(AF$174=99,AE183,IF(AF$174=0,INDEX($F56:$N56,0,AF$172),(INDEX($F56:$N56,0,AF$174+1)-INDEX($F56:$N56,0,AF$174))/(INDEX($F$4:$N$4,0,AF$174+1)-INDEX($F$4:$N$4,0,AF$174))+AE183)))</f>
        <v>36.939086597578715</v>
      </c>
      <c r="AG183" s="186" cm="1">
        <f t="array" ref="AG183">IF(AG$174=-1,AH183,IF(AG$174=99,AF183,IF(AG$174=0,INDEX($F56:$N56,0,AG$172),(INDEX($F56:$N56,0,AG$174+1)-INDEX($F56:$N56,0,AG$174))/(INDEX($F$4:$N$4,0,AG$174+1)-INDEX($F$4:$N$4,0,AG$174))+AF183)))</f>
        <v>37.685711097661716</v>
      </c>
      <c r="AH183" s="186" cm="1">
        <f t="array" ref="AH183">IF(AH$174=-1,AI183,IF(AH$174=99,AG183,IF(AH$174=0,INDEX($F56:$N56,0,AH$172),(INDEX($F56:$N56,0,AH$174+1)-INDEX($F56:$N56,0,AH$174))/(INDEX($F$4:$N$4,0,AH$174+1)-INDEX($F$4:$N$4,0,AH$174))+AG183)))</f>
        <v>38.432335597744718</v>
      </c>
      <c r="AI183" s="186" cm="1">
        <f t="array" ref="AI183">IF(AI$174=-1,AJ183,IF(AI$174=99,AH183,IF(AI$174=0,INDEX($F56:$N56,0,AI$172),(INDEX($F56:$N56,0,AI$174+1)-INDEX($F56:$N56,0,AI$174))/(INDEX($F$4:$N$4,0,AI$174+1)-INDEX($F$4:$N$4,0,AI$174))+AH183)))</f>
        <v>39.178960097827719</v>
      </c>
      <c r="AJ183" s="186" cm="1">
        <f t="array" ref="AJ183">IF(AJ$174=-1,AK183,IF(AJ$174=99,AI183,IF(AJ$174=0,INDEX($F56:$N56,0,AJ$172),(INDEX($F56:$N56,0,AJ$174+1)-INDEX($F56:$N56,0,AJ$174))/(INDEX($F$4:$N$4,0,AJ$174+1)-INDEX($F$4:$N$4,0,AJ$174))+AI183)))</f>
        <v>39.925584597910721</v>
      </c>
      <c r="AK183" s="186" cm="1">
        <f t="array" ref="AK183">IF(AK$174=-1,AL183,IF(AK$174=99,AJ183,IF(AK$174=0,INDEX($F56:$N56,0,AK$172),(INDEX($F56:$N56,0,AK$174+1)-INDEX($F56:$N56,0,AK$174))/(INDEX($F$4:$N$4,0,AK$174+1)-INDEX($F$4:$N$4,0,AK$174))+AJ183)))</f>
        <v>40.672209097993722</v>
      </c>
      <c r="AL183" s="186" cm="1">
        <f t="array" ref="AL183">IF(AL$174=-1,AM183,IF(AL$174=99,AK183,IF(AL$174=0,INDEX($F56:$N56,0,AL$172),(INDEX($F56:$N56,0,AL$174+1)-INDEX($F56:$N56,0,AL$174))/(INDEX($F$4:$N$4,0,AL$174+1)-INDEX($F$4:$N$4,0,AL$174))+AK183)))</f>
        <v>41.418833598076723</v>
      </c>
      <c r="AM183" s="186" cm="1">
        <f t="array" ref="AM183">IF(AM$174=-1,AN183,IF(AM$174=99,AL183,IF(AM$174=0,INDEX($F56:$N56,0,AM$172),(INDEX($F56:$N56,0,AM$174+1)-INDEX($F56:$N56,0,AM$174))/(INDEX($F$4:$N$4,0,AM$174+1)-INDEX($F$4:$N$4,0,AM$174))+AL183)))</f>
        <v>42.165458098159739</v>
      </c>
      <c r="AN183" s="186" cm="1">
        <f t="array" ref="AN183">IF(AN$174=-1,AO183,IF(AN$174=99,AM183,IF(AN$174=0,INDEX($F56:$N56,0,AN$172),(INDEX($F56:$N56,0,AN$174+1)-INDEX($F56:$N56,0,AN$174))/(INDEX($F$4:$N$4,0,AN$174+1)-INDEX($F$4:$N$4,0,AN$174))+AM183)))</f>
        <v>43.15419622548773</v>
      </c>
      <c r="AO183" s="186" cm="1">
        <f t="array" ref="AO183">IF(AO$174=-1,AP183,IF(AO$174=99,AN183,IF(AO$174=0,INDEX($F56:$N56,0,AO$172),(INDEX($F56:$N56,0,AO$174+1)-INDEX($F56:$N56,0,AO$174))/(INDEX($F$4:$N$4,0,AO$174+1)-INDEX($F$4:$N$4,0,AO$174))+AN183)))</f>
        <v>52.052839371439646</v>
      </c>
      <c r="AP183" s="186" cm="1">
        <f t="array" ref="AP183">IF(AP$174=-1,AQ183,IF(AP$174=99,AO183,IF(AP$174=0,INDEX($F56:$N56,0,AP$172),(INDEX($F56:$N56,0,AP$174+1)-INDEX($F56:$N56,0,AP$174))/(INDEX($F$4:$N$4,0,AP$174+1)-INDEX($F$4:$N$4,0,AP$174))+AO183)))</f>
        <v>52.052839371439646</v>
      </c>
      <c r="AQ183" s="186" cm="1">
        <f t="array" ref="AQ183">IF(AQ$174=-1,AR183,IF(AQ$174=99,AP183,IF(AQ$174=0,INDEX($F56:$N56,0,AQ$172),(INDEX($F56:$N56,0,AQ$174+1)-INDEX($F56:$N56,0,AQ$174))/(INDEX($F$4:$N$4,0,AQ$174+1)-INDEX($F$4:$N$4,0,AQ$174))+AP183)))</f>
        <v>52.052839371439646</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1.0763192990282064</v>
      </c>
      <c r="L184" s="186" cm="1">
        <f t="array" ref="L184">IF(L$174=-1,M184,IF(L$174=99,K184,IF(L$174=0,INDEX($F57:$N57,0,L$172),(INDEX($F57:$N57,0,L$174+1)-INDEX($F57:$N57,0,L$174))/(INDEX($F$4:$N$4,0,L$174+1)-INDEX($F$4:$N$4,0,L$174))+K184)))</f>
        <v>1.0956182497925258</v>
      </c>
      <c r="M184" s="186" cm="1">
        <f t="array" ref="M184">IF(M$174=-1,N184,IF(M$174=99,L184,IF(M$174=0,INDEX($F57:$N57,0,M$172),(INDEX($F57:$N57,0,M$174+1)-INDEX($F57:$N57,0,M$174))/(INDEX($F$4:$N$4,0,M$174+1)-INDEX($F$4:$N$4,0,M$174))+L184)))</f>
        <v>1.1149172005568451</v>
      </c>
      <c r="N184" s="186" cm="1">
        <f t="array" ref="N184">IF(N$174=-1,O184,IF(N$174=99,M184,IF(N$174=0,INDEX($F57:$N57,0,N$172),(INDEX($F57:$N57,0,N$174+1)-INDEX($F57:$N57,0,N$174))/(INDEX($F$4:$N$4,0,N$174+1)-INDEX($F$4:$N$4,0,N$174))+M184)))</f>
        <v>1.1342161513211646</v>
      </c>
      <c r="O184" s="186" cm="1">
        <f t="array" ref="O184">IF(O$174=-1,P184,IF(O$174=99,N184,IF(O$174=0,INDEX($F57:$N57,0,O$172),(INDEX($F57:$N57,0,O$174+1)-INDEX($F57:$N57,0,O$174))/(INDEX($F$4:$N$4,0,O$174+1)-INDEX($F$4:$N$4,0,O$174))+N184)))</f>
        <v>1.1446448427056697</v>
      </c>
      <c r="P184" s="186" cm="1">
        <f t="array" ref="P184">IF(P$174=-1,Q184,IF(P$174=99,O184,IF(P$174=0,INDEX($F57:$N57,0,P$172),(INDEX($F57:$N57,0,P$174+1)-INDEX($F57:$N57,0,P$174))/(INDEX($F$4:$N$4,0,P$174+1)-INDEX($F$4:$N$4,0,P$174))+O184)))</f>
        <v>1.155073534090175</v>
      </c>
      <c r="Q184" s="186" cm="1">
        <f t="array" ref="Q184">IF(Q$174=-1,R184,IF(Q$174=99,P184,IF(Q$174=0,INDEX($F57:$N57,0,Q$172),(INDEX($F57:$N57,0,Q$174+1)-INDEX($F57:$N57,0,Q$174))/(INDEX($F$4:$N$4,0,Q$174+1)-INDEX($F$4:$N$4,0,Q$174))+P184)))</f>
        <v>1.1622624370010985</v>
      </c>
      <c r="R184" s="186" cm="1">
        <f t="array" ref="R184">IF(R$174=-1,S184,IF(R$174=99,Q184,IF(R$174=0,INDEX($F57:$N57,0,R$172),(INDEX($F57:$N57,0,R$174+1)-INDEX($F57:$N57,0,R$174))/(INDEX($F$4:$N$4,0,R$174+1)-INDEX($F$4:$N$4,0,R$174))+Q184)))</f>
        <v>1.1694513399120219</v>
      </c>
      <c r="S184" s="186" cm="1">
        <f t="array" ref="S184">IF(S$174=-1,T184,IF(S$174=99,R184,IF(S$174=0,INDEX($F57:$N57,0,S$172),(INDEX($F57:$N57,0,S$174+1)-INDEX($F57:$N57,0,S$174))/(INDEX($F$4:$N$4,0,S$174+1)-INDEX($F$4:$N$4,0,S$174))+R184)))</f>
        <v>1.1020458084056681</v>
      </c>
      <c r="T184" s="186" cm="1">
        <f t="array" ref="T184">IF(T$174=-1,U184,IF(T$174=99,S184,IF(T$174=0,INDEX($F57:$N57,0,T$172),(INDEX($F57:$N57,0,T$174+1)-INDEX($F57:$N57,0,T$174))/(INDEX($F$4:$N$4,0,T$174+1)-INDEX($F$4:$N$4,0,T$174))+S184)))</f>
        <v>1.120438803356524</v>
      </c>
      <c r="U184" s="186" cm="1">
        <f t="array" ref="U184">IF(U$174=-1,V184,IF(U$174=99,T184,IF(U$174=0,INDEX($F57:$N57,0,U$172),(INDEX($F57:$N57,0,U$174+1)-INDEX($F57:$N57,0,U$174))/(INDEX($F$4:$N$4,0,U$174+1)-INDEX($F$4:$N$4,0,U$174))+T184)))</f>
        <v>1.1441327002985764</v>
      </c>
      <c r="V184" s="186" cm="1">
        <f t="array" ref="V184">IF(V$174=-1,W184,IF(V$174=99,U184,IF(V$174=0,INDEX($F57:$N57,0,V$172),(INDEX($F57:$N57,0,V$174+1)-INDEX($F57:$N57,0,V$174))/(INDEX($F$4:$N$4,0,V$174+1)-INDEX($F$4:$N$4,0,V$174))+U184)))</f>
        <v>1.1678265972406288</v>
      </c>
      <c r="W184" s="186" cm="1">
        <f t="array" ref="W184">IF(W$174=-1,X184,IF(W$174=99,V184,IF(W$174=0,INDEX($F57:$N57,0,W$172),(INDEX($F57:$N57,0,W$174+1)-INDEX($F57:$N57,0,W$174))/(INDEX($F$4:$N$4,0,W$174+1)-INDEX($F$4:$N$4,0,W$174))+V184)))</f>
        <v>1.1915204941826811</v>
      </c>
      <c r="X184" s="186" cm="1">
        <f t="array" ref="X184">IF(X$174=-1,Y184,IF(X$174=99,W184,IF(X$174=0,INDEX($F57:$N57,0,X$172),(INDEX($F57:$N57,0,X$174+1)-INDEX($F57:$N57,0,X$174))/(INDEX($F$4:$N$4,0,X$174+1)-INDEX($F$4:$N$4,0,X$174))+W184)))</f>
        <v>1.2152143911247335</v>
      </c>
      <c r="Y184" s="186" cm="1">
        <f t="array" ref="Y184">IF(Y$174=-1,Z184,IF(Y$174=99,X184,IF(Y$174=0,INDEX($F57:$N57,0,Y$172),(INDEX($F57:$N57,0,Y$174+1)-INDEX($F57:$N57,0,Y$174))/(INDEX($F$4:$N$4,0,Y$174+1)-INDEX($F$4:$N$4,0,Y$174))+X184)))</f>
        <v>1.2389082880667859</v>
      </c>
      <c r="Z184" s="186" cm="1">
        <f t="array" ref="Z184">IF(Z$174=-1,AA184,IF(Z$174=99,Y184,IF(Z$174=0,INDEX($F57:$N57,0,Z$172),(INDEX($F57:$N57,0,Z$174+1)-INDEX($F57:$N57,0,Z$174))/(INDEX($F$4:$N$4,0,Z$174+1)-INDEX($F$4:$N$4,0,Z$174))+Y184)))</f>
        <v>1.2626021850088383</v>
      </c>
      <c r="AA184" s="186" cm="1">
        <f t="array" ref="AA184">IF(AA$174=-1,AB184,IF(AA$174=99,Z184,IF(AA$174=0,INDEX($F57:$N57,0,AA$172),(INDEX($F57:$N57,0,AA$174+1)-INDEX($F57:$N57,0,AA$174))/(INDEX($F$4:$N$4,0,AA$174+1)-INDEX($F$4:$N$4,0,AA$174))+Z184)))</f>
        <v>1.2862960819508906</v>
      </c>
      <c r="AB184" s="186" cm="1">
        <f t="array" ref="AB184">IF(AB$174=-1,AC184,IF(AB$174=99,AA184,IF(AB$174=0,INDEX($F57:$N57,0,AB$172),(INDEX($F57:$N57,0,AB$174+1)-INDEX($F57:$N57,0,AB$174))/(INDEX($F$4:$N$4,0,AB$174+1)-INDEX($F$4:$N$4,0,AB$174))+AA184)))</f>
        <v>1.309989978892943</v>
      </c>
      <c r="AC184" s="186" cm="1">
        <f t="array" ref="AC184">IF(AC$174=-1,AD184,IF(AC$174=99,AB184,IF(AC$174=0,INDEX($F57:$N57,0,AC$172),(INDEX($F57:$N57,0,AC$174+1)-INDEX($F57:$N57,0,AC$174))/(INDEX($F$4:$N$4,0,AC$174+1)-INDEX($F$4:$N$4,0,AC$174))+AB184)))</f>
        <v>1.3336838758349947</v>
      </c>
      <c r="AD184" s="186" cm="1">
        <f t="array" ref="AD184">IF(AD$174=-1,AE184,IF(AD$174=99,AC184,IF(AD$174=0,INDEX($F57:$N57,0,AD$172),(INDEX($F57:$N57,0,AD$174+1)-INDEX($F57:$N57,0,AD$174))/(INDEX($F$4:$N$4,0,AD$174+1)-INDEX($F$4:$N$4,0,AD$174))+AC184)))</f>
        <v>1.3623808106695399</v>
      </c>
      <c r="AE184" s="186" cm="1">
        <f t="array" ref="AE184">IF(AE$174=-1,AF184,IF(AE$174=99,AD184,IF(AE$174=0,INDEX($F57:$N57,0,AE$172),(INDEX($F57:$N57,0,AE$174+1)-INDEX($F57:$N57,0,AE$174))/(INDEX($F$4:$N$4,0,AE$174+1)-INDEX($F$4:$N$4,0,AE$174))+AD184)))</f>
        <v>1.391077745504085</v>
      </c>
      <c r="AF184" s="186" cm="1">
        <f t="array" ref="AF184">IF(AF$174=-1,AG184,IF(AF$174=99,AE184,IF(AF$174=0,INDEX($F57:$N57,0,AF$172),(INDEX($F57:$N57,0,AF$174+1)-INDEX($F57:$N57,0,AF$174))/(INDEX($F$4:$N$4,0,AF$174+1)-INDEX($F$4:$N$4,0,AF$174))+AE184)))</f>
        <v>1.4197746803386302</v>
      </c>
      <c r="AG184" s="186" cm="1">
        <f t="array" ref="AG184">IF(AG$174=-1,AH184,IF(AG$174=99,AF184,IF(AG$174=0,INDEX($F57:$N57,0,AG$172),(INDEX($F57:$N57,0,AG$174+1)-INDEX($F57:$N57,0,AG$174))/(INDEX($F$4:$N$4,0,AG$174+1)-INDEX($F$4:$N$4,0,AG$174))+AF184)))</f>
        <v>1.4484716151731754</v>
      </c>
      <c r="AH184" s="186" cm="1">
        <f t="array" ref="AH184">IF(AH$174=-1,AI184,IF(AH$174=99,AG184,IF(AH$174=0,INDEX($F57:$N57,0,AH$172),(INDEX($F57:$N57,0,AH$174+1)-INDEX($F57:$N57,0,AH$174))/(INDEX($F$4:$N$4,0,AH$174+1)-INDEX($F$4:$N$4,0,AH$174))+AG184)))</f>
        <v>1.4771685500077205</v>
      </c>
      <c r="AI184" s="186" cm="1">
        <f t="array" ref="AI184">IF(AI$174=-1,AJ184,IF(AI$174=99,AH184,IF(AI$174=0,INDEX($F57:$N57,0,AI$172),(INDEX($F57:$N57,0,AI$174+1)-INDEX($F57:$N57,0,AI$174))/(INDEX($F$4:$N$4,0,AI$174+1)-INDEX($F$4:$N$4,0,AI$174))+AH184)))</f>
        <v>1.5058654848422657</v>
      </c>
      <c r="AJ184" s="186" cm="1">
        <f t="array" ref="AJ184">IF(AJ$174=-1,AK184,IF(AJ$174=99,AI184,IF(AJ$174=0,INDEX($F57:$N57,0,AJ$172),(INDEX($F57:$N57,0,AJ$174+1)-INDEX($F57:$N57,0,AJ$174))/(INDEX($F$4:$N$4,0,AJ$174+1)-INDEX($F$4:$N$4,0,AJ$174))+AI184)))</f>
        <v>1.5345624196768108</v>
      </c>
      <c r="AK184" s="186" cm="1">
        <f t="array" ref="AK184">IF(AK$174=-1,AL184,IF(AK$174=99,AJ184,IF(AK$174=0,INDEX($F57:$N57,0,AK$172),(INDEX($F57:$N57,0,AK$174+1)-INDEX($F57:$N57,0,AK$174))/(INDEX($F$4:$N$4,0,AK$174+1)-INDEX($F$4:$N$4,0,AK$174))+AJ184)))</f>
        <v>1.563259354511356</v>
      </c>
      <c r="AL184" s="186" cm="1">
        <f t="array" ref="AL184">IF(AL$174=-1,AM184,IF(AL$174=99,AK184,IF(AL$174=0,INDEX($F57:$N57,0,AL$172),(INDEX($F57:$N57,0,AL$174+1)-INDEX($F57:$N57,0,AL$174))/(INDEX($F$4:$N$4,0,AL$174+1)-INDEX($F$4:$N$4,0,AL$174))+AK184)))</f>
        <v>1.5919562893459012</v>
      </c>
      <c r="AM184" s="186" cm="1">
        <f t="array" ref="AM184">IF(AM$174=-1,AN184,IF(AM$174=99,AL184,IF(AM$174=0,INDEX($F57:$N57,0,AM$172),(INDEX($F57:$N57,0,AM$174+1)-INDEX($F57:$N57,0,AM$174))/(INDEX($F$4:$N$4,0,AM$174+1)-INDEX($F$4:$N$4,0,AM$174))+AL184)))</f>
        <v>1.6206532241804459</v>
      </c>
      <c r="AN184" s="186" cm="1">
        <f t="array" ref="AN184">IF(AN$174=-1,AO184,IF(AN$174=99,AM184,IF(AN$174=0,INDEX($F57:$N57,0,AN$172),(INDEX($F57:$N57,0,AN$174+1)-INDEX($F57:$N57,0,AN$174))/(INDEX($F$4:$N$4,0,AN$174+1)-INDEX($F$4:$N$4,0,AN$174))+AM184)))</f>
        <v>1.6586559331796913</v>
      </c>
      <c r="AO184" s="186" cm="1">
        <f t="array" ref="AO184">IF(AO$174=-1,AP184,IF(AO$174=99,AN184,IF(AO$174=0,INDEX($F57:$N57,0,AO$172),(INDEX($F57:$N57,0,AO$174+1)-INDEX($F57:$N57,0,AO$174))/(INDEX($F$4:$N$4,0,AO$174+1)-INDEX($F$4:$N$4,0,AO$174))+AN184)))</f>
        <v>2.000680314172901</v>
      </c>
      <c r="AP184" s="186" cm="1">
        <f t="array" ref="AP184">IF(AP$174=-1,AQ184,IF(AP$174=99,AO184,IF(AP$174=0,INDEX($F57:$N57,0,AP$172),(INDEX($F57:$N57,0,AP$174+1)-INDEX($F57:$N57,0,AP$174))/(INDEX($F$4:$N$4,0,AP$174+1)-INDEX($F$4:$N$4,0,AP$174))+AO184)))</f>
        <v>2.000680314172901</v>
      </c>
      <c r="AQ184" s="186" cm="1">
        <f t="array" ref="AQ184">IF(AQ$174=-1,AR184,IF(AQ$174=99,AP184,IF(AQ$174=0,INDEX($F57:$N57,0,AQ$172),(INDEX($F57:$N57,0,AQ$174+1)-INDEX($F57:$N57,0,AQ$174))/(INDEX($F$4:$N$4,0,AQ$174+1)-INDEX($F$4:$N$4,0,AQ$174))+AP184)))</f>
        <v>2.000680314172901</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0.87560973396075781</v>
      </c>
      <c r="L185" s="186" cm="1">
        <f t="array" ref="L185">IF(L$174=-1,M185,IF(L$174=99,K185,IF(L$174=0,INDEX($F58:$N58,0,L$172),(INDEX($F58:$N58,0,L$174+1)-INDEX($F58:$N58,0,L$174))/(INDEX($F$4:$N$4,0,L$174+1)-INDEX($F$4:$N$4,0,L$174))+K185)))</f>
        <v>0.89130986045642202</v>
      </c>
      <c r="M185" s="186" cm="1">
        <f t="array" ref="M185">IF(M$174=-1,N185,IF(M$174=99,L185,IF(M$174=0,INDEX($F58:$N58,0,M$172),(INDEX($F58:$N58,0,M$174+1)-INDEX($F58:$N58,0,M$174))/(INDEX($F$4:$N$4,0,M$174+1)-INDEX($F$4:$N$4,0,M$174))+L185)))</f>
        <v>0.90700998695208623</v>
      </c>
      <c r="N185" s="186" cm="1">
        <f t="array" ref="N185">IF(N$174=-1,O185,IF(N$174=99,M185,IF(N$174=0,INDEX($F58:$N58,0,N$172),(INDEX($F58:$N58,0,N$174+1)-INDEX($F58:$N58,0,N$174))/(INDEX($F$4:$N$4,0,N$174+1)-INDEX($F$4:$N$4,0,N$174))+M185)))</f>
        <v>0.92271011344775034</v>
      </c>
      <c r="O185" s="186" cm="1">
        <f t="array" ref="O185">IF(O$174=-1,P185,IF(O$174=99,N185,IF(O$174=0,INDEX($F58:$N58,0,O$172),(INDEX($F58:$N58,0,O$174+1)-INDEX($F58:$N58,0,O$174))/(INDEX($F$4:$N$4,0,O$174+1)-INDEX($F$4:$N$4,0,O$174))+N185)))</f>
        <v>0.93119408627717948</v>
      </c>
      <c r="P185" s="186" cm="1">
        <f t="array" ref="P185">IF(P$174=-1,Q185,IF(P$174=99,O185,IF(P$174=0,INDEX($F58:$N58,0,P$172),(INDEX($F58:$N58,0,P$174+1)-INDEX($F58:$N58,0,P$174))/(INDEX($F$4:$N$4,0,P$174+1)-INDEX($F$4:$N$4,0,P$174))+O185)))</f>
        <v>0.93967805910660851</v>
      </c>
      <c r="Q185" s="186" cm="1">
        <f t="array" ref="Q185">IF(Q$174=-1,R185,IF(Q$174=99,P185,IF(Q$174=0,INDEX($F58:$N58,0,Q$172),(INDEX($F58:$N58,0,Q$174+1)-INDEX($F58:$N58,0,Q$174))/(INDEX($F$4:$N$4,0,Q$174+1)-INDEX($F$4:$N$4,0,Q$174))+P185)))</f>
        <v>0.94552639181883136</v>
      </c>
      <c r="R185" s="186" cm="1">
        <f t="array" ref="R185">IF(R$174=-1,S185,IF(R$174=99,Q185,IF(R$174=0,INDEX($F58:$N58,0,R$172),(INDEX($F58:$N58,0,R$174+1)-INDEX($F58:$N58,0,R$174))/(INDEX($F$4:$N$4,0,R$174+1)-INDEX($F$4:$N$4,0,R$174))+Q185)))</f>
        <v>0.95137472453105421</v>
      </c>
      <c r="S185" s="186" cm="1">
        <f t="array" ref="S185">IF(S$174=-1,T185,IF(S$174=99,R185,IF(S$174=0,INDEX($F58:$N58,0,S$172),(INDEX($F58:$N58,0,S$174+1)-INDEX($F58:$N58,0,S$174))/(INDEX($F$4:$N$4,0,S$174+1)-INDEX($F$4:$N$4,0,S$174))+R185)))</f>
        <v>0.89653882261695572</v>
      </c>
      <c r="T185" s="186" cm="1">
        <f t="array" ref="T185">IF(T$174=-1,U185,IF(T$174=99,S185,IF(T$174=0,INDEX($F58:$N58,0,T$172),(INDEX($F58:$N58,0,T$174+1)-INDEX($F58:$N58,0,T$174))/(INDEX($F$4:$N$4,0,T$174+1)-INDEX($F$4:$N$4,0,T$174))+S185)))</f>
        <v>0.9115019338704673</v>
      </c>
      <c r="U185" s="186" cm="1">
        <f t="array" ref="U185">IF(U$174=-1,V185,IF(U$174=99,T185,IF(U$174=0,INDEX($F58:$N58,0,U$172),(INDEX($F58:$N58,0,U$174+1)-INDEX($F58:$N58,0,U$174))/(INDEX($F$4:$N$4,0,U$174+1)-INDEX($F$4:$N$4,0,U$174))+T185)))</f>
        <v>0.93077744701666454</v>
      </c>
      <c r="V185" s="186" cm="1">
        <f t="array" ref="V185">IF(V$174=-1,W185,IF(V$174=99,U185,IF(V$174=0,INDEX($F58:$N58,0,V$172),(INDEX($F58:$N58,0,V$174+1)-INDEX($F58:$N58,0,V$174))/(INDEX($F$4:$N$4,0,V$174+1)-INDEX($F$4:$N$4,0,V$174))+U185)))</f>
        <v>0.95005296016286178</v>
      </c>
      <c r="W185" s="186" cm="1">
        <f t="array" ref="W185">IF(W$174=-1,X185,IF(W$174=99,V185,IF(W$174=0,INDEX($F58:$N58,0,W$172),(INDEX($F58:$N58,0,W$174+1)-INDEX($F58:$N58,0,W$174))/(INDEX($F$4:$N$4,0,W$174+1)-INDEX($F$4:$N$4,0,W$174))+V185)))</f>
        <v>0.96932847330905902</v>
      </c>
      <c r="X185" s="186" cm="1">
        <f t="array" ref="X185">IF(X$174=-1,Y185,IF(X$174=99,W185,IF(X$174=0,INDEX($F58:$N58,0,X$172),(INDEX($F58:$N58,0,X$174+1)-INDEX($F58:$N58,0,X$174))/(INDEX($F$4:$N$4,0,X$174+1)-INDEX($F$4:$N$4,0,X$174))+W185)))</f>
        <v>0.98860398645525627</v>
      </c>
      <c r="Y185" s="186" cm="1">
        <f t="array" ref="Y185">IF(Y$174=-1,Z185,IF(Y$174=99,X185,IF(Y$174=0,INDEX($F58:$N58,0,Y$172),(INDEX($F58:$N58,0,Y$174+1)-INDEX($F58:$N58,0,Y$174))/(INDEX($F$4:$N$4,0,Y$174+1)-INDEX($F$4:$N$4,0,Y$174))+X185)))</f>
        <v>1.0078794996014535</v>
      </c>
      <c r="Z185" s="186" cm="1">
        <f t="array" ref="Z185">IF(Z$174=-1,AA185,IF(Z$174=99,Y185,IF(Z$174=0,INDEX($F58:$N58,0,Z$172),(INDEX($F58:$N58,0,Z$174+1)-INDEX($F58:$N58,0,Z$174))/(INDEX($F$4:$N$4,0,Z$174+1)-INDEX($F$4:$N$4,0,Z$174))+Y185)))</f>
        <v>1.0271550127476508</v>
      </c>
      <c r="AA185" s="186" cm="1">
        <f t="array" ref="AA185">IF(AA$174=-1,AB185,IF(AA$174=99,Z185,IF(AA$174=0,INDEX($F58:$N58,0,AA$172),(INDEX($F58:$N58,0,AA$174+1)-INDEX($F58:$N58,0,AA$174))/(INDEX($F$4:$N$4,0,AA$174+1)-INDEX($F$4:$N$4,0,AA$174))+Z185)))</f>
        <v>1.046430525893848</v>
      </c>
      <c r="AB185" s="186" cm="1">
        <f t="array" ref="AB185">IF(AB$174=-1,AC185,IF(AB$174=99,AA185,IF(AB$174=0,INDEX($F58:$N58,0,AB$172),(INDEX($F58:$N58,0,AB$174+1)-INDEX($F58:$N58,0,AB$174))/(INDEX($F$4:$N$4,0,AB$174+1)-INDEX($F$4:$N$4,0,AB$174))+AA185)))</f>
        <v>1.0657060390400452</v>
      </c>
      <c r="AC185" s="186" cm="1">
        <f t="array" ref="AC185">IF(AC$174=-1,AD185,IF(AC$174=99,AB185,IF(AC$174=0,INDEX($F58:$N58,0,AC$172),(INDEX($F58:$N58,0,AC$174+1)-INDEX($F58:$N58,0,AC$174))/(INDEX($F$4:$N$4,0,AC$174+1)-INDEX($F$4:$N$4,0,AC$174))+AB185)))</f>
        <v>1.0849815521862427</v>
      </c>
      <c r="AD185" s="186" cm="1">
        <f t="array" ref="AD185">IF(AD$174=-1,AE185,IF(AD$174=99,AC185,IF(AD$174=0,INDEX($F58:$N58,0,AD$172),(INDEX($F58:$N58,0,AD$174+1)-INDEX($F58:$N58,0,AD$174))/(INDEX($F$4:$N$4,0,AD$174+1)-INDEX($F$4:$N$4,0,AD$174))+AC185)))</f>
        <v>1.1083271481433647</v>
      </c>
      <c r="AE185" s="186" cm="1">
        <f t="array" ref="AE185">IF(AE$174=-1,AF185,IF(AE$174=99,AD185,IF(AE$174=0,INDEX($F58:$N58,0,AE$172),(INDEX($F58:$N58,0,AE$174+1)-INDEX($F58:$N58,0,AE$174))/(INDEX($F$4:$N$4,0,AE$174+1)-INDEX($F$4:$N$4,0,AE$174))+AD185)))</f>
        <v>1.1316727441004868</v>
      </c>
      <c r="AF185" s="186" cm="1">
        <f t="array" ref="AF185">IF(AF$174=-1,AG185,IF(AF$174=99,AE185,IF(AF$174=0,INDEX($F58:$N58,0,AF$172),(INDEX($F58:$N58,0,AF$174+1)-INDEX($F58:$N58,0,AF$174))/(INDEX($F$4:$N$4,0,AF$174+1)-INDEX($F$4:$N$4,0,AF$174))+AE185)))</f>
        <v>1.1550183400576088</v>
      </c>
      <c r="AG185" s="186" cm="1">
        <f t="array" ref="AG185">IF(AG$174=-1,AH185,IF(AG$174=99,AF185,IF(AG$174=0,INDEX($F58:$N58,0,AG$172),(INDEX($F58:$N58,0,AG$174+1)-INDEX($F58:$N58,0,AG$174))/(INDEX($F$4:$N$4,0,AG$174+1)-INDEX($F$4:$N$4,0,AG$174))+AF185)))</f>
        <v>1.1783639360147309</v>
      </c>
      <c r="AH185" s="186" cm="1">
        <f t="array" ref="AH185">IF(AH$174=-1,AI185,IF(AH$174=99,AG185,IF(AH$174=0,INDEX($F58:$N58,0,AH$172),(INDEX($F58:$N58,0,AH$174+1)-INDEX($F58:$N58,0,AH$174))/(INDEX($F$4:$N$4,0,AH$174+1)-INDEX($F$4:$N$4,0,AH$174))+AG185)))</f>
        <v>1.2017095319718529</v>
      </c>
      <c r="AI185" s="186" cm="1">
        <f t="array" ref="AI185">IF(AI$174=-1,AJ185,IF(AI$174=99,AH185,IF(AI$174=0,INDEX($F58:$N58,0,AI$172),(INDEX($F58:$N58,0,AI$174+1)-INDEX($F58:$N58,0,AI$174))/(INDEX($F$4:$N$4,0,AI$174+1)-INDEX($F$4:$N$4,0,AI$174))+AH185)))</f>
        <v>1.225055127928975</v>
      </c>
      <c r="AJ185" s="186" cm="1">
        <f t="array" ref="AJ185">IF(AJ$174=-1,AK185,IF(AJ$174=99,AI185,IF(AJ$174=0,INDEX($F58:$N58,0,AJ$172),(INDEX($F58:$N58,0,AJ$174+1)-INDEX($F58:$N58,0,AJ$174))/(INDEX($F$4:$N$4,0,AJ$174+1)-INDEX($F$4:$N$4,0,AJ$174))+AI185)))</f>
        <v>1.248400723886097</v>
      </c>
      <c r="AK185" s="186" cm="1">
        <f t="array" ref="AK185">IF(AK$174=-1,AL185,IF(AK$174=99,AJ185,IF(AK$174=0,INDEX($F58:$N58,0,AK$172),(INDEX($F58:$N58,0,AK$174+1)-INDEX($F58:$N58,0,AK$174))/(INDEX($F$4:$N$4,0,AK$174+1)-INDEX($F$4:$N$4,0,AK$174))+AJ185)))</f>
        <v>1.2717463198432191</v>
      </c>
      <c r="AL185" s="186" cm="1">
        <f t="array" ref="AL185">IF(AL$174=-1,AM185,IF(AL$174=99,AK185,IF(AL$174=0,INDEX($F58:$N58,0,AL$172),(INDEX($F58:$N58,0,AL$174+1)-INDEX($F58:$N58,0,AL$174))/(INDEX($F$4:$N$4,0,AL$174+1)-INDEX($F$4:$N$4,0,AL$174))+AK185)))</f>
        <v>1.2950919158003411</v>
      </c>
      <c r="AM185" s="186" cm="1">
        <f t="array" ref="AM185">IF(AM$174=-1,AN185,IF(AM$174=99,AL185,IF(AM$174=0,INDEX($F58:$N58,0,AM$172),(INDEX($F58:$N58,0,AM$174+1)-INDEX($F58:$N58,0,AM$174))/(INDEX($F$4:$N$4,0,AM$174+1)-INDEX($F$4:$N$4,0,AM$174))+AL185)))</f>
        <v>1.3184375117574623</v>
      </c>
      <c r="AN185" s="186" cm="1">
        <f t="array" ref="AN185">IF(AN$174=-1,AO185,IF(AN$174=99,AM185,IF(AN$174=0,INDEX($F58:$N58,0,AN$172),(INDEX($F58:$N58,0,AN$174+1)-INDEX($F58:$N58,0,AN$174))/(INDEX($F$4:$N$4,0,AN$174+1)-INDEX($F$4:$N$4,0,AN$174))+AM185)))</f>
        <v>1.3493535623631343</v>
      </c>
      <c r="AO185" s="186" cm="1">
        <f t="array" ref="AO185">IF(AO$174=-1,AP185,IF(AO$174=99,AN185,IF(AO$174=0,INDEX($F58:$N58,0,AO$172),(INDEX($F58:$N58,0,AO$174+1)-INDEX($F58:$N58,0,AO$174))/(INDEX($F$4:$N$4,0,AO$174+1)-INDEX($F$4:$N$4,0,AO$174))+AN185)))</f>
        <v>1.6275980178141825</v>
      </c>
      <c r="AP185" s="186" cm="1">
        <f t="array" ref="AP185">IF(AP$174=-1,AQ185,IF(AP$174=99,AO185,IF(AP$174=0,INDEX($F58:$N58,0,AP$172),(INDEX($F58:$N58,0,AP$174+1)-INDEX($F58:$N58,0,AP$174))/(INDEX($F$4:$N$4,0,AP$174+1)-INDEX($F$4:$N$4,0,AP$174))+AO185)))</f>
        <v>1.6275980178141825</v>
      </c>
      <c r="AQ185" s="186" cm="1">
        <f t="array" ref="AQ185">IF(AQ$174=-1,AR185,IF(AQ$174=99,AP185,IF(AQ$174=0,INDEX($F58:$N58,0,AQ$172),(INDEX($F58:$N58,0,AQ$174+1)-INDEX($F58:$N58,0,AQ$174))/(INDEX($F$4:$N$4,0,AQ$174+1)-INDEX($F$4:$N$4,0,AQ$174))+AP185)))</f>
        <v>1.6275980178141825</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22.394471154794275</v>
      </c>
      <c r="M186" s="186">
        <f t="shared" si="247"/>
        <v>22.788942309588549</v>
      </c>
      <c r="N186" s="186">
        <f t="shared" si="247"/>
        <v>23.18341346438282</v>
      </c>
      <c r="O186" s="186">
        <f t="shared" si="247"/>
        <v>23.396576241140856</v>
      </c>
      <c r="P186" s="186">
        <f t="shared" si="247"/>
        <v>23.609739017898892</v>
      </c>
      <c r="Q186" s="186">
        <f t="shared" si="247"/>
        <v>23.75668041733595</v>
      </c>
      <c r="R186" s="186">
        <f t="shared" si="247"/>
        <v>23.903621816773004</v>
      </c>
      <c r="S186" s="186">
        <f t="shared" si="247"/>
        <v>22.525850653068428</v>
      </c>
      <c r="T186" s="186">
        <f t="shared" si="247"/>
        <v>22.901804042814558</v>
      </c>
      <c r="U186" s="186">
        <f t="shared" si="247"/>
        <v>23.386108034386382</v>
      </c>
      <c r="V186" s="186">
        <f t="shared" si="247"/>
        <v>23.870412025958206</v>
      </c>
      <c r="W186" s="186">
        <f t="shared" si="247"/>
        <v>24.354716017530031</v>
      </c>
      <c r="X186" s="186">
        <f t="shared" si="247"/>
        <v>24.839020009101855</v>
      </c>
      <c r="Y186" s="186">
        <f t="shared" si="247"/>
        <v>25.323324000673679</v>
      </c>
      <c r="Z186" s="186">
        <f t="shared" si="247"/>
        <v>25.807627992245504</v>
      </c>
      <c r="AA186" s="186">
        <f t="shared" si="247"/>
        <v>26.291931983817328</v>
      </c>
      <c r="AB186" s="186">
        <f t="shared" si="247"/>
        <v>26.776235975389152</v>
      </c>
      <c r="AC186" s="186">
        <f t="shared" si="247"/>
        <v>27.260539966960991</v>
      </c>
      <c r="AD186" s="186">
        <f t="shared" si="247"/>
        <v>27.847106208902403</v>
      </c>
      <c r="AE186" s="186">
        <f t="shared" si="247"/>
        <v>28.433672450843815</v>
      </c>
      <c r="AF186" s="186">
        <f t="shared" si="247"/>
        <v>29.020238692785227</v>
      </c>
      <c r="AG186" s="186">
        <f t="shared" si="247"/>
        <v>29.60680493472664</v>
      </c>
      <c r="AH186" s="186">
        <f t="shared" si="247"/>
        <v>30.193371176668052</v>
      </c>
      <c r="AI186" s="186">
        <f t="shared" si="247"/>
        <v>30.779937418609464</v>
      </c>
      <c r="AJ186" s="186">
        <f t="shared" si="247"/>
        <v>31.366503660550876</v>
      </c>
      <c r="AK186" s="186">
        <f t="shared" si="247"/>
        <v>31.953069902492288</v>
      </c>
      <c r="AL186" s="186">
        <f t="shared" si="247"/>
        <v>32.5396361444337</v>
      </c>
      <c r="AM186" s="186">
        <f t="shared" si="247"/>
        <v>33.126202386375127</v>
      </c>
      <c r="AN186" s="186">
        <f t="shared" si="247"/>
        <v>37.010085165111256</v>
      </c>
      <c r="AO186" s="186">
        <f t="shared" si="247"/>
        <v>40.893967943847407</v>
      </c>
      <c r="AP186" s="186">
        <f t="shared" si="247"/>
        <v>40.893967943847407</v>
      </c>
      <c r="AQ186" s="186">
        <f t="shared" si="247"/>
        <v>40.893967943847407</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v>
      </c>
      <c r="M187" s="186">
        <f t="shared" si="248"/>
        <v>26.000111453212398</v>
      </c>
      <c r="N187" s="186">
        <f t="shared" si="248"/>
        <v>26.4501671798186</v>
      </c>
      <c r="O187" s="186">
        <f t="shared" si="248"/>
        <v>26.693366529665269</v>
      </c>
      <c r="P187" s="186">
        <f t="shared" si="248"/>
        <v>26.936565879511939</v>
      </c>
      <c r="Q187" s="186">
        <f t="shared" si="248"/>
        <v>27.104212657960581</v>
      </c>
      <c r="R187" s="186">
        <f t="shared" si="248"/>
        <v>27.271859436409223</v>
      </c>
      <c r="S187" s="186">
        <f t="shared" si="248"/>
        <v>25.699947790546275</v>
      </c>
      <c r="T187" s="186">
        <f t="shared" si="248"/>
        <v>26.12887643066572</v>
      </c>
      <c r="U187" s="186">
        <f t="shared" si="248"/>
        <v>26.681423257413577</v>
      </c>
      <c r="V187" s="186">
        <f t="shared" si="248"/>
        <v>27.233970084161434</v>
      </c>
      <c r="W187" s="186">
        <f t="shared" si="248"/>
        <v>27.786516910909292</v>
      </c>
      <c r="X187" s="186">
        <f t="shared" si="248"/>
        <v>28.339063737657149</v>
      </c>
      <c r="Y187" s="186">
        <f t="shared" si="248"/>
        <v>28.891610564405006</v>
      </c>
      <c r="Z187" s="186">
        <f t="shared" si="248"/>
        <v>29.444157391152864</v>
      </c>
      <c r="AA187" s="186">
        <f t="shared" si="248"/>
        <v>29.996704217900721</v>
      </c>
      <c r="AB187" s="186">
        <f t="shared" si="248"/>
        <v>30.549251044648578</v>
      </c>
      <c r="AC187" s="186">
        <f t="shared" si="248"/>
        <v>31.101797871396428</v>
      </c>
      <c r="AD187" s="186">
        <f t="shared" si="248"/>
        <v>31.771016629247768</v>
      </c>
      <c r="AE187" s="186">
        <f t="shared" si="248"/>
        <v>32.440235387099108</v>
      </c>
      <c r="AF187" s="186">
        <f t="shared" si="248"/>
        <v>33.109454144950448</v>
      </c>
      <c r="AG187" s="186">
        <f t="shared" si="248"/>
        <v>33.778672902801787</v>
      </c>
      <c r="AH187" s="186">
        <f t="shared" si="248"/>
        <v>34.447891660653127</v>
      </c>
      <c r="AI187" s="186">
        <f t="shared" si="248"/>
        <v>35.117110418504467</v>
      </c>
      <c r="AJ187" s="186">
        <f t="shared" si="248"/>
        <v>35.786329176355807</v>
      </c>
      <c r="AK187" s="186">
        <f t="shared" si="248"/>
        <v>36.455547934207146</v>
      </c>
      <c r="AL187" s="186">
        <f t="shared" si="248"/>
        <v>37.124766692058486</v>
      </c>
      <c r="AM187" s="186">
        <f t="shared" si="248"/>
        <v>37.793985449909833</v>
      </c>
      <c r="AN187" s="186">
        <f t="shared" si="248"/>
        <v>42.225142620195165</v>
      </c>
      <c r="AO187" s="186">
        <f t="shared" si="248"/>
        <v>46.656299790480489</v>
      </c>
      <c r="AP187" s="186">
        <f t="shared" si="248"/>
        <v>46.656299790480489</v>
      </c>
      <c r="AQ187" s="186">
        <f t="shared" si="248"/>
        <v>46.656299790480489</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81.331040777374611</v>
      </c>
      <c r="U188" s="186">
        <f t="shared" si="249"/>
        <v>82.062170075963863</v>
      </c>
      <c r="V188" s="186">
        <f t="shared" si="249"/>
        <v>82.793299374553115</v>
      </c>
      <c r="W188" s="186">
        <f t="shared" si="249"/>
        <v>83.524428673142367</v>
      </c>
      <c r="X188" s="186">
        <f t="shared" si="249"/>
        <v>84.255557971731619</v>
      </c>
      <c r="Y188" s="186">
        <f t="shared" si="249"/>
        <v>84.986687270320871</v>
      </c>
      <c r="Z188" s="186">
        <f t="shared" si="249"/>
        <v>85.717816568910123</v>
      </c>
      <c r="AA188" s="186">
        <f t="shared" si="249"/>
        <v>86.448945867499376</v>
      </c>
      <c r="AB188" s="186">
        <f t="shared" si="249"/>
        <v>87.180075166088628</v>
      </c>
      <c r="AC188" s="186">
        <f t="shared" si="249"/>
        <v>87.911204464677908</v>
      </c>
      <c r="AD188" s="186">
        <f t="shared" si="249"/>
        <v>89.965956911277232</v>
      </c>
      <c r="AE188" s="186">
        <f t="shared" si="249"/>
        <v>92.020709357876555</v>
      </c>
      <c r="AF188" s="186">
        <f t="shared" si="249"/>
        <v>94.075461804475879</v>
      </c>
      <c r="AG188" s="186">
        <f t="shared" si="249"/>
        <v>96.130214251075202</v>
      </c>
      <c r="AH188" s="186">
        <f t="shared" si="249"/>
        <v>98.184966697674525</v>
      </c>
      <c r="AI188" s="186">
        <f t="shared" si="249"/>
        <v>100.23971914427385</v>
      </c>
      <c r="AJ188" s="186">
        <f t="shared" si="249"/>
        <v>102.29447159087317</v>
      </c>
      <c r="AK188" s="186">
        <f t="shared" si="249"/>
        <v>104.3492240374725</v>
      </c>
      <c r="AL188" s="186">
        <f t="shared" si="249"/>
        <v>106.40397648407182</v>
      </c>
      <c r="AM188" s="186">
        <f t="shared" si="249"/>
        <v>108.4587289306711</v>
      </c>
      <c r="AN188" s="186">
        <f t="shared" si="249"/>
        <v>120.07603703362946</v>
      </c>
      <c r="AO188" s="186">
        <f t="shared" si="249"/>
        <v>131.69334513658779</v>
      </c>
      <c r="AP188" s="186">
        <f t="shared" si="249"/>
        <v>131.69334513658779</v>
      </c>
      <c r="AQ188" s="186">
        <f t="shared" si="249"/>
        <v>131.69334513658779</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3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0" t="s">
        <v>296</v>
      </c>
      <c r="C2" s="350"/>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29.344340061153815</v>
      </c>
      <c r="K13" s="186" cm="1">
        <f t="array" ref="K13">INDEX(Drivers!$C$31:$AG$33,1,K$11)</f>
        <v>27.576928941791273</v>
      </c>
      <c r="L13" s="186" cm="1">
        <f t="array" ref="L13">INDEX(Drivers!$C$31:$AG$33,1,L$11)</f>
        <v>24.77756774067592</v>
      </c>
      <c r="M13" s="186" cm="1">
        <f t="array" ref="M13">INDEX(Drivers!$C$31:$AG$33,1,M$11)</f>
        <v>21.170905408759651</v>
      </c>
      <c r="N13" s="40"/>
      <c r="O13" s="186">
        <f>F13</f>
        <v>25.676476665132281</v>
      </c>
      <c r="P13" s="186">
        <f t="shared" si="1"/>
        <v>25.755361891142741</v>
      </c>
      <c r="Q13" s="186">
        <f t="shared" si="1"/>
        <v>25.946710085536886</v>
      </c>
      <c r="R13" s="186">
        <f t="shared" si="1"/>
        <v>26.998265626975765</v>
      </c>
      <c r="S13" s="186">
        <f t="shared" si="1"/>
        <v>29.344340061153815</v>
      </c>
      <c r="T13" s="186">
        <f t="shared" ref="T13:V15" si="3">K13</f>
        <v>27.576928941791273</v>
      </c>
      <c r="U13" s="186">
        <f t="shared" si="3"/>
        <v>24.77756774067592</v>
      </c>
      <c r="V13" s="186">
        <f t="shared" si="3"/>
        <v>21.170905408759651</v>
      </c>
      <c r="X13" s="186">
        <f>F13</f>
        <v>25.676476665132281</v>
      </c>
      <c r="Y13" s="186">
        <f t="shared" ref="Y13:AE15" si="4">G13</f>
        <v>25.755361891142741</v>
      </c>
      <c r="Z13" s="186">
        <f t="shared" si="4"/>
        <v>25.946710085536886</v>
      </c>
      <c r="AA13" s="186">
        <f t="shared" si="4"/>
        <v>26.998265626975765</v>
      </c>
      <c r="AB13" s="186">
        <f t="shared" si="4"/>
        <v>29.344340061153815</v>
      </c>
      <c r="AC13" s="7">
        <f>T13</f>
        <v>27.576928941791273</v>
      </c>
      <c r="AD13" s="186">
        <f t="shared" si="4"/>
        <v>24.77756774067592</v>
      </c>
      <c r="AE13" s="186">
        <f t="shared" si="4"/>
        <v>21.170905408759651</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18.510597711060569</v>
      </c>
      <c r="K14" s="186" cm="1">
        <f t="array" ref="K14">INDEX(Drivers!$C$31:$AG$33,2,K$11)</f>
        <v>21.852471212406805</v>
      </c>
      <c r="L14" s="186" cm="1">
        <f t="array" ref="L14">INDEX(Drivers!$C$31:$AG$33,2,L$11)</f>
        <v>25.055625964060635</v>
      </c>
      <c r="M14" s="186" cm="1">
        <f t="array" ref="M14">INDEX(Drivers!$C$31:$AG$33,2,M$11)</f>
        <v>27.784561104415136</v>
      </c>
      <c r="N14" s="40"/>
      <c r="O14" s="186">
        <f t="shared" ref="O14:O15" si="5">F14</f>
        <v>16.65350655721161</v>
      </c>
      <c r="P14" s="186">
        <f t="shared" si="1"/>
        <v>17.422744808714206</v>
      </c>
      <c r="Q14" s="186">
        <f t="shared" si="1"/>
        <v>18.376375848815535</v>
      </c>
      <c r="R14" s="186">
        <f t="shared" si="1"/>
        <v>19.311259441517389</v>
      </c>
      <c r="S14" s="186">
        <f t="shared" si="1"/>
        <v>18.510597711060569</v>
      </c>
      <c r="T14" s="186">
        <f t="shared" si="3"/>
        <v>21.852471212406805</v>
      </c>
      <c r="U14" s="186">
        <f t="shared" si="3"/>
        <v>25.055625964060635</v>
      </c>
      <c r="V14" s="186">
        <f t="shared" si="3"/>
        <v>27.784561104415136</v>
      </c>
      <c r="X14" s="186">
        <f t="shared" ref="X14:X15" si="6">F14</f>
        <v>16.65350655721161</v>
      </c>
      <c r="Y14" s="186">
        <f t="shared" si="4"/>
        <v>17.422744808714206</v>
      </c>
      <c r="Z14" s="186">
        <f t="shared" si="4"/>
        <v>18.376375848815535</v>
      </c>
      <c r="AA14" s="186">
        <f t="shared" si="4"/>
        <v>19.311259441517389</v>
      </c>
      <c r="AB14" s="186">
        <f t="shared" si="4"/>
        <v>18.510597711060569</v>
      </c>
      <c r="AC14" s="7">
        <f>T14</f>
        <v>21.852471212406805</v>
      </c>
      <c r="AD14" s="186">
        <f t="shared" si="4"/>
        <v>25.055625964060635</v>
      </c>
      <c r="AE14" s="186">
        <f t="shared" si="4"/>
        <v>27.784561104415136</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12.360333390426053</v>
      </c>
      <c r="K15" s="186" cm="1">
        <f t="array" ref="K15">INDEX(Drivers!$C$31:$AG$33,3,K$11)</f>
        <v>17.359151947826106</v>
      </c>
      <c r="L15" s="186" cm="1">
        <f t="array" ref="L15">INDEX(Drivers!$C$31:$AG$33,3,L$11)</f>
        <v>22.805901976022387</v>
      </c>
      <c r="M15" s="186" cm="1">
        <f t="array" ref="M15">INDEX(Drivers!$C$31:$AG$33,3,M$11)</f>
        <v>28.238970749992106</v>
      </c>
      <c r="N15" s="40"/>
      <c r="O15" s="186">
        <f t="shared" si="5"/>
        <v>12.420508234977223</v>
      </c>
      <c r="P15" s="186">
        <f t="shared" si="1"/>
        <v>13.343841341791148</v>
      </c>
      <c r="Q15" s="186">
        <f t="shared" si="1"/>
        <v>14.041748987467024</v>
      </c>
      <c r="R15" s="186">
        <f t="shared" si="1"/>
        <v>12.021367799432369</v>
      </c>
      <c r="S15" s="186">
        <f t="shared" si="1"/>
        <v>12.360333390426053</v>
      </c>
      <c r="T15" s="186">
        <f t="shared" si="3"/>
        <v>17.359151947826106</v>
      </c>
      <c r="U15" s="186">
        <f t="shared" si="3"/>
        <v>22.805901976022387</v>
      </c>
      <c r="V15" s="186">
        <f t="shared" si="3"/>
        <v>28.238970749992106</v>
      </c>
      <c r="X15" s="186">
        <f t="shared" si="6"/>
        <v>12.420508234977223</v>
      </c>
      <c r="Y15" s="186">
        <f t="shared" si="4"/>
        <v>13.343841341791148</v>
      </c>
      <c r="Z15" s="186">
        <f t="shared" si="4"/>
        <v>14.041748987467024</v>
      </c>
      <c r="AA15" s="186">
        <f t="shared" si="4"/>
        <v>12.021367799432369</v>
      </c>
      <c r="AB15" s="186">
        <f t="shared" si="4"/>
        <v>12.360333390426053</v>
      </c>
      <c r="AC15" s="7">
        <f>T15</f>
        <v>17.359151947826106</v>
      </c>
      <c r="AD15" s="186">
        <f t="shared" si="4"/>
        <v>22.805901976022387</v>
      </c>
      <c r="AE15" s="186">
        <f t="shared" si="4"/>
        <v>28.238970749992106</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60.215271162640434</v>
      </c>
      <c r="K16" s="3">
        <f t="shared" si="7"/>
        <v>66.788552102024184</v>
      </c>
      <c r="L16" s="3">
        <f>SUM(L13:L15)</f>
        <v>72.639095680758942</v>
      </c>
      <c r="M16" s="3">
        <f>SUM(M13:M15)</f>
        <v>77.19443726316689</v>
      </c>
      <c r="N16" s="40"/>
      <c r="O16" s="3">
        <f>SUM(O13:O15)</f>
        <v>54.750491457321118</v>
      </c>
      <c r="P16" s="3">
        <f t="shared" ref="P16:V16" si="8">SUM(P13:P15)</f>
        <v>56.521948041648095</v>
      </c>
      <c r="Q16" s="3">
        <f t="shared" si="8"/>
        <v>58.364834921819444</v>
      </c>
      <c r="R16" s="3">
        <f t="shared" si="8"/>
        <v>58.330892867925527</v>
      </c>
      <c r="S16" s="3">
        <f t="shared" si="8"/>
        <v>60.215271162640434</v>
      </c>
      <c r="T16" s="3">
        <f t="shared" si="8"/>
        <v>66.788552102024184</v>
      </c>
      <c r="U16" s="3">
        <f t="shared" si="8"/>
        <v>72.639095680758942</v>
      </c>
      <c r="V16" s="3">
        <f t="shared" si="8"/>
        <v>77.19443726316689</v>
      </c>
      <c r="X16" s="47">
        <f>SUM(X13:X15)</f>
        <v>54.750491457321118</v>
      </c>
      <c r="Y16" s="47">
        <f t="shared" ref="Y16:AE16" si="9">SUM(Y13:Y15)</f>
        <v>56.521948041648095</v>
      </c>
      <c r="Z16" s="47">
        <f t="shared" si="9"/>
        <v>58.364834921819444</v>
      </c>
      <c r="AA16" s="47">
        <f t="shared" si="9"/>
        <v>58.330892867925527</v>
      </c>
      <c r="AB16" s="47">
        <f t="shared" si="9"/>
        <v>60.215271162640434</v>
      </c>
      <c r="AC16" s="7">
        <f>T16</f>
        <v>66.788552102024184</v>
      </c>
      <c r="AD16" s="47">
        <f t="shared" si="9"/>
        <v>72.639095680758942</v>
      </c>
      <c r="AE16" s="47">
        <f t="shared" si="9"/>
        <v>77.19443726316689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12.872168238829479</v>
      </c>
      <c r="H45" s="186">
        <f t="shared" si="92"/>
        <v>12.87400493789956</v>
      </c>
      <c r="I45" s="186">
        <f t="shared" si="92"/>
        <v>12.819145071004039</v>
      </c>
      <c r="J45" s="186">
        <f t="shared" si="92"/>
        <v>12.832442386369101</v>
      </c>
      <c r="K45" s="186">
        <f t="shared" si="92"/>
        <v>12.900282164882674</v>
      </c>
      <c r="L45" s="186">
        <f t="shared" si="92"/>
        <v>12.964654678599771</v>
      </c>
      <c r="M45" s="186">
        <f>SUMPRODUCT(M41:M44,M54:M57)/SUM(M54:M57)</f>
        <v>13.012926798752982</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0.46056536616763466</v>
      </c>
      <c r="K49" s="73">
        <f t="shared" si="93"/>
        <v>0.51644557651809408</v>
      </c>
      <c r="L49" s="73">
        <f t="shared" si="93"/>
        <v>0.58748040063030083</v>
      </c>
      <c r="M49" s="73">
        <f t="shared" si="93"/>
        <v>0.67570636523595351</v>
      </c>
      <c r="N49" s="42"/>
      <c r="O49" s="24">
        <f>E49*(1+(O48*(O47/E47-1)))</f>
        <v>0.46372346858460045</v>
      </c>
      <c r="P49" s="24">
        <f t="shared" ref="P49:V49" si="97">F49*(1+(P48*(P47/F47-1)))</f>
        <v>0.46905924231932195</v>
      </c>
      <c r="Q49" s="24">
        <f t="shared" si="97"/>
        <v>0.47271120514266252</v>
      </c>
      <c r="R49" s="73">
        <f t="shared" si="97"/>
        <v>0.45580929278482035</v>
      </c>
      <c r="S49" s="73">
        <f t="shared" si="97"/>
        <v>0.46056536616763466</v>
      </c>
      <c r="T49" s="46">
        <f t="shared" si="97"/>
        <v>0.51644557651809408</v>
      </c>
      <c r="U49" s="46">
        <f t="shared" si="97"/>
        <v>0.58748040063030083</v>
      </c>
      <c r="V49" s="46">
        <f t="shared" si="97"/>
        <v>0.67570636523595351</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0.46056536616763466</v>
      </c>
      <c r="AC49" s="46">
        <f>AA49*(1+(AC48*(AC47/AA47-1)))</f>
        <v>0.51702262898577167</v>
      </c>
      <c r="AD49" s="46">
        <f>AC49*(1+(AD48*(AD47/AC47-1)))</f>
        <v>0.57391398510449065</v>
      </c>
      <c r="AE49" s="46">
        <f>AD49*(1+(AE48*(AE47/AD47-1)))</f>
        <v>0.6256271468190191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6.2176324432630681</v>
      </c>
      <c r="K50" s="73">
        <f t="shared" si="93"/>
        <v>6.9720152829942705</v>
      </c>
      <c r="L50" s="73">
        <f t="shared" si="93"/>
        <v>7.930985408509061</v>
      </c>
      <c r="M50" s="73">
        <f t="shared" si="93"/>
        <v>9.1220359306853727</v>
      </c>
      <c r="N50" s="42"/>
      <c r="O50" s="186">
        <f>O49*O44</f>
        <v>6.2602668258921064</v>
      </c>
      <c r="P50" s="186">
        <f t="shared" ref="P50:V50" si="104">P49*P44</f>
        <v>6.3322997713108462</v>
      </c>
      <c r="Q50" s="186">
        <f t="shared" si="104"/>
        <v>6.3816012694259436</v>
      </c>
      <c r="R50" s="73">
        <f t="shared" si="104"/>
        <v>6.1534254525950747</v>
      </c>
      <c r="S50" s="73">
        <f t="shared" si="104"/>
        <v>6.2176324432630681</v>
      </c>
      <c r="T50" s="46">
        <f t="shared" si="104"/>
        <v>6.9720152829942705</v>
      </c>
      <c r="U50" s="46">
        <f t="shared" si="104"/>
        <v>7.930985408509061</v>
      </c>
      <c r="V50" s="46">
        <f t="shared" si="104"/>
        <v>9.1220359306853727</v>
      </c>
      <c r="W50" s="229"/>
      <c r="X50" s="73">
        <f t="shared" si="98"/>
        <v>6.2602668258921064</v>
      </c>
      <c r="Y50" s="73">
        <f t="shared" si="99"/>
        <v>6.3322997713108462</v>
      </c>
      <c r="Z50" s="73">
        <f t="shared" si="100"/>
        <v>6.3816012694259436</v>
      </c>
      <c r="AA50" s="73">
        <f t="shared" si="101"/>
        <v>6.1534254525950747</v>
      </c>
      <c r="AB50" s="73">
        <f t="shared" si="102"/>
        <v>6.2176324432630681</v>
      </c>
      <c r="AC50" s="46">
        <f>AC49*AC44</f>
        <v>6.6308152167425209</v>
      </c>
      <c r="AD50" s="46">
        <f>AD49*AD44</f>
        <v>6.992424516016837</v>
      </c>
      <c r="AE50" s="46">
        <f>AE49*AE44</f>
        <v>7.2413605125534106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8.7046854205682944</v>
      </c>
      <c r="K51" s="73">
        <f t="shared" si="93"/>
        <v>9.7608213961919787</v>
      </c>
      <c r="L51" s="73">
        <f t="shared" si="93"/>
        <v>11.103379571912685</v>
      </c>
      <c r="M51" s="73">
        <f t="shared" si="93"/>
        <v>12.770850302959522</v>
      </c>
      <c r="N51" s="42"/>
      <c r="O51" s="186">
        <f>O50*O38</f>
        <v>8.7643735562489482</v>
      </c>
      <c r="P51" s="186">
        <f t="shared" ref="P51:V51" si="106">P50*P38</f>
        <v>8.8652196798351834</v>
      </c>
      <c r="Q51" s="186">
        <f t="shared" si="106"/>
        <v>8.9342417771963198</v>
      </c>
      <c r="R51" s="73">
        <f>R50*R38</f>
        <v>8.6147956336331042</v>
      </c>
      <c r="S51" s="73">
        <f t="shared" si="106"/>
        <v>8.7046854205682944</v>
      </c>
      <c r="T51" s="46">
        <f t="shared" si="106"/>
        <v>9.7608213961919787</v>
      </c>
      <c r="U51" s="46">
        <f t="shared" si="106"/>
        <v>11.103379571912685</v>
      </c>
      <c r="V51" s="46">
        <f t="shared" si="106"/>
        <v>12.770850302959522</v>
      </c>
      <c r="W51" s="229"/>
      <c r="X51" s="73">
        <f t="shared" si="98"/>
        <v>8.7643735562489482</v>
      </c>
      <c r="Y51" s="73">
        <f t="shared" si="99"/>
        <v>8.8652196798351834</v>
      </c>
      <c r="Z51" s="73">
        <f t="shared" si="100"/>
        <v>8.9342417771963198</v>
      </c>
      <c r="AA51" s="73">
        <f t="shared" si="101"/>
        <v>8.6147956336331042</v>
      </c>
      <c r="AB51" s="73">
        <f t="shared" si="102"/>
        <v>8.7046854205682944</v>
      </c>
      <c r="AC51" s="46">
        <f>AC50*AC38</f>
        <v>9.2831413034395283</v>
      </c>
      <c r="AD51" s="46">
        <f>AD50*AD38</f>
        <v>9.789394322423572</v>
      </c>
      <c r="AE51" s="46">
        <f>AE50*AE38</f>
        <v>10.137904717574774</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0.14672170030576909</v>
      </c>
      <c r="K54" s="61">
        <f t="shared" ref="K54:K59" si="115">IF($D$4,AC54,T54)</f>
        <v>0.13788464470895637</v>
      </c>
      <c r="L54" s="61">
        <f t="shared" ref="L54:L59" si="116">IF($D$4,AD54,U54)</f>
        <v>0.1238878387033796</v>
      </c>
      <c r="M54" s="61">
        <f t="shared" ref="M54:M58" si="117">IF($D$4,AE54,V54)</f>
        <v>0.10585452704379826</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0.14672170030576909</v>
      </c>
      <c r="T54" s="46">
        <f t="shared" si="119"/>
        <v>0.13788464470895637</v>
      </c>
      <c r="U54" s="46">
        <f t="shared" si="119"/>
        <v>0.1238878387033796</v>
      </c>
      <c r="V54" s="46">
        <f t="shared" si="119"/>
        <v>0.10585452704379826</v>
      </c>
      <c r="W54" s="229"/>
      <c r="X54" s="186">
        <f t="shared" ref="X54:AB56" si="120">X30*X25*X13</f>
        <v>0.1283823833256614</v>
      </c>
      <c r="Y54" s="186">
        <f t="shared" si="120"/>
        <v>0.12877680945571371</v>
      </c>
      <c r="Z54" s="186">
        <f t="shared" si="120"/>
        <v>0.12973355042768442</v>
      </c>
      <c r="AA54" s="186">
        <f t="shared" si="120"/>
        <v>0.13499132813487882</v>
      </c>
      <c r="AB54" s="186">
        <f t="shared" si="120"/>
        <v>0.14672170030576909</v>
      </c>
      <c r="AC54" s="46">
        <f t="shared" ref="AC54" si="121">AC30*AC25*AC13</f>
        <v>0.32747603118377139</v>
      </c>
      <c r="AD54" s="46">
        <f t="shared" ref="AD54:AE56" si="122">AD30*AD25*AD13</f>
        <v>0.22361754885960017</v>
      </c>
      <c r="AE54" s="46">
        <f t="shared" si="122"/>
        <v>0.18151405024835304</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3.0718647236969598</v>
      </c>
      <c r="K55" s="61">
        <f t="shared" si="115"/>
        <v>3.6264542339918688</v>
      </c>
      <c r="L55" s="61">
        <f t="shared" si="116"/>
        <v>4.1580231352093717</v>
      </c>
      <c r="M55" s="61">
        <f t="shared" si="117"/>
        <v>4.6108944968890109</v>
      </c>
      <c r="N55" s="42"/>
      <c r="O55" s="186">
        <f t="shared" si="118"/>
        <v>2.7636773332492934</v>
      </c>
      <c r="P55" s="186">
        <f t="shared" si="118"/>
        <v>2.8913337107360779</v>
      </c>
      <c r="Q55" s="186">
        <f t="shared" si="118"/>
        <v>3.0495903806306055</v>
      </c>
      <c r="R55" s="186">
        <f>R31*R26*R14</f>
        <v>3.2047358801985588</v>
      </c>
      <c r="S55" s="186">
        <f t="shared" ref="S55:V55" si="123">S31*S26*S14</f>
        <v>3.0718647236969598</v>
      </c>
      <c r="T55" s="46">
        <f t="shared" si="123"/>
        <v>3.6264542339918688</v>
      </c>
      <c r="U55" s="46">
        <f t="shared" si="123"/>
        <v>4.1580231352093717</v>
      </c>
      <c r="V55" s="46">
        <f t="shared" si="123"/>
        <v>4.6108944968890109</v>
      </c>
      <c r="W55" s="229"/>
      <c r="X55" s="186">
        <f t="shared" si="120"/>
        <v>2.7636773332492934</v>
      </c>
      <c r="Y55" s="186">
        <f t="shared" si="120"/>
        <v>2.8913337107360779</v>
      </c>
      <c r="Z55" s="186">
        <f t="shared" si="120"/>
        <v>3.0495903806306055</v>
      </c>
      <c r="AA55" s="186">
        <f t="shared" si="120"/>
        <v>3.2047358801985588</v>
      </c>
      <c r="AB55" s="186">
        <f t="shared" si="120"/>
        <v>3.0718647236969598</v>
      </c>
      <c r="AC55" s="46">
        <f t="shared" ref="AC55" si="124">AC31*AC26*AC14</f>
        <v>3.2728749461776609</v>
      </c>
      <c r="AD55" s="46">
        <f t="shared" si="122"/>
        <v>3.5649850855501342</v>
      </c>
      <c r="AE55" s="46">
        <f t="shared" si="122"/>
        <v>3.5678222665163681</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3.9998017624947435</v>
      </c>
      <c r="K56" s="61">
        <f t="shared" si="115"/>
        <v>5.7376585551024304</v>
      </c>
      <c r="L56" s="61">
        <f t="shared" si="116"/>
        <v>8.0869265557380388</v>
      </c>
      <c r="M56" s="61">
        <f t="shared" si="117"/>
        <v>10.558079969856539</v>
      </c>
      <c r="N56" s="42"/>
      <c r="O56" s="186">
        <f t="shared" si="118"/>
        <v>3.9385634462472403</v>
      </c>
      <c r="P56" s="186">
        <f t="shared" si="118"/>
        <v>4.2313538823878662</v>
      </c>
      <c r="Q56" s="186">
        <f t="shared" si="118"/>
        <v>4.4526615366410756</v>
      </c>
      <c r="R56" s="186">
        <f t="shared" si="118"/>
        <v>3.8049192882812553</v>
      </c>
      <c r="S56" s="186">
        <f t="shared" ref="S56:V56" si="125">S32*S27*S15</f>
        <v>3.9998017624947435</v>
      </c>
      <c r="T56" s="46">
        <f t="shared" si="125"/>
        <v>5.7376585551024304</v>
      </c>
      <c r="U56" s="46">
        <f t="shared" si="125"/>
        <v>8.0869265557380388</v>
      </c>
      <c r="V56" s="46">
        <f t="shared" si="125"/>
        <v>10.558079969856539</v>
      </c>
      <c r="W56" s="229"/>
      <c r="X56" s="186">
        <f t="shared" si="120"/>
        <v>3.9385634462472403</v>
      </c>
      <c r="Y56" s="186">
        <f t="shared" si="120"/>
        <v>4.2313538823878662</v>
      </c>
      <c r="Z56" s="186">
        <f t="shared" si="120"/>
        <v>4.4526615366410756</v>
      </c>
      <c r="AA56" s="186">
        <f t="shared" si="120"/>
        <v>3.8049192882812553</v>
      </c>
      <c r="AB56" s="186">
        <f t="shared" si="120"/>
        <v>3.9998017624947435</v>
      </c>
      <c r="AC56" s="46">
        <f t="shared" ref="AC56" si="126">AC32*AC27*AC15</f>
        <v>5.2231115357168907</v>
      </c>
      <c r="AD56" s="46">
        <f t="shared" si="122"/>
        <v>6.5231487203475176</v>
      </c>
      <c r="AE56" s="46">
        <f t="shared" si="122"/>
        <v>7.6783538392368049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0.46056536616763466</v>
      </c>
      <c r="K57" s="61">
        <f t="shared" si="115"/>
        <v>0.51644557651809408</v>
      </c>
      <c r="L57" s="61">
        <f t="shared" si="116"/>
        <v>0.58748040063030083</v>
      </c>
      <c r="M57" s="61">
        <f t="shared" si="117"/>
        <v>0.67570636523595351</v>
      </c>
      <c r="N57" s="42"/>
      <c r="O57" s="186">
        <f>O49</f>
        <v>0.46372346858460045</v>
      </c>
      <c r="P57" s="186">
        <f t="shared" ref="P57:R57" si="127">P49</f>
        <v>0.46905924231932195</v>
      </c>
      <c r="Q57" s="186">
        <f t="shared" si="127"/>
        <v>0.47271120514266252</v>
      </c>
      <c r="R57" s="186">
        <f t="shared" si="127"/>
        <v>0.45580929278482035</v>
      </c>
      <c r="S57" s="186">
        <f>S49</f>
        <v>0.46056536616763466</v>
      </c>
      <c r="T57" s="46">
        <f t="shared" ref="T57:V57" si="128">T49</f>
        <v>0.51644557651809408</v>
      </c>
      <c r="U57" s="46">
        <f t="shared" si="128"/>
        <v>0.58748040063030083</v>
      </c>
      <c r="V57" s="46">
        <f t="shared" si="128"/>
        <v>0.67570636523595351</v>
      </c>
      <c r="W57" s="229"/>
      <c r="X57" s="186">
        <f>X49</f>
        <v>0.46372346858460045</v>
      </c>
      <c r="Y57" s="186">
        <f t="shared" ref="Y57:AB57" si="129">Y49</f>
        <v>0.46905924231932195</v>
      </c>
      <c r="Z57" s="186">
        <f t="shared" si="129"/>
        <v>0.47271120514266252</v>
      </c>
      <c r="AA57" s="186">
        <f t="shared" si="129"/>
        <v>0.45580929278482035</v>
      </c>
      <c r="AB57" s="186">
        <f t="shared" si="129"/>
        <v>0.46056536616763466</v>
      </c>
      <c r="AC57" s="46">
        <f t="shared" ref="AC57" si="130">AC49</f>
        <v>0.51702262898577167</v>
      </c>
      <c r="AD57" s="46">
        <f>AD49</f>
        <v>0.57391398510449065</v>
      </c>
      <c r="AE57" s="46">
        <f>AE49</f>
        <v>0.6256271468190191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7.6004557893995131</v>
      </c>
      <c r="J58" s="61">
        <f t="shared" si="114"/>
        <v>7.6789535526651074</v>
      </c>
      <c r="K58" s="61">
        <f t="shared" si="115"/>
        <v>10.01844301032135</v>
      </c>
      <c r="L58" s="61">
        <f t="shared" si="116"/>
        <v>12.956317930281092</v>
      </c>
      <c r="M58" s="61">
        <f t="shared" si="117"/>
        <v>15.950535359025302</v>
      </c>
      <c r="N58" s="42"/>
      <c r="O58" s="186">
        <f>SUM(O54:O57)</f>
        <v>7.2943466314067953</v>
      </c>
      <c r="P58" s="186">
        <f t="shared" ref="P58:R58" si="131">SUM(P54:P57)</f>
        <v>7.7205236448989796</v>
      </c>
      <c r="Q58" s="186">
        <f t="shared" si="131"/>
        <v>8.104696672842028</v>
      </c>
      <c r="R58" s="186">
        <f t="shared" si="131"/>
        <v>7.6004557893995131</v>
      </c>
      <c r="S58" s="186">
        <f>SUM(S54:S57)</f>
        <v>7.6789535526651074</v>
      </c>
      <c r="T58" s="46">
        <f t="shared" ref="T58" si="132">SUM(T54:T57)</f>
        <v>10.01844301032135</v>
      </c>
      <c r="U58" s="46">
        <f t="shared" ref="U58" si="133">SUM(U54:U57)</f>
        <v>12.956317930281092</v>
      </c>
      <c r="V58" s="46">
        <f>SUM(V54:V57)</f>
        <v>15.950535359025302</v>
      </c>
      <c r="W58" s="229"/>
      <c r="X58" s="186">
        <f>SUM(X54:X57)</f>
        <v>7.2943466314067953</v>
      </c>
      <c r="Y58" s="186">
        <f t="shared" ref="Y58:AC58" si="134">SUM(Y54:Y57)</f>
        <v>7.7205236448989796</v>
      </c>
      <c r="Z58" s="186">
        <f t="shared" si="134"/>
        <v>8.104696672842028</v>
      </c>
      <c r="AA58" s="186">
        <f t="shared" si="134"/>
        <v>7.6004557893995131</v>
      </c>
      <c r="AB58" s="186">
        <f t="shared" si="134"/>
        <v>7.6789535526651074</v>
      </c>
      <c r="AC58" s="46">
        <f t="shared" si="134"/>
        <v>9.3404851420640931</v>
      </c>
      <c r="AD58" s="46">
        <f>SUM(AD54:AD57)</f>
        <v>10.885665339861744</v>
      </c>
      <c r="AE58" s="46">
        <f>SUM(AE54:AE57)</f>
        <v>12.053317302820545</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7.6746572158581108</v>
      </c>
      <c r="J59" s="61">
        <f t="shared" si="114"/>
        <v>7.8415985654375699</v>
      </c>
      <c r="K59" s="61">
        <f t="shared" si="115"/>
        <v>6.6665600665908151</v>
      </c>
      <c r="L59" s="61">
        <f t="shared" si="116"/>
        <v>5.6064613474009599</v>
      </c>
      <c r="M59" s="61">
        <f>IF($D$4,AE59,V59)</f>
        <v>4.8396141900960021</v>
      </c>
      <c r="N59" s="42"/>
      <c r="O59" s="47">
        <f>F16/O58</f>
        <v>7.5058801320992172</v>
      </c>
      <c r="P59" s="47">
        <f t="shared" ref="P59:R59" si="135">G16/P58</f>
        <v>7.3209992794974035</v>
      </c>
      <c r="Q59" s="47">
        <f t="shared" si="135"/>
        <v>7.2013595669031965</v>
      </c>
      <c r="R59" s="186">
        <f t="shared" si="135"/>
        <v>7.6746572158581108</v>
      </c>
      <c r="S59" s="186">
        <f>J16/S58</f>
        <v>7.8415985654375699</v>
      </c>
      <c r="T59" s="46">
        <f t="shared" ref="T59" si="136">K16/T58</f>
        <v>6.6665600665908151</v>
      </c>
      <c r="U59" s="46">
        <f t="shared" ref="U59" si="137">L16/U58</f>
        <v>5.6064613474009599</v>
      </c>
      <c r="V59" s="46">
        <f t="shared" ref="V59" si="138">M16/V58</f>
        <v>4.8396141900960021</v>
      </c>
      <c r="W59" s="229"/>
      <c r="X59" s="47">
        <f>X16/X58</f>
        <v>7.5058801320992172</v>
      </c>
      <c r="Y59" s="47">
        <f t="shared" ref="Y59:AC59" si="139">Y16/Y58</f>
        <v>7.3209992794974035</v>
      </c>
      <c r="Z59" s="47">
        <f t="shared" si="139"/>
        <v>7.2013595669031965</v>
      </c>
      <c r="AA59" s="47">
        <f t="shared" si="139"/>
        <v>7.6746572158581108</v>
      </c>
      <c r="AB59" s="47">
        <f t="shared" si="139"/>
        <v>7.8415985654375699</v>
      </c>
      <c r="AC59" s="46">
        <f t="shared" si="139"/>
        <v>7.1504371653296177</v>
      </c>
      <c r="AD59" s="46">
        <f>AD16/AD58</f>
        <v>6.6729128089915646</v>
      </c>
      <c r="AE59" s="46">
        <f>AE16/AE58</f>
        <v>6.4044142640385768</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130.29897907801072</v>
      </c>
      <c r="J60" s="186">
        <f t="shared" si="140"/>
        <v>127.52501822875435</v>
      </c>
      <c r="K60" s="186">
        <f t="shared" si="140"/>
        <v>150.00239854005935</v>
      </c>
      <c r="L60" s="186">
        <f t="shared" si="140"/>
        <v>178.36562816286593</v>
      </c>
      <c r="M60" s="186">
        <f t="shared" si="140"/>
        <v>206.62804114560282</v>
      </c>
      <c r="N60" s="40"/>
      <c r="O60" s="186">
        <f>1000/O59</f>
        <v>133.22887954517915</v>
      </c>
      <c r="P60" s="186">
        <f t="shared" ref="P60:R60" si="141">1000/P59</f>
        <v>136.59337500558414</v>
      </c>
      <c r="Q60" s="186">
        <f t="shared" si="141"/>
        <v>138.86266762680626</v>
      </c>
      <c r="R60" s="186">
        <f t="shared" si="141"/>
        <v>130.29897907801072</v>
      </c>
      <c r="S60" s="186">
        <f>1000/S59</f>
        <v>127.52501822875435</v>
      </c>
      <c r="T60" s="186">
        <f t="shared" ref="T60" si="142">1000/T59</f>
        <v>150.00239854005935</v>
      </c>
      <c r="U60" s="186">
        <f t="shared" ref="U60" si="143">1000/U59</f>
        <v>178.36562816286593</v>
      </c>
      <c r="V60" s="186">
        <f t="shared" ref="V60" si="144">1000/V59</f>
        <v>206.62804114560282</v>
      </c>
      <c r="X60" s="186">
        <f>1000/X59</f>
        <v>133.22887954517915</v>
      </c>
      <c r="Y60" s="186">
        <f t="shared" ref="Y60:AC60" si="145">1000/Y59</f>
        <v>136.59337500558414</v>
      </c>
      <c r="Z60" s="186">
        <f t="shared" si="145"/>
        <v>138.86266762680626</v>
      </c>
      <c r="AA60" s="186">
        <f t="shared" si="145"/>
        <v>130.29897907801072</v>
      </c>
      <c r="AB60" s="186">
        <f t="shared" si="145"/>
        <v>127.52501822875435</v>
      </c>
      <c r="AC60" s="186">
        <f t="shared" si="145"/>
        <v>139.85158905370264</v>
      </c>
      <c r="AD60" s="186">
        <f>1000/AD59</f>
        <v>149.85959334767986</v>
      </c>
      <c r="AE60" s="186">
        <f>1000/AE59</f>
        <v>156.1423041627865</v>
      </c>
    </row>
    <row r="61" spans="1:47">
      <c r="A61" s="185" t="s">
        <v>16</v>
      </c>
      <c r="C61" s="228" t="s">
        <v>167</v>
      </c>
      <c r="E61" s="232">
        <f>E57/E58</f>
        <v>6.8980607583974091E-2</v>
      </c>
      <c r="F61" s="232">
        <f t="shared" si="110"/>
        <v>6.3572995912749244E-2</v>
      </c>
      <c r="G61" s="232">
        <f t="shared" ref="G61" si="146">IF($D$4,AA61,R61)</f>
        <v>5.9971310328591799E-2</v>
      </c>
      <c r="H61" s="232">
        <f t="shared" ref="H61:J61" si="147">IF($D$4,AC61,T61)</f>
        <v>5.1549484883632493E-2</v>
      </c>
      <c r="I61" s="232">
        <f t="shared" si="147"/>
        <v>4.534316028609181E-2</v>
      </c>
      <c r="J61" s="232">
        <f t="shared" si="147"/>
        <v>4.2362613544103908E-2</v>
      </c>
      <c r="K61" s="232">
        <f t="shared" ref="K61:M61" si="148">IF($D$4,AC61,T61)</f>
        <v>5.1549484883632493E-2</v>
      </c>
      <c r="L61" s="232">
        <f t="shared" si="148"/>
        <v>4.534316028609181E-2</v>
      </c>
      <c r="M61" s="232">
        <f t="shared" si="148"/>
        <v>4.2362613544103908E-2</v>
      </c>
      <c r="N61" s="40"/>
      <c r="O61" s="232">
        <f>O57/O58</f>
        <v>6.3572995912749244E-2</v>
      </c>
      <c r="P61" s="232">
        <f t="shared" ref="P61:R61" si="149">P57/P58</f>
        <v>6.0754848232248297E-2</v>
      </c>
      <c r="Q61" s="232">
        <f>Q57/Q58</f>
        <v>5.8325588757277891E-2</v>
      </c>
      <c r="R61" s="232">
        <f t="shared" si="149"/>
        <v>5.9971310328591799E-2</v>
      </c>
      <c r="S61" s="232">
        <f>S57/S58</f>
        <v>5.9977621040276749E-2</v>
      </c>
      <c r="T61" s="232">
        <f t="shared" ref="T61:V61" si="150">T57/T58</f>
        <v>5.1549484883632493E-2</v>
      </c>
      <c r="U61" s="232">
        <f t="shared" si="150"/>
        <v>4.534316028609181E-2</v>
      </c>
      <c r="V61" s="232">
        <f t="shared" si="150"/>
        <v>4.2362613544103908E-2</v>
      </c>
      <c r="W61" s="281"/>
      <c r="X61" s="232">
        <f>X57/X58</f>
        <v>6.3572995912749244E-2</v>
      </c>
      <c r="Y61" s="232">
        <f t="shared" ref="Y61:AB61" si="151">Y57/Y58</f>
        <v>6.0754848232248297E-2</v>
      </c>
      <c r="Z61" s="232">
        <f t="shared" si="151"/>
        <v>5.8325588757277891E-2</v>
      </c>
      <c r="AA61" s="232">
        <f t="shared" si="151"/>
        <v>5.9971310328591799E-2</v>
      </c>
      <c r="AB61" s="232">
        <f t="shared" si="151"/>
        <v>5.9977621040276749E-2</v>
      </c>
      <c r="AC61" s="232">
        <f t="shared" ref="AC61" si="152">AC57/AC58</f>
        <v>5.535286670040334E-2</v>
      </c>
      <c r="AD61" s="232">
        <f>AD57/AD58</f>
        <v>5.2721994217744324E-2</v>
      </c>
      <c r="AE61" s="232">
        <f>AE57/AE58</f>
        <v>5.1904976124093137E-2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0.58688680122307635</v>
      </c>
      <c r="K75" s="61">
        <f t="shared" si="186"/>
        <v>0.55153857883582547</v>
      </c>
      <c r="L75" s="61">
        <f t="shared" si="186"/>
        <v>0.49555135481351842</v>
      </c>
      <c r="M75" s="61">
        <f t="shared" si="186"/>
        <v>0.42341810817519304</v>
      </c>
      <c r="N75" s="40"/>
      <c r="O75" s="186">
        <f t="shared" ref="O75:V75" si="187">O25*O13</f>
        <v>0.51352953330264561</v>
      </c>
      <c r="P75" s="186">
        <f t="shared" si="187"/>
        <v>0.51510723782285484</v>
      </c>
      <c r="Q75" s="186">
        <f>Q25*Q13</f>
        <v>0.51893420171073767</v>
      </c>
      <c r="R75" s="186">
        <f t="shared" si="187"/>
        <v>0.5399653125395153</v>
      </c>
      <c r="S75" s="186">
        <f t="shared" si="187"/>
        <v>0.58688680122307635</v>
      </c>
      <c r="T75" s="186">
        <f t="shared" si="187"/>
        <v>0.55153857883582547</v>
      </c>
      <c r="U75" s="186">
        <f t="shared" si="187"/>
        <v>0.49555135481351842</v>
      </c>
      <c r="V75" s="186">
        <f t="shared" si="187"/>
        <v>0.42341810817519304</v>
      </c>
      <c r="X75" s="186">
        <f>O75</f>
        <v>0.51352953330264561</v>
      </c>
      <c r="Y75" s="186">
        <f t="shared" ref="Y75:AB75" si="188">P75</f>
        <v>0.51510723782285484</v>
      </c>
      <c r="Z75" s="186">
        <f t="shared" si="188"/>
        <v>0.51893420171073767</v>
      </c>
      <c r="AA75" s="186">
        <f t="shared" si="188"/>
        <v>0.5399653125395153</v>
      </c>
      <c r="AB75" s="186">
        <f t="shared" si="188"/>
        <v>0.58688680122307635</v>
      </c>
      <c r="AC75" s="186">
        <f>AC25*AC13</f>
        <v>1.3788464470895638</v>
      </c>
      <c r="AD75" s="186">
        <f>AD25*AD13</f>
        <v>0.99110270962703684</v>
      </c>
      <c r="AE75" s="186">
        <f>AE25*AE13</f>
        <v>0.84683621635038608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9.8106167868621021</v>
      </c>
      <c r="K81" s="186">
        <f t="shared" ref="K81:K84" si="216">IF($D$4,AC81,T81)</f>
        <v>11.581809742575606</v>
      </c>
      <c r="L81" s="186">
        <f t="shared" ref="L81:L84" si="217">IF($D$4,AD81,U81)</f>
        <v>13.279481760952137</v>
      </c>
      <c r="M81" s="186">
        <f t="shared" ref="M81:M84" si="218">IF($D$4,AE81,V81)</f>
        <v>14.725817385340022</v>
      </c>
      <c r="N81" s="40"/>
      <c r="O81" s="186">
        <f>O$26*O$14</f>
        <v>8.826358475322154</v>
      </c>
      <c r="P81" s="186">
        <f t="shared" ref="P81:V81" si="219">P$26*P$14</f>
        <v>9.2340547486185294</v>
      </c>
      <c r="Q81" s="186">
        <f t="shared" si="219"/>
        <v>9.7394791998722337</v>
      </c>
      <c r="R81" s="186">
        <f t="shared" si="219"/>
        <v>10.234967504004217</v>
      </c>
      <c r="S81" s="186">
        <f t="shared" si="219"/>
        <v>9.8106167868621021</v>
      </c>
      <c r="T81" s="291">
        <f t="shared" si="219"/>
        <v>11.581809742575606</v>
      </c>
      <c r="U81" s="291">
        <f t="shared" si="219"/>
        <v>13.279481760952137</v>
      </c>
      <c r="V81" s="291">
        <f t="shared" si="219"/>
        <v>14.725817385340022</v>
      </c>
      <c r="X81" s="62">
        <f t="shared" si="201"/>
        <v>8.826358475322154</v>
      </c>
      <c r="Y81" s="62">
        <f t="shared" si="202"/>
        <v>9.2340547486185294</v>
      </c>
      <c r="Z81" s="62">
        <f t="shared" si="203"/>
        <v>9.7394791998722337</v>
      </c>
      <c r="AA81" s="62">
        <f t="shared" si="204"/>
        <v>10.234967504004217</v>
      </c>
      <c r="AB81" s="62">
        <f t="shared" si="205"/>
        <v>9.8106167868621021</v>
      </c>
      <c r="AC81" s="186">
        <f>AC$26*AC$14</f>
        <v>11.002719255446825</v>
      </c>
      <c r="AD81" s="186">
        <f>AD$26*AD$14</f>
        <v>11.984732289259302</v>
      </c>
      <c r="AE81" s="186">
        <f>AE$26*AE$14</f>
        <v>12.625547680755899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9.4940722961056316</v>
      </c>
      <c r="K86" s="186">
        <f t="shared" ref="K86:K89" si="234">IF($D$4,AC86,T86)</f>
        <v>13.333705361005888</v>
      </c>
      <c r="L86" s="186">
        <f t="shared" ref="L86:L89" si="235">IF($D$4,AD86,U86)</f>
        <v>17.517398220501519</v>
      </c>
      <c r="M86" s="186">
        <f t="shared" ref="M86:M89" si="236">IF($D$4,AE86,V86)</f>
        <v>21.690582397696637</v>
      </c>
      <c r="N86" s="40"/>
      <c r="O86" s="186">
        <f>O$27*O$15</f>
        <v>9.5402930821095318</v>
      </c>
      <c r="P86" s="186">
        <f t="shared" ref="P86:V86" si="237">P$27*P$15</f>
        <v>10.249512727937956</v>
      </c>
      <c r="Q86" s="186">
        <f t="shared" si="237"/>
        <v>10.785581249292237</v>
      </c>
      <c r="R86" s="186">
        <f t="shared" si="237"/>
        <v>9.2337100772937273</v>
      </c>
      <c r="S86" s="186">
        <f t="shared" si="237"/>
        <v>9.4940722961056316</v>
      </c>
      <c r="T86" s="291">
        <f t="shared" si="237"/>
        <v>13.333705361005888</v>
      </c>
      <c r="U86" s="291">
        <f t="shared" si="237"/>
        <v>17.517398220501519</v>
      </c>
      <c r="V86" s="291">
        <f t="shared" si="237"/>
        <v>21.690582397696637</v>
      </c>
      <c r="X86" s="62">
        <f t="shared" si="201"/>
        <v>9.5402930821095318</v>
      </c>
      <c r="Y86" s="62">
        <f t="shared" si="202"/>
        <v>10.249512727937956</v>
      </c>
      <c r="Z86" s="62">
        <f t="shared" si="203"/>
        <v>10.785581249292237</v>
      </c>
      <c r="AA86" s="62">
        <f t="shared" si="204"/>
        <v>9.2337100772937273</v>
      </c>
      <c r="AB86" s="62">
        <f t="shared" si="205"/>
        <v>9.4940722961056316</v>
      </c>
      <c r="AC86" s="186">
        <f>AC$27*AC$15</f>
        <v>13.000362726980741</v>
      </c>
      <c r="AD86" s="186">
        <f>AD$27*AD$15</f>
        <v>16.652476683364252</v>
      </c>
      <c r="AE86" s="186">
        <f>AE$27*AE$15</f>
        <v>20.104119644515105</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28.757453259930738</v>
      </c>
      <c r="K93" s="186">
        <f t="shared" ref="K93:K95" si="248">IF($D$4,AC93,T93)</f>
        <v>27.025390362955449</v>
      </c>
      <c r="L93" s="186">
        <f t="shared" ref="L93:L95" si="249">IF($D$4,AD93,U93)</f>
        <v>24.282016385862402</v>
      </c>
      <c r="M93" s="186">
        <f t="shared" ref="M93:M95" si="250">IF($D$4,AE93,V93)</f>
        <v>20.747487300584456</v>
      </c>
      <c r="N93" s="40"/>
      <c r="O93" s="186">
        <f>(1-O$25)*O$13</f>
        <v>25.162947131829636</v>
      </c>
      <c r="P93" s="186">
        <f>(1-P$25)*P$13</f>
        <v>25.240254653319884</v>
      </c>
      <c r="Q93" s="186">
        <f t="shared" ref="Q93:V93" si="251">(1-Q$25)*Q$13</f>
        <v>25.427775883826147</v>
      </c>
      <c r="R93" s="186">
        <f t="shared" si="251"/>
        <v>26.458300314436251</v>
      </c>
      <c r="S93" s="186">
        <f t="shared" si="251"/>
        <v>28.757453259930738</v>
      </c>
      <c r="T93" s="186">
        <f t="shared" si="251"/>
        <v>27.025390362955449</v>
      </c>
      <c r="U93" s="186">
        <f t="shared" si="251"/>
        <v>24.282016385862402</v>
      </c>
      <c r="V93" s="186">
        <f t="shared" si="251"/>
        <v>20.747487300584456</v>
      </c>
      <c r="X93" s="186">
        <f>O93</f>
        <v>25.162947131829636</v>
      </c>
      <c r="Y93" s="186">
        <f t="shared" ref="Y93:AB93" si="252">P93</f>
        <v>25.240254653319884</v>
      </c>
      <c r="Z93" s="186">
        <f t="shared" si="252"/>
        <v>25.427775883826147</v>
      </c>
      <c r="AA93" s="186">
        <f t="shared" si="252"/>
        <v>26.458300314436251</v>
      </c>
      <c r="AB93" s="186">
        <f t="shared" si="252"/>
        <v>28.757453259930738</v>
      </c>
      <c r="AC93" s="186">
        <f>(1-AC$25)*AC$13</f>
        <v>26.198082494701708</v>
      </c>
      <c r="AD93" s="186">
        <f>(1-AD$25)*AD$13</f>
        <v>23.786465031048884</v>
      </c>
      <c r="AE93" s="186">
        <f>(1-AE$25)*AE$13</f>
        <v>20.324069192409265</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8.6999809241984671</v>
      </c>
      <c r="K97" s="186">
        <f t="shared" ref="K97:K99" si="266">IF($D$4,AC97,T97)</f>
        <v>10.270661469831198</v>
      </c>
      <c r="L97" s="186">
        <f t="shared" ref="L97:L99" si="267">IF($D$4,AD97,U97)</f>
        <v>11.776144203108498</v>
      </c>
      <c r="M97" s="186">
        <f t="shared" ref="M97:M99" si="268">IF($D$4,AE97,V97)</f>
        <v>13.058743719075114</v>
      </c>
      <c r="N97" s="40"/>
      <c r="O97" s="186">
        <f>(1-O$26)*O$14</f>
        <v>7.8271480818894563</v>
      </c>
      <c r="P97" s="186">
        <f t="shared" ref="P97:V97" si="269">(1-P$26)*P$14</f>
        <v>8.1886900600956771</v>
      </c>
      <c r="Q97" s="186">
        <f t="shared" si="269"/>
        <v>8.636896648943301</v>
      </c>
      <c r="R97" s="186">
        <f t="shared" si="269"/>
        <v>9.0762919375131723</v>
      </c>
      <c r="S97" s="186">
        <f t="shared" si="269"/>
        <v>8.6999809241984671</v>
      </c>
      <c r="T97" s="186">
        <f t="shared" si="269"/>
        <v>10.270661469831198</v>
      </c>
      <c r="U97" s="186">
        <f t="shared" si="269"/>
        <v>11.776144203108498</v>
      </c>
      <c r="V97" s="186">
        <f t="shared" si="269"/>
        <v>13.058743719075114</v>
      </c>
      <c r="X97" s="186">
        <f t="shared" si="253"/>
        <v>7.8271480818894563</v>
      </c>
      <c r="Y97" s="186">
        <f t="shared" si="254"/>
        <v>8.1886900600956771</v>
      </c>
      <c r="Z97" s="186">
        <f t="shared" si="255"/>
        <v>8.636896648943301</v>
      </c>
      <c r="AA97" s="186">
        <f t="shared" si="256"/>
        <v>9.0762919375131723</v>
      </c>
      <c r="AB97" s="186">
        <f t="shared" si="257"/>
        <v>8.6999809241984671</v>
      </c>
      <c r="AC97" s="186">
        <f>(1-AC$26)*AC$14</f>
        <v>10.849751956959979</v>
      </c>
      <c r="AD97" s="186">
        <f>(1-AD$26)*AD$14</f>
        <v>13.070893674801335</v>
      </c>
      <c r="AE97" s="186">
        <f>(1-AE$26)*AE$14</f>
        <v>15.159013423659237</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2.866261094320421</v>
      </c>
      <c r="K101" s="186">
        <f t="shared" ref="K101:K103" si="279">IF($D$4,AC101,T101)</f>
        <v>4.0254465868202169</v>
      </c>
      <c r="L101" s="186">
        <f t="shared" ref="L101:L103" si="280">IF($D$4,AD101,U101)</f>
        <v>5.2885037555208685</v>
      </c>
      <c r="M101" s="186">
        <f t="shared" ref="M101:M103" si="281">IF($D$4,AE101,V101)</f>
        <v>6.5483883522954685</v>
      </c>
      <c r="N101" s="40"/>
      <c r="O101" s="186">
        <f>(1-O$27)*O$15</f>
        <v>2.880215152867692</v>
      </c>
      <c r="P101" s="186">
        <f t="shared" ref="P101:V101" si="282">(1-P$27)*P$15</f>
        <v>3.0943286138531914</v>
      </c>
      <c r="Q101" s="186">
        <f t="shared" si="282"/>
        <v>3.2561677381747867</v>
      </c>
      <c r="R101" s="186">
        <f t="shared" si="282"/>
        <v>2.787657722138642</v>
      </c>
      <c r="S101" s="186">
        <f t="shared" si="282"/>
        <v>2.866261094320421</v>
      </c>
      <c r="T101" s="186">
        <f t="shared" si="282"/>
        <v>4.0254465868202169</v>
      </c>
      <c r="U101" s="186">
        <f t="shared" si="282"/>
        <v>5.2885037555208685</v>
      </c>
      <c r="V101" s="186">
        <f t="shared" si="282"/>
        <v>6.5483883522954685</v>
      </c>
      <c r="X101" s="186">
        <f t="shared" si="253"/>
        <v>2.880215152867692</v>
      </c>
      <c r="Y101" s="186">
        <f t="shared" si="254"/>
        <v>3.0943286138531914</v>
      </c>
      <c r="Z101" s="186">
        <f t="shared" si="255"/>
        <v>3.2561677381747867</v>
      </c>
      <c r="AA101" s="186">
        <f t="shared" si="256"/>
        <v>2.787657722138642</v>
      </c>
      <c r="AB101" s="186">
        <f t="shared" si="257"/>
        <v>2.866261094320421</v>
      </c>
      <c r="AC101" s="186">
        <f>(1-AC$27)*AC$15</f>
        <v>4.3587892208453649</v>
      </c>
      <c r="AD101" s="186">
        <f>(1-AD$27)*AD$15</f>
        <v>6.1534252926581328</v>
      </c>
      <c r="AE101" s="186">
        <f>(1-AE$27)*AE$15</f>
        <v>8.1348511054770007</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1.0835718924859645</v>
      </c>
      <c r="K107" s="186">
        <f t="shared" ref="K107:K108" si="293">IF($D$4,AC107,T107)</f>
        <v>1.0183083013669518</v>
      </c>
      <c r="L107" s="186">
        <f t="shared" ref="L107:L108" si="294">IF($D$4,AD107,U107)</f>
        <v>0.91493882336462129</v>
      </c>
      <c r="M107" s="186">
        <f t="shared" ref="M107:M108" si="295">IF($D$4,AE107,V107)</f>
        <v>0.78175886701161112</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1.0835718924859645</v>
      </c>
      <c r="T107" s="303">
        <f t="shared" si="296"/>
        <v>1.0183083013669518</v>
      </c>
      <c r="U107" s="303">
        <f t="shared" si="296"/>
        <v>0.91493882336462129</v>
      </c>
      <c r="V107" s="303">
        <f t="shared" si="296"/>
        <v>0.78175886701161112</v>
      </c>
      <c r="X107" s="186">
        <f>O107</f>
        <v>0.94813201981803652</v>
      </c>
      <c r="Y107" s="186">
        <f t="shared" ref="Y107:AB107" si="297">P107</f>
        <v>0.95104494317767596</v>
      </c>
      <c r="Z107" s="186">
        <f t="shared" si="297"/>
        <v>0.95811068480591965</v>
      </c>
      <c r="AA107" s="186">
        <f t="shared" si="297"/>
        <v>0.99694052475857964</v>
      </c>
      <c r="AB107" s="186">
        <f t="shared" si="297"/>
        <v>1.0835718924859645</v>
      </c>
      <c r="AC107" s="303">
        <f t="shared" ref="AC107:AE109" si="298">AC25*AC13*AC30*AC41</f>
        <v>2.2975581049591849</v>
      </c>
      <c r="AD107" s="303">
        <f t="shared" si="298"/>
        <v>1.49044677999626</v>
      </c>
      <c r="AE107" s="303">
        <f t="shared" si="298"/>
        <v>1.1493292071288461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37.921025943119446</v>
      </c>
      <c r="K108" s="186">
        <f t="shared" si="293"/>
        <v>44.767226898988696</v>
      </c>
      <c r="L108" s="186">
        <f t="shared" si="294"/>
        <v>51.329247009485272</v>
      </c>
      <c r="M108" s="186">
        <f t="shared" si="295"/>
        <v>56.91977530413017</v>
      </c>
      <c r="N108" s="40"/>
      <c r="O108" s="186">
        <f t="shared" si="296"/>
        <v>34.116567387912205</v>
      </c>
      <c r="P108" s="186">
        <f t="shared" si="296"/>
        <v>35.69243782424283</v>
      </c>
      <c r="Q108" s="186">
        <f t="shared" si="296"/>
        <v>37.646057473717377</v>
      </c>
      <c r="R108" s="186">
        <f t="shared" si="296"/>
        <v>39.561270884220072</v>
      </c>
      <c r="S108" s="186">
        <f t="shared" si="296"/>
        <v>37.921025943119446</v>
      </c>
      <c r="T108" s="303">
        <f t="shared" si="296"/>
        <v>44.767226898988696</v>
      </c>
      <c r="U108" s="303">
        <f t="shared" si="296"/>
        <v>51.329247009485272</v>
      </c>
      <c r="V108" s="303">
        <f t="shared" si="296"/>
        <v>56.91977530413017</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37.921025943119446</v>
      </c>
      <c r="AC108" s="303">
        <f t="shared" si="298"/>
        <v>38.38230116252042</v>
      </c>
      <c r="AD108" s="303">
        <f t="shared" si="298"/>
        <v>39.717592872168566</v>
      </c>
      <c r="AE108" s="303">
        <f t="shared" si="298"/>
        <v>37.761741881142541</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53.317498773310838</v>
      </c>
      <c r="K109" s="186">
        <f t="shared" ref="K109:K111" si="309">IF($D$4,AC109,T109)</f>
        <v>76.483191202592067</v>
      </c>
      <c r="L109" s="186">
        <f t="shared" ref="L109:L111" si="310">IF($D$4,AD109,U109)</f>
        <v>107.79901663088593</v>
      </c>
      <c r="M109" s="186">
        <f t="shared" ref="M109:M111" si="311">IF($D$4,AE109,V109)</f>
        <v>140.73957892609022</v>
      </c>
      <c r="N109" s="40"/>
      <c r="O109" s="186">
        <f t="shared" si="296"/>
        <v>52.501189854698488</v>
      </c>
      <c r="P109" s="186">
        <f t="shared" si="296"/>
        <v>56.404096710269307</v>
      </c>
      <c r="Q109" s="186">
        <f t="shared" si="296"/>
        <v>59.354135558397175</v>
      </c>
      <c r="R109" s="186">
        <f t="shared" si="296"/>
        <v>50.719708508491159</v>
      </c>
      <c r="S109" s="186">
        <f t="shared" si="296"/>
        <v>53.317498773310838</v>
      </c>
      <c r="T109" s="303">
        <f t="shared" si="296"/>
        <v>76.483191202592067</v>
      </c>
      <c r="U109" s="303">
        <f t="shared" si="296"/>
        <v>107.79901663088593</v>
      </c>
      <c r="V109" s="303">
        <f t="shared" si="296"/>
        <v>140.73957892609022</v>
      </c>
      <c r="X109" s="186">
        <f t="shared" si="299"/>
        <v>52.501189854698488</v>
      </c>
      <c r="Y109" s="186">
        <f t="shared" si="300"/>
        <v>56.404096710269307</v>
      </c>
      <c r="Z109" s="186">
        <f t="shared" si="301"/>
        <v>59.354135558397175</v>
      </c>
      <c r="AA109" s="186">
        <f t="shared" si="302"/>
        <v>50.719708508491159</v>
      </c>
      <c r="AB109" s="186">
        <f t="shared" si="303"/>
        <v>53.317498773310838</v>
      </c>
      <c r="AC109" s="303">
        <f t="shared" si="298"/>
        <v>67.883654728087677</v>
      </c>
      <c r="AD109" s="303">
        <f t="shared" si="298"/>
        <v>82.660458834329347</v>
      </c>
      <c r="AE109" s="303">
        <f t="shared" si="298"/>
        <v>94.866585400277316</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6.2176324432630681</v>
      </c>
      <c r="K110" s="186">
        <f t="shared" si="309"/>
        <v>6.9720152829942705</v>
      </c>
      <c r="L110" s="186">
        <f t="shared" si="310"/>
        <v>7.930985408509061</v>
      </c>
      <c r="M110" s="186">
        <f t="shared" si="311"/>
        <v>9.1220359306853727</v>
      </c>
      <c r="N110" s="42"/>
      <c r="O110" s="186">
        <f>O50</f>
        <v>6.2602668258921064</v>
      </c>
      <c r="P110" s="186">
        <f t="shared" ref="P110:V110" si="313">P50</f>
        <v>6.3322997713108462</v>
      </c>
      <c r="Q110" s="186">
        <f t="shared" si="313"/>
        <v>6.3816012694259436</v>
      </c>
      <c r="R110" s="186">
        <f t="shared" si="313"/>
        <v>6.1534254525950747</v>
      </c>
      <c r="S110" s="186">
        <f t="shared" si="313"/>
        <v>6.2176324432630681</v>
      </c>
      <c r="T110" s="303">
        <f t="shared" si="313"/>
        <v>6.9720152829942705</v>
      </c>
      <c r="U110" s="303">
        <f t="shared" si="313"/>
        <v>7.930985408509061</v>
      </c>
      <c r="V110" s="303">
        <f t="shared" si="313"/>
        <v>9.1220359306853727</v>
      </c>
      <c r="X110" s="186">
        <f t="shared" si="299"/>
        <v>6.2602668258921064</v>
      </c>
      <c r="Y110" s="186">
        <f t="shared" si="300"/>
        <v>6.3322997713108462</v>
      </c>
      <c r="Z110" s="186">
        <f t="shared" si="301"/>
        <v>6.3816012694259436</v>
      </c>
      <c r="AA110" s="186">
        <f t="shared" si="302"/>
        <v>6.1534254525950747</v>
      </c>
      <c r="AB110" s="186">
        <f t="shared" si="303"/>
        <v>6.2176324432630681</v>
      </c>
      <c r="AC110" s="303">
        <f>AC50</f>
        <v>6.6308152167425209</v>
      </c>
      <c r="AD110" s="303">
        <f>AD50</f>
        <v>6.992424516016837</v>
      </c>
      <c r="AE110" s="303">
        <f>AE50</f>
        <v>7.2413605125534106</v>
      </c>
    </row>
    <row r="111" spans="1:47">
      <c r="A111" s="185" t="s">
        <v>16</v>
      </c>
      <c r="C111" s="228" t="s">
        <v>5</v>
      </c>
      <c r="D111" s="185" t="s">
        <v>173</v>
      </c>
      <c r="E111" s="186">
        <f t="shared" ref="E111" si="314">SUM(E107:E110)</f>
        <v>90.142849783556542</v>
      </c>
      <c r="F111" s="186">
        <f t="shared" si="304"/>
        <v>93.826156088320829</v>
      </c>
      <c r="G111" s="186">
        <f t="shared" si="305"/>
        <v>99.379879249000666</v>
      </c>
      <c r="H111" s="186">
        <f t="shared" si="306"/>
        <v>104.33990498634641</v>
      </c>
      <c r="I111" s="186">
        <f t="shared" si="307"/>
        <v>97.431345370064875</v>
      </c>
      <c r="J111" s="186">
        <f t="shared" si="308"/>
        <v>98.539729052179311</v>
      </c>
      <c r="K111" s="186">
        <f t="shared" si="309"/>
        <v>129.240741685942</v>
      </c>
      <c r="L111" s="186">
        <f t="shared" si="310"/>
        <v>167.9741878722449</v>
      </c>
      <c r="M111" s="186">
        <f t="shared" si="311"/>
        <v>207.56314902791738</v>
      </c>
      <c r="N111" s="40"/>
      <c r="O111" s="186">
        <f>SUM(O107:O110)</f>
        <v>93.826156088320829</v>
      </c>
      <c r="P111" s="186">
        <f t="shared" ref="P111:V111" si="315">SUM(P107:P110)</f>
        <v>99.379879249000666</v>
      </c>
      <c r="Q111" s="186">
        <f t="shared" si="315"/>
        <v>104.33990498634641</v>
      </c>
      <c r="R111" s="186">
        <f t="shared" si="315"/>
        <v>97.431345370064875</v>
      </c>
      <c r="S111" s="186">
        <f t="shared" si="315"/>
        <v>98.539729052179311</v>
      </c>
      <c r="T111" s="303">
        <f t="shared" si="315"/>
        <v>129.240741685942</v>
      </c>
      <c r="U111" s="303">
        <f t="shared" si="315"/>
        <v>167.9741878722449</v>
      </c>
      <c r="V111" s="303">
        <f t="shared" si="315"/>
        <v>207.56314902791738</v>
      </c>
      <c r="X111" s="186">
        <f t="shared" si="299"/>
        <v>93.826156088320829</v>
      </c>
      <c r="Y111" s="186">
        <f t="shared" si="300"/>
        <v>99.379879249000666</v>
      </c>
      <c r="Z111" s="186">
        <f t="shared" si="301"/>
        <v>104.33990498634641</v>
      </c>
      <c r="AA111" s="186">
        <f t="shared" si="302"/>
        <v>97.431345370064875</v>
      </c>
      <c r="AB111" s="186">
        <f t="shared" si="303"/>
        <v>98.539729052179311</v>
      </c>
      <c r="AC111" s="303">
        <f>SUM(AC107:AC110)</f>
        <v>115.19432921230981</v>
      </c>
      <c r="AD111" s="303">
        <f>SUM(AD107:AD110)</f>
        <v>130.86092300251102</v>
      </c>
      <c r="AE111" s="303">
        <f>SUM(AE107:AE110)</f>
        <v>141.0190170011021</v>
      </c>
    </row>
    <row r="112" spans="1:47">
      <c r="A112" s="185" t="s">
        <v>16</v>
      </c>
      <c r="C112" s="228"/>
      <c r="E112" s="233">
        <f>SUM(E149:E151)</f>
        <v>90.142849783556528</v>
      </c>
      <c r="F112" s="233">
        <f t="shared" ref="F112:L112" si="316">SUM(F149:F151)</f>
        <v>96.009743115114645</v>
      </c>
      <c r="G112" s="233">
        <f t="shared" si="316"/>
        <v>99.379879249000652</v>
      </c>
      <c r="H112" s="233">
        <f t="shared" si="316"/>
        <v>104.33990498634641</v>
      </c>
      <c r="I112" s="233">
        <f t="shared" si="316"/>
        <v>97.431345370064875</v>
      </c>
      <c r="J112" s="233">
        <f t="shared" si="316"/>
        <v>98.539729052179297</v>
      </c>
      <c r="K112" s="233">
        <f t="shared" si="316"/>
        <v>129.240741685942</v>
      </c>
      <c r="L112" s="233">
        <f t="shared" si="316"/>
        <v>167.97418787224487</v>
      </c>
      <c r="M112" s="233">
        <f>SUM(M149:M151)</f>
        <v>207.56314902791738</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4.2089846922314278</v>
      </c>
      <c r="K115" s="186">
        <f>K$64*(1-K$73)*K68*(K75*K78+K93*K94)/1000</f>
        <v>6.6034679909178058</v>
      </c>
      <c r="L115" s="186">
        <f>L$64*(1-L$73)*L68*(L75*L78+L93*L94)/1000</f>
        <v>11.866286910606455</v>
      </c>
      <c r="M115" s="186">
        <f>M$64*(1-M$73)*M68*(M75*M78+M93*M94)/1000</f>
        <v>15.208516854858905</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4.2089846922314278</v>
      </c>
      <c r="T115" s="303">
        <f>T$64*(1-T$73)*T68*(T75*T78+T93*T94)/1000</f>
        <v>6.6034679909178058</v>
      </c>
      <c r="U115" s="303">
        <f>U$64*(1-U$73)*U68*(U75*U78+U93*U94)/1000</f>
        <v>11.866286910606455</v>
      </c>
      <c r="V115" s="303">
        <f>V$64*(1-V$73)*V68*(V75*V78+V93*V94)/1000</f>
        <v>15.208516854858905</v>
      </c>
      <c r="W115" s="240"/>
      <c r="X115" s="186">
        <f>O115</f>
        <v>1.2296785630890161E-2</v>
      </c>
      <c r="Y115" s="186">
        <f t="shared" ref="Y115:AB117" si="321">P115</f>
        <v>0.61672823758459472</v>
      </c>
      <c r="Z115" s="186">
        <f t="shared" si="321"/>
        <v>1.2301941755901284</v>
      </c>
      <c r="AA115" s="186">
        <f t="shared" si="321"/>
        <v>1.2800508818208238</v>
      </c>
      <c r="AB115" s="186">
        <f t="shared" si="321"/>
        <v>4.2089846922314278</v>
      </c>
      <c r="AC115" s="303">
        <f>AC$64*(1-AC$73)*AC68*(AC75*AC78+AC93*AC94)/1000</f>
        <v>8.1698720259727278</v>
      </c>
      <c r="AD115" s="303">
        <f>AD$64*(1-AD$73)*AD68*(AD75*AD78+AD93*AD94)/1000</f>
        <v>20.76324249195418</v>
      </c>
      <c r="AE115" s="303">
        <f>AE$64*(1-AE$73)*AE68*(AE75*AE78+AE93*AE94)/1000</f>
        <v>35.302622379991867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1.8737828346049767E-2</v>
      </c>
      <c r="K116" s="186">
        <f>K$64*(1-K$73)*K69*(K75*K79+K93*K95)/1000</f>
        <v>1.7609247975780815E-2</v>
      </c>
      <c r="L116" s="186">
        <f>L$64*(1-L$73)*L69*(L75*L79+L93*L95)/1000</f>
        <v>1.5821715880808607E-2</v>
      </c>
      <c r="M116" s="186">
        <f>M$64*(1-M$73)*M69*(M75*M79+M93*M95)/1000</f>
        <v>1.3518681648763476E-2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1.8737828346049767E-2</v>
      </c>
      <c r="T116" s="303">
        <f>T$64*(1-T$73)*T69*(T75*T79+T93*T95)/1000</f>
        <v>1.7609247975780815E-2</v>
      </c>
      <c r="U116" s="303">
        <f>U$64*(1-U$73)*U69*(U75*U79+U93*U95)/1000</f>
        <v>1.5821715880808607E-2</v>
      </c>
      <c r="V116" s="303">
        <f>V$64*(1-V$73)*V69*(V75*V79+V93*V95)/1000</f>
        <v>1.3518681648763476E-2</v>
      </c>
      <c r="W116" s="240"/>
      <c r="X116" s="186">
        <f t="shared" ref="X116:X117" si="325">O116</f>
        <v>0</v>
      </c>
      <c r="Y116" s="186">
        <f t="shared" si="321"/>
        <v>0</v>
      </c>
      <c r="Z116" s="186">
        <f t="shared" si="321"/>
        <v>1.6568271725119574E-2</v>
      </c>
      <c r="AA116" s="186">
        <f t="shared" si="321"/>
        <v>1.7239742516105373E-2</v>
      </c>
      <c r="AB116" s="186">
        <f t="shared" si="321"/>
        <v>1.8737828346049767E-2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79.91988927266641</v>
      </c>
      <c r="K117" s="186">
        <f>K$64*(1-K$73)*K70*(K75*K80+K93*K96)/1000</f>
        <v>73.546253693453295</v>
      </c>
      <c r="L117" s="186">
        <f>L$64*(1-L$73)*L70*(L75*L80+L93*L96)/1000</f>
        <v>62.585005719736174</v>
      </c>
      <c r="M117" s="186">
        <f>M$64*(1-M$73)*M70*(M75*M80+M93*M96)/1000</f>
        <v>50.488346853810192</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79.91988927266641</v>
      </c>
      <c r="T117" s="303">
        <f>T$64*(1-T$73)*T70*(T75*T80+T93*T96)/1000</f>
        <v>73.546253693453295</v>
      </c>
      <c r="U117" s="303">
        <f>U$64*(1-U$73)*U70*(U75*U80+U93*U96)/1000</f>
        <v>62.585005719736174</v>
      </c>
      <c r="V117" s="303">
        <f>V$64*(1-V$73)*V70*(V75*V80+V93*V96)/1000</f>
        <v>50.488346853810192</v>
      </c>
      <c r="W117" s="240"/>
      <c r="X117" s="186">
        <f t="shared" si="325"/>
        <v>79.689643879259748</v>
      </c>
      <c r="Y117" s="186">
        <f t="shared" si="321"/>
        <v>71.965588674551967</v>
      </c>
      <c r="Z117" s="186">
        <f t="shared" si="321"/>
        <v>72.134210263454193</v>
      </c>
      <c r="AA117" s="186">
        <f t="shared" si="321"/>
        <v>75.057630160612362</v>
      </c>
      <c r="AB117" s="186">
        <f t="shared" si="321"/>
        <v>79.91988927266641</v>
      </c>
      <c r="AC117" s="303">
        <f>AC$64*(1-AC$73)*AC70*(AC75*AC80+AC93*AC96)/1000</f>
        <v>71.540775284992847</v>
      </c>
      <c r="AD117" s="303">
        <f>AD$64*(1-AD$73)*AD70*(AD75*AD80+AD93*AD96)/1000</f>
        <v>55.535189063594764</v>
      </c>
      <c r="AE117" s="303">
        <f>AE$64*(1-AE$73)*AE70*(AE75*AE80+AE93*AE96)/1000</f>
        <v>35.787957259696419</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2.6594869878894878</v>
      </c>
      <c r="K119" s="186">
        <f>K$64*(1-K$73)*K68*(K81*K83+K97*K98)/1000</f>
        <v>5.2327108097558854</v>
      </c>
      <c r="L119" s="186">
        <f>L$64*(1-L$73)*L68*(L81*L83+L97*L98)/1000</f>
        <v>11.999452469513185</v>
      </c>
      <c r="M119" s="186">
        <f>M$64*(1-M$73)*M68*(M81*M83+M97*M98)/1000</f>
        <v>19.959560429877314</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2.6594869878894878</v>
      </c>
      <c r="T119" s="303">
        <f>T$64*(1-T$73)*T68*(T81*T83+T97*T98)/1000</f>
        <v>5.2327108097558854</v>
      </c>
      <c r="U119" s="303">
        <f>U$64*(1-U$73)*U68*(U81*U83+U97*U98)/1000</f>
        <v>11.999452469513185</v>
      </c>
      <c r="V119" s="303">
        <f>V$64*(1-V$73)*V68*(V81*V83+V97*V98)/1000</f>
        <v>19.959560429877314</v>
      </c>
      <c r="W119" s="240"/>
      <c r="X119" s="186">
        <f>O119</f>
        <v>0.42270534033127205</v>
      </c>
      <c r="Y119" s="186">
        <f t="shared" ref="Y119:AB119" si="332">P119</f>
        <v>0.63831372590005553</v>
      </c>
      <c r="Z119" s="186">
        <f t="shared" si="332"/>
        <v>0.88006760986958676</v>
      </c>
      <c r="AA119" s="186">
        <f t="shared" si="332"/>
        <v>0.92484035372856965</v>
      </c>
      <c r="AB119" s="186">
        <f t="shared" si="332"/>
        <v>2.6594869878894878</v>
      </c>
      <c r="AC119" s="303">
        <f>AC$64*(1-AC$73)*AC68*(AC81*AC83+AC97*AC98)/1000</f>
        <v>6.4739584902096086</v>
      </c>
      <c r="AD119" s="303">
        <f>AD$64*(1-AD$73)*AD68*(AD81*AD83+AD97*AD98)/1000</f>
        <v>18.67221543571824</v>
      </c>
      <c r="AE119" s="303">
        <f>AE$64*(1-AE$73)*AE68*(AE81*AE83+AE97*AE98)/1000</f>
        <v>39.021312367882501</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0.23639884336795447</v>
      </c>
      <c r="K120" s="186">
        <f>K$64*(1-K$73)*K69*(K81*K84+K97*K99)/1000</f>
        <v>0.27907790985364728</v>
      </c>
      <c r="L120" s="186">
        <f>L$64*(1-L$73)*L69*(L81*L84+L97*L99)/1000</f>
        <v>0.31998539918701835</v>
      </c>
      <c r="M120" s="186">
        <f>M$64*(1-M$73)*M69*(M81*M84+M97*M99)/1000</f>
        <v>0.35483662986448566</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0.23639884336795447</v>
      </c>
      <c r="T120" s="303">
        <f>T$64*(1-T$73)*T69*(T81*T84+T97*T99)/1000</f>
        <v>0.27907790985364728</v>
      </c>
      <c r="U120" s="303">
        <f>U$64*(1-U$73)*U69*(U81*U84+U97*U99)/1000</f>
        <v>0.31998539918701835</v>
      </c>
      <c r="V120" s="303">
        <f>V$64*(1-V$73)*V69*(V81*V84+V97*V99)/1000</f>
        <v>0.35483662986448566</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0.23639884336795447</v>
      </c>
      <c r="AC120" s="303">
        <f>AC$64*(1-AC$73)*AC69*(AC81*AC84+AC97*AC99)/1000</f>
        <v>1.2331349505161158</v>
      </c>
      <c r="AD120" s="303">
        <f>AD$64*(1-AD$73)*AD69*(AD81*AD84+AD97*AD99)/1000</f>
        <v>2.827777946303883</v>
      </c>
      <c r="AE120" s="303">
        <f>AE$64*(1-AE$73)*AE69*(AE81*AE84+AE97*AE99)/1000</f>
        <v>4.7036483493664374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37.006674639228912</v>
      </c>
      <c r="K121" s="186">
        <f>K$64*(1-K$73)*K70*(K81*K85+K97*K100)/1000</f>
        <v>42.454665132646142</v>
      </c>
      <c r="L121" s="186">
        <f>L$64*(1-L$73)*L70*(L81*L85+L97*L100)/1000</f>
        <v>45.142985440685194</v>
      </c>
      <c r="M121" s="186">
        <f>M$64*(1-M$73)*M70*(M81*M85+M97*M100)/1000</f>
        <v>46.140029694216658</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37.006674639228912</v>
      </c>
      <c r="T121" s="303">
        <f>T$64*(1-T$73)*T70*(T81*T85+T97*T100)/1000</f>
        <v>42.454665132646142</v>
      </c>
      <c r="U121" s="303">
        <f>U$64*(1-U$73)*U70*(U81*U85+U97*U100)/1000</f>
        <v>45.142985440685194</v>
      </c>
      <c r="V121" s="303">
        <f>V$64*(1-V$73)*V70*(V81*V85+V97*V100)/1000</f>
        <v>46.140029694216658</v>
      </c>
      <c r="W121" s="240"/>
      <c r="X121" s="186">
        <f t="shared" si="336"/>
        <v>38.081344183480468</v>
      </c>
      <c r="Y121" s="186">
        <f t="shared" si="337"/>
        <v>35.930509643817174</v>
      </c>
      <c r="Z121" s="186">
        <f t="shared" si="338"/>
        <v>37.775315095275261</v>
      </c>
      <c r="AA121" s="186">
        <f t="shared" si="339"/>
        <v>39.697104385081929</v>
      </c>
      <c r="AB121" s="186">
        <f t="shared" si="340"/>
        <v>37.006674639228912</v>
      </c>
      <c r="AC121" s="303">
        <f>AC$64*(1-AC$73)*AC70*(AC81*AC85+AC97*AC100)/1000</f>
        <v>43.009695935222837</v>
      </c>
      <c r="AD121" s="303">
        <f>AD$64*(1-AD$73)*AD70*(AD81*AD85+AD97*AD100)/1000</f>
        <v>42.640786607502903</v>
      </c>
      <c r="AE121" s="303">
        <f>AE$64*(1-AE$73)*AE70*(AE81*AE85+AE97*AE100)/1000</f>
        <v>36.53532911475785</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0.50187914819218005</v>
      </c>
      <c r="K123" s="186">
        <f>K$64*(1-K$73)*K68*(K86*K88+K101*K102)/1000</f>
        <v>2.4940544571639802</v>
      </c>
      <c r="L123" s="186">
        <f>L$64*(1-L$73)*L68*(L86*L88+L101*L102)/1000</f>
        <v>3.6960745077913431</v>
      </c>
      <c r="M123" s="186">
        <f>M$64*(1-M$73)*M68*(M86*M88+M101*M102)/1000</f>
        <v>5.0959879280453668</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0.50187914819218005</v>
      </c>
      <c r="T123" s="303">
        <f>T$64*(1-T$73)*T68*(T86*T88+T101*T102)/1000</f>
        <v>2.4940544571639802</v>
      </c>
      <c r="U123" s="303">
        <f>U$64*(1-U$73)*U68*(U86*U88+U101*U102)/1000</f>
        <v>3.6960745077913431</v>
      </c>
      <c r="V123" s="303">
        <f>V$64*(1-V$73)*V68*(V86*V88+V101*V102)/1000</f>
        <v>5.0959879280453668</v>
      </c>
      <c r="W123" s="240"/>
      <c r="X123" s="186">
        <f>O123</f>
        <v>0.36638538447406388</v>
      </c>
      <c r="Y123" s="186">
        <f t="shared" ref="Y123:AB123" si="347">P123</f>
        <v>0.31952662083002764</v>
      </c>
      <c r="Z123" s="186">
        <f t="shared" si="347"/>
        <v>0.41420942719344656</v>
      </c>
      <c r="AA123" s="186">
        <f t="shared" si="347"/>
        <v>0.35461137175496876</v>
      </c>
      <c r="AB123" s="186">
        <f t="shared" si="347"/>
        <v>0.50187914819218005</v>
      </c>
      <c r="AC123" s="303">
        <f>AC$64*(1-AC$73)*AC68*(AC86*AC88+AC101*AC102)/1000</f>
        <v>2.9419475521325227</v>
      </c>
      <c r="AD123" s="303">
        <f>AD$64*(1-AD$73)*AD68*(AD86*AD88+AD101*AD102)/1000</f>
        <v>8.7324390611288951</v>
      </c>
      <c r="AE123" s="303">
        <f>AE$64*(1-AE$73)*AE68*(AE86*AE88+AE101*AE102)/1000</f>
        <v>22.280055473011917</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0.39463454432282774</v>
      </c>
      <c r="K124" s="186">
        <f>K$64*(1-K$73)*K69*(K86*K89+K101*K103)/1000</f>
        <v>0.55423432381421789</v>
      </c>
      <c r="L124" s="186">
        <f>L$64*(1-L$73)*L69*(L86*L89+L101*L103)/1000</f>
        <v>0.72813543533945468</v>
      </c>
      <c r="M124" s="186">
        <f>M$64*(1-M$73)*M69*(M86*M89+M101*M103)/1000</f>
        <v>0.90159973862037279</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0.39463454432282774</v>
      </c>
      <c r="T124" s="303">
        <f>T$64*(1-T$73)*T69*(T86*T89+T101*T103)/1000</f>
        <v>0.55423432381421789</v>
      </c>
      <c r="U124" s="303">
        <f>U$64*(1-U$73)*U69*(U86*U89+U101*U103)/1000</f>
        <v>0.72813543533945468</v>
      </c>
      <c r="V124" s="303">
        <f>V$64*(1-V$73)*V69*(V86*V89+V101*V103)/1000</f>
        <v>0.90159973862037279</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0.39463454432282774</v>
      </c>
      <c r="AC124" s="303">
        <f>AC$64*(1-AC$73)*AC69*(AC86*AC89+AC101*AC103)/1000</f>
        <v>0.97957694441582699</v>
      </c>
      <c r="AD124" s="303">
        <f>AD$64*(1-AD$73)*AD69*(AD86*AD89+AD101*AD103)/1000</f>
        <v>3.8608111455208287</v>
      </c>
      <c r="AE124" s="303">
        <f>AE$64*(1-AE$73)*AE69*(AE86*AE89+AE101*AE103)/1000</f>
        <v>7.9676255971102732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15.353568002400495</v>
      </c>
      <c r="K125" s="186">
        <f>K$64*(1-K$73)*K70*(K86*K90+K101*K104)/1000</f>
        <v>19.936115965227025</v>
      </c>
      <c r="L125" s="186">
        <f>L$64*(1-L$73)*L70*(L86*L90+L101*L104)/1000</f>
        <v>23.329549206356685</v>
      </c>
      <c r="M125" s="186">
        <f>M$64*(1-M$73)*M70*(M86*M90+M101*M104)/1000</f>
        <v>25.987445147813851</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15.353568002400495</v>
      </c>
      <c r="T125" s="303">
        <f>T$64*(1-T$73)*T70*(T86*T90+T101*T104)/1000</f>
        <v>19.936115965227025</v>
      </c>
      <c r="U125" s="303">
        <f>U$64*(1-U$73)*U70*(U86*U90+U101*U104)/1000</f>
        <v>23.329549206356685</v>
      </c>
      <c r="V125" s="303">
        <f>V$64*(1-V$73)*V70*(V86*V90+V101*V104)/1000</f>
        <v>25.987445147813851</v>
      </c>
      <c r="W125" s="240"/>
      <c r="X125" s="186">
        <f t="shared" si="351"/>
        <v>17.567059633334598</v>
      </c>
      <c r="Y125" s="186">
        <f t="shared" si="352"/>
        <v>17.11921044085512</v>
      </c>
      <c r="Z125" s="186">
        <f t="shared" si="353"/>
        <v>17.968640504716966</v>
      </c>
      <c r="AA125" s="186">
        <f t="shared" si="354"/>
        <v>15.416946312721201</v>
      </c>
      <c r="AB125" s="186">
        <f t="shared" si="355"/>
        <v>15.353568002400495</v>
      </c>
      <c r="AC125" s="303">
        <f>AC$64*(1-AC$73)*AC70*(AC86*AC90+AC101*AC104)/1000</f>
        <v>22.272018676160478</v>
      </c>
      <c r="AD125" s="303">
        <f>AD$64*(1-AD$73)*AD70*(AD86*AD90+AD101*AD104)/1000</f>
        <v>27.059128505955865</v>
      </c>
      <c r="AE125" s="303">
        <f>AE$64*(1-AE$73)*AE70*(AE86*AE90+AE101*AE104)/1000</f>
        <v>26.941967566420658</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7.3703508283130956</v>
      </c>
      <c r="K127" s="186">
        <f t="shared" ref="K127:M129" si="361">K115+K119+K123</f>
        <v>14.330233257837671</v>
      </c>
      <c r="L127" s="186">
        <f t="shared" si="361"/>
        <v>27.561813887910986</v>
      </c>
      <c r="M127" s="186">
        <f t="shared" si="361"/>
        <v>40.264065212781588</v>
      </c>
      <c r="N127" s="241"/>
      <c r="O127" s="186">
        <f t="shared" ref="O127:S129" si="362">O115+O119+O123</f>
        <v>0.80138751043622602</v>
      </c>
      <c r="P127" s="186">
        <f t="shared" si="362"/>
        <v>1.5745685843146777</v>
      </c>
      <c r="Q127" s="186">
        <f t="shared" si="362"/>
        <v>2.5244712126531619</v>
      </c>
      <c r="R127" s="186">
        <f t="shared" si="362"/>
        <v>2.5595026073043621</v>
      </c>
      <c r="S127" s="186">
        <f t="shared" si="362"/>
        <v>7.3703508283130956</v>
      </c>
      <c r="T127" s="303">
        <f t="shared" ref="T127:V129" si="363">T115+T119+T123</f>
        <v>14.330233257837671</v>
      </c>
      <c r="U127" s="303">
        <f t="shared" si="363"/>
        <v>27.561813887910986</v>
      </c>
      <c r="V127" s="303">
        <f t="shared" si="363"/>
        <v>40.264065212781588</v>
      </c>
      <c r="W127" s="240"/>
      <c r="X127" s="186">
        <f>O127</f>
        <v>0.80138751043622602</v>
      </c>
      <c r="Y127" s="186">
        <f t="shared" ref="Y127:AB127" si="364">P127</f>
        <v>1.5745685843146777</v>
      </c>
      <c r="Z127" s="186">
        <f t="shared" si="364"/>
        <v>2.5244712126531619</v>
      </c>
      <c r="AA127" s="186">
        <f t="shared" si="364"/>
        <v>2.5595026073043621</v>
      </c>
      <c r="AB127" s="186">
        <f t="shared" si="364"/>
        <v>7.3703508283130956</v>
      </c>
      <c r="AC127" s="303">
        <f t="shared" ref="AC127:AE129" si="365">AC115+AC119+AC123</f>
        <v>17.585778068314859</v>
      </c>
      <c r="AD127" s="303">
        <f t="shared" si="365"/>
        <v>48.16789698880131</v>
      </c>
      <c r="AE127" s="303">
        <f t="shared" si="365"/>
        <v>96.603990220886288</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0.64977121603683197</v>
      </c>
      <c r="K128" s="186">
        <f t="shared" si="361"/>
        <v>0.850921481643646</v>
      </c>
      <c r="L128" s="186">
        <f t="shared" si="361"/>
        <v>1.0639425504072817</v>
      </c>
      <c r="M128" s="186">
        <f t="shared" si="361"/>
        <v>1.2699550501336219</v>
      </c>
      <c r="N128" s="241"/>
      <c r="O128" s="186">
        <f t="shared" si="362"/>
        <v>0.60923770891438467</v>
      </c>
      <c r="P128" s="186">
        <f t="shared" si="362"/>
        <v>0.64854136839212595</v>
      </c>
      <c r="Q128" s="186">
        <f t="shared" si="362"/>
        <v>0.6995709084876961</v>
      </c>
      <c r="R128" s="186">
        <f t="shared" si="362"/>
        <v>0.6476760572601008</v>
      </c>
      <c r="S128" s="186">
        <f t="shared" si="362"/>
        <v>0.64977121603683197</v>
      </c>
      <c r="T128" s="303">
        <f t="shared" si="363"/>
        <v>0.850921481643646</v>
      </c>
      <c r="U128" s="303">
        <f t="shared" si="363"/>
        <v>1.0639425504072817</v>
      </c>
      <c r="V128" s="303">
        <f t="shared" si="363"/>
        <v>1.2699550501336219</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0.64977121603683197</v>
      </c>
      <c r="AC128" s="303">
        <f t="shared" si="365"/>
        <v>2.2127118949319429</v>
      </c>
      <c r="AD128" s="303">
        <f t="shared" si="365"/>
        <v>6.6885890918247117</v>
      </c>
      <c r="AE128" s="303">
        <f t="shared" si="365"/>
        <v>12.67127394647671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132.28013191429582</v>
      </c>
      <c r="K129" s="186">
        <f t="shared" si="361"/>
        <v>135.93703479132645</v>
      </c>
      <c r="L129" s="186">
        <f t="shared" si="361"/>
        <v>131.05754036677806</v>
      </c>
      <c r="M129" s="186">
        <f t="shared" si="361"/>
        <v>122.61582169584071</v>
      </c>
      <c r="N129" s="241"/>
      <c r="O129" s="186">
        <f t="shared" si="362"/>
        <v>135.33804769607482</v>
      </c>
      <c r="P129" s="186">
        <f t="shared" si="362"/>
        <v>125.01530875922427</v>
      </c>
      <c r="Q129" s="186">
        <f t="shared" si="362"/>
        <v>127.87816586344641</v>
      </c>
      <c r="R129" s="186">
        <f t="shared" si="362"/>
        <v>130.1716808584155</v>
      </c>
      <c r="S129" s="186">
        <f t="shared" si="362"/>
        <v>132.28013191429582</v>
      </c>
      <c r="T129" s="303">
        <f t="shared" si="363"/>
        <v>135.93703479132645</v>
      </c>
      <c r="U129" s="303">
        <f t="shared" si="363"/>
        <v>131.05754036677806</v>
      </c>
      <c r="V129" s="303">
        <f t="shared" si="363"/>
        <v>122.61582169584071</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132.28013191429582</v>
      </c>
      <c r="AC129" s="303">
        <f t="shared" si="365"/>
        <v>136.82248989637617</v>
      </c>
      <c r="AD129" s="303">
        <f t="shared" si="365"/>
        <v>125.23510417705353</v>
      </c>
      <c r="AE129" s="303">
        <f t="shared" si="365"/>
        <v>99.265253940874928</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0.85327268981091309</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0.85327268981091309</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8">
        <v>0.14000000000000001</v>
      </c>
      <c r="P133" s="348">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7">IF($D$4,X137,O137)</f>
        <v>0.20390257109680254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0.20390257109680254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0.20390257109680254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7"/>
        <v>0.70682985163701317</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0.70682985163701317</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0.70682985163701317</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7"/>
        <v>8.9267577266184311E-2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8.9267577266184311E-2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8.9267577266184311E-2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76.916431902036379</v>
      </c>
      <c r="F149" s="50">
        <f t="shared" ref="F149:F156" si="425">IF($D$4,X149,O149)</f>
        <v>80.059296580100096</v>
      </c>
      <c r="G149" s="50">
        <f t="shared" ref="G149:G156" si="426">IF($D$4,Y149,P149)</f>
        <v>79.503903399200524</v>
      </c>
      <c r="H149" s="50">
        <f t="shared" ref="H149:H156" si="427">IF($D$4,Z149,Q149)</f>
        <v>83.471923989077126</v>
      </c>
      <c r="I149" s="50">
        <f t="shared" ref="I149:I156" si="428">IF($D$4,AA149,R149)</f>
        <v>77.945076296051894</v>
      </c>
      <c r="J149" s="50">
        <f t="shared" ref="J149:J156" si="429">IF($D$4,AB149,S149)</f>
        <v>78.831783241743437</v>
      </c>
      <c r="K149" s="50">
        <f t="shared" ref="K149:K156" si="430">IF($D$4,AC149,T149)</f>
        <v>103.39259334875359</v>
      </c>
      <c r="L149" s="50">
        <f t="shared" ref="L149:L156" si="431">IF($D$4,AD149,U149)</f>
        <v>134.3793502977959</v>
      </c>
      <c r="M149" s="50">
        <f t="shared" ref="M149:M156" si="432">IF($D$4,AE149,V149)</f>
        <v>166.05051922233389</v>
      </c>
      <c r="N149" s="247" t="str">
        <f t="shared" ref="N149:N156" si="433">C149</f>
        <v>Car Priv.Veh. Vehicle km</v>
      </c>
      <c r="O149" s="229">
        <f>O132*O$111</f>
        <v>80.059296580100096</v>
      </c>
      <c r="P149" s="233">
        <f t="shared" ref="P149:S149" si="434">P132*P$111</f>
        <v>79.503903399200524</v>
      </c>
      <c r="Q149" s="233">
        <f>Q132*Q$111</f>
        <v>83.471923989077126</v>
      </c>
      <c r="R149" s="233">
        <f t="shared" si="434"/>
        <v>77.945076296051894</v>
      </c>
      <c r="S149" s="233">
        <f t="shared" si="434"/>
        <v>78.831783241743437</v>
      </c>
      <c r="T149" s="304">
        <f t="shared" ref="T149:V151" si="435">T132*T$111</f>
        <v>103.39259334875359</v>
      </c>
      <c r="U149" s="304">
        <f t="shared" si="435"/>
        <v>134.3793502977959</v>
      </c>
      <c r="V149" s="304">
        <f t="shared" si="435"/>
        <v>166.05051922233389</v>
      </c>
      <c r="W149" s="233"/>
      <c r="X149" s="233">
        <f>O149</f>
        <v>80.059296580100096</v>
      </c>
      <c r="Y149" s="233">
        <f t="shared" ref="Y149:AB149" si="436">P149</f>
        <v>79.503903399200524</v>
      </c>
      <c r="Z149" s="233">
        <f t="shared" si="436"/>
        <v>83.471923989077126</v>
      </c>
      <c r="AA149" s="233">
        <f t="shared" si="436"/>
        <v>77.945076296051894</v>
      </c>
      <c r="AB149" s="233">
        <f t="shared" si="436"/>
        <v>78.831783241743437</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9.8639485205430191</v>
      </c>
      <c r="F150" s="349">
        <f t="shared" si="425"/>
        <v>13.135661852364917</v>
      </c>
      <c r="G150" s="50">
        <f t="shared" si="426"/>
        <v>16.894579472330115</v>
      </c>
      <c r="H150" s="50">
        <f t="shared" si="427"/>
        <v>17.737783847678891</v>
      </c>
      <c r="I150" s="50">
        <f t="shared" si="428"/>
        <v>16.56332871291103</v>
      </c>
      <c r="J150" s="50">
        <f t="shared" si="429"/>
        <v>16.751753938870483</v>
      </c>
      <c r="K150" s="50">
        <f t="shared" si="430"/>
        <v>21.970926086610142</v>
      </c>
      <c r="L150" s="50">
        <f t="shared" si="431"/>
        <v>28.555611938281636</v>
      </c>
      <c r="M150" s="50">
        <f t="shared" si="432"/>
        <v>35.285735334745958</v>
      </c>
      <c r="N150" s="247" t="str">
        <f t="shared" si="433"/>
        <v>SUV Priv.Veh. Vehicle km</v>
      </c>
      <c r="O150" s="233">
        <f>O133*O$111</f>
        <v>13.135661852364917</v>
      </c>
      <c r="P150" s="233">
        <f t="shared" ref="P150:S150" si="439">P133*P$111</f>
        <v>16.894579472330115</v>
      </c>
      <c r="Q150" s="233">
        <f t="shared" si="439"/>
        <v>17.737783847678891</v>
      </c>
      <c r="R150" s="233">
        <f t="shared" si="439"/>
        <v>16.56332871291103</v>
      </c>
      <c r="S150" s="233">
        <f t="shared" si="439"/>
        <v>16.751753938870483</v>
      </c>
      <c r="T150" s="304">
        <f t="shared" si="435"/>
        <v>21.970926086610142</v>
      </c>
      <c r="U150" s="304">
        <f t="shared" si="435"/>
        <v>28.555611938281636</v>
      </c>
      <c r="V150" s="304">
        <f t="shared" si="435"/>
        <v>35.285735334745958</v>
      </c>
      <c r="W150" s="233"/>
      <c r="X150" s="233">
        <f t="shared" ref="X150:X156" si="440">O150</f>
        <v>13.135661852364917</v>
      </c>
      <c r="Y150" s="233">
        <f t="shared" ref="Y150:Y156" si="441">P150</f>
        <v>16.894579472330115</v>
      </c>
      <c r="Z150" s="233">
        <f t="shared" ref="Z150:Z156" si="442">Q150</f>
        <v>17.737783847678891</v>
      </c>
      <c r="AA150" s="233">
        <f t="shared" ref="AA150:AA156" si="443">R150</f>
        <v>16.56332871291103</v>
      </c>
      <c r="AB150" s="233">
        <f t="shared" ref="AB150:AB156" si="444">S150</f>
        <v>16.751753938870483</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5"/>
        <v>2.8147846826496248</v>
      </c>
      <c r="G151" s="50">
        <f t="shared" si="426"/>
        <v>2.9813963774700198</v>
      </c>
      <c r="H151" s="50">
        <f t="shared" si="427"/>
        <v>3.1301971495903924</v>
      </c>
      <c r="I151" s="50">
        <f t="shared" si="428"/>
        <v>2.9229403611019462</v>
      </c>
      <c r="J151" s="50">
        <f t="shared" si="429"/>
        <v>2.9561918715653794</v>
      </c>
      <c r="K151" s="50">
        <f t="shared" si="430"/>
        <v>3.8772222505782596</v>
      </c>
      <c r="L151" s="50">
        <f t="shared" si="431"/>
        <v>5.0392256361673464</v>
      </c>
      <c r="M151" s="50">
        <f t="shared" si="432"/>
        <v>6.2268944708375207</v>
      </c>
      <c r="N151" s="247" t="str">
        <f t="shared" si="433"/>
        <v>Motorbikes Priv.Veh. Vehicle km</v>
      </c>
      <c r="O151" s="233">
        <f>O134*O$111</f>
        <v>2.8147846826496248</v>
      </c>
      <c r="P151" s="233">
        <f t="shared" ref="P151:S151" si="445">P134*P$111</f>
        <v>2.9813963774700198</v>
      </c>
      <c r="Q151" s="233">
        <f t="shared" si="445"/>
        <v>3.1301971495903924</v>
      </c>
      <c r="R151" s="233">
        <f t="shared" si="445"/>
        <v>2.9229403611019462</v>
      </c>
      <c r="S151" s="233">
        <f t="shared" si="445"/>
        <v>2.9561918715653794</v>
      </c>
      <c r="T151" s="304">
        <f t="shared" si="435"/>
        <v>3.8772222505782596</v>
      </c>
      <c r="U151" s="304">
        <f t="shared" si="435"/>
        <v>5.0392256361673464</v>
      </c>
      <c r="V151" s="304">
        <f t="shared" si="435"/>
        <v>6.2268944708375207</v>
      </c>
      <c r="W151" s="233"/>
      <c r="X151" s="233">
        <f t="shared" si="440"/>
        <v>2.8147846826496248</v>
      </c>
      <c r="Y151" s="233">
        <f t="shared" si="441"/>
        <v>2.9813963774700198</v>
      </c>
      <c r="Z151" s="233">
        <f t="shared" si="442"/>
        <v>3.1301971495903924</v>
      </c>
      <c r="AA151" s="233">
        <f t="shared" si="443"/>
        <v>2.9229403611019462</v>
      </c>
      <c r="AB151" s="233">
        <f t="shared" si="444"/>
        <v>2.9561918715653794</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1.1038310356980541</v>
      </c>
      <c r="G152" s="50">
        <f t="shared" si="426"/>
        <v>0.74009062785460766</v>
      </c>
      <c r="H152" s="50">
        <f t="shared" si="427"/>
        <v>0.7570387419116027</v>
      </c>
      <c r="I152" s="50">
        <f t="shared" si="428"/>
        <v>0.77061635068181966</v>
      </c>
      <c r="J152" s="50">
        <f t="shared" si="429"/>
        <v>0.78309838093263129</v>
      </c>
      <c r="K152" s="50">
        <f t="shared" si="430"/>
        <v>0.80474724596465264</v>
      </c>
      <c r="L152" s="50">
        <f t="shared" si="431"/>
        <v>0.77586063897132618</v>
      </c>
      <c r="M152" s="50">
        <f t="shared" si="432"/>
        <v>0.72588566443937708</v>
      </c>
      <c r="N152" s="247" t="str">
        <f t="shared" si="433"/>
        <v>Bus vehicle km</v>
      </c>
      <c r="O152" s="233">
        <f>O137*O$129/O142</f>
        <v>1.1038310356980541</v>
      </c>
      <c r="P152" s="233">
        <f t="shared" ref="P152:S152" si="446">P137*P$129/P142</f>
        <v>0.74009062785460766</v>
      </c>
      <c r="Q152" s="233">
        <f t="shared" si="446"/>
        <v>0.7570387419116027</v>
      </c>
      <c r="R152" s="233">
        <f t="shared" si="446"/>
        <v>0.77061635068181966</v>
      </c>
      <c r="S152" s="233">
        <f t="shared" si="446"/>
        <v>0.78309838093263129</v>
      </c>
      <c r="T152" s="304">
        <f t="shared" ref="T152:V153" si="447">T137*T$129/T142</f>
        <v>0.80474724596465264</v>
      </c>
      <c r="U152" s="304">
        <f t="shared" si="447"/>
        <v>0.77586063897132618</v>
      </c>
      <c r="V152" s="304">
        <f t="shared" si="447"/>
        <v>0.72588566443937708</v>
      </c>
      <c r="W152" s="233"/>
      <c r="X152" s="233">
        <f t="shared" si="440"/>
        <v>1.1038310356980541</v>
      </c>
      <c r="Y152" s="233">
        <f t="shared" si="441"/>
        <v>0.74009062785460766</v>
      </c>
      <c r="Z152" s="233">
        <f t="shared" si="442"/>
        <v>0.7570387419116027</v>
      </c>
      <c r="AA152" s="233">
        <f t="shared" si="443"/>
        <v>0.77061635068181966</v>
      </c>
      <c r="AB152" s="233">
        <f t="shared" si="444"/>
        <v>0.78309838093263129</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5.9838372630530099</v>
      </c>
      <c r="F153" s="50">
        <f t="shared" si="425"/>
        <v>6.8329265838471125</v>
      </c>
      <c r="G153" s="328">
        <f t="shared" si="426"/>
        <v>6.9919276256051859</v>
      </c>
      <c r="H153" s="328">
        <f t="shared" si="427"/>
        <v>7.1520431336484673</v>
      </c>
      <c r="I153" s="50">
        <f t="shared" si="428"/>
        <v>7.2803161508670957</v>
      </c>
      <c r="J153" s="50">
        <f t="shared" si="429"/>
        <v>7.3982388063495454</v>
      </c>
      <c r="K153" s="50">
        <f t="shared" si="430"/>
        <v>7.6027641601149014</v>
      </c>
      <c r="L153" s="50">
        <f t="shared" si="431"/>
        <v>7.3298610076562296</v>
      </c>
      <c r="M153" s="50">
        <f t="shared" si="432"/>
        <v>6.8577277419888052</v>
      </c>
      <c r="N153" s="247" t="str">
        <f t="shared" si="433"/>
        <v>Minibus vehicle km</v>
      </c>
      <c r="O153" s="233">
        <f>O138*O$129/O143</f>
        <v>6.8329265838471125</v>
      </c>
      <c r="P153" s="233">
        <f t="shared" ref="P153:S153" si="450">P138*P$129/P143</f>
        <v>6.9919276256051859</v>
      </c>
      <c r="Q153" s="233">
        <f t="shared" si="450"/>
        <v>7.1520431336484673</v>
      </c>
      <c r="R153" s="233">
        <f t="shared" si="450"/>
        <v>7.2803161508670957</v>
      </c>
      <c r="S153" s="233">
        <f t="shared" si="450"/>
        <v>7.3982388063495454</v>
      </c>
      <c r="T153" s="304">
        <f t="shared" si="447"/>
        <v>7.6027641601149014</v>
      </c>
      <c r="U153" s="304">
        <f t="shared" si="447"/>
        <v>7.3298610076562296</v>
      </c>
      <c r="V153" s="304">
        <f t="shared" si="447"/>
        <v>6.8577277419888052</v>
      </c>
      <c r="W153" s="233"/>
      <c r="X153" s="233">
        <f t="shared" si="440"/>
        <v>6.8329265838471125</v>
      </c>
      <c r="Y153" s="233">
        <f t="shared" si="441"/>
        <v>6.9919276256051859</v>
      </c>
      <c r="Z153" s="233">
        <f t="shared" si="442"/>
        <v>7.1520431336484673</v>
      </c>
      <c r="AA153" s="233">
        <f t="shared" si="443"/>
        <v>7.2803161508670957</v>
      </c>
      <c r="AB153" s="233">
        <f t="shared" si="444"/>
        <v>7.3982388063495454</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0.2948140331325238</v>
      </c>
      <c r="K154" s="50">
        <f t="shared" si="430"/>
        <v>0.57320933031350685</v>
      </c>
      <c r="L154" s="50">
        <f t="shared" si="431"/>
        <v>1.1024725555164394</v>
      </c>
      <c r="M154" s="50">
        <f t="shared" si="432"/>
        <v>1.6105626085112634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0.2948140331325238</v>
      </c>
      <c r="T154" s="304">
        <f>T$127/T144</f>
        <v>0.57320933031350685</v>
      </c>
      <c r="U154" s="304">
        <f>U$127/U144</f>
        <v>1.1024725555164394</v>
      </c>
      <c r="V154" s="304">
        <f>V$127/V144</f>
        <v>1.6105626085112634</v>
      </c>
      <c r="W154" s="233"/>
      <c r="X154" s="233">
        <f t="shared" si="440"/>
        <v>3.2055500417449041E-2</v>
      </c>
      <c r="Y154" s="233">
        <f t="shared" si="441"/>
        <v>6.2982743372587108E-2</v>
      </c>
      <c r="Z154" s="233">
        <f t="shared" si="442"/>
        <v>0.10097884850612647</v>
      </c>
      <c r="AA154" s="233">
        <f t="shared" si="443"/>
        <v>0.10238010429217448</v>
      </c>
      <c r="AB154" s="233">
        <f t="shared" si="444"/>
        <v>0.2948140331325238</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5"/>
        <v>12.081299629763897</v>
      </c>
      <c r="G155" s="50">
        <f t="shared" si="426"/>
        <v>8.6260563043864682</v>
      </c>
      <c r="H155" s="50">
        <f t="shared" si="427"/>
        <v>8.8235934445777957</v>
      </c>
      <c r="I155" s="50">
        <f t="shared" si="428"/>
        <v>8.9818459792306626</v>
      </c>
      <c r="J155" s="50">
        <f t="shared" si="429"/>
        <v>9.1273291020864047</v>
      </c>
      <c r="K155" s="50">
        <f t="shared" si="430"/>
        <v>9.3796554006015178</v>
      </c>
      <c r="L155" s="50">
        <f t="shared" si="431"/>
        <v>9.0429702853076801</v>
      </c>
      <c r="M155" s="50">
        <f t="shared" si="432"/>
        <v>8.4604916970130031</v>
      </c>
      <c r="N155" s="247" t="str">
        <f t="shared" si="433"/>
        <v>Metro Rail pkm</v>
      </c>
      <c r="O155" s="233">
        <f>O139*O$129</f>
        <v>12.081299629763897</v>
      </c>
      <c r="P155" s="233">
        <f t="shared" ref="P155:S155" si="455">P139*P$129</f>
        <v>8.6260563043864682</v>
      </c>
      <c r="Q155" s="233">
        <f t="shared" si="455"/>
        <v>8.8235934445777957</v>
      </c>
      <c r="R155" s="233">
        <f t="shared" si="455"/>
        <v>8.9818459792306626</v>
      </c>
      <c r="S155" s="233">
        <f t="shared" si="455"/>
        <v>9.1273291020864047</v>
      </c>
      <c r="T155" s="304">
        <f>T139*T$129</f>
        <v>9.3796554006015178</v>
      </c>
      <c r="U155" s="304">
        <f>U139*U$129</f>
        <v>9.0429702853076801</v>
      </c>
      <c r="V155" s="304">
        <f>V139*V$129</f>
        <v>8.4604916970130031</v>
      </c>
      <c r="W155" s="233"/>
      <c r="X155" s="233">
        <f t="shared" si="440"/>
        <v>12.081299629763897</v>
      </c>
      <c r="Y155" s="233">
        <f t="shared" si="441"/>
        <v>8.6260563043864682</v>
      </c>
      <c r="Z155" s="233">
        <f t="shared" si="442"/>
        <v>8.8235934445777957</v>
      </c>
      <c r="AA155" s="233">
        <f t="shared" si="443"/>
        <v>8.9818459792306626</v>
      </c>
      <c r="AB155" s="233">
        <f t="shared" si="444"/>
        <v>9.1273291020864047</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0.64977121603683197</v>
      </c>
      <c r="K156" s="50">
        <f t="shared" si="430"/>
        <v>0.850921481643646</v>
      </c>
      <c r="L156" s="50">
        <f t="shared" si="431"/>
        <v>1.0639425504072817</v>
      </c>
      <c r="M156" s="50">
        <f t="shared" si="432"/>
        <v>1.2699550501336219</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0.64977121603683197</v>
      </c>
      <c r="T156" s="304">
        <f>T128</f>
        <v>0.850921481643646</v>
      </c>
      <c r="U156" s="304">
        <f>U128</f>
        <v>1.0639425504072817</v>
      </c>
      <c r="V156" s="304">
        <f>V128</f>
        <v>1.2699550501336219</v>
      </c>
      <c r="W156" s="233"/>
      <c r="X156" s="233">
        <f t="shared" si="440"/>
        <v>0.60923770891438467</v>
      </c>
      <c r="Y156" s="233">
        <f t="shared" si="441"/>
        <v>0.64854136839212595</v>
      </c>
      <c r="Z156" s="233">
        <f t="shared" si="442"/>
        <v>0.6995709084876961</v>
      </c>
      <c r="AA156" s="233">
        <f t="shared" si="443"/>
        <v>0.6476760572601008</v>
      </c>
      <c r="AB156" s="233">
        <f t="shared" si="444"/>
        <v>0.64977121603683197</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2">IF($D$4,X161,O161)</f>
        <v>112.08301521214011</v>
      </c>
      <c r="G161" s="50">
        <f t="shared" ref="G161:G168" si="463">IF($D$4,Y161,P161)</f>
        <v>111.30546475888069</v>
      </c>
      <c r="H161" s="50">
        <f t="shared" ref="H161:H168" si="464">IF($D$4,Z161,Q161)</f>
        <v>116.86069358470795</v>
      </c>
      <c r="I161" s="50">
        <f t="shared" ref="I161:I168" si="465">IF($D$4,AA161,R161)</f>
        <v>109.12310681447265</v>
      </c>
      <c r="J161" s="50">
        <f t="shared" ref="J161:J168" si="466">IF($D$4,AB161,S161)</f>
        <v>110.3644965384408</v>
      </c>
      <c r="K161" s="50">
        <f t="shared" ref="K161:K168" si="467">IF($D$4,AC161,T161)</f>
        <v>144.74963068825502</v>
      </c>
      <c r="L161" s="50">
        <f t="shared" ref="L161:L168" si="468">IF($D$4,AD161,U161)</f>
        <v>188.13109041691422</v>
      </c>
      <c r="M161" s="50">
        <f t="shared" ref="M161:M168" si="469">IF($D$4,AE161,V161)</f>
        <v>232.47072691126741</v>
      </c>
      <c r="N161" s="185" t="str">
        <f t="shared" ref="N161:N168" si="470">C161</f>
        <v>Car</v>
      </c>
      <c r="O161" s="10">
        <f>SUMPRODUCT(O$35:O$38,O$41:O$44,O$54:O$57)*O132</f>
        <v>112.08301521214011</v>
      </c>
      <c r="P161" s="10">
        <f t="shared" ref="P161:S161" si="471">SUMPRODUCT(P$35:P$38,P$41:P$44,P$54:P$57)*P132</f>
        <v>111.30546475888069</v>
      </c>
      <c r="Q161" s="10">
        <f t="shared" si="471"/>
        <v>116.86069358470795</v>
      </c>
      <c r="R161" s="10">
        <f t="shared" si="471"/>
        <v>109.12310681447265</v>
      </c>
      <c r="S161" s="10">
        <f t="shared" si="471"/>
        <v>110.3644965384408</v>
      </c>
      <c r="T161" s="306">
        <f t="shared" ref="T161:V163" si="472">SUMPRODUCT(T$35:T$38,T$41:T$44,T$54:T$57)*T132</f>
        <v>144.74963068825502</v>
      </c>
      <c r="U161" s="306">
        <f t="shared" si="472"/>
        <v>188.13109041691422</v>
      </c>
      <c r="V161" s="306">
        <f t="shared" si="472"/>
        <v>232.47072691126741</v>
      </c>
      <c r="X161" s="10">
        <f>O161</f>
        <v>112.08301521214011</v>
      </c>
      <c r="Y161" s="10">
        <f t="shared" ref="Y161:AB161" si="473">P161</f>
        <v>111.30546475888069</v>
      </c>
      <c r="Z161" s="10">
        <f t="shared" si="473"/>
        <v>116.86069358470795</v>
      </c>
      <c r="AA161" s="10">
        <f t="shared" si="473"/>
        <v>109.12310681447265</v>
      </c>
      <c r="AB161" s="10">
        <f t="shared" si="473"/>
        <v>110.3644965384408</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13.809527928760227</v>
      </c>
      <c r="F162" s="50">
        <f t="shared" si="462"/>
        <v>18.389926593310879</v>
      </c>
      <c r="G162" s="50">
        <f t="shared" si="463"/>
        <v>23.652411261262152</v>
      </c>
      <c r="H162" s="50">
        <f t="shared" si="464"/>
        <v>24.832897386750442</v>
      </c>
      <c r="I162" s="50">
        <f t="shared" si="465"/>
        <v>23.188660198075443</v>
      </c>
      <c r="J162" s="50">
        <f t="shared" si="466"/>
        <v>23.452455514418673</v>
      </c>
      <c r="K162" s="50">
        <f t="shared" si="467"/>
        <v>30.759296521254196</v>
      </c>
      <c r="L162" s="50">
        <f t="shared" si="468"/>
        <v>39.977856713594278</v>
      </c>
      <c r="M162" s="50">
        <f t="shared" si="469"/>
        <v>49.400029468644327</v>
      </c>
      <c r="N162" s="185" t="str">
        <f t="shared" si="470"/>
        <v>SUV</v>
      </c>
      <c r="O162" s="10">
        <f>SUMPRODUCT(O$35:O$38,O$41:O$44,O$54:O$57)*O133</f>
        <v>18.389926593310879</v>
      </c>
      <c r="P162" s="10">
        <f t="shared" ref="P162:S162" si="475">SUMPRODUCT(P$35:P$38,P$41:P$44,P$54:P$57)*P133</f>
        <v>23.652411261262152</v>
      </c>
      <c r="Q162" s="10">
        <f t="shared" si="475"/>
        <v>24.832897386750442</v>
      </c>
      <c r="R162" s="10">
        <f t="shared" si="475"/>
        <v>23.188660198075443</v>
      </c>
      <c r="S162" s="10">
        <f t="shared" si="475"/>
        <v>23.452455514418673</v>
      </c>
      <c r="T162" s="306">
        <f t="shared" si="472"/>
        <v>30.759296521254196</v>
      </c>
      <c r="U162" s="306">
        <f t="shared" si="472"/>
        <v>39.977856713594278</v>
      </c>
      <c r="V162" s="306">
        <f>SUMPRODUCT(V$35:V$38,V$41:V$44,V$54:V$57)*V133</f>
        <v>49.400029468644327</v>
      </c>
      <c r="X162" s="10">
        <f t="shared" ref="X162:X168" si="476">O162</f>
        <v>18.389926593310879</v>
      </c>
      <c r="Y162" s="10">
        <f t="shared" ref="Y162:Y168" si="477">P162</f>
        <v>23.652411261262152</v>
      </c>
      <c r="Z162" s="10">
        <f t="shared" ref="Z162:Z168" si="478">Q162</f>
        <v>24.832897386750442</v>
      </c>
      <c r="AA162" s="10">
        <f t="shared" ref="AA162:AA168" si="479">R162</f>
        <v>23.188660198075443</v>
      </c>
      <c r="AB162" s="10">
        <f t="shared" ref="AB162:AB168" si="480">S162</f>
        <v>23.452455514418673</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4.7074571053679897</v>
      </c>
      <c r="F163" s="50">
        <f t="shared" si="462"/>
        <v>3.9406985557094738</v>
      </c>
      <c r="G163" s="50">
        <f t="shared" si="463"/>
        <v>4.1739549284580262</v>
      </c>
      <c r="H163" s="50">
        <f t="shared" si="464"/>
        <v>4.3822760094265476</v>
      </c>
      <c r="I163" s="50">
        <f t="shared" si="465"/>
        <v>4.0921165055427249</v>
      </c>
      <c r="J163" s="50">
        <f t="shared" si="466"/>
        <v>4.1386686201915301</v>
      </c>
      <c r="K163" s="50">
        <f t="shared" si="467"/>
        <v>5.4281111508095634</v>
      </c>
      <c r="L163" s="50">
        <f t="shared" si="468"/>
        <v>7.054915890634283</v>
      </c>
      <c r="M163" s="50">
        <f t="shared" si="469"/>
        <v>8.7176522591725281</v>
      </c>
      <c r="N163" s="185" t="str">
        <f t="shared" si="470"/>
        <v>Motorbike</v>
      </c>
      <c r="O163" s="10">
        <f>SUMPRODUCT(O$35:O$38,O$41:O$44,O$54:O$57)*O134</f>
        <v>3.9406985557094738</v>
      </c>
      <c r="P163" s="10">
        <f t="shared" ref="P163:S163" si="484">SUMPRODUCT(P$35:P$38,P$41:P$44,P$54:P$57)*P134</f>
        <v>4.1739549284580262</v>
      </c>
      <c r="Q163" s="10">
        <f t="shared" si="484"/>
        <v>4.3822760094265476</v>
      </c>
      <c r="R163" s="10">
        <f t="shared" si="484"/>
        <v>4.0921165055427249</v>
      </c>
      <c r="S163" s="10">
        <f t="shared" si="484"/>
        <v>4.1386686201915301</v>
      </c>
      <c r="T163" s="306">
        <f t="shared" si="472"/>
        <v>5.4281111508095634</v>
      </c>
      <c r="U163" s="306">
        <f t="shared" si="472"/>
        <v>7.054915890634283</v>
      </c>
      <c r="V163" s="306">
        <f t="shared" si="472"/>
        <v>8.7176522591725281</v>
      </c>
      <c r="X163" s="10">
        <f t="shared" si="476"/>
        <v>3.9406985557094738</v>
      </c>
      <c r="Y163" s="10">
        <f t="shared" si="477"/>
        <v>4.1739549284580262</v>
      </c>
      <c r="Z163" s="10">
        <f t="shared" si="478"/>
        <v>4.3822760094265476</v>
      </c>
      <c r="AA163" s="10">
        <f t="shared" si="479"/>
        <v>4.0921165055427249</v>
      </c>
      <c r="AB163" s="10">
        <f t="shared" si="480"/>
        <v>4.1386686201915301</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27.595775892451353</v>
      </c>
      <c r="G164" s="50">
        <f t="shared" si="463"/>
        <v>18.502265696365193</v>
      </c>
      <c r="H164" s="50">
        <f t="shared" si="464"/>
        <v>18.925968547790067</v>
      </c>
      <c r="I164" s="50">
        <f t="shared" si="465"/>
        <v>19.265408767045493</v>
      </c>
      <c r="J164" s="50">
        <f t="shared" si="466"/>
        <v>19.577459523315781</v>
      </c>
      <c r="K164" s="50">
        <f t="shared" si="467"/>
        <v>20.118681149116316</v>
      </c>
      <c r="L164" s="50">
        <f t="shared" si="468"/>
        <v>19.396515974283155</v>
      </c>
      <c r="M164" s="50">
        <f t="shared" si="469"/>
        <v>18.147141610984427</v>
      </c>
      <c r="N164" s="185" t="str">
        <f t="shared" si="470"/>
        <v>Bus</v>
      </c>
      <c r="O164" s="10">
        <f>O152*O142</f>
        <v>27.595775892451353</v>
      </c>
      <c r="P164" s="10">
        <f t="shared" ref="P164:S164" si="486">P152*P142</f>
        <v>18.502265696365193</v>
      </c>
      <c r="Q164" s="10">
        <f t="shared" si="486"/>
        <v>18.925968547790067</v>
      </c>
      <c r="R164" s="10">
        <f t="shared" si="486"/>
        <v>19.265408767045493</v>
      </c>
      <c r="S164" s="10">
        <f t="shared" si="486"/>
        <v>19.577459523315781</v>
      </c>
      <c r="T164" s="306">
        <f t="shared" ref="T164:V166" si="487">T152*T142</f>
        <v>20.118681149116316</v>
      </c>
      <c r="U164" s="306">
        <f t="shared" si="487"/>
        <v>19.396515974283155</v>
      </c>
      <c r="V164" s="306">
        <f t="shared" si="487"/>
        <v>18.147141610984427</v>
      </c>
      <c r="X164" s="10">
        <f t="shared" si="476"/>
        <v>27.595775892451353</v>
      </c>
      <c r="Y164" s="10">
        <f t="shared" si="477"/>
        <v>18.502265696365193</v>
      </c>
      <c r="Z164" s="10">
        <f t="shared" si="478"/>
        <v>18.925968547790067</v>
      </c>
      <c r="AA164" s="10">
        <f t="shared" si="479"/>
        <v>19.265408767045493</v>
      </c>
      <c r="AB164" s="10">
        <f t="shared" si="480"/>
        <v>19.577459523315781</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4.673174230467775</v>
      </c>
      <c r="AJ164" s="10">
        <f t="shared" si="488"/>
        <v>6.0737243991978103</v>
      </c>
      <c r="AK164" s="10">
        <f t="shared" si="488"/>
        <v>7.5052088573514739</v>
      </c>
      <c r="AL164" s="10"/>
      <c r="AM164" s="10">
        <f t="shared" ref="AM164:AO168" si="489">SUM(T$161:T$162)*(1-AM$161) *AM175</f>
        <v>1.5577247434892609</v>
      </c>
      <c r="AN164" s="10">
        <f t="shared" si="489"/>
        <v>4.0491495994652063</v>
      </c>
      <c r="AO164" s="10">
        <f t="shared" si="489"/>
        <v>7.5052088573514739</v>
      </c>
      <c r="AP164" s="10"/>
      <c r="AQ164" s="10">
        <f t="shared" ref="AQ164:AS168" si="490">SUM(T$161:T$162)*(1-AQ$161) *AQ175</f>
        <v>4.673174230467775</v>
      </c>
      <c r="AR164" s="10">
        <f t="shared" si="490"/>
        <v>7.5921554989972648</v>
      </c>
      <c r="AS164" s="10">
        <f t="shared" si="490"/>
        <v>11.257813286027215</v>
      </c>
    </row>
    <row r="165" spans="1:46">
      <c r="A165" s="185" t="s">
        <v>16</v>
      </c>
      <c r="B165" s="185" t="s">
        <v>130</v>
      </c>
      <c r="C165" s="185" t="s">
        <v>61</v>
      </c>
      <c r="D165" s="185" t="s">
        <v>86</v>
      </c>
      <c r="E165" s="298">
        <f t="shared" si="485"/>
        <v>83.773721682742135</v>
      </c>
      <c r="F165" s="50">
        <f t="shared" si="462"/>
        <v>95.660972173859577</v>
      </c>
      <c r="G165" s="50">
        <f t="shared" si="463"/>
        <v>97.886986758472602</v>
      </c>
      <c r="H165" s="50">
        <f t="shared" si="464"/>
        <v>100.12860387107854</v>
      </c>
      <c r="I165" s="50">
        <f t="shared" si="465"/>
        <v>101.92442611213934</v>
      </c>
      <c r="J165" s="50">
        <f t="shared" si="466"/>
        <v>103.57534328889363</v>
      </c>
      <c r="K165" s="50">
        <f t="shared" si="467"/>
        <v>106.43869824160862</v>
      </c>
      <c r="L165" s="50">
        <f t="shared" si="468"/>
        <v>102.61805410718722</v>
      </c>
      <c r="M165" s="50">
        <f t="shared" si="469"/>
        <v>96.008188387843276</v>
      </c>
      <c r="N165" s="185" t="str">
        <f t="shared" si="470"/>
        <v>Minibus</v>
      </c>
      <c r="O165" s="10">
        <f>O153*O143</f>
        <v>95.660972173859577</v>
      </c>
      <c r="P165" s="10">
        <f t="shared" ref="P165:S165" si="491">P153*P143</f>
        <v>97.886986758472602</v>
      </c>
      <c r="Q165" s="10">
        <f t="shared" si="491"/>
        <v>100.12860387107854</v>
      </c>
      <c r="R165" s="10">
        <f t="shared" si="491"/>
        <v>101.92442611213934</v>
      </c>
      <c r="S165" s="10">
        <f t="shared" si="491"/>
        <v>103.57534328889363</v>
      </c>
      <c r="T165" s="306">
        <f t="shared" si="487"/>
        <v>106.43869824160862</v>
      </c>
      <c r="U165" s="306">
        <f t="shared" si="487"/>
        <v>102.61805410718722</v>
      </c>
      <c r="V165" s="306">
        <f t="shared" si="487"/>
        <v>96.008188387843276</v>
      </c>
      <c r="X165" s="10">
        <f t="shared" si="476"/>
        <v>95.660972173859577</v>
      </c>
      <c r="Y165" s="10">
        <f t="shared" si="477"/>
        <v>97.886986758472602</v>
      </c>
      <c r="Z165" s="10">
        <f t="shared" si="478"/>
        <v>100.12860387107854</v>
      </c>
      <c r="AA165" s="10">
        <f t="shared" si="479"/>
        <v>101.92442611213934</v>
      </c>
      <c r="AB165" s="10">
        <f t="shared" si="480"/>
        <v>103.57534328889363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24.723617719299106</v>
      </c>
      <c r="AJ165" s="10">
        <f t="shared" si="488"/>
        <v>32.133285166026255</v>
      </c>
      <c r="AK165" s="10">
        <f t="shared" si="488"/>
        <v>39.706611725041924</v>
      </c>
      <c r="AL165" s="10"/>
      <c r="AM165" s="10">
        <f t="shared" si="489"/>
        <v>8.2412059064330503</v>
      </c>
      <c r="AN165" s="10">
        <f t="shared" si="489"/>
        <v>21.42219011068417</v>
      </c>
      <c r="AO165" s="10">
        <f t="shared" si="489"/>
        <v>39.706611725041924</v>
      </c>
      <c r="AP165" s="10"/>
      <c r="AQ165" s="10">
        <f t="shared" si="490"/>
        <v>24.723617719299106</v>
      </c>
      <c r="AR165" s="10">
        <f t="shared" si="490"/>
        <v>40.166606457532829</v>
      </c>
      <c r="AS165" s="10">
        <f t="shared" si="490"/>
        <v>59.559917587562907</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7.3703508283130947</v>
      </c>
      <c r="K166" s="50">
        <f t="shared" si="467"/>
        <v>14.330233257837671</v>
      </c>
      <c r="L166" s="50">
        <f t="shared" si="468"/>
        <v>27.561813887910986</v>
      </c>
      <c r="M166" s="50">
        <f t="shared" si="469"/>
        <v>40.264065212781588</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7.3703508283130947</v>
      </c>
      <c r="T166" s="306">
        <f t="shared" si="487"/>
        <v>14.330233257837671</v>
      </c>
      <c r="U166" s="306">
        <f t="shared" si="487"/>
        <v>27.561813887910986</v>
      </c>
      <c r="V166" s="306">
        <f t="shared" si="487"/>
        <v>40.264065212781588</v>
      </c>
      <c r="X166" s="10">
        <f t="shared" si="476"/>
        <v>0.80138751043622602</v>
      </c>
      <c r="Y166" s="10">
        <f t="shared" si="477"/>
        <v>1.5745685843146777</v>
      </c>
      <c r="Z166" s="10">
        <f t="shared" si="478"/>
        <v>2.5244712126531619</v>
      </c>
      <c r="AA166" s="10">
        <f t="shared" si="479"/>
        <v>2.5595026073043621</v>
      </c>
      <c r="AB166" s="10">
        <f t="shared" si="480"/>
        <v>7.3703508283130947</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3.3286315480008852</v>
      </c>
      <c r="AJ166" s="10">
        <f t="shared" si="488"/>
        <v>4.3262223174180381</v>
      </c>
      <c r="AK166" s="10">
        <f t="shared" si="488"/>
        <v>5.3458471148025515</v>
      </c>
      <c r="AL166" s="10"/>
      <c r="AM166" s="10">
        <f t="shared" si="489"/>
        <v>1.1095438493336303</v>
      </c>
      <c r="AN166" s="10">
        <f t="shared" si="489"/>
        <v>2.8841482116120249</v>
      </c>
      <c r="AO166" s="10">
        <f t="shared" si="489"/>
        <v>5.3458471148025515</v>
      </c>
      <c r="AP166" s="10"/>
      <c r="AQ166" s="10">
        <f t="shared" si="490"/>
        <v>3.3286315480008852</v>
      </c>
      <c r="AR166" s="10">
        <f t="shared" si="490"/>
        <v>5.4077778967725481</v>
      </c>
      <c r="AS166" s="10">
        <f t="shared" si="490"/>
        <v>8.0187706722038303</v>
      </c>
    </row>
    <row r="167" spans="1:46">
      <c r="A167" s="185" t="s">
        <v>16</v>
      </c>
      <c r="B167" s="185" t="s">
        <v>132</v>
      </c>
      <c r="C167" s="185" t="s">
        <v>85</v>
      </c>
      <c r="D167" s="185" t="str">
        <f>D166</f>
        <v>billion</v>
      </c>
      <c r="E167" s="298">
        <f t="shared" ref="E167:E168" si="493">E155</f>
        <v>14.550109199356424</v>
      </c>
      <c r="F167" s="50">
        <f t="shared" si="462"/>
        <v>12.081299629763897</v>
      </c>
      <c r="G167" s="50">
        <f t="shared" si="463"/>
        <v>8.6260563043864682</v>
      </c>
      <c r="H167" s="50">
        <f t="shared" si="464"/>
        <v>8.8235934445777957</v>
      </c>
      <c r="I167" s="50">
        <f t="shared" si="465"/>
        <v>8.9818459792306626</v>
      </c>
      <c r="J167" s="50">
        <f t="shared" si="466"/>
        <v>9.1273291020864047</v>
      </c>
      <c r="K167" s="50">
        <f t="shared" si="467"/>
        <v>9.3796554006015178</v>
      </c>
      <c r="L167" s="50">
        <f t="shared" si="468"/>
        <v>9.0429702853076801</v>
      </c>
      <c r="M167" s="50">
        <f t="shared" si="469"/>
        <v>8.4604916970130031</v>
      </c>
      <c r="N167" s="185" t="str">
        <f t="shared" si="470"/>
        <v>Metro Rail</v>
      </c>
      <c r="O167" s="10">
        <f>O155</f>
        <v>12.081299629763897</v>
      </c>
      <c r="P167" s="10">
        <f t="shared" ref="P167:S167" si="494">P155</f>
        <v>8.6260563043864682</v>
      </c>
      <c r="Q167" s="10">
        <f t="shared" si="494"/>
        <v>8.8235934445777957</v>
      </c>
      <c r="R167" s="10">
        <f t="shared" si="494"/>
        <v>8.9818459792306626</v>
      </c>
      <c r="S167" s="10">
        <f t="shared" si="494"/>
        <v>9.1273291020864047</v>
      </c>
      <c r="T167" s="306">
        <f t="shared" ref="T167:V168" si="495">T155</f>
        <v>9.3796554006015178</v>
      </c>
      <c r="U167" s="306">
        <f t="shared" si="495"/>
        <v>9.0429702853076801</v>
      </c>
      <c r="V167" s="306">
        <f t="shared" si="495"/>
        <v>8.4604916970130031</v>
      </c>
      <c r="X167" s="10">
        <f t="shared" si="476"/>
        <v>12.081299629763897</v>
      </c>
      <c r="Y167" s="10">
        <f t="shared" si="477"/>
        <v>8.6260563043864682</v>
      </c>
      <c r="Z167" s="10">
        <f t="shared" si="478"/>
        <v>8.8235934445777957</v>
      </c>
      <c r="AA167" s="10">
        <f t="shared" si="479"/>
        <v>8.9818459792306626</v>
      </c>
      <c r="AB167" s="10">
        <f t="shared" si="480"/>
        <v>9.1273291020864047</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2.1787096074478121</v>
      </c>
      <c r="AJ167" s="10">
        <f t="shared" si="488"/>
        <v>2.8316688077341112</v>
      </c>
      <c r="AK167" s="10">
        <f t="shared" si="488"/>
        <v>3.4990500753868323</v>
      </c>
      <c r="AL167" s="10"/>
      <c r="AM167" s="10">
        <f t="shared" si="489"/>
        <v>0.7262365358159385</v>
      </c>
      <c r="AN167" s="10">
        <f t="shared" si="489"/>
        <v>1.8877792051560742</v>
      </c>
      <c r="AO167" s="10">
        <f t="shared" si="489"/>
        <v>3.4990500753868323</v>
      </c>
      <c r="AP167" s="10"/>
      <c r="AQ167" s="10">
        <f t="shared" si="490"/>
        <v>2.1787096074478121</v>
      </c>
      <c r="AR167" s="10">
        <f t="shared" si="490"/>
        <v>3.5395860096676399</v>
      </c>
      <c r="AS167" s="10">
        <f t="shared" si="490"/>
        <v>5.2485751130802507</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0.64977121603683197</v>
      </c>
      <c r="K168" s="50">
        <f t="shared" si="467"/>
        <v>0.850921481643646</v>
      </c>
      <c r="L168" s="50">
        <f t="shared" si="468"/>
        <v>1.0639425504072817</v>
      </c>
      <c r="M168" s="50">
        <f t="shared" si="469"/>
        <v>1.2699550501336219</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0.64977121603683197</v>
      </c>
      <c r="T168" s="306">
        <f t="shared" si="495"/>
        <v>0.850921481643646</v>
      </c>
      <c r="U168" s="306">
        <f t="shared" si="495"/>
        <v>1.0639425504072817</v>
      </c>
      <c r="V168" s="306">
        <f t="shared" si="495"/>
        <v>1.2699550501336219</v>
      </c>
      <c r="X168" s="10">
        <f t="shared" si="476"/>
        <v>0.60923770891438467</v>
      </c>
      <c r="Y168" s="10">
        <f t="shared" si="477"/>
        <v>0.64854136839212595</v>
      </c>
      <c r="Z168" s="10">
        <f t="shared" si="478"/>
        <v>0.6995709084876961</v>
      </c>
      <c r="AA168" s="10">
        <f t="shared" si="479"/>
        <v>0.6476760572601008</v>
      </c>
      <c r="AB168" s="10">
        <f t="shared" si="480"/>
        <v>0.64977121603683197</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0.1976523366862547</v>
      </c>
      <c r="AJ168" s="10">
        <f t="shared" si="488"/>
        <v>0.25688873572548127</v>
      </c>
      <c r="AK168" s="10">
        <f t="shared" si="488"/>
        <v>0.31743350339955267</v>
      </c>
      <c r="AL168" s="10"/>
      <c r="AM168" s="10">
        <f t="shared" si="489"/>
        <v>6.5884112228751679E-2</v>
      </c>
      <c r="AN168" s="10">
        <f t="shared" si="489"/>
        <v>0.17125915715032086</v>
      </c>
      <c r="AO168" s="10">
        <f t="shared" si="489"/>
        <v>0.31743350339955267</v>
      </c>
      <c r="AP168" s="10"/>
      <c r="AQ168" s="10">
        <f t="shared" si="490"/>
        <v>0.1976523366862547</v>
      </c>
      <c r="AR168" s="10">
        <f t="shared" si="490"/>
        <v>0.32111091965685168</v>
      </c>
      <c r="AS168" s="10">
        <f t="shared" si="490"/>
        <v>0.47615025509932923</v>
      </c>
    </row>
    <row r="169" spans="1:46">
      <c r="A169" s="185" t="s">
        <v>16</v>
      </c>
      <c r="C169" s="5" t="s">
        <v>5</v>
      </c>
      <c r="E169" s="10">
        <f t="shared" ref="E169:M169" si="497">SUM(E161:E168)</f>
        <v>241.03539987594112</v>
      </c>
      <c r="F169" s="10">
        <f t="shared" si="497"/>
        <v>271.16231327658591</v>
      </c>
      <c r="G169" s="10">
        <f t="shared" si="497"/>
        <v>266.3702496605319</v>
      </c>
      <c r="H169" s="10">
        <f t="shared" si="497"/>
        <v>277.17807496547221</v>
      </c>
      <c r="I169" s="10">
        <f t="shared" si="497"/>
        <v>269.78274304107083</v>
      </c>
      <c r="J169" s="10">
        <f t="shared" si="497"/>
        <v>278.25587463169677</v>
      </c>
      <c r="K169" s="10">
        <f t="shared" si="497"/>
        <v>332.05522789112655</v>
      </c>
      <c r="L169" s="10">
        <f t="shared" si="497"/>
        <v>394.84715982623908</v>
      </c>
      <c r="M169" s="10">
        <f t="shared" si="497"/>
        <v>454.73825059784019</v>
      </c>
      <c r="N169" s="39"/>
      <c r="O169" s="10">
        <f>SUM(O161:O168)</f>
        <v>271.16231327658591</v>
      </c>
      <c r="P169" s="10">
        <f t="shared" ref="P169:S169" si="498">SUM(P161:P168)</f>
        <v>266.3702496605319</v>
      </c>
      <c r="Q169" s="10">
        <f t="shared" si="498"/>
        <v>277.17807496547221</v>
      </c>
      <c r="R169" s="10">
        <f t="shared" si="498"/>
        <v>269.78274304107083</v>
      </c>
      <c r="S169" s="10">
        <f t="shared" si="498"/>
        <v>278.25587463169677</v>
      </c>
      <c r="T169" s="10">
        <f>SUM(T161:T168)</f>
        <v>332.05522789112655</v>
      </c>
      <c r="U169" s="10">
        <f>SUM(U161:U168)</f>
        <v>394.84715982623908</v>
      </c>
      <c r="V169" s="10">
        <f>SUM(V161:V168)</f>
        <v>454.73825059784019</v>
      </c>
      <c r="W169" s="281"/>
      <c r="X169" s="10">
        <f>SUM(X161:X168)</f>
        <v>271.16231327658591</v>
      </c>
      <c r="Y169" s="10">
        <f t="shared" ref="Y169:AB169" si="499">SUM(Y161:Y168)</f>
        <v>266.3702496605319</v>
      </c>
      <c r="Z169" s="10">
        <f t="shared" si="499"/>
        <v>277.17807496547221</v>
      </c>
      <c r="AA169" s="10">
        <f t="shared" si="499"/>
        <v>269.78274304107083</v>
      </c>
      <c r="AB169" s="10">
        <f t="shared" si="499"/>
        <v>278.25587463169677</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0.44675182449662765</v>
      </c>
      <c r="F172" s="240">
        <f>F161/F$169</f>
        <v>0.41334289362628091</v>
      </c>
      <c r="G172" s="240">
        <f t="shared" si="504"/>
        <v>0.41785997085159032</v>
      </c>
      <c r="H172" s="240">
        <f>H161/H$169</f>
        <v>0.42160872067267646</v>
      </c>
      <c r="I172" s="240">
        <f t="shared" ref="I172:J172" si="505">I161/I$169</f>
        <v>0.40448512601067338</v>
      </c>
      <c r="J172" s="240">
        <f t="shared" si="505"/>
        <v>0.39662952915017785</v>
      </c>
      <c r="K172" s="240">
        <f t="shared" ref="K172:M179" si="506">K161/K$169</f>
        <v>0.43592034857440998</v>
      </c>
      <c r="L172" s="240">
        <f t="shared" si="506"/>
        <v>0.47646560380402714</v>
      </c>
      <c r="M172" s="240">
        <f t="shared" si="506"/>
        <v>0.51121876509319431</v>
      </c>
      <c r="N172" s="40" t="str">
        <f>C172</f>
        <v>Car</v>
      </c>
      <c r="O172" s="240">
        <f t="shared" ref="O172:O179" si="507">O161/O$169</f>
        <v>0.41334289362628091</v>
      </c>
      <c r="P172" s="240">
        <f t="shared" ref="P172:S172" si="508">P161/P$169</f>
        <v>0.41785997085159032</v>
      </c>
      <c r="Q172" s="240">
        <f t="shared" si="508"/>
        <v>0.42160872067267646</v>
      </c>
      <c r="R172" s="240">
        <f t="shared" si="508"/>
        <v>0.40448512601067338</v>
      </c>
      <c r="S172" s="240">
        <f t="shared" si="508"/>
        <v>0.39662952915017785</v>
      </c>
      <c r="T172" s="307">
        <f t="shared" ref="T172:V179" si="509">T161/T$169</f>
        <v>0.43592034857440998</v>
      </c>
      <c r="U172" s="307">
        <f t="shared" si="509"/>
        <v>0.47646560380402714</v>
      </c>
      <c r="V172" s="307">
        <f t="shared" si="509"/>
        <v>0.51121876509319431</v>
      </c>
      <c r="W172" s="281"/>
      <c r="X172" s="240">
        <f>O172</f>
        <v>0.41334289362628091</v>
      </c>
      <c r="Y172" s="240">
        <f t="shared" ref="Y172:AB172" si="510">P172</f>
        <v>0.41785997085159032</v>
      </c>
      <c r="Z172" s="240">
        <f t="shared" si="510"/>
        <v>0.42160872067267646</v>
      </c>
      <c r="AA172" s="240">
        <f t="shared" si="510"/>
        <v>0.40448512601067338</v>
      </c>
      <c r="AB172" s="240">
        <f t="shared" si="510"/>
        <v>0.39662952915017785</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5.7292530208707407E-2</v>
      </c>
      <c r="F173" s="240">
        <f t="shared" si="504"/>
        <v>6.7818888145245795E-2</v>
      </c>
      <c r="G173" s="240">
        <f t="shared" si="504"/>
        <v>8.8795243805962959E-2</v>
      </c>
      <c r="H173" s="240">
        <f t="shared" ref="H173:J173" si="512">H162/H$169</f>
        <v>8.9591853142943767E-2</v>
      </c>
      <c r="I173" s="240">
        <f t="shared" si="512"/>
        <v>8.5953089277268108E-2</v>
      </c>
      <c r="J173" s="240">
        <f t="shared" si="512"/>
        <v>8.4283774944412804E-2</v>
      </c>
      <c r="K173" s="240">
        <f t="shared" si="506"/>
        <v>9.263307407206213E-2</v>
      </c>
      <c r="L173" s="240">
        <f t="shared" si="506"/>
        <v>0.10124894080835579</v>
      </c>
      <c r="M173" s="240">
        <f t="shared" si="506"/>
        <v>0.1086339875823038</v>
      </c>
      <c r="N173" s="40"/>
      <c r="O173" s="240">
        <f t="shared" si="507"/>
        <v>6.7818888145245795E-2</v>
      </c>
      <c r="P173" s="240">
        <f t="shared" ref="P173:S173" si="513">P162/P$169</f>
        <v>8.8795243805962959E-2</v>
      </c>
      <c r="Q173" s="240">
        <f t="shared" si="513"/>
        <v>8.9591853142943767E-2</v>
      </c>
      <c r="R173" s="240">
        <f t="shared" si="513"/>
        <v>8.5953089277268108E-2</v>
      </c>
      <c r="S173" s="240">
        <f t="shared" si="513"/>
        <v>8.4283774944412804E-2</v>
      </c>
      <c r="T173" s="307">
        <f t="shared" si="509"/>
        <v>9.263307407206213E-2</v>
      </c>
      <c r="U173" s="307">
        <f t="shared" si="509"/>
        <v>0.10124894080835579</v>
      </c>
      <c r="V173" s="307">
        <f t="shared" si="509"/>
        <v>0.1086339875823038</v>
      </c>
      <c r="W173" s="281"/>
      <c r="X173" s="240">
        <f t="shared" ref="X173:X182" si="514">O173</f>
        <v>6.7818888145245795E-2</v>
      </c>
      <c r="Y173" s="240">
        <f t="shared" ref="Y173:Y182" si="515">P173</f>
        <v>8.8795243805962959E-2</v>
      </c>
      <c r="Z173" s="240">
        <f t="shared" ref="Z173:Z182" si="516">Q173</f>
        <v>8.9591853142943767E-2</v>
      </c>
      <c r="AA173" s="240">
        <f t="shared" ref="AA173:AA182" si="517">R173</f>
        <v>8.5953089277268108E-2</v>
      </c>
      <c r="AB173" s="240">
        <f t="shared" ref="AB173:AB182" si="518">S173</f>
        <v>8.4283774944412804E-2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1.9530148301000094E-2</v>
      </c>
      <c r="F174" s="240">
        <f t="shared" si="504"/>
        <v>1.4532618888266955E-2</v>
      </c>
      <c r="G174" s="240">
        <f t="shared" si="504"/>
        <v>1.5669748906934639E-2</v>
      </c>
      <c r="H174" s="240">
        <f t="shared" ref="H174:J174" si="519">H163/H$169</f>
        <v>1.5810327025225366E-2</v>
      </c>
      <c r="I174" s="240">
        <f t="shared" si="519"/>
        <v>1.5168192225400253E-2</v>
      </c>
      <c r="J174" s="240">
        <f t="shared" si="519"/>
        <v>1.4873607343131669E-2</v>
      </c>
      <c r="K174" s="240">
        <f t="shared" si="506"/>
        <v>1.6347013071540375E-2</v>
      </c>
      <c r="L174" s="240">
        <f t="shared" si="506"/>
        <v>1.7867460142651018E-2</v>
      </c>
      <c r="M174" s="240">
        <f t="shared" si="506"/>
        <v>1.917070369099479E-2</v>
      </c>
      <c r="N174" s="40"/>
      <c r="O174" s="240">
        <f t="shared" si="507"/>
        <v>1.4532618888266955E-2</v>
      </c>
      <c r="P174" s="240">
        <f t="shared" ref="P174:S174" si="520">P163/P$169</f>
        <v>1.5669748906934639E-2</v>
      </c>
      <c r="Q174" s="240">
        <f t="shared" si="520"/>
        <v>1.5810327025225366E-2</v>
      </c>
      <c r="R174" s="240">
        <f t="shared" si="520"/>
        <v>1.5168192225400253E-2</v>
      </c>
      <c r="S174" s="240">
        <f t="shared" si="520"/>
        <v>1.4873607343131669E-2</v>
      </c>
      <c r="T174" s="307">
        <f t="shared" si="509"/>
        <v>1.6347013071540375E-2</v>
      </c>
      <c r="U174" s="307">
        <f t="shared" si="509"/>
        <v>1.7867460142651018E-2</v>
      </c>
      <c r="V174" s="307">
        <f t="shared" si="509"/>
        <v>1.917070369099479E-2</v>
      </c>
      <c r="W174" s="281"/>
      <c r="X174" s="240">
        <f t="shared" si="514"/>
        <v>1.4532618888266955E-2</v>
      </c>
      <c r="Y174" s="240">
        <f t="shared" si="515"/>
        <v>1.5669748906934639E-2</v>
      </c>
      <c r="Z174" s="240">
        <f t="shared" si="516"/>
        <v>1.5810327025225366E-2</v>
      </c>
      <c r="AA174" s="240">
        <f t="shared" si="517"/>
        <v>1.5168192225400253E-2</v>
      </c>
      <c r="AB174" s="240">
        <f t="shared" si="518"/>
        <v>1.4873607343131669E-2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6.4097585876977406E-2</v>
      </c>
      <c r="F175" s="240">
        <f t="shared" si="504"/>
        <v>0.10176847792378739</v>
      </c>
      <c r="G175" s="240">
        <f t="shared" si="504"/>
        <v>6.9460706366213515E-2</v>
      </c>
      <c r="H175" s="240">
        <f t="shared" ref="H175:J175" si="521">H164/H$169</f>
        <v>6.8280900464972399E-2</v>
      </c>
      <c r="I175" s="240">
        <f t="shared" si="521"/>
        <v>7.1410826911610839E-2</v>
      </c>
      <c r="J175" s="240">
        <f t="shared" si="521"/>
        <v>7.035775812183219E-2</v>
      </c>
      <c r="K175" s="240">
        <f t="shared" si="506"/>
        <v>6.0588358379085001E-2</v>
      </c>
      <c r="L175" s="240">
        <f t="shared" si="506"/>
        <v>4.9124111676069809E-2</v>
      </c>
      <c r="M175" s="240">
        <f t="shared" si="506"/>
        <v>3.9906785028808435E-2</v>
      </c>
      <c r="N175" s="40"/>
      <c r="O175" s="240">
        <f t="shared" si="507"/>
        <v>0.10176847792378739</v>
      </c>
      <c r="P175" s="240">
        <f t="shared" ref="P175:S175" si="522">P164/P$169</f>
        <v>6.9460706366213515E-2</v>
      </c>
      <c r="Q175" s="240">
        <f t="shared" si="522"/>
        <v>6.8280900464972399E-2</v>
      </c>
      <c r="R175" s="240">
        <f t="shared" si="522"/>
        <v>7.1410826911610839E-2</v>
      </c>
      <c r="S175" s="240">
        <f t="shared" si="522"/>
        <v>7.035775812183219E-2</v>
      </c>
      <c r="T175" s="307">
        <f t="shared" si="509"/>
        <v>6.0588358379085001E-2</v>
      </c>
      <c r="U175" s="307">
        <f t="shared" si="509"/>
        <v>4.9124111676069809E-2</v>
      </c>
      <c r="V175" s="307">
        <f t="shared" si="509"/>
        <v>3.9906785028808435E-2</v>
      </c>
      <c r="W175" s="281"/>
      <c r="X175" s="240">
        <f t="shared" si="514"/>
        <v>0.10176847792378739</v>
      </c>
      <c r="Y175" s="240">
        <f t="shared" si="515"/>
        <v>6.9460706366213515E-2</v>
      </c>
      <c r="Z175" s="240">
        <f t="shared" si="516"/>
        <v>6.8280900464972399E-2</v>
      </c>
      <c r="AA175" s="240">
        <f t="shared" si="517"/>
        <v>7.1410826911610839E-2</v>
      </c>
      <c r="AB175" s="240">
        <f t="shared" si="518"/>
        <v>7.035775812183219E-2</v>
      </c>
      <c r="AC175" s="307" t="e">
        <f t="shared" si="511"/>
        <v>#N/A</v>
      </c>
      <c r="AD175" s="307" t="e">
        <f t="shared" si="511"/>
        <v>#N/A</v>
      </c>
      <c r="AE175" s="307" t="e">
        <f t="shared" si="511"/>
        <v>#N/A</v>
      </c>
      <c r="AG175" s="255">
        <f>T175</f>
        <v>6.0588358379085001E-2</v>
      </c>
      <c r="AI175" s="308">
        <f>AG175/$AG$180</f>
        <v>0.13313209489592789</v>
      </c>
      <c r="AJ175" s="308">
        <f>AI175</f>
        <v>0.13313209489592789</v>
      </c>
      <c r="AK175" s="308">
        <f>AJ175</f>
        <v>0.13313209489592789</v>
      </c>
      <c r="AL175" s="309"/>
      <c r="AM175" s="308">
        <f>AI175</f>
        <v>0.13313209489592789</v>
      </c>
      <c r="AN175" s="308">
        <f t="shared" ref="AN175:AO179" si="523">AJ175</f>
        <v>0.13313209489592789</v>
      </c>
      <c r="AO175" s="308">
        <f t="shared" si="523"/>
        <v>0.13313209489592789</v>
      </c>
      <c r="AP175" s="309"/>
      <c r="AQ175" s="308">
        <f>AM175</f>
        <v>0.13313209489592789</v>
      </c>
      <c r="AR175" s="308">
        <f t="shared" ref="AR175:AS179" si="524">AN175</f>
        <v>0.13313209489592789</v>
      </c>
      <c r="AS175" s="308">
        <f t="shared" si="524"/>
        <v>0.13313209489592789</v>
      </c>
    </row>
    <row r="176" spans="1:46">
      <c r="A176" s="185" t="s">
        <v>16</v>
      </c>
      <c r="B176" s="185" t="str">
        <f t="shared" si="503"/>
        <v>TPPUMBT</v>
      </c>
      <c r="C176" s="185" t="str">
        <f t="shared" si="503"/>
        <v>Minibus</v>
      </c>
      <c r="E176" s="240">
        <f t="shared" si="504"/>
        <v>0.34755775179023396</v>
      </c>
      <c r="F176" s="240">
        <f t="shared" si="504"/>
        <v>0.35278122176323695</v>
      </c>
      <c r="G176" s="240">
        <f t="shared" si="504"/>
        <v>0.36748468300503501</v>
      </c>
      <c r="H176" s="240">
        <f t="shared" ref="H176:J176" si="525">H165/H$169</f>
        <v>0.36124287205454997</v>
      </c>
      <c r="I176" s="240">
        <f t="shared" si="525"/>
        <v>0.37780187480940064</v>
      </c>
      <c r="J176" s="240">
        <f t="shared" si="525"/>
        <v>0.37223057168509865</v>
      </c>
      <c r="K176" s="240">
        <f t="shared" si="506"/>
        <v>0.32054516628934837</v>
      </c>
      <c r="L176" s="240">
        <f t="shared" si="506"/>
        <v>0.25989310434028823</v>
      </c>
      <c r="M176" s="240">
        <f t="shared" si="506"/>
        <v>0.21112846403754731</v>
      </c>
      <c r="N176" s="40"/>
      <c r="O176" s="240">
        <f t="shared" si="507"/>
        <v>0.35278122176323695</v>
      </c>
      <c r="P176" s="240">
        <f t="shared" ref="P176:S176" si="526">P165/P$169</f>
        <v>0.36748468300503501</v>
      </c>
      <c r="Q176" s="240">
        <f t="shared" si="526"/>
        <v>0.36124287205454997</v>
      </c>
      <c r="R176" s="240">
        <f t="shared" si="526"/>
        <v>0.37780187480940064</v>
      </c>
      <c r="S176" s="240">
        <f t="shared" si="526"/>
        <v>0.37223057168509865</v>
      </c>
      <c r="T176" s="307">
        <f t="shared" si="509"/>
        <v>0.32054516628934837</v>
      </c>
      <c r="U176" s="307">
        <f t="shared" si="509"/>
        <v>0.25989310434028823</v>
      </c>
      <c r="V176" s="307">
        <f t="shared" si="509"/>
        <v>0.21112846403754731</v>
      </c>
      <c r="W176" s="281"/>
      <c r="X176" s="240">
        <f t="shared" si="514"/>
        <v>0.35278122176323695</v>
      </c>
      <c r="Y176" s="240">
        <f t="shared" si="515"/>
        <v>0.36748468300503501</v>
      </c>
      <c r="Z176" s="240">
        <f t="shared" si="516"/>
        <v>0.36124287205454997</v>
      </c>
      <c r="AA176" s="240">
        <f t="shared" si="517"/>
        <v>0.37780187480940064</v>
      </c>
      <c r="AB176" s="240">
        <f t="shared" si="518"/>
        <v>0.37223057168509865</v>
      </c>
      <c r="AC176" s="307" t="e">
        <f t="shared" si="511"/>
        <v>#N/A</v>
      </c>
      <c r="AD176" s="307" t="e">
        <f t="shared" si="511"/>
        <v>#N/A</v>
      </c>
      <c r="AE176" s="307" t="e">
        <f t="shared" si="511"/>
        <v>#N/A</v>
      </c>
      <c r="AG176" s="255">
        <f>T176</f>
        <v>0.32054516628934837</v>
      </c>
      <c r="AI176" s="308">
        <f>1-SUM(AI177:AI179,AI175)</f>
        <v>0.70434074529399693</v>
      </c>
      <c r="AJ176" s="308">
        <f t="shared" ref="AJ176:AK176" si="527">1-SUM(AJ177:AJ179,AJ175)</f>
        <v>0.70434074529399693</v>
      </c>
      <c r="AK176" s="308">
        <f t="shared" si="527"/>
        <v>0.70434074529399693</v>
      </c>
      <c r="AL176" s="309"/>
      <c r="AM176" s="308">
        <f t="shared" ref="AM176:AM179" si="528">AI176</f>
        <v>0.70434074529399693</v>
      </c>
      <c r="AN176" s="308">
        <f t="shared" si="523"/>
        <v>0.70434074529399693</v>
      </c>
      <c r="AO176" s="308">
        <f t="shared" si="523"/>
        <v>0.70434074529399693</v>
      </c>
      <c r="AP176" s="309"/>
      <c r="AQ176" s="308">
        <f t="shared" ref="AQ176:AQ178" si="529">AM176</f>
        <v>0.70434074529399693</v>
      </c>
      <c r="AR176" s="308">
        <f t="shared" si="524"/>
        <v>0.70434074529399693</v>
      </c>
      <c r="AS176" s="308">
        <f t="shared" si="524"/>
        <v>0.70434074529399693</v>
      </c>
    </row>
    <row r="177" spans="1:47">
      <c r="A177" s="185" t="s">
        <v>16</v>
      </c>
      <c r="B177" s="185" t="str">
        <f t="shared" si="503"/>
        <v>TPPUBRT</v>
      </c>
      <c r="C177" s="185" t="str">
        <f t="shared" si="503"/>
        <v>BRT</v>
      </c>
      <c r="E177" s="240">
        <f t="shared" si="504"/>
        <v>2.1872039191152856E-3</v>
      </c>
      <c r="F177" s="240">
        <f t="shared" si="504"/>
        <v>2.9553793842244211E-3</v>
      </c>
      <c r="G177" s="240">
        <f t="shared" si="504"/>
        <v>5.9112028701453802E-3</v>
      </c>
      <c r="H177" s="240">
        <f t="shared" ref="H177:J177" si="530">H166/H$169</f>
        <v>9.1077593816452935E-3</v>
      </c>
      <c r="I177" s="240">
        <f t="shared" si="530"/>
        <v>9.4872732720147034E-3</v>
      </c>
      <c r="J177" s="240">
        <f t="shared" si="530"/>
        <v>2.6487673757359446E-2</v>
      </c>
      <c r="K177" s="240">
        <f t="shared" si="506"/>
        <v>4.3156174196830391E-2</v>
      </c>
      <c r="L177" s="240">
        <f t="shared" si="506"/>
        <v>6.9803753685451733E-2</v>
      </c>
      <c r="M177" s="240">
        <f t="shared" si="506"/>
        <v>8.8543387673781115E-2</v>
      </c>
      <c r="N177" s="40"/>
      <c r="O177" s="240">
        <f t="shared" si="507"/>
        <v>2.9553793842244211E-3</v>
      </c>
      <c r="P177" s="240">
        <f t="shared" ref="P177:S177" si="531">P166/P$169</f>
        <v>5.9112028701453802E-3</v>
      </c>
      <c r="Q177" s="240">
        <f t="shared" si="531"/>
        <v>9.1077593816452935E-3</v>
      </c>
      <c r="R177" s="240">
        <f t="shared" si="531"/>
        <v>9.4872732720147034E-3</v>
      </c>
      <c r="S177" s="240">
        <f t="shared" si="531"/>
        <v>2.6487673757359446E-2</v>
      </c>
      <c r="T177" s="307">
        <f t="shared" si="509"/>
        <v>4.3156174196830391E-2</v>
      </c>
      <c r="U177" s="307">
        <f t="shared" si="509"/>
        <v>6.9803753685451733E-2</v>
      </c>
      <c r="V177" s="307">
        <f t="shared" si="509"/>
        <v>8.8543387673781115E-2</v>
      </c>
      <c r="W177" s="281"/>
      <c r="X177" s="240">
        <f t="shared" si="514"/>
        <v>2.9553793842244211E-3</v>
      </c>
      <c r="Y177" s="240">
        <f t="shared" si="515"/>
        <v>5.9112028701453802E-3</v>
      </c>
      <c r="Z177" s="240">
        <f t="shared" si="516"/>
        <v>9.1077593816452935E-3</v>
      </c>
      <c r="AA177" s="240">
        <f t="shared" si="517"/>
        <v>9.4872732720147034E-3</v>
      </c>
      <c r="AB177" s="240">
        <f t="shared" si="518"/>
        <v>2.6487673757359446E-2</v>
      </c>
      <c r="AC177" s="307" t="e">
        <f t="shared" si="511"/>
        <v>#N/A</v>
      </c>
      <c r="AD177" s="307" t="e">
        <f t="shared" si="511"/>
        <v>#N/A</v>
      </c>
      <c r="AE177" s="307" t="e">
        <f t="shared" si="511"/>
        <v>#N/A</v>
      </c>
      <c r="AG177" s="255">
        <f>T177</f>
        <v>4.3156174196830391E-2</v>
      </c>
      <c r="AI177" s="308">
        <f>AG177/$AG$180</f>
        <v>9.4827983992729292E-2</v>
      </c>
      <c r="AJ177" s="308">
        <f t="shared" ref="AJ177:AK177" si="532">AI177</f>
        <v>9.4827983992729292E-2</v>
      </c>
      <c r="AK177" s="308">
        <f t="shared" si="532"/>
        <v>9.4827983992729292E-2</v>
      </c>
      <c r="AL177" s="309"/>
      <c r="AM177" s="308">
        <f t="shared" si="528"/>
        <v>9.4827983992729292E-2</v>
      </c>
      <c r="AN177" s="308">
        <f t="shared" si="523"/>
        <v>9.4827983992729292E-2</v>
      </c>
      <c r="AO177" s="308">
        <f t="shared" si="523"/>
        <v>9.4827983992729292E-2</v>
      </c>
      <c r="AP177" s="309"/>
      <c r="AQ177" s="308">
        <f t="shared" si="529"/>
        <v>9.4827983992729292E-2</v>
      </c>
      <c r="AR177" s="308">
        <f t="shared" si="524"/>
        <v>9.4827983992729292E-2</v>
      </c>
      <c r="AS177" s="308">
        <f t="shared" si="524"/>
        <v>9.4827983992729292E-2</v>
      </c>
    </row>
    <row r="178" spans="1:47">
      <c r="A178" s="185" t="s">
        <v>16</v>
      </c>
      <c r="B178" s="185" t="str">
        <f t="shared" si="503"/>
        <v>TPPUMER</v>
      </c>
      <c r="C178" s="185" t="str">
        <f t="shared" si="503"/>
        <v>Metro Rail</v>
      </c>
      <c r="D178" s="254">
        <f>INDEX($BK$4:$BK$7,MATCH($D$3,$BB$4:$BB$7,0))</f>
        <v>0</v>
      </c>
      <c r="E178" s="240">
        <f t="shared" si="504"/>
        <v>6.036503022728297E-2</v>
      </c>
      <c r="F178" s="240">
        <f t="shared" si="504"/>
        <v>4.4553756323213532E-2</v>
      </c>
      <c r="G178" s="240">
        <f t="shared" si="504"/>
        <v>3.2383707697761686E-2</v>
      </c>
      <c r="H178" s="240">
        <f t="shared" ref="H178:J178" si="533">H167/H$169</f>
        <v>3.1833663054615491E-2</v>
      </c>
      <c r="I178" s="240">
        <f t="shared" si="533"/>
        <v>3.3292885519602328E-2</v>
      </c>
      <c r="J178" s="240">
        <f t="shared" si="533"/>
        <v>3.2801927773016333E-2</v>
      </c>
      <c r="K178" s="240">
        <f t="shared" si="506"/>
        <v>2.8247275190249062E-2</v>
      </c>
      <c r="L178" s="240">
        <f t="shared" si="506"/>
        <v>2.2902457470600098E-2</v>
      </c>
      <c r="M178" s="240">
        <f t="shared" si="506"/>
        <v>1.8605190317484997E-2</v>
      </c>
      <c r="N178" s="40"/>
      <c r="O178" s="240">
        <f t="shared" si="507"/>
        <v>4.4553756323213532E-2</v>
      </c>
      <c r="P178" s="240">
        <f t="shared" ref="P178:S178" si="534">P167/P$169</f>
        <v>3.2383707697761686E-2</v>
      </c>
      <c r="Q178" s="240">
        <f t="shared" si="534"/>
        <v>3.1833663054615491E-2</v>
      </c>
      <c r="R178" s="240">
        <f t="shared" si="534"/>
        <v>3.3292885519602328E-2</v>
      </c>
      <c r="S178" s="240">
        <f t="shared" si="534"/>
        <v>3.2801927773016333E-2</v>
      </c>
      <c r="T178" s="307">
        <f t="shared" si="509"/>
        <v>2.8247275190249062E-2</v>
      </c>
      <c r="U178" s="307">
        <f t="shared" si="509"/>
        <v>2.2902457470600098E-2</v>
      </c>
      <c r="V178" s="307">
        <f t="shared" si="509"/>
        <v>1.8605190317484997E-2</v>
      </c>
      <c r="W178" s="281"/>
      <c r="X178" s="240">
        <f t="shared" si="514"/>
        <v>4.4553756323213532E-2</v>
      </c>
      <c r="Y178" s="240">
        <f t="shared" si="515"/>
        <v>3.2383707697761686E-2</v>
      </c>
      <c r="Z178" s="240">
        <f t="shared" si="516"/>
        <v>3.1833663054615491E-2</v>
      </c>
      <c r="AA178" s="240">
        <f t="shared" si="517"/>
        <v>3.3292885519602328E-2</v>
      </c>
      <c r="AB178" s="240">
        <f t="shared" si="518"/>
        <v>3.2801927773016333E-2</v>
      </c>
      <c r="AC178" s="307" t="e">
        <f t="shared" si="511"/>
        <v>#N/A</v>
      </c>
      <c r="AD178" s="307" t="e">
        <f t="shared" si="511"/>
        <v>#N/A</v>
      </c>
      <c r="AE178" s="307" t="e">
        <f t="shared" si="511"/>
        <v>#N/A</v>
      </c>
      <c r="AG178" s="255">
        <f>T178</f>
        <v>2.8247275190249062E-2</v>
      </c>
      <c r="AI178" s="308">
        <f>AG178/$AG$180</f>
        <v>6.2068341539317673E-2</v>
      </c>
      <c r="AJ178" s="308">
        <f>AI178*(1+$D$178)</f>
        <v>6.2068341539317673E-2</v>
      </c>
      <c r="AK178" s="308">
        <f>AJ178*(1+$D$178)</f>
        <v>6.2068341539317673E-2</v>
      </c>
      <c r="AL178" s="309"/>
      <c r="AM178" s="308">
        <f>AI178</f>
        <v>6.2068341539317673E-2</v>
      </c>
      <c r="AN178" s="308">
        <f t="shared" si="523"/>
        <v>6.2068341539317673E-2</v>
      </c>
      <c r="AO178" s="308">
        <f>AK178</f>
        <v>6.2068341539317673E-2</v>
      </c>
      <c r="AP178" s="309"/>
      <c r="AQ178" s="308">
        <f t="shared" si="529"/>
        <v>6.2068341539317673E-2</v>
      </c>
      <c r="AR178" s="308">
        <f t="shared" si="524"/>
        <v>6.2068341539317673E-2</v>
      </c>
      <c r="AS178" s="308">
        <f>AO178</f>
        <v>6.2068341539317673E-2</v>
      </c>
      <c r="AU178" s="274"/>
    </row>
    <row r="179" spans="1:47">
      <c r="A179" s="185" t="s">
        <v>16</v>
      </c>
      <c r="B179" s="185" t="str">
        <f t="shared" si="503"/>
        <v>TPPUGAT</v>
      </c>
      <c r="C179" s="185" t="str">
        <f t="shared" si="503"/>
        <v>Gautrain</v>
      </c>
      <c r="E179" s="240">
        <f t="shared" si="504"/>
        <v>2.2179251800552402E-3</v>
      </c>
      <c r="F179" s="240">
        <f t="shared" si="504"/>
        <v>2.246763945744044E-3</v>
      </c>
      <c r="G179" s="240">
        <f t="shared" si="504"/>
        <v>2.4347364963566362E-3</v>
      </c>
      <c r="H179" s="240">
        <f t="shared" ref="H179:J179" si="535">H168/H$169</f>
        <v>2.5239042033712118E-3</v>
      </c>
      <c r="I179" s="240">
        <f t="shared" si="535"/>
        <v>2.4007319740295646E-3</v>
      </c>
      <c r="J179" s="240">
        <f t="shared" si="535"/>
        <v>2.3351572249710015E-3</v>
      </c>
      <c r="K179" s="240">
        <f t="shared" si="506"/>
        <v>2.5625902264747478E-3</v>
      </c>
      <c r="L179" s="240">
        <f t="shared" si="506"/>
        <v>2.6945680725562072E-3</v>
      </c>
      <c r="M179" s="240">
        <f t="shared" si="506"/>
        <v>2.7927165758851904E-3</v>
      </c>
      <c r="N179" s="40"/>
      <c r="O179" s="240">
        <f t="shared" si="507"/>
        <v>2.246763945744044E-3</v>
      </c>
      <c r="P179" s="240">
        <f t="shared" ref="P179:S179" si="536">P168/P$169</f>
        <v>2.4347364963566362E-3</v>
      </c>
      <c r="Q179" s="240">
        <f t="shared" si="536"/>
        <v>2.5239042033712118E-3</v>
      </c>
      <c r="R179" s="240">
        <f t="shared" si="536"/>
        <v>2.4007319740295646E-3</v>
      </c>
      <c r="S179" s="240">
        <f t="shared" si="536"/>
        <v>2.3351572249710015E-3</v>
      </c>
      <c r="T179" s="307">
        <f t="shared" si="509"/>
        <v>2.5625902264747478E-3</v>
      </c>
      <c r="U179" s="307">
        <f t="shared" si="509"/>
        <v>2.6945680725562072E-3</v>
      </c>
      <c r="V179" s="307">
        <f t="shared" si="509"/>
        <v>2.7927165758851904E-3</v>
      </c>
      <c r="W179" s="281"/>
      <c r="X179" s="240">
        <f t="shared" si="514"/>
        <v>2.246763945744044E-3</v>
      </c>
      <c r="Y179" s="240">
        <f t="shared" si="515"/>
        <v>2.4347364963566362E-3</v>
      </c>
      <c r="Z179" s="240">
        <f t="shared" si="516"/>
        <v>2.5239042033712118E-3</v>
      </c>
      <c r="AA179" s="240">
        <f t="shared" si="517"/>
        <v>2.4007319740295646E-3</v>
      </c>
      <c r="AB179" s="240">
        <f t="shared" si="518"/>
        <v>2.3351572249710015E-3</v>
      </c>
      <c r="AC179" s="307" t="e">
        <f t="shared" si="511"/>
        <v>#N/A</v>
      </c>
      <c r="AD179" s="307" t="e">
        <f t="shared" si="511"/>
        <v>#N/A</v>
      </c>
      <c r="AE179" s="307" t="e">
        <f t="shared" si="511"/>
        <v>#N/A</v>
      </c>
      <c r="AG179" s="255">
        <f>T179</f>
        <v>2.5625902264747478E-3</v>
      </c>
      <c r="AI179" s="308">
        <f>AG179/$AG$180</f>
        <v>5.6308342780282744E-3</v>
      </c>
      <c r="AJ179" s="308">
        <f t="shared" ref="AJ179:AK179" si="537">AI179</f>
        <v>5.6308342780282744E-3</v>
      </c>
      <c r="AK179" s="308">
        <f t="shared" si="537"/>
        <v>5.6308342780282744E-3</v>
      </c>
      <c r="AL179" s="309"/>
      <c r="AM179" s="308">
        <f t="shared" si="528"/>
        <v>5.6308342780282744E-3</v>
      </c>
      <c r="AN179" s="308">
        <f t="shared" si="523"/>
        <v>5.6308342780282744E-3</v>
      </c>
      <c r="AO179" s="308">
        <f t="shared" si="523"/>
        <v>5.6308342780282744E-3</v>
      </c>
      <c r="AP179" s="309"/>
      <c r="AQ179" s="308">
        <f>AM179</f>
        <v>5.6308342780282744E-3</v>
      </c>
      <c r="AR179" s="308">
        <f t="shared" si="524"/>
        <v>5.6308342780282744E-3</v>
      </c>
      <c r="AS179" s="308">
        <f t="shared" si="524"/>
        <v>5.6308342780282744E-3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0.45509956428198756</v>
      </c>
      <c r="AI180" s="33"/>
      <c r="AJ180" s="33"/>
      <c r="AK180" s="33"/>
    </row>
    <row r="181" spans="1:47">
      <c r="A181" s="185" t="s">
        <v>16</v>
      </c>
      <c r="C181" s="185" t="s">
        <v>145</v>
      </c>
      <c r="E181" s="33">
        <f>SUM(E172:E174)</f>
        <v>0.52357450300633512</v>
      </c>
      <c r="F181" s="33">
        <f t="shared" ref="F181:G181" si="538">SUM(F172:F174)</f>
        <v>0.49569440065979364</v>
      </c>
      <c r="G181" s="33">
        <f t="shared" si="538"/>
        <v>0.52232496356448788</v>
      </c>
      <c r="H181" s="33">
        <f t="shared" ref="H181:J181" si="539">SUM(H172:H174)</f>
        <v>0.52701090084084556</v>
      </c>
      <c r="I181" s="33">
        <f t="shared" si="539"/>
        <v>0.50560640751334174</v>
      </c>
      <c r="J181" s="33">
        <f t="shared" si="539"/>
        <v>0.4957869114377223</v>
      </c>
      <c r="K181" s="33">
        <f>SUM(K172:K174)</f>
        <v>0.5449004357180125</v>
      </c>
      <c r="L181" s="33">
        <f>SUM(L172:L174)</f>
        <v>0.59558200475503398</v>
      </c>
      <c r="M181" s="33">
        <f>SUM(M172:M174)</f>
        <v>0.63902345636649294</v>
      </c>
      <c r="N181" s="40"/>
      <c r="O181" s="33">
        <f>SUM(O172:O174)</f>
        <v>0.49569440065979364</v>
      </c>
      <c r="P181" s="33">
        <f t="shared" ref="P181:S181" si="540">SUM(P172:P174)</f>
        <v>0.52232496356448788</v>
      </c>
      <c r="Q181" s="33">
        <f t="shared" si="540"/>
        <v>0.52701090084084556</v>
      </c>
      <c r="R181" s="33">
        <f t="shared" si="540"/>
        <v>0.50560640751334174</v>
      </c>
      <c r="S181" s="33">
        <f t="shared" si="540"/>
        <v>0.4957869114377223</v>
      </c>
      <c r="T181" s="33">
        <f>SUM(T172:T174)</f>
        <v>0.5449004357180125</v>
      </c>
      <c r="U181" s="33">
        <f>SUM(U172:U174)</f>
        <v>0.59558200475503398</v>
      </c>
      <c r="V181" s="33">
        <f>SUM(V172:V174)</f>
        <v>0.63902345636649294</v>
      </c>
      <c r="X181" s="240">
        <f t="shared" si="514"/>
        <v>0.49569440065979364</v>
      </c>
      <c r="Y181" s="240">
        <f t="shared" si="515"/>
        <v>0.52232496356448788</v>
      </c>
      <c r="Z181" s="240">
        <f t="shared" si="516"/>
        <v>0.52701090084084556</v>
      </c>
      <c r="AA181" s="240">
        <f t="shared" si="517"/>
        <v>0.50560640751334174</v>
      </c>
      <c r="AB181" s="240">
        <f t="shared" si="518"/>
        <v>0.4957869114377223</v>
      </c>
      <c r="AC181" s="307" t="e">
        <f>SUM(AC172:AC174)</f>
        <v>#N/A</v>
      </c>
      <c r="AD181" s="307" t="e">
        <f>SUM(AD172:AD174)</f>
        <v>#N/A</v>
      </c>
      <c r="AE181" s="307" t="e">
        <f>SUM(AE172:AE174)</f>
        <v>#N/A</v>
      </c>
    </row>
    <row r="182" spans="1:47">
      <c r="A182" s="185" t="s">
        <v>16</v>
      </c>
      <c r="B182" s="273"/>
      <c r="C182" s="185" t="s">
        <v>146</v>
      </c>
      <c r="E182" s="33">
        <f t="shared" ref="E182:G182" si="541">1-E181</f>
        <v>0.47642549699366488</v>
      </c>
      <c r="F182" s="33">
        <f t="shared" si="541"/>
        <v>0.50430559934020636</v>
      </c>
      <c r="G182" s="33">
        <f t="shared" si="541"/>
        <v>0.47767503643551212</v>
      </c>
      <c r="H182" s="33">
        <f t="shared" ref="H182:J182" si="542">1-H181</f>
        <v>0.47298909915915444</v>
      </c>
      <c r="I182" s="33">
        <f t="shared" si="542"/>
        <v>0.49439359248665826</v>
      </c>
      <c r="J182" s="33">
        <f t="shared" si="542"/>
        <v>0.50421308856227776</v>
      </c>
      <c r="K182" s="33">
        <f>1-K181</f>
        <v>0.4550995642819875</v>
      </c>
      <c r="L182" s="33">
        <f>1-L181</f>
        <v>0.40441799524496602</v>
      </c>
      <c r="M182" s="33">
        <f>1-M181</f>
        <v>0.36097654363350706</v>
      </c>
      <c r="N182" s="40"/>
      <c r="O182" s="33">
        <f>1-O181</f>
        <v>0.50430559934020636</v>
      </c>
      <c r="P182" s="33">
        <f t="shared" ref="P182:S182" si="543">1-P181</f>
        <v>0.47767503643551212</v>
      </c>
      <c r="Q182" s="33">
        <f t="shared" si="543"/>
        <v>0.47298909915915444</v>
      </c>
      <c r="R182" s="33">
        <f t="shared" si="543"/>
        <v>0.49439359248665826</v>
      </c>
      <c r="S182" s="33">
        <f t="shared" si="543"/>
        <v>0.50421308856227776</v>
      </c>
      <c r="T182" s="33">
        <f>1-T181</f>
        <v>0.4550995642819875</v>
      </c>
      <c r="U182" s="33">
        <f>1-U181</f>
        <v>0.40441799524496602</v>
      </c>
      <c r="V182" s="33">
        <f>1-V181</f>
        <v>0.36097654363350706</v>
      </c>
      <c r="X182" s="240">
        <f t="shared" si="514"/>
        <v>0.50430559934020636</v>
      </c>
      <c r="Y182" s="240">
        <f t="shared" si="515"/>
        <v>0.47767503643551212</v>
      </c>
      <c r="Z182" s="240">
        <f t="shared" si="516"/>
        <v>0.47298909915915444</v>
      </c>
      <c r="AA182" s="240">
        <f t="shared" si="517"/>
        <v>0.49439359248665826</v>
      </c>
      <c r="AB182" s="240">
        <f t="shared" si="518"/>
        <v>0.50421308856227776</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76.916431902036379</v>
      </c>
      <c r="F186" s="10">
        <f>F149</f>
        <v>80.059296580100096</v>
      </c>
      <c r="G186" s="186">
        <f>G149</f>
        <v>79.503903399200524</v>
      </c>
      <c r="H186" s="186">
        <f>H149</f>
        <v>83.471923989077126</v>
      </c>
      <c r="I186" s="186">
        <f t="shared" ref="I186:J186" si="549">I149</f>
        <v>77.945076296051894</v>
      </c>
      <c r="J186" s="186">
        <f t="shared" si="549"/>
        <v>78.831783241743437</v>
      </c>
      <c r="K186" s="10">
        <f t="shared" ref="K186:M193" si="550">K149</f>
        <v>103.39259334875359</v>
      </c>
      <c r="L186" s="10">
        <f t="shared" si="550"/>
        <v>134.3793502977959</v>
      </c>
      <c r="M186" s="10">
        <f t="shared" si="550"/>
        <v>166.05051922233389</v>
      </c>
      <c r="N186" s="40"/>
      <c r="O186" s="233">
        <f>IF(O$113&lt;=$I$148,($I186-$F186)/10,IF(AND(O$113&gt;$I$148,O$113&lt;=$K$148),($K186-$I186)/10,IF(AND(O$113&gt;$K$148,O$113&lt;=$L$148),($L186-$K186)/2,($M186-$L186)/2)))+E186</f>
        <v>76.705009873631553</v>
      </c>
      <c r="P186" s="233">
        <f>IF(P$148&lt;=$I$148,($I186-$F186)/10,IF(AND(P$148&gt;$I$148,P$148&lt;=$K$148),($K186-$I186)/10,IF(AND(P$148&gt;$K$148,P$148&lt;=$L$148),($L186-$K186)/2,($M186-$L186)/2)))+O186</f>
        <v>76.493587845226727</v>
      </c>
      <c r="Q186" s="233">
        <f t="shared" ref="Q186:V186" si="551">IF(Q$148&lt;=$I$148,($I186-$F186)/10,IF(AND(Q$148&gt;$I$148,Q$148&lt;=$K$148),($K186-$I186)/10,IF(AND(Q$148&gt;$K$148,Q$148&lt;=$L$148),($L186-$K186)/2,($M186-$L186)/2)))+P186</f>
        <v>76.282165816821902</v>
      </c>
      <c r="R186" s="233">
        <f t="shared" si="551"/>
        <v>76.070743788417076</v>
      </c>
      <c r="S186" s="233">
        <f t="shared" si="551"/>
        <v>78.615495493687249</v>
      </c>
      <c r="T186" s="304">
        <f t="shared" si="551"/>
        <v>81.160247198957421</v>
      </c>
      <c r="U186" s="304">
        <f t="shared" si="551"/>
        <v>96.653625673478572</v>
      </c>
      <c r="V186" s="304">
        <f t="shared" si="551"/>
        <v>112.48921013574757</v>
      </c>
      <c r="W186" s="233">
        <f>E186</f>
        <v>76.916431902036379</v>
      </c>
      <c r="X186" s="233">
        <f t="shared" ref="X186:X187" si="552">IF(X$148&lt;=$I$148,($I186-$F186)/10,IF(AND(X$148&gt;$I$148,X$148&lt;=$K$148),($K186-$I186)/10,IF(AND(X$148&gt;$K$148,X$148&lt;=$L$148),($L186-$K186)/2,($M186-$L186)/2)))+W186</f>
        <v>76.705009873631553</v>
      </c>
      <c r="Y186" s="233">
        <f t="shared" ref="Y186:AR186" si="553">IF(Y$148&lt;=$I$148,($I186-$F186)/10,IF(AND(Y$148&gt;$I$148,Y$148&lt;=$K$148),($K186-$I186)/10,IF(AND(Y$148&gt;$K$148,Y$148&lt;=$L$148),($L186-$K186)/2,($M186-$L186)/2)))+X186</f>
        <v>76.493587845226727</v>
      </c>
      <c r="Z186" s="233">
        <f t="shared" si="553"/>
        <v>76.282165816821902</v>
      </c>
      <c r="AA186" s="233">
        <f t="shared" si="553"/>
        <v>76.070743788417076</v>
      </c>
      <c r="AB186" s="233">
        <f t="shared" si="553"/>
        <v>78.615495493687249</v>
      </c>
      <c r="AC186" s="233">
        <f t="shared" si="553"/>
        <v>81.160247198957421</v>
      </c>
      <c r="AD186" s="233">
        <f t="shared" si="553"/>
        <v>96.653625673478572</v>
      </c>
      <c r="AE186" s="233">
        <f t="shared" si="553"/>
        <v>112.48921013574757</v>
      </c>
      <c r="AF186" s="233">
        <f t="shared" si="553"/>
        <v>112.27778810734274</v>
      </c>
      <c r="AG186" s="233">
        <f t="shared" si="553"/>
        <v>112.06636607893792</v>
      </c>
      <c r="AH186" s="233">
        <f t="shared" si="553"/>
        <v>111.85494405053309</v>
      </c>
      <c r="AI186" s="233">
        <f t="shared" si="553"/>
        <v>111.64352202212827</v>
      </c>
      <c r="AJ186" s="233">
        <f t="shared" si="553"/>
        <v>111.43209999372344</v>
      </c>
      <c r="AK186" s="233">
        <f t="shared" si="553"/>
        <v>111.22067796531861</v>
      </c>
      <c r="AL186" s="233">
        <f t="shared" si="553"/>
        <v>111.00925593691379</v>
      </c>
      <c r="AM186" s="233">
        <f t="shared" si="553"/>
        <v>110.79783390850896</v>
      </c>
      <c r="AN186" s="233">
        <f t="shared" si="553"/>
        <v>110.58641188010414</v>
      </c>
      <c r="AO186" s="233">
        <f t="shared" si="553"/>
        <v>110.37498985169931</v>
      </c>
      <c r="AP186" s="233">
        <f t="shared" si="553"/>
        <v>110.16356782329449</v>
      </c>
      <c r="AQ186" s="233">
        <f t="shared" si="553"/>
        <v>109.95214579488966</v>
      </c>
      <c r="AR186" s="233">
        <f t="shared" si="553"/>
        <v>109.74072376648483</v>
      </c>
      <c r="AS186" s="233"/>
      <c r="AT186" s="233"/>
      <c r="AU186" s="233"/>
    </row>
    <row r="187" spans="1:47">
      <c r="A187" s="185" t="s">
        <v>16</v>
      </c>
      <c r="B187" s="185" t="str">
        <f t="shared" ref="B187:C193" si="554">B150</f>
        <v>TPPRSUV</v>
      </c>
      <c r="C187" s="185" t="str">
        <f t="shared" si="554"/>
        <v>SUV Priv.Veh. Vehicle km</v>
      </c>
      <c r="E187" s="298">
        <f t="shared" si="548"/>
        <v>9.8639485205430191</v>
      </c>
      <c r="F187" s="10">
        <f t="shared" si="548"/>
        <v>13.135661852364917</v>
      </c>
      <c r="G187" s="10">
        <f t="shared" si="548"/>
        <v>16.894579472330115</v>
      </c>
      <c r="H187" s="10">
        <f t="shared" ref="H187:J187" si="555">H150</f>
        <v>17.737783847678891</v>
      </c>
      <c r="I187" s="10">
        <f t="shared" si="555"/>
        <v>16.56332871291103</v>
      </c>
      <c r="J187" s="10">
        <f t="shared" si="555"/>
        <v>16.751753938870483</v>
      </c>
      <c r="K187" s="10">
        <f t="shared" si="550"/>
        <v>21.970926086610142</v>
      </c>
      <c r="L187" s="10">
        <f t="shared" si="550"/>
        <v>28.555611938281636</v>
      </c>
      <c r="M187" s="10">
        <f t="shared" si="550"/>
        <v>35.285735334745958</v>
      </c>
      <c r="N187" s="40"/>
      <c r="O187" s="233">
        <f t="shared" ref="O187:O193" si="556">IF(O$113&lt;=$I$148,($I187-$F187)/10,IF(AND(O$113&gt;$I$148,O$113&lt;=$K$148),($K187-$I187)/10,IF(AND(O$113&gt;$K$148,O$113&lt;=$L$148),($L187-$K187)/2,($M187-$L187)/2)))+E187</f>
        <v>10.206715206597631</v>
      </c>
      <c r="P187" s="233">
        <f t="shared" ref="P187:V193" si="557">IF(P$148&lt;=$I$148,($I187-$F187)/10,IF(AND(P$148&gt;$I$148,P$148&lt;=$K$148),($K187-$I187)/10,IF(AND(P$148&gt;$K$148,P$148&lt;=$L$148),($L187-$K187)/2,($M187-$L187)/2)))+O187</f>
        <v>10.549481892652242</v>
      </c>
      <c r="Q187" s="233">
        <f t="shared" si="557"/>
        <v>10.892248578706853</v>
      </c>
      <c r="R187" s="233">
        <f t="shared" si="557"/>
        <v>11.235015264761465</v>
      </c>
      <c r="S187" s="233">
        <f t="shared" si="557"/>
        <v>11.775775002131375</v>
      </c>
      <c r="T187" s="304">
        <f t="shared" si="557"/>
        <v>12.316534739501286</v>
      </c>
      <c r="U187" s="304">
        <f t="shared" si="557"/>
        <v>15.608877665337033</v>
      </c>
      <c r="V187" s="304">
        <f t="shared" si="557"/>
        <v>18.973939363569194</v>
      </c>
      <c r="W187" s="233">
        <f t="shared" ref="W187:W193" si="558">E187</f>
        <v>9.8639485205430191</v>
      </c>
      <c r="X187" s="233">
        <f t="shared" si="552"/>
        <v>10.206715206597631</v>
      </c>
      <c r="Y187" s="233">
        <f t="shared" ref="Y187:AR187" si="559">IF(Y$148&lt;=$I$148,($I187-$F187)/10,IF(AND(Y$148&gt;$I$148,Y$148&lt;=$K$148),($K187-$I187)/10,IF(AND(Y$148&gt;$K$148,Y$148&lt;=$L$148),($L187-$K187)/2,($M187-$L187)/2)))+X187</f>
        <v>10.549481892652242</v>
      </c>
      <c r="Z187" s="233">
        <f t="shared" si="559"/>
        <v>10.892248578706853</v>
      </c>
      <c r="AA187" s="233">
        <f t="shared" si="559"/>
        <v>11.235015264761465</v>
      </c>
      <c r="AB187" s="233">
        <f t="shared" si="559"/>
        <v>11.775775002131375</v>
      </c>
      <c r="AC187" s="233">
        <f t="shared" si="559"/>
        <v>12.316534739501286</v>
      </c>
      <c r="AD187" s="233">
        <f t="shared" si="559"/>
        <v>15.608877665337033</v>
      </c>
      <c r="AE187" s="233">
        <f t="shared" si="559"/>
        <v>18.973939363569194</v>
      </c>
      <c r="AF187" s="233">
        <f t="shared" si="559"/>
        <v>19.316706049623804</v>
      </c>
      <c r="AG187" s="233">
        <f t="shared" si="559"/>
        <v>19.659472735678413</v>
      </c>
      <c r="AH187" s="233">
        <f t="shared" si="559"/>
        <v>20.002239421733023</v>
      </c>
      <c r="AI187" s="233">
        <f t="shared" si="559"/>
        <v>20.345006107787633</v>
      </c>
      <c r="AJ187" s="233">
        <f t="shared" si="559"/>
        <v>20.687772793842242</v>
      </c>
      <c r="AK187" s="233">
        <f t="shared" si="559"/>
        <v>21.030539479896852</v>
      </c>
      <c r="AL187" s="233">
        <f t="shared" si="559"/>
        <v>21.373306165951462</v>
      </c>
      <c r="AM187" s="233">
        <f t="shared" si="559"/>
        <v>21.716072852006072</v>
      </c>
      <c r="AN187" s="233">
        <f t="shared" si="559"/>
        <v>22.058839538060681</v>
      </c>
      <c r="AO187" s="233">
        <f t="shared" si="559"/>
        <v>22.401606224115291</v>
      </c>
      <c r="AP187" s="233">
        <f t="shared" si="559"/>
        <v>22.744372910169901</v>
      </c>
      <c r="AQ187" s="233">
        <f t="shared" si="559"/>
        <v>23.08713959622451</v>
      </c>
      <c r="AR187" s="233">
        <f t="shared" si="559"/>
        <v>23.42990628227912</v>
      </c>
      <c r="AS187" s="233"/>
      <c r="AT187" s="233"/>
      <c r="AU187" s="233"/>
    </row>
    <row r="188" spans="1:47">
      <c r="A188" s="185" t="s">
        <v>16</v>
      </c>
      <c r="B188" s="185" t="str">
        <f t="shared" si="554"/>
        <v>TPPRMOT</v>
      </c>
      <c r="C188" s="185" t="str">
        <f t="shared" si="554"/>
        <v>Motorbikes Priv.Veh. Vehicle km</v>
      </c>
      <c r="E188" s="298">
        <f t="shared" si="548"/>
        <v>3.3624693609771357</v>
      </c>
      <c r="F188" s="10">
        <f t="shared" si="548"/>
        <v>2.8147846826496248</v>
      </c>
      <c r="G188" s="10">
        <f t="shared" si="548"/>
        <v>2.9813963774700198</v>
      </c>
      <c r="H188" s="10">
        <f t="shared" ref="H188:J188" si="560">H151</f>
        <v>3.1301971495903924</v>
      </c>
      <c r="I188" s="10">
        <f t="shared" si="560"/>
        <v>2.9229403611019462</v>
      </c>
      <c r="J188" s="10">
        <f t="shared" si="560"/>
        <v>2.9561918715653794</v>
      </c>
      <c r="K188" s="10">
        <f t="shared" si="550"/>
        <v>3.8772222505782596</v>
      </c>
      <c r="L188" s="10">
        <f t="shared" si="550"/>
        <v>5.0392256361673464</v>
      </c>
      <c r="M188" s="10">
        <f t="shared" si="550"/>
        <v>6.2268944708375207</v>
      </c>
      <c r="N188" s="40"/>
      <c r="O188" s="233">
        <f t="shared" si="556"/>
        <v>3.3732849288223679</v>
      </c>
      <c r="P188" s="233">
        <f t="shared" si="557"/>
        <v>3.3841004966676</v>
      </c>
      <c r="Q188" s="233">
        <f t="shared" si="557"/>
        <v>3.3949160645128322</v>
      </c>
      <c r="R188" s="233">
        <f t="shared" si="557"/>
        <v>3.4057316323580644</v>
      </c>
      <c r="S188" s="233">
        <f t="shared" si="557"/>
        <v>3.5011598213056958</v>
      </c>
      <c r="T188" s="304">
        <f t="shared" si="557"/>
        <v>3.5965880102533272</v>
      </c>
      <c r="U188" s="304">
        <f t="shared" si="557"/>
        <v>4.1775897030478708</v>
      </c>
      <c r="V188" s="304">
        <f t="shared" si="557"/>
        <v>4.7714241203829584</v>
      </c>
      <c r="W188" s="233">
        <f t="shared" si="558"/>
        <v>3.3624693609771357</v>
      </c>
      <c r="X188" s="233">
        <f t="shared" ref="X188" si="561">IF(X$148&lt;=$I$148,($I188-$F188)/10,IF(AND(X$148&gt;$I$148,X$148&lt;=$K$148),($K188-$I188)/10,IF(AND(X$148&gt;$K$148,X$148&lt;=$L$148),($L188-$K188)/2,($M188-$L188)/2)))+W188</f>
        <v>3.3732849288223679</v>
      </c>
      <c r="Y188" s="233">
        <f t="shared" ref="Y188:AR188" si="562">IF(Y$148&lt;=$I$148,($I188-$F188)/10,IF(AND(Y$148&gt;$I$148,Y$148&lt;=$K$148),($K188-$I188)/10,IF(AND(Y$148&gt;$K$148,Y$148&lt;=$L$148),($L188-$K188)/2,($M188-$L188)/2)))+X188</f>
        <v>3.3841004966676</v>
      </c>
      <c r="Z188" s="233">
        <f t="shared" si="562"/>
        <v>3.3949160645128322</v>
      </c>
      <c r="AA188" s="233">
        <f t="shared" si="562"/>
        <v>3.4057316323580644</v>
      </c>
      <c r="AB188" s="233">
        <f t="shared" si="562"/>
        <v>3.5011598213056958</v>
      </c>
      <c r="AC188" s="233">
        <f t="shared" si="562"/>
        <v>3.5965880102533272</v>
      </c>
      <c r="AD188" s="233">
        <f t="shared" si="562"/>
        <v>4.1775897030478708</v>
      </c>
      <c r="AE188" s="233">
        <f t="shared" si="562"/>
        <v>4.7714241203829584</v>
      </c>
      <c r="AF188" s="233">
        <f t="shared" si="562"/>
        <v>4.7822396882281906</v>
      </c>
      <c r="AG188" s="233">
        <f t="shared" si="562"/>
        <v>4.7930552560734228</v>
      </c>
      <c r="AH188" s="233">
        <f t="shared" si="562"/>
        <v>4.8038708239186549</v>
      </c>
      <c r="AI188" s="233">
        <f t="shared" si="562"/>
        <v>4.8146863917638871</v>
      </c>
      <c r="AJ188" s="233">
        <f t="shared" si="562"/>
        <v>4.8255019596091193</v>
      </c>
      <c r="AK188" s="233">
        <f t="shared" si="562"/>
        <v>4.8363175274543515</v>
      </c>
      <c r="AL188" s="233">
        <f t="shared" si="562"/>
        <v>4.8471330952995837</v>
      </c>
      <c r="AM188" s="233">
        <f t="shared" si="562"/>
        <v>4.8579486631448159</v>
      </c>
      <c r="AN188" s="233">
        <f t="shared" si="562"/>
        <v>4.8687642309900481</v>
      </c>
      <c r="AO188" s="233">
        <f t="shared" si="562"/>
        <v>4.8795797988352803</v>
      </c>
      <c r="AP188" s="233">
        <f t="shared" si="562"/>
        <v>4.8903953666805124</v>
      </c>
      <c r="AQ188" s="233">
        <f t="shared" si="562"/>
        <v>4.9012109345257446</v>
      </c>
      <c r="AR188" s="233">
        <f t="shared" si="562"/>
        <v>4.9120265023709768</v>
      </c>
      <c r="AS188" s="233"/>
      <c r="AT188" s="233"/>
      <c r="AU188" s="233"/>
    </row>
    <row r="189" spans="1:47">
      <c r="A189" s="185" t="s">
        <v>16</v>
      </c>
      <c r="B189" s="185" t="str">
        <f t="shared" si="554"/>
        <v>TPPUBUS</v>
      </c>
      <c r="C189" s="185" t="str">
        <f t="shared" si="554"/>
        <v>Bus vehicle km</v>
      </c>
      <c r="E189" s="298">
        <f t="shared" si="548"/>
        <v>0.61799148971758899</v>
      </c>
      <c r="F189" s="10">
        <f t="shared" si="548"/>
        <v>1.1038310356980541</v>
      </c>
      <c r="G189" s="10">
        <f t="shared" si="548"/>
        <v>0.74009062785460766</v>
      </c>
      <c r="H189" s="10">
        <f t="shared" ref="H189:J189" si="563">H152</f>
        <v>0.7570387419116027</v>
      </c>
      <c r="I189" s="10">
        <f t="shared" si="563"/>
        <v>0.77061635068181966</v>
      </c>
      <c r="J189" s="10">
        <f t="shared" si="563"/>
        <v>0.78309838093263129</v>
      </c>
      <c r="K189" s="10">
        <f t="shared" si="550"/>
        <v>0.80474724596465264</v>
      </c>
      <c r="L189" s="10">
        <f t="shared" si="550"/>
        <v>0.77586063897132618</v>
      </c>
      <c r="M189" s="10">
        <f t="shared" si="550"/>
        <v>0.72588566443937708</v>
      </c>
      <c r="N189" s="40"/>
      <c r="O189" s="233">
        <f t="shared" si="556"/>
        <v>0.58467002121596556</v>
      </c>
      <c r="P189" s="233">
        <f t="shared" si="557"/>
        <v>0.55134855271434213</v>
      </c>
      <c r="Q189" s="233">
        <f t="shared" si="557"/>
        <v>0.5180270842127187</v>
      </c>
      <c r="R189" s="233">
        <f t="shared" si="557"/>
        <v>0.48470561571109527</v>
      </c>
      <c r="S189" s="233">
        <f t="shared" si="557"/>
        <v>0.48811870523937856</v>
      </c>
      <c r="T189" s="304">
        <f t="shared" si="557"/>
        <v>0.49153179476766184</v>
      </c>
      <c r="U189" s="304">
        <f t="shared" si="557"/>
        <v>0.47708849127099862</v>
      </c>
      <c r="V189" s="304">
        <f t="shared" si="557"/>
        <v>0.45210100400502407</v>
      </c>
      <c r="W189" s="233">
        <f t="shared" si="558"/>
        <v>0.61799148971758899</v>
      </c>
      <c r="X189" s="233">
        <f t="shared" ref="X189" si="564">IF(X$148&lt;=$I$148,($I189-$F189)/10,IF(AND(X$148&gt;$I$148,X$148&lt;=$K$148),($K189-$I189)/10,IF(AND(X$148&gt;$K$148,X$148&lt;=$L$148),($L189-$K189)/2,($M189-$L189)/2)))+W189</f>
        <v>0.58467002121596556</v>
      </c>
      <c r="Y189" s="233">
        <f t="shared" ref="Y189:AR189" si="565">IF(Y$148&lt;=$I$148,($I189-$F189)/10,IF(AND(Y$148&gt;$I$148,Y$148&lt;=$K$148),($K189-$I189)/10,IF(AND(Y$148&gt;$K$148,Y$148&lt;=$L$148),($L189-$K189)/2,($M189-$L189)/2)))+X189</f>
        <v>0.55134855271434213</v>
      </c>
      <c r="Z189" s="233">
        <f t="shared" si="565"/>
        <v>0.5180270842127187</v>
      </c>
      <c r="AA189" s="233">
        <f t="shared" si="565"/>
        <v>0.48470561571109527</v>
      </c>
      <c r="AB189" s="233">
        <f t="shared" si="565"/>
        <v>0.48811870523937856</v>
      </c>
      <c r="AC189" s="233">
        <f t="shared" si="565"/>
        <v>0.49153179476766184</v>
      </c>
      <c r="AD189" s="233">
        <f t="shared" si="565"/>
        <v>0.47708849127099862</v>
      </c>
      <c r="AE189" s="233">
        <f t="shared" si="565"/>
        <v>0.45210100400502407</v>
      </c>
      <c r="AF189" s="233">
        <f t="shared" si="565"/>
        <v>0.41877953550340064</v>
      </c>
      <c r="AG189" s="233">
        <f t="shared" si="565"/>
        <v>0.3854580670017772</v>
      </c>
      <c r="AH189" s="233">
        <f t="shared" si="565"/>
        <v>0.35213659850015377</v>
      </c>
      <c r="AI189" s="233">
        <f t="shared" si="565"/>
        <v>0.31881512999853034</v>
      </c>
      <c r="AJ189" s="233">
        <f t="shared" si="565"/>
        <v>0.28549366149690691</v>
      </c>
      <c r="AK189" s="233">
        <f t="shared" si="565"/>
        <v>0.25217219299528348</v>
      </c>
      <c r="AL189" s="233">
        <f t="shared" si="565"/>
        <v>0.21885072449366005</v>
      </c>
      <c r="AM189" s="233">
        <f t="shared" si="565"/>
        <v>0.18552925599203662</v>
      </c>
      <c r="AN189" s="233">
        <f t="shared" si="565"/>
        <v>0.15220778749041319</v>
      </c>
      <c r="AO189" s="233">
        <f t="shared" si="565"/>
        <v>0.11888631898878975</v>
      </c>
      <c r="AP189" s="233">
        <f t="shared" si="565"/>
        <v>8.5564850487166305E-2</v>
      </c>
      <c r="AQ189" s="233">
        <f t="shared" si="565"/>
        <v>5.2243381985542861E-2</v>
      </c>
      <c r="AR189" s="233">
        <f t="shared" si="565"/>
        <v>1.8921913483919417E-2</v>
      </c>
      <c r="AS189" s="233"/>
      <c r="AT189" s="233"/>
      <c r="AU189" s="233"/>
    </row>
    <row r="190" spans="1:47">
      <c r="A190" s="185" t="s">
        <v>16</v>
      </c>
      <c r="B190" s="185" t="str">
        <f t="shared" si="554"/>
        <v>TPPUMBT</v>
      </c>
      <c r="C190" s="185" t="str">
        <f t="shared" si="554"/>
        <v>Minibus vehicle km</v>
      </c>
      <c r="E190" s="298">
        <f t="shared" si="548"/>
        <v>5.9838372630530099</v>
      </c>
      <c r="F190" s="10">
        <f t="shared" si="548"/>
        <v>6.8329265838471125</v>
      </c>
      <c r="G190" s="10">
        <f t="shared" si="548"/>
        <v>6.9919276256051859</v>
      </c>
      <c r="H190" s="10">
        <f t="shared" ref="H190:J190" si="566">H153</f>
        <v>7.1520431336484673</v>
      </c>
      <c r="I190" s="10">
        <f t="shared" si="566"/>
        <v>7.2803161508670957</v>
      </c>
      <c r="J190" s="10">
        <f t="shared" si="566"/>
        <v>7.3982388063495454</v>
      </c>
      <c r="K190" s="10">
        <f t="shared" si="550"/>
        <v>7.6027641601149014</v>
      </c>
      <c r="L190" s="10">
        <f t="shared" si="550"/>
        <v>7.3298610076562296</v>
      </c>
      <c r="M190" s="10">
        <f t="shared" si="550"/>
        <v>6.8577277419888052</v>
      </c>
      <c r="N190" s="40"/>
      <c r="O190" s="233">
        <f t="shared" si="556"/>
        <v>6.0285762197550081</v>
      </c>
      <c r="P190" s="233">
        <f t="shared" si="557"/>
        <v>6.0733151764570064</v>
      </c>
      <c r="Q190" s="233">
        <f t="shared" si="557"/>
        <v>6.1180541331590046</v>
      </c>
      <c r="R190" s="233">
        <f t="shared" si="557"/>
        <v>6.1627930898610028</v>
      </c>
      <c r="S190" s="233">
        <f t="shared" si="557"/>
        <v>6.195037890785783</v>
      </c>
      <c r="T190" s="304">
        <f t="shared" si="557"/>
        <v>6.2272826917105633</v>
      </c>
      <c r="U190" s="304">
        <f t="shared" si="557"/>
        <v>6.0908311154812278</v>
      </c>
      <c r="V190" s="304">
        <f t="shared" si="557"/>
        <v>5.854764482647516</v>
      </c>
      <c r="W190" s="233">
        <f t="shared" si="558"/>
        <v>5.9838372630530099</v>
      </c>
      <c r="X190" s="233">
        <f t="shared" ref="X190" si="567">IF(X$148&lt;=$I$148,($I190-$F190)/10,IF(AND(X$148&gt;$I$148,X$148&lt;=$K$148),($K190-$I190)/10,IF(AND(X$148&gt;$K$148,X$148&lt;=$L$148),($L190-$K190)/2,($M190-$L190)/2)))+W190</f>
        <v>6.0285762197550081</v>
      </c>
      <c r="Y190" s="233">
        <f t="shared" ref="Y190:AR190" si="568">IF(Y$148&lt;=$I$148,($I190-$F190)/10,IF(AND(Y$148&gt;$I$148,Y$148&lt;=$K$148),($K190-$I190)/10,IF(AND(Y$148&gt;$K$148,Y$148&lt;=$L$148),($L190-$K190)/2,($M190-$L190)/2)))+X190</f>
        <v>6.0733151764570064</v>
      </c>
      <c r="Z190" s="233">
        <f t="shared" si="568"/>
        <v>6.1180541331590046</v>
      </c>
      <c r="AA190" s="233">
        <f t="shared" si="568"/>
        <v>6.1627930898610028</v>
      </c>
      <c r="AB190" s="233">
        <f t="shared" si="568"/>
        <v>6.195037890785783</v>
      </c>
      <c r="AC190" s="233">
        <f t="shared" si="568"/>
        <v>6.2272826917105633</v>
      </c>
      <c r="AD190" s="233">
        <f t="shared" si="568"/>
        <v>6.0908311154812278</v>
      </c>
      <c r="AE190" s="233">
        <f t="shared" si="568"/>
        <v>5.854764482647516</v>
      </c>
      <c r="AF190" s="233">
        <f t="shared" si="568"/>
        <v>5.8995034393495143</v>
      </c>
      <c r="AG190" s="233">
        <f t="shared" si="568"/>
        <v>5.9442423960515125</v>
      </c>
      <c r="AH190" s="233">
        <f t="shared" si="568"/>
        <v>5.9889813527535107</v>
      </c>
      <c r="AI190" s="233">
        <f t="shared" si="568"/>
        <v>6.033720309455509</v>
      </c>
      <c r="AJ190" s="233">
        <f t="shared" si="568"/>
        <v>6.0784592661575072</v>
      </c>
      <c r="AK190" s="233">
        <f t="shared" si="568"/>
        <v>6.1231982228595054</v>
      </c>
      <c r="AL190" s="233">
        <f t="shared" si="568"/>
        <v>6.1679371795615037</v>
      </c>
      <c r="AM190" s="233">
        <f t="shared" si="568"/>
        <v>6.2126761362635019</v>
      </c>
      <c r="AN190" s="233">
        <f t="shared" si="568"/>
        <v>6.2574150929655001</v>
      </c>
      <c r="AO190" s="233">
        <f t="shared" si="568"/>
        <v>6.3021540496674984</v>
      </c>
      <c r="AP190" s="233">
        <f t="shared" si="568"/>
        <v>6.3468930063694966</v>
      </c>
      <c r="AQ190" s="233">
        <f t="shared" si="568"/>
        <v>6.3916319630714948</v>
      </c>
      <c r="AR190" s="233">
        <f t="shared" si="568"/>
        <v>6.4363709197734931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0.2948140331325238</v>
      </c>
      <c r="K191" s="10">
        <f t="shared" si="550"/>
        <v>0.57320933031350685</v>
      </c>
      <c r="L191" s="10">
        <f t="shared" si="550"/>
        <v>1.1024725555164394</v>
      </c>
      <c r="M191" s="10">
        <f t="shared" si="550"/>
        <v>1.6105626085112634</v>
      </c>
      <c r="N191" s="40"/>
      <c r="O191" s="233">
        <f t="shared" si="556"/>
        <v>2.8120203237639682E-2</v>
      </c>
      <c r="P191" s="233">
        <f t="shared" si="557"/>
        <v>3.5152663625112227E-2</v>
      </c>
      <c r="Q191" s="233">
        <f t="shared" si="557"/>
        <v>4.2185124012584771E-2</v>
      </c>
      <c r="R191" s="233">
        <f t="shared" si="557"/>
        <v>4.9217584400057315E-2</v>
      </c>
      <c r="S191" s="233">
        <f t="shared" si="557"/>
        <v>9.6300507002190561E-2</v>
      </c>
      <c r="T191" s="304">
        <f t="shared" si="557"/>
        <v>0.14338342960432379</v>
      </c>
      <c r="U191" s="304">
        <f t="shared" si="557"/>
        <v>0.4080150422057901</v>
      </c>
      <c r="V191" s="304">
        <f t="shared" si="557"/>
        <v>0.66206006870320211</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9.6300507002190561E-2</v>
      </c>
      <c r="AC191" s="233">
        <f t="shared" si="571"/>
        <v>0.14338342960432379</v>
      </c>
      <c r="AD191" s="233">
        <f t="shared" si="571"/>
        <v>0.4080150422057901</v>
      </c>
      <c r="AE191" s="233">
        <f t="shared" si="571"/>
        <v>0.66206006870320211</v>
      </c>
      <c r="AF191" s="233">
        <f t="shared" si="571"/>
        <v>0.66909252909067463</v>
      </c>
      <c r="AG191" s="233">
        <f t="shared" si="571"/>
        <v>0.67612498947814714</v>
      </c>
      <c r="AH191" s="233">
        <f t="shared" si="571"/>
        <v>0.68315744986561966</v>
      </c>
      <c r="AI191" s="233">
        <f t="shared" si="571"/>
        <v>0.69018991025309218</v>
      </c>
      <c r="AJ191" s="233">
        <f t="shared" si="571"/>
        <v>0.69722237064056469</v>
      </c>
      <c r="AK191" s="233">
        <f t="shared" si="571"/>
        <v>0.70425483102803721</v>
      </c>
      <c r="AL191" s="233">
        <f t="shared" si="571"/>
        <v>0.71128729141550973</v>
      </c>
      <c r="AM191" s="233">
        <f t="shared" si="571"/>
        <v>0.71831975180298224</v>
      </c>
      <c r="AN191" s="233">
        <f t="shared" si="571"/>
        <v>0.72535221219045476</v>
      </c>
      <c r="AO191" s="233">
        <f t="shared" si="571"/>
        <v>0.73238467257792728</v>
      </c>
      <c r="AP191" s="233">
        <f t="shared" si="571"/>
        <v>0.73941713296539979</v>
      </c>
      <c r="AQ191" s="233">
        <f t="shared" si="571"/>
        <v>0.74644959335287231</v>
      </c>
      <c r="AR191" s="233">
        <f t="shared" si="571"/>
        <v>0.75348205374034483</v>
      </c>
      <c r="AS191" s="233"/>
      <c r="AT191" s="233"/>
      <c r="AU191" s="233"/>
    </row>
    <row r="192" spans="1:47">
      <c r="A192" s="185" t="s">
        <v>16</v>
      </c>
      <c r="B192" s="185" t="str">
        <f t="shared" si="554"/>
        <v>TPPUMER</v>
      </c>
      <c r="C192" s="185" t="str">
        <f t="shared" si="554"/>
        <v>Metro Rail pkm</v>
      </c>
      <c r="E192" s="298">
        <f t="shared" si="548"/>
        <v>14.550109199356424</v>
      </c>
      <c r="F192" s="10">
        <f t="shared" si="548"/>
        <v>12.081299629763897</v>
      </c>
      <c r="G192" s="10">
        <f t="shared" si="548"/>
        <v>8.6260563043864682</v>
      </c>
      <c r="H192" s="10">
        <f t="shared" ref="H192:J192" si="572">H155</f>
        <v>8.8235934445777957</v>
      </c>
      <c r="I192" s="10">
        <f t="shared" si="572"/>
        <v>8.9818459792306626</v>
      </c>
      <c r="J192" s="10">
        <f t="shared" si="572"/>
        <v>9.1273291020864047</v>
      </c>
      <c r="K192" s="10">
        <f t="shared" si="550"/>
        <v>9.3796554006015178</v>
      </c>
      <c r="L192" s="10">
        <f t="shared" si="550"/>
        <v>9.0429702853076801</v>
      </c>
      <c r="M192" s="10">
        <f t="shared" si="550"/>
        <v>8.4604916970130031</v>
      </c>
      <c r="N192" s="40"/>
      <c r="O192" s="233">
        <f t="shared" si="556"/>
        <v>14.2401638343031</v>
      </c>
      <c r="P192" s="233">
        <f t="shared" si="557"/>
        <v>13.930218469249777</v>
      </c>
      <c r="Q192" s="233">
        <f t="shared" si="557"/>
        <v>13.620273104196453</v>
      </c>
      <c r="R192" s="233">
        <f t="shared" si="557"/>
        <v>13.31032773914313</v>
      </c>
      <c r="S192" s="233">
        <f t="shared" si="557"/>
        <v>13.350108681280215</v>
      </c>
      <c r="T192" s="304">
        <f t="shared" si="557"/>
        <v>13.3898896234173</v>
      </c>
      <c r="U192" s="304">
        <f t="shared" si="557"/>
        <v>13.22154706577038</v>
      </c>
      <c r="V192" s="304">
        <f t="shared" si="557"/>
        <v>12.930307771623042</v>
      </c>
      <c r="W192" s="233">
        <f t="shared" si="558"/>
        <v>14.550109199356424</v>
      </c>
      <c r="X192" s="233">
        <f t="shared" ref="X192" si="573">IF(X$148&lt;=$I$148,($I192-$F192)/10,IF(AND(X$148&gt;$I$148,X$148&lt;=$K$148),($K192-$I192)/10,IF(AND(X$148&gt;$K$148,X$148&lt;=$L$148),($L192-$K192)/2,($M192-$L192)/2)))+W192</f>
        <v>14.2401638343031</v>
      </c>
      <c r="Y192" s="233">
        <f t="shared" ref="Y192:AR192" si="574">IF(Y$148&lt;=$I$148,($I192-$F192)/10,IF(AND(Y$148&gt;$I$148,Y$148&lt;=$K$148),($K192-$I192)/10,IF(AND(Y$148&gt;$K$148,Y$148&lt;=$L$148),($L192-$K192)/2,($M192-$L192)/2)))+X192</f>
        <v>13.930218469249777</v>
      </c>
      <c r="Z192" s="233">
        <f t="shared" si="574"/>
        <v>13.620273104196453</v>
      </c>
      <c r="AA192" s="233">
        <f t="shared" si="574"/>
        <v>13.31032773914313</v>
      </c>
      <c r="AB192" s="233">
        <f t="shared" si="574"/>
        <v>13.350108681280215</v>
      </c>
      <c r="AC192" s="233">
        <f t="shared" si="574"/>
        <v>13.3898896234173</v>
      </c>
      <c r="AD192" s="233">
        <f t="shared" si="574"/>
        <v>13.22154706577038</v>
      </c>
      <c r="AE192" s="233">
        <f t="shared" si="574"/>
        <v>12.930307771623042</v>
      </c>
      <c r="AF192" s="233">
        <f t="shared" si="574"/>
        <v>12.620362406569718</v>
      </c>
      <c r="AG192" s="233">
        <f t="shared" si="574"/>
        <v>12.310417041516395</v>
      </c>
      <c r="AH192" s="233">
        <f t="shared" si="574"/>
        <v>12.000471676463071</v>
      </c>
      <c r="AI192" s="233">
        <f t="shared" si="574"/>
        <v>11.690526311409748</v>
      </c>
      <c r="AJ192" s="233">
        <f t="shared" si="574"/>
        <v>11.380580946356424</v>
      </c>
      <c r="AK192" s="233">
        <f t="shared" si="574"/>
        <v>11.070635581303101</v>
      </c>
      <c r="AL192" s="233">
        <f t="shared" si="574"/>
        <v>10.760690216249778</v>
      </c>
      <c r="AM192" s="233">
        <f t="shared" si="574"/>
        <v>10.450744851196454</v>
      </c>
      <c r="AN192" s="233">
        <f t="shared" si="574"/>
        <v>10.140799486143131</v>
      </c>
      <c r="AO192" s="233">
        <f t="shared" si="574"/>
        <v>9.8308541210898071</v>
      </c>
      <c r="AP192" s="233">
        <f t="shared" si="574"/>
        <v>9.5209087560364836</v>
      </c>
      <c r="AQ192" s="233">
        <f t="shared" si="574"/>
        <v>9.2109633909831601</v>
      </c>
      <c r="AR192" s="233">
        <f t="shared" si="574"/>
        <v>8.9010180259298366</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0.64977121603683197</v>
      </c>
      <c r="K193" s="10">
        <f t="shared" si="550"/>
        <v>0.850921481643646</v>
      </c>
      <c r="L193" s="10">
        <f t="shared" si="550"/>
        <v>1.0639425504072817</v>
      </c>
      <c r="M193" s="10">
        <f t="shared" si="550"/>
        <v>1.2699550501336219</v>
      </c>
      <c r="N193" s="40"/>
      <c r="O193" s="233">
        <f t="shared" si="556"/>
        <v>0.53844231750410521</v>
      </c>
      <c r="P193" s="233">
        <f t="shared" si="557"/>
        <v>0.54228615233867683</v>
      </c>
      <c r="Q193" s="233">
        <f t="shared" si="557"/>
        <v>0.54612998717324845</v>
      </c>
      <c r="R193" s="233">
        <f t="shared" si="557"/>
        <v>0.54997382200782008</v>
      </c>
      <c r="S193" s="233">
        <f t="shared" si="557"/>
        <v>0.57029836444617454</v>
      </c>
      <c r="T193" s="304">
        <f t="shared" si="557"/>
        <v>0.59062290688452901</v>
      </c>
      <c r="U193" s="304">
        <f t="shared" si="557"/>
        <v>0.6971334412663468</v>
      </c>
      <c r="V193" s="304">
        <f t="shared" si="557"/>
        <v>0.80013969112951688</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0.57029836444617454</v>
      </c>
      <c r="AC193" s="233">
        <f t="shared" si="577"/>
        <v>0.59062290688452901</v>
      </c>
      <c r="AD193" s="233">
        <f t="shared" si="577"/>
        <v>0.6971334412663468</v>
      </c>
      <c r="AE193" s="233">
        <f t="shared" si="577"/>
        <v>0.80013969112951688</v>
      </c>
      <c r="AF193" s="233">
        <f t="shared" si="577"/>
        <v>0.80398352596408851</v>
      </c>
      <c r="AG193" s="233">
        <f t="shared" si="577"/>
        <v>0.80782736079866013</v>
      </c>
      <c r="AH193" s="233">
        <f t="shared" si="577"/>
        <v>0.81167119563323176</v>
      </c>
      <c r="AI193" s="233">
        <f t="shared" si="577"/>
        <v>0.81551503046780338</v>
      </c>
      <c r="AJ193" s="233">
        <f t="shared" si="577"/>
        <v>0.81935886530237501</v>
      </c>
      <c r="AK193" s="233">
        <f t="shared" si="577"/>
        <v>0.82320270013694663</v>
      </c>
      <c r="AL193" s="233">
        <f t="shared" si="577"/>
        <v>0.82704653497151825</v>
      </c>
      <c r="AM193" s="233">
        <f t="shared" si="577"/>
        <v>0.83089036980608988</v>
      </c>
      <c r="AN193" s="233">
        <f t="shared" si="577"/>
        <v>0.8347342046406615</v>
      </c>
      <c r="AO193" s="233">
        <f t="shared" si="577"/>
        <v>0.83857803947523313</v>
      </c>
      <c r="AP193" s="233">
        <f t="shared" si="577"/>
        <v>0.84242187430980475</v>
      </c>
      <c r="AQ193" s="233">
        <f t="shared" si="577"/>
        <v>0.84626570914437638</v>
      </c>
      <c r="AR193" s="233">
        <f t="shared" si="577"/>
        <v>0.850109543978948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79.781599989650317</v>
      </c>
      <c r="R200" s="186" cm="1">
        <f t="array" ref="R200">IF(R$199=-1,S200,IF(R$199=99,Q200,IF(R$199=0,INDEX($E186:$M186,0,R$197),(INDEX($E186:$M186,0,R$199+1)-INDEX($E186:$M186,0,R$199))/(INDEX($E$185:$M$185,0,R$199+1)-INDEX($E$185:$M$185,0,R$199))+Q200)))</f>
        <v>79.503903399200524</v>
      </c>
      <c r="S200" s="186" cm="1">
        <f t="array" ref="S200">IF(S$199=-1,T200,IF(S$199=99,R200,IF(S$199=0,INDEX($E186:$M186,0,S$197),(INDEX($E186:$M186,0,S$199+1)-INDEX($E186:$M186,0,S$199))/(INDEX($E$185:$M$185,0,S$199+1)-INDEX($E$185:$M$185,0,S$199))+R200)))</f>
        <v>81.487913694138825</v>
      </c>
      <c r="T200" s="186" cm="1">
        <f t="array" ref="T200">IF(T$199=-1,U200,IF(T$199=99,S200,IF(T$199=0,INDEX($E186:$M186,0,T$197),(INDEX($E186:$M186,0,T$199+1)-INDEX($E186:$M186,0,T$199))/(INDEX($E$185:$M$185,0,T$199+1)-INDEX($E$185:$M$185,0,T$199))+S200)))</f>
        <v>83.471923989077126</v>
      </c>
      <c r="U200" s="186" cm="1">
        <f t="array" ref="U200">IF(U$199=-1,V200,IF(U$199=99,T200,IF(U$199=0,INDEX($E186:$M186,0,U$197),(INDEX($E186:$M186,0,U$199+1)-INDEX($E186:$M186,0,U$199))/(INDEX($E$185:$M$185,0,U$199+1)-INDEX($E$185:$M$185,0,U$199))+T200)))</f>
        <v>77.945076296051894</v>
      </c>
      <c r="V200" s="186" cm="1">
        <f t="array" ref="V200">IF(V$199=-1,W200,IF(V$199=99,U200,IF(V$199=0,INDEX($E186:$M186,0,V$197),(INDEX($E186:$M186,0,V$199+1)-INDEX($E186:$M186,0,V$199))/(INDEX($E$185:$M$185,0,V$199+1)-INDEX($E$185:$M$185,0,V$199))+U200)))</f>
        <v>78.831783241743437</v>
      </c>
      <c r="W200" s="186" cm="1">
        <f t="array" ref="W200">IF(W$199=-1,X200,IF(W$199=99,V200,IF(W$199=0,INDEX($E186:$M186,0,W$197),(INDEX($E186:$M186,0,W$199+1)-INDEX($E186:$M186,0,W$199))/(INDEX($E$185:$M$185,0,W$199+1)-INDEX($E$185:$M$185,0,W$199))+V200)))</f>
        <v>81.56076214252235</v>
      </c>
      <c r="X200" s="186" cm="1">
        <f t="array" ref="X200">IF(X$199=-1,Y200,IF(X$199=99,W200,IF(X$199=0,INDEX($E186:$M186,0,X$197),(INDEX($E186:$M186,0,X$199+1)-INDEX($E186:$M186,0,X$199))/(INDEX($E$185:$M$185,0,X$199+1)-INDEX($E$185:$M$185,0,X$199))+W200)))</f>
        <v>84.289741043301262</v>
      </c>
      <c r="Y200" s="186" cm="1">
        <f t="array" ref="Y200">IF(Y$199=-1,Z200,IF(Y$199=99,X200,IF(Y$199=0,INDEX($E186:$M186,0,Y$197),(INDEX($E186:$M186,0,Y$199+1)-INDEX($E186:$M186,0,Y$199))/(INDEX($E$185:$M$185,0,Y$199+1)-INDEX($E$185:$M$185,0,Y$199))+X200)))</f>
        <v>87.018719944080175</v>
      </c>
      <c r="Z200" s="186" cm="1">
        <f t="array" ref="Z200">IF(Z$199=-1,AA200,IF(Z$199=99,Y200,IF(Z$199=0,INDEX($E186:$M186,0,Z$197),(INDEX($E186:$M186,0,Z$199+1)-INDEX($E186:$M186,0,Z$199))/(INDEX($E$185:$M$185,0,Z$199+1)-INDEX($E$185:$M$185,0,Z$199))+Y200)))</f>
        <v>89.747698844859087</v>
      </c>
      <c r="AA200" s="186" cm="1">
        <f t="array" ref="AA200">IF(AA$199=-1,AB200,IF(AA$199=99,Z200,IF(AA$199=0,INDEX($E186:$M186,0,AA$197),(INDEX($E186:$M186,0,AA$199+1)-INDEX($E186:$M186,0,AA$199))/(INDEX($E$185:$M$185,0,AA$199+1)-INDEX($E$185:$M$185,0,AA$199))+Z200)))</f>
        <v>92.476677745638</v>
      </c>
      <c r="AB200" s="186" cm="1">
        <f t="array" ref="AB200">IF(AB$199=-1,AC200,IF(AB$199=99,AA200,IF(AB$199=0,INDEX($E186:$M186,0,AB$197),(INDEX($E186:$M186,0,AB$199+1)-INDEX($E186:$M186,0,AB$199))/(INDEX($E$185:$M$185,0,AB$199+1)-INDEX($E$185:$M$185,0,AB$199))+AA200)))</f>
        <v>95.205656646416912</v>
      </c>
      <c r="AC200" s="186" cm="1">
        <f t="array" ref="AC200">IF(AC$199=-1,AD200,IF(AC$199=99,AB200,IF(AC$199=0,INDEX($E186:$M186,0,AC$197),(INDEX($E186:$M186,0,AC$199+1)-INDEX($E186:$M186,0,AC$199))/(INDEX($E$185:$M$185,0,AC$199+1)-INDEX($E$185:$M$185,0,AC$199))+AB200)))</f>
        <v>97.934635547195825</v>
      </c>
      <c r="AD200" s="186" cm="1">
        <f t="array" ref="AD200">IF(AD$199=-1,AE200,IF(AD$199=99,AC200,IF(AD$199=0,INDEX($E186:$M186,0,AD$197),(INDEX($E186:$M186,0,AD$199+1)-INDEX($E186:$M186,0,AD$199))/(INDEX($E$185:$M$185,0,AD$199+1)-INDEX($E$185:$M$185,0,AD$199))+AC200)))</f>
        <v>100.66361444797474</v>
      </c>
      <c r="AE200" s="186" cm="1">
        <f t="array" ref="AE200">IF(AE$199=-1,AF200,IF(AE$199=99,AD200,IF(AE$199=0,INDEX($E186:$M186,0,AE$197),(INDEX($E186:$M186,0,AE$199+1)-INDEX($E186:$M186,0,AE$199))/(INDEX($E$185:$M$185,0,AE$199+1)-INDEX($E$185:$M$185,0,AE$199))+AD200)))</f>
        <v>103.39259334875359</v>
      </c>
      <c r="AF200" s="186" cm="1">
        <f t="array" ref="AF200">IF(AF$199=-1,AG200,IF(AF$199=99,AE200,IF(AF$199=0,INDEX($E186:$M186,0,AF$197),(INDEX($E186:$M186,0,AF$199+1)-INDEX($E186:$M186,0,AF$199))/(INDEX($E$185:$M$185,0,AF$199+1)-INDEX($E$185:$M$185,0,AF$199))+AE200)))</f>
        <v>106.49126904365782</v>
      </c>
      <c r="AG200" s="186" cm="1">
        <f t="array" ref="AG200">IF(AG$199=-1,AH200,IF(AG$199=99,AF200,IF(AG$199=0,INDEX($E186:$M186,0,AG$197),(INDEX($E186:$M186,0,AG$199+1)-INDEX($E186:$M186,0,AG$199))/(INDEX($E$185:$M$185,0,AG$199+1)-INDEX($E$185:$M$185,0,AG$199))+AF200)))</f>
        <v>109.58994473856205</v>
      </c>
      <c r="AH200" s="186" cm="1">
        <f t="array" ref="AH200">IF(AH$199=-1,AI200,IF(AH$199=99,AG200,IF(AH$199=0,INDEX($E186:$M186,0,AH$197),(INDEX($E186:$M186,0,AH$199+1)-INDEX($E186:$M186,0,AH$199))/(INDEX($E$185:$M$185,0,AH$199+1)-INDEX($E$185:$M$185,0,AH$199))+AG200)))</f>
        <v>112.68862043346628</v>
      </c>
      <c r="AI200" s="186" cm="1">
        <f t="array" ref="AI200">IF(AI$199=-1,AJ200,IF(AI$199=99,AH200,IF(AI$199=0,INDEX($E186:$M186,0,AI$197),(INDEX($E186:$M186,0,AI$199+1)-INDEX($E186:$M186,0,AI$199))/(INDEX($E$185:$M$185,0,AI$199+1)-INDEX($E$185:$M$185,0,AI$199))+AH200)))</f>
        <v>115.78729612837051</v>
      </c>
      <c r="AJ200" s="186" cm="1">
        <f t="array" ref="AJ200">IF(AJ$199=-1,AK200,IF(AJ$199=99,AI200,IF(AJ$199=0,INDEX($E186:$M186,0,AJ$197),(INDEX($E186:$M186,0,AJ$199+1)-INDEX($E186:$M186,0,AJ$199))/(INDEX($E$185:$M$185,0,AJ$199+1)-INDEX($E$185:$M$185,0,AJ$199))+AI200)))</f>
        <v>118.88597182327474</v>
      </c>
      <c r="AK200" s="186" cm="1">
        <f t="array" ref="AK200">IF(AK$199=-1,AL200,IF(AK$199=99,AJ200,IF(AK$199=0,INDEX($E186:$M186,0,AK$197),(INDEX($E186:$M186,0,AK$199+1)-INDEX($E186:$M186,0,AK$199))/(INDEX($E$185:$M$185,0,AK$199+1)-INDEX($E$185:$M$185,0,AK$199))+AJ200)))</f>
        <v>121.98464751817897</v>
      </c>
      <c r="AL200" s="186" cm="1">
        <f t="array" ref="AL200">IF(AL$199=-1,AM200,IF(AL$199=99,AK200,IF(AL$199=0,INDEX($E186:$M186,0,AL$197),(INDEX($E186:$M186,0,AL$199+1)-INDEX($E186:$M186,0,AL$199))/(INDEX($E$185:$M$185,0,AL$199+1)-INDEX($E$185:$M$185,0,AL$199))+AK200)))</f>
        <v>125.0833232130832</v>
      </c>
      <c r="AM200" s="186" cm="1">
        <f t="array" ref="AM200">IF(AM$199=-1,AN200,IF(AM$199=99,AL200,IF(AM$199=0,INDEX($E186:$M186,0,AM$197),(INDEX($E186:$M186,0,AM$199+1)-INDEX($E186:$M186,0,AM$199))/(INDEX($E$185:$M$185,0,AM$199+1)-INDEX($E$185:$M$185,0,AM$199))+AL200)))</f>
        <v>128.18199890798743</v>
      </c>
      <c r="AN200" s="186" cm="1">
        <f t="array" ref="AN200">IF(AN$199=-1,AO200,IF(AN$199=99,AM200,IF(AN$199=0,INDEX($E186:$M186,0,AN$197),(INDEX($E186:$M186,0,AN$199+1)-INDEX($E186:$M186,0,AN$199))/(INDEX($E$185:$M$185,0,AN$199+1)-INDEX($E$185:$M$185,0,AN$199))+AM200)))</f>
        <v>131.28067460289168</v>
      </c>
      <c r="AO200" s="186" cm="1">
        <f t="array" ref="AO200">IF(AO$199=-1,AP200,IF(AO$199=99,AN200,IF(AO$199=0,INDEX($E186:$M186,0,AO$197),(INDEX($E186:$M186,0,AO$199+1)-INDEX($E186:$M186,0,AO$199))/(INDEX($E$185:$M$185,0,AO$199+1)-INDEX($E$185:$M$185,0,AO$199))+AN200)))</f>
        <v>134.3793502977959</v>
      </c>
      <c r="AP200" s="186" cm="1">
        <f t="array" ref="AP200">IF(AP$199=-1,AQ200,IF(AP$199=99,AO200,IF(AP$199=0,INDEX($E186:$M186,0,AP$197),(INDEX($E186:$M186,0,AP$199+1)-INDEX($E186:$M186,0,AP$199))/(INDEX($E$185:$M$185,0,AP$199+1)-INDEX($E$185:$M$185,0,AP$199))+AO200)))</f>
        <v>137.5464671902497</v>
      </c>
      <c r="AQ200" s="186" cm="1">
        <f t="array" ref="AQ200">IF(AQ$199=-1,AR200,IF(AQ$199=99,AP200,IF(AQ$199=0,INDEX($E186:$M186,0,AQ$197),(INDEX($E186:$M186,0,AQ$199+1)-INDEX($E186:$M186,0,AQ$199))/(INDEX($E$185:$M$185,0,AQ$199+1)-INDEX($E$185:$M$185,0,AQ$199))+AP200)))</f>
        <v>166.05051922233389</v>
      </c>
      <c r="AR200" s="186" cm="1">
        <f t="array" ref="AR200">IF(AR$199=-1,AS200,IF(AR$199=99,AQ200,IF(AR$199=0,INDEX($E186:$M186,0,AR$197),(INDEX($E186:$M186,0,AR$199+1)-INDEX($E186:$M186,0,AR$199))/(INDEX($E$185:$M$185,0,AR$199+1)-INDEX($E$185:$M$185,0,AR$199))+AQ200)))</f>
        <v>166.05051922233389</v>
      </c>
      <c r="AS200" s="186" cm="1">
        <f t="array" ref="AS200">IF(AS$199=-1,#REF!,IF(AS$199=99,AR200,IF(AS$199=0,INDEX($E186:$M186,0,AS$197),(INDEX($E186:$M186,0,AS$199+1)-INDEX($E186:$M186,0,AS$199))/(INDEX($E$185:$M$185,0,AS$199+1)-INDEX($E$185:$M$185,0,AS$199))+AR200)))</f>
        <v>166.05051922233389</v>
      </c>
      <c r="AT200" s="186"/>
      <c r="AW200" s="186"/>
      <c r="AX200" s="186"/>
      <c r="BH200" s="186">
        <f t="shared" ref="BH200:BH207" si="591">E186</f>
        <v>76.916431902036379</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10.954519631150319</v>
      </c>
      <c r="O201" s="186" cm="1">
        <f t="array" ref="O201">IF(O$199=-1,P201,IF(O$199=99,N201,IF(O$199=0,INDEX($E187:$M187,0,O$197),(INDEX($E187:$M187,0,O$199+1)-INDEX($E187:$M187,0,O$199))/(INDEX($E$185:$M$185,0,O$199+1)-INDEX($E$185:$M$185,0,O$199))+N201)))</f>
        <v>12.045090741757619</v>
      </c>
      <c r="P201" s="186" cm="1">
        <f t="array" ref="P201">IF(P$199=-1,Q201,IF(P$199=99,O201,IF(P$199=0,INDEX($E187:$M187,0,P$197),(INDEX($E187:$M187,0,P$199+1)-INDEX($E187:$M187,0,P$199))/(INDEX($E$185:$M$185,0,P$199+1)-INDEX($E$185:$M$185,0,P$199))+O201)))</f>
        <v>13.135661852364917</v>
      </c>
      <c r="Q201" s="186" cm="1">
        <f t="array" ref="Q201">IF(Q$199=-1,R201,IF(Q$199=99,P201,IF(Q$199=0,INDEX($E187:$M187,0,Q$197),(INDEX($E187:$M187,0,Q$199+1)-INDEX($E187:$M187,0,Q$199))/(INDEX($E$185:$M$185,0,Q$199+1)-INDEX($E$185:$M$185,0,Q$199))+P201)))</f>
        <v>15.015120662347517</v>
      </c>
      <c r="R201" s="186" cm="1">
        <f t="array" ref="R201">IF(R$199=-1,S201,IF(R$199=99,Q201,IF(R$199=0,INDEX($E187:$M187,0,R$197),(INDEX($E187:$M187,0,R$199+1)-INDEX($E187:$M187,0,R$199))/(INDEX($E$185:$M$185,0,R$199+1)-INDEX($E$185:$M$185,0,R$199))+Q201)))</f>
        <v>16.894579472330115</v>
      </c>
      <c r="S201" s="186" cm="1">
        <f t="array" ref="S201">IF(S$199=-1,T201,IF(S$199=99,R201,IF(S$199=0,INDEX($E187:$M187,0,S$197),(INDEX($E187:$M187,0,S$199+1)-INDEX($E187:$M187,0,S$199))/(INDEX($E$185:$M$185,0,S$199+1)-INDEX($E$185:$M$185,0,S$199))+R201)))</f>
        <v>17.316181660004503</v>
      </c>
      <c r="T201" s="186" cm="1">
        <f t="array" ref="T201">IF(T$199=-1,U201,IF(T$199=99,S201,IF(T$199=0,INDEX($E187:$M187,0,T$197),(INDEX($E187:$M187,0,T$199+1)-INDEX($E187:$M187,0,T$199))/(INDEX($E$185:$M$185,0,T$199+1)-INDEX($E$185:$M$185,0,T$199))+S201)))</f>
        <v>17.737783847678891</v>
      </c>
      <c r="U201" s="186" cm="1">
        <f t="array" ref="U201">IF(U$199=-1,V201,IF(U$199=99,T201,IF(U$199=0,INDEX($E187:$M187,0,U$197),(INDEX($E187:$M187,0,U$199+1)-INDEX($E187:$M187,0,U$199))/(INDEX($E$185:$M$185,0,U$199+1)-INDEX($E$185:$M$185,0,U$199))+T201)))</f>
        <v>16.56332871291103</v>
      </c>
      <c r="V201" s="186" cm="1">
        <f t="array" ref="V201">IF(V$199=-1,W201,IF(V$199=99,U201,IF(V$199=0,INDEX($E187:$M187,0,V$197),(INDEX($E187:$M187,0,V$199+1)-INDEX($E187:$M187,0,V$199))/(INDEX($E$185:$M$185,0,V$199+1)-INDEX($E$185:$M$185,0,V$199))+U201)))</f>
        <v>16.751753938870483</v>
      </c>
      <c r="W201" s="186" cm="1">
        <f t="array" ref="W201">IF(W$199=-1,X201,IF(W$199=99,V201,IF(W$199=0,INDEX($E187:$M187,0,W$197),(INDEX($E187:$M187,0,W$199+1)-INDEX($E187:$M187,0,W$199))/(INDEX($E$185:$M$185,0,W$199+1)-INDEX($E$185:$M$185,0,W$199))+V201)))</f>
        <v>17.331661955286002</v>
      </c>
      <c r="X201" s="186" cm="1">
        <f t="array" ref="X201">IF(X$199=-1,Y201,IF(X$199=99,W201,IF(X$199=0,INDEX($E187:$M187,0,X$197),(INDEX($E187:$M187,0,X$199+1)-INDEX($E187:$M187,0,X$199))/(INDEX($E$185:$M$185,0,X$199+1)-INDEX($E$185:$M$185,0,X$199))+W201)))</f>
        <v>17.911569971701521</v>
      </c>
      <c r="Y201" s="186" cm="1">
        <f t="array" ref="Y201">IF(Y$199=-1,Z201,IF(Y$199=99,X201,IF(Y$199=0,INDEX($E187:$M187,0,Y$197),(INDEX($E187:$M187,0,Y$199+1)-INDEX($E187:$M187,0,Y$199))/(INDEX($E$185:$M$185,0,Y$199+1)-INDEX($E$185:$M$185,0,Y$199))+X201)))</f>
        <v>18.49147798811704</v>
      </c>
      <c r="Z201" s="186" cm="1">
        <f t="array" ref="Z201">IF(Z$199=-1,AA201,IF(Z$199=99,Y201,IF(Z$199=0,INDEX($E187:$M187,0,Z$197),(INDEX($E187:$M187,0,Z$199+1)-INDEX($E187:$M187,0,Z$199))/(INDEX($E$185:$M$185,0,Z$199+1)-INDEX($E$185:$M$185,0,Z$199))+Y201)))</f>
        <v>19.07138600453256</v>
      </c>
      <c r="AA201" s="186" cm="1">
        <f t="array" ref="AA201">IF(AA$199=-1,AB201,IF(AA$199=99,Z201,IF(AA$199=0,INDEX($E187:$M187,0,AA$197),(INDEX($E187:$M187,0,AA$199+1)-INDEX($E187:$M187,0,AA$199))/(INDEX($E$185:$M$185,0,AA$199+1)-INDEX($E$185:$M$185,0,AA$199))+Z201)))</f>
        <v>19.651294020948079</v>
      </c>
      <c r="AB201" s="186" cm="1">
        <f t="array" ref="AB201">IF(AB$199=-1,AC201,IF(AB$199=99,AA201,IF(AB$199=0,INDEX($E187:$M187,0,AB$197),(INDEX($E187:$M187,0,AB$199+1)-INDEX($E187:$M187,0,AB$199))/(INDEX($E$185:$M$185,0,AB$199+1)-INDEX($E$185:$M$185,0,AB$199))+AA201)))</f>
        <v>20.231202037363598</v>
      </c>
      <c r="AC201" s="186" cm="1">
        <f t="array" ref="AC201">IF(AC$199=-1,AD201,IF(AC$199=99,AB201,IF(AC$199=0,INDEX($E187:$M187,0,AC$197),(INDEX($E187:$M187,0,AC$199+1)-INDEX($E187:$M187,0,AC$199))/(INDEX($E$185:$M$185,0,AC$199+1)-INDEX($E$185:$M$185,0,AC$199))+AB201)))</f>
        <v>20.811110053779117</v>
      </c>
      <c r="AD201" s="186" cm="1">
        <f t="array" ref="AD201">IF(AD$199=-1,AE201,IF(AD$199=99,AC201,IF(AD$199=0,INDEX($E187:$M187,0,AD$197),(INDEX($E187:$M187,0,AD$199+1)-INDEX($E187:$M187,0,AD$199))/(INDEX($E$185:$M$185,0,AD$199+1)-INDEX($E$185:$M$185,0,AD$199))+AC201)))</f>
        <v>21.391018070194637</v>
      </c>
      <c r="AE201" s="186" cm="1">
        <f t="array" ref="AE201">IF(AE$199=-1,AF201,IF(AE$199=99,AD201,IF(AE$199=0,INDEX($E187:$M187,0,AE$197),(INDEX($E187:$M187,0,AE$199+1)-INDEX($E187:$M187,0,AE$199))/(INDEX($E$185:$M$185,0,AE$199+1)-INDEX($E$185:$M$185,0,AE$199))+AD201)))</f>
        <v>21.970926086610142</v>
      </c>
      <c r="AF201" s="186" cm="1">
        <f t="array" ref="AF201">IF(AF$199=-1,AG201,IF(AF$199=99,AE201,IF(AF$199=0,INDEX($E187:$M187,0,AF$197),(INDEX($E187:$M187,0,AF$199+1)-INDEX($E187:$M187,0,AF$199))/(INDEX($E$185:$M$185,0,AF$199+1)-INDEX($E$185:$M$185,0,AF$199))+AE201)))</f>
        <v>22.629394671777291</v>
      </c>
      <c r="AG201" s="186" cm="1">
        <f t="array" ref="AG201">IF(AG$199=-1,AH201,IF(AG$199=99,AF201,IF(AG$199=0,INDEX($E187:$M187,0,AG$197),(INDEX($E187:$M187,0,AG$199+1)-INDEX($E187:$M187,0,AG$199))/(INDEX($E$185:$M$185,0,AG$199+1)-INDEX($E$185:$M$185,0,AG$199))+AF201)))</f>
        <v>23.287863256944441</v>
      </c>
      <c r="AH201" s="186" cm="1">
        <f t="array" ref="AH201">IF(AH$199=-1,AI201,IF(AH$199=99,AG201,IF(AH$199=0,INDEX($E187:$M187,0,AH$197),(INDEX($E187:$M187,0,AH$199+1)-INDEX($E187:$M187,0,AH$199))/(INDEX($E$185:$M$185,0,AH$199+1)-INDEX($E$185:$M$185,0,AH$199))+AG201)))</f>
        <v>23.94633184211159</v>
      </c>
      <c r="AI201" s="186" cm="1">
        <f t="array" ref="AI201">IF(AI$199=-1,AJ201,IF(AI$199=99,AH201,IF(AI$199=0,INDEX($E187:$M187,0,AI$197),(INDEX($E187:$M187,0,AI$199+1)-INDEX($E187:$M187,0,AI$199))/(INDEX($E$185:$M$185,0,AI$199+1)-INDEX($E$185:$M$185,0,AI$199))+AH201)))</f>
        <v>24.60480042727874</v>
      </c>
      <c r="AJ201" s="186" cm="1">
        <f t="array" ref="AJ201">IF(AJ$199=-1,AK201,IF(AJ$199=99,AI201,IF(AJ$199=0,INDEX($E187:$M187,0,AJ$197),(INDEX($E187:$M187,0,AJ$199+1)-INDEX($E187:$M187,0,AJ$199))/(INDEX($E$185:$M$185,0,AJ$199+1)-INDEX($E$185:$M$185,0,AJ$199))+AI201)))</f>
        <v>25.263269012445889</v>
      </c>
      <c r="AK201" s="186" cm="1">
        <f t="array" ref="AK201">IF(AK$199=-1,AL201,IF(AK$199=99,AJ201,IF(AK$199=0,INDEX($E187:$M187,0,AK$197),(INDEX($E187:$M187,0,AK$199+1)-INDEX($E187:$M187,0,AK$199))/(INDEX($E$185:$M$185,0,AK$199+1)-INDEX($E$185:$M$185,0,AK$199))+AJ201)))</f>
        <v>25.921737597613038</v>
      </c>
      <c r="AL201" s="186" cm="1">
        <f t="array" ref="AL201">IF(AL$199=-1,AM201,IF(AL$199=99,AK201,IF(AL$199=0,INDEX($E187:$M187,0,AL$197),(INDEX($E187:$M187,0,AL$199+1)-INDEX($E187:$M187,0,AL$199))/(INDEX($E$185:$M$185,0,AL$199+1)-INDEX($E$185:$M$185,0,AL$199))+AK201)))</f>
        <v>26.580206182780188</v>
      </c>
      <c r="AM201" s="186" cm="1">
        <f t="array" ref="AM201">IF(AM$199=-1,AN201,IF(AM$199=99,AL201,IF(AM$199=0,INDEX($E187:$M187,0,AM$197),(INDEX($E187:$M187,0,AM$199+1)-INDEX($E187:$M187,0,AM$199))/(INDEX($E$185:$M$185,0,AM$199+1)-INDEX($E$185:$M$185,0,AM$199))+AL201)))</f>
        <v>27.238674767947337</v>
      </c>
      <c r="AN201" s="186" cm="1">
        <f t="array" ref="AN201">IF(AN$199=-1,AO201,IF(AN$199=99,AM201,IF(AN$199=0,INDEX($E187:$M187,0,AN$197),(INDEX($E187:$M187,0,AN$199+1)-INDEX($E187:$M187,0,AN$199))/(INDEX($E$185:$M$185,0,AN$199+1)-INDEX($E$185:$M$185,0,AN$199))+AM201)))</f>
        <v>27.897143353114487</v>
      </c>
      <c r="AO201" s="186" cm="1">
        <f t="array" ref="AO201">IF(AO$199=-1,AP201,IF(AO$199=99,AN201,IF(AO$199=0,INDEX($E187:$M187,0,AO$197),(INDEX($E187:$M187,0,AO$199+1)-INDEX($E187:$M187,0,AO$199))/(INDEX($E$185:$M$185,0,AO$199+1)-INDEX($E$185:$M$185,0,AO$199))+AN201)))</f>
        <v>28.555611938281636</v>
      </c>
      <c r="AP201" s="186" cm="1">
        <f t="array" ref="AP201">IF(AP$199=-1,AQ201,IF(AP$199=99,AO201,IF(AP$199=0,INDEX($E187:$M187,0,AP$197),(INDEX($E187:$M187,0,AP$199+1)-INDEX($E187:$M187,0,AP$199))/(INDEX($E$185:$M$185,0,AP$199+1)-INDEX($E$185:$M$185,0,AP$199))+AO201)))</f>
        <v>29.22862427792807</v>
      </c>
      <c r="AQ201" s="186" cm="1">
        <f t="array" ref="AQ201">IF(AQ$199=-1,AR201,IF(AQ$199=99,AP201,IF(AQ$199=0,INDEX($E187:$M187,0,AQ$197),(INDEX($E187:$M187,0,AQ$199+1)-INDEX($E187:$M187,0,AQ$199))/(INDEX($E$185:$M$185,0,AQ$199+1)-INDEX($E$185:$M$185,0,AQ$199))+AP201)))</f>
        <v>35.285735334745958</v>
      </c>
      <c r="AR201" s="186" cm="1">
        <f t="array" ref="AR201">IF(AR$199=-1,AS201,IF(AR$199=99,AQ201,IF(AR$199=0,INDEX($E187:$M187,0,AR$197),(INDEX($E187:$M187,0,AR$199+1)-INDEX($E187:$M187,0,AR$199))/(INDEX($E$185:$M$185,0,AR$199+1)-INDEX($E$185:$M$185,0,AR$199))+AQ201)))</f>
        <v>35.285735334745958</v>
      </c>
      <c r="AS201" s="186" cm="1">
        <f t="array" ref="AS201">IF(AS$199=-1,#REF!,IF(AS$199=99,AR201,IF(AS$199=0,INDEX($E187:$M187,0,AS$197),(INDEX($E187:$M187,0,AS$199+1)-INDEX($E187:$M187,0,AS$199))/(INDEX($E$185:$M$185,0,AS$199+1)-INDEX($E$185:$M$185,0,AS$199))+AR201)))</f>
        <v>35.285735334745958</v>
      </c>
      <c r="AT201" s="186"/>
      <c r="AW201" s="186"/>
      <c r="AX201" s="186"/>
      <c r="BH201" s="186">
        <f t="shared" si="591"/>
        <v>9.8639485205430191</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2.8980905300598225</v>
      </c>
      <c r="R202" s="186" cm="1">
        <f t="array" ref="R202">IF(R$199=-1,S202,IF(R$199=99,Q202,IF(R$199=0,INDEX($E188:$M188,0,R$197),(INDEX($E188:$M188,0,R$199+1)-INDEX($E188:$M188,0,R$199))/(INDEX($E$185:$M$185,0,R$199+1)-INDEX($E$185:$M$185,0,R$199))+Q202)))</f>
        <v>2.9813963774700198</v>
      </c>
      <c r="S202" s="186" cm="1">
        <f t="array" ref="S202">IF(S$199=-1,T202,IF(S$199=99,R202,IF(S$199=0,INDEX($E188:$M188,0,S$197),(INDEX($E188:$M188,0,S$199+1)-INDEX($E188:$M188,0,S$199))/(INDEX($E$185:$M$185,0,S$199+1)-INDEX($E$185:$M$185,0,S$199))+R202)))</f>
        <v>3.0557967635302061</v>
      </c>
      <c r="T202" s="186" cm="1">
        <f t="array" ref="T202">IF(T$199=-1,U202,IF(T$199=99,S202,IF(T$199=0,INDEX($E188:$M188,0,T$197),(INDEX($E188:$M188,0,T$199+1)-INDEX($E188:$M188,0,T$199))/(INDEX($E$185:$M$185,0,T$199+1)-INDEX($E$185:$M$185,0,T$199))+S202)))</f>
        <v>3.1301971495903924</v>
      </c>
      <c r="U202" s="186" cm="1">
        <f t="array" ref="U202">IF(U$199=-1,V202,IF(U$199=99,T202,IF(U$199=0,INDEX($E188:$M188,0,U$197),(INDEX($E188:$M188,0,U$199+1)-INDEX($E188:$M188,0,U$199))/(INDEX($E$185:$M$185,0,U$199+1)-INDEX($E$185:$M$185,0,U$199))+T202)))</f>
        <v>2.9229403611019462</v>
      </c>
      <c r="V202" s="186" cm="1">
        <f t="array" ref="V202">IF(V$199=-1,W202,IF(V$199=99,U202,IF(V$199=0,INDEX($E188:$M188,0,V$197),(INDEX($E188:$M188,0,V$199+1)-INDEX($E188:$M188,0,V$199))/(INDEX($E$185:$M$185,0,V$199+1)-INDEX($E$185:$M$185,0,V$199))+U202)))</f>
        <v>2.9561918715653794</v>
      </c>
      <c r="W202" s="186" cm="1">
        <f t="array" ref="W202">IF(W$199=-1,X202,IF(W$199=99,V202,IF(W$199=0,INDEX($E188:$M188,0,W$197),(INDEX($E188:$M188,0,W$199+1)-INDEX($E188:$M188,0,W$199))/(INDEX($E$185:$M$185,0,W$199+1)-INDEX($E$185:$M$185,0,W$199))+V202)))</f>
        <v>3.0585285803445883</v>
      </c>
      <c r="X202" s="186" cm="1">
        <f t="array" ref="X202">IF(X$199=-1,Y202,IF(X$199=99,W202,IF(X$199=0,INDEX($E188:$M188,0,X$197),(INDEX($E188:$M188,0,X$199+1)-INDEX($E188:$M188,0,X$199))/(INDEX($E$185:$M$185,0,X$199+1)-INDEX($E$185:$M$185,0,X$199))+W202)))</f>
        <v>3.1608652891237972</v>
      </c>
      <c r="Y202" s="186" cm="1">
        <f t="array" ref="Y202">IF(Y$199=-1,Z202,IF(Y$199=99,X202,IF(Y$199=0,INDEX($E188:$M188,0,Y$197),(INDEX($E188:$M188,0,Y$199+1)-INDEX($E188:$M188,0,Y$199))/(INDEX($E$185:$M$185,0,Y$199+1)-INDEX($E$185:$M$185,0,Y$199))+X202)))</f>
        <v>3.263201997903006</v>
      </c>
      <c r="Z202" s="186" cm="1">
        <f t="array" ref="Z202">IF(Z$199=-1,AA202,IF(Z$199=99,Y202,IF(Z$199=0,INDEX($E188:$M188,0,Z$197),(INDEX($E188:$M188,0,Z$199+1)-INDEX($E188:$M188,0,Z$199))/(INDEX($E$185:$M$185,0,Z$199+1)-INDEX($E$185:$M$185,0,Z$199))+Y202)))</f>
        <v>3.3655387066822149</v>
      </c>
      <c r="AA202" s="186" cm="1">
        <f t="array" ref="AA202">IF(AA$199=-1,AB202,IF(AA$199=99,Z202,IF(AA$199=0,INDEX($E188:$M188,0,AA$197),(INDEX($E188:$M188,0,AA$199+1)-INDEX($E188:$M188,0,AA$199))/(INDEX($E$185:$M$185,0,AA$199+1)-INDEX($E$185:$M$185,0,AA$199))+Z202)))</f>
        <v>3.4678754154614237</v>
      </c>
      <c r="AB202" s="186" cm="1">
        <f t="array" ref="AB202">IF(AB$199=-1,AC202,IF(AB$199=99,AA202,IF(AB$199=0,INDEX($E188:$M188,0,AB$197),(INDEX($E188:$M188,0,AB$199+1)-INDEX($E188:$M188,0,AB$199))/(INDEX($E$185:$M$185,0,AB$199+1)-INDEX($E$185:$M$185,0,AB$199))+AA202)))</f>
        <v>3.5702121242406326</v>
      </c>
      <c r="AC202" s="186" cm="1">
        <f t="array" ref="AC202">IF(AC$199=-1,AD202,IF(AC$199=99,AB202,IF(AC$199=0,INDEX($E188:$M188,0,AC$197),(INDEX($E188:$M188,0,AC$199+1)-INDEX($E188:$M188,0,AC$199))/(INDEX($E$185:$M$185,0,AC$199+1)-INDEX($E$185:$M$185,0,AC$199))+AB202)))</f>
        <v>3.6725488330198415</v>
      </c>
      <c r="AD202" s="186" cm="1">
        <f t="array" ref="AD202">IF(AD$199=-1,AE202,IF(AD$199=99,AC202,IF(AD$199=0,INDEX($E188:$M188,0,AD$197),(INDEX($E188:$M188,0,AD$199+1)-INDEX($E188:$M188,0,AD$199))/(INDEX($E$185:$M$185,0,AD$199+1)-INDEX($E$185:$M$185,0,AD$199))+AC202)))</f>
        <v>3.7748855417990503</v>
      </c>
      <c r="AE202" s="186" cm="1">
        <f t="array" ref="AE202">IF(AE$199=-1,AF202,IF(AE$199=99,AD202,IF(AE$199=0,INDEX($E188:$M188,0,AE$197),(INDEX($E188:$M188,0,AE$199+1)-INDEX($E188:$M188,0,AE$199))/(INDEX($E$185:$M$185,0,AE$199+1)-INDEX($E$185:$M$185,0,AE$199))+AD202)))</f>
        <v>3.8772222505782596</v>
      </c>
      <c r="AF202" s="186" cm="1">
        <f t="array" ref="AF202">IF(AF$199=-1,AG202,IF(AF$199=99,AE202,IF(AF$199=0,INDEX($E188:$M188,0,AF$197),(INDEX($E188:$M188,0,AF$199+1)-INDEX($E188:$M188,0,AF$199))/(INDEX($E$185:$M$185,0,AF$199+1)-INDEX($E$185:$M$185,0,AF$199))+AE202)))</f>
        <v>3.9934225891371682</v>
      </c>
      <c r="AG202" s="186" cm="1">
        <f t="array" ref="AG202">IF(AG$199=-1,AH202,IF(AG$199=99,AF202,IF(AG$199=0,INDEX($E188:$M188,0,AG$197),(INDEX($E188:$M188,0,AG$199+1)-INDEX($E188:$M188,0,AG$199))/(INDEX($E$185:$M$185,0,AG$199+1)-INDEX($E$185:$M$185,0,AG$199))+AF202)))</f>
        <v>4.1096229276960772</v>
      </c>
      <c r="AH202" s="186" cm="1">
        <f t="array" ref="AH202">IF(AH$199=-1,AI202,IF(AH$199=99,AG202,IF(AH$199=0,INDEX($E188:$M188,0,AH$197),(INDEX($E188:$M188,0,AH$199+1)-INDEX($E188:$M188,0,AH$199))/(INDEX($E$185:$M$185,0,AH$199+1)-INDEX($E$185:$M$185,0,AH$199))+AG202)))</f>
        <v>4.2258232662549862</v>
      </c>
      <c r="AI202" s="186" cm="1">
        <f t="array" ref="AI202">IF(AI$199=-1,AJ202,IF(AI$199=99,AH202,IF(AI$199=0,INDEX($E188:$M188,0,AI$197),(INDEX($E188:$M188,0,AI$199+1)-INDEX($E188:$M188,0,AI$199))/(INDEX($E$185:$M$185,0,AI$199+1)-INDEX($E$185:$M$185,0,AI$199))+AH202)))</f>
        <v>4.3420236048138952</v>
      </c>
      <c r="AJ202" s="186" cm="1">
        <f t="array" ref="AJ202">IF(AJ$199=-1,AK202,IF(AJ$199=99,AI202,IF(AJ$199=0,INDEX($E188:$M188,0,AJ$197),(INDEX($E188:$M188,0,AJ$199+1)-INDEX($E188:$M188,0,AJ$199))/(INDEX($E$185:$M$185,0,AJ$199+1)-INDEX($E$185:$M$185,0,AJ$199))+AI202)))</f>
        <v>4.4582239433728041</v>
      </c>
      <c r="AK202" s="186" cm="1">
        <f t="array" ref="AK202">IF(AK$199=-1,AL202,IF(AK$199=99,AJ202,IF(AK$199=0,INDEX($E188:$M188,0,AK$197),(INDEX($E188:$M188,0,AK$199+1)-INDEX($E188:$M188,0,AK$199))/(INDEX($E$185:$M$185,0,AK$199+1)-INDEX($E$185:$M$185,0,AK$199))+AJ202)))</f>
        <v>4.5744242819317131</v>
      </c>
      <c r="AL202" s="186" cm="1">
        <f t="array" ref="AL202">IF(AL$199=-1,AM202,IF(AL$199=99,AK202,IF(AL$199=0,INDEX($E188:$M188,0,AL$197),(INDEX($E188:$M188,0,AL$199+1)-INDEX($E188:$M188,0,AL$199))/(INDEX($E$185:$M$185,0,AL$199+1)-INDEX($E$185:$M$185,0,AL$199))+AK202)))</f>
        <v>4.6906246204906221</v>
      </c>
      <c r="AM202" s="186" cm="1">
        <f t="array" ref="AM202">IF(AM$199=-1,AN202,IF(AM$199=99,AL202,IF(AM$199=0,INDEX($E188:$M188,0,AM$197),(INDEX($E188:$M188,0,AM$199+1)-INDEX($E188:$M188,0,AM$199))/(INDEX($E$185:$M$185,0,AM$199+1)-INDEX($E$185:$M$185,0,AM$199))+AL202)))</f>
        <v>4.8068249590495311</v>
      </c>
      <c r="AN202" s="186" cm="1">
        <f t="array" ref="AN202">IF(AN$199=-1,AO202,IF(AN$199=99,AM202,IF(AN$199=0,INDEX($E188:$M188,0,AN$197),(INDEX($E188:$M188,0,AN$199+1)-INDEX($E188:$M188,0,AN$199))/(INDEX($E$185:$M$185,0,AN$199+1)-INDEX($E$185:$M$185,0,AN$199))+AM202)))</f>
        <v>4.9230252976084401</v>
      </c>
      <c r="AO202" s="186" cm="1">
        <f t="array" ref="AO202">IF(AO$199=-1,AP202,IF(AO$199=99,AN202,IF(AO$199=0,INDEX($E188:$M188,0,AO$197),(INDEX($E188:$M188,0,AO$199+1)-INDEX($E188:$M188,0,AO$199))/(INDEX($E$185:$M$185,0,AO$199+1)-INDEX($E$185:$M$185,0,AO$199))+AN202)))</f>
        <v>5.0392256361673464</v>
      </c>
      <c r="AP202" s="186" cm="1">
        <f t="array" ref="AP202">IF(AP$199=-1,AQ202,IF(AP$199=99,AO202,IF(AP$199=0,INDEX($E188:$M188,0,AP$197),(INDEX($E188:$M188,0,AP$199+1)-INDEX($E188:$M188,0,AP$199))/(INDEX($E$185:$M$185,0,AP$199+1)-INDEX($E$185:$M$185,0,AP$199))+AO202)))</f>
        <v>5.1579925196343641</v>
      </c>
      <c r="AQ202" s="186" cm="1">
        <f t="array" ref="AQ202">IF(AQ$199=-1,AR202,IF(AQ$199=99,AP202,IF(AQ$199=0,INDEX($E188:$M188,0,AQ$197),(INDEX($E188:$M188,0,AQ$199+1)-INDEX($E188:$M188,0,AQ$199))/(INDEX($E$185:$M$185,0,AQ$199+1)-INDEX($E$185:$M$185,0,AQ$199))+AP202)))</f>
        <v>6.2268944708375207</v>
      </c>
      <c r="AR202" s="186" cm="1">
        <f t="array" ref="AR202">IF(AR$199=-1,AS202,IF(AR$199=99,AQ202,IF(AR$199=0,INDEX($E188:$M188,0,AR$197),(INDEX($E188:$M188,0,AR$199+1)-INDEX($E188:$M188,0,AR$199))/(INDEX($E$185:$M$185,0,AR$199+1)-INDEX($E$185:$M$185,0,AR$199))+AQ202)))</f>
        <v>6.2268944708375207</v>
      </c>
      <c r="AS202" s="186" cm="1">
        <f t="array" ref="AS202">IF(AS$199=-1,#REF!,IF(AS$199=99,AR202,IF(AS$199=0,INDEX($E188:$M188,0,AS$197),(INDEX($E188:$M188,0,AS$199+1)-INDEX($E188:$M188,0,AS$199))/(INDEX($E$185:$M$185,0,AS$199+1)-INDEX($E$185:$M$185,0,AS$199))+AR202)))</f>
        <v>6.2268944708375207</v>
      </c>
      <c r="AT202" s="186"/>
      <c r="AW202" s="186"/>
      <c r="AX202" s="186"/>
      <c r="BH202" s="186">
        <f t="shared" si="591"/>
        <v>3.3624693609771357</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0.92196083177633081</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0.78309838093263129</v>
      </c>
      <c r="W203" s="186" cm="1">
        <f t="array" ref="W203">IF(W$199=-1,X203,IF(W$199=99,V203,IF(W$199=0,INDEX($E189:$M189,0,W$197),(INDEX($E189:$M189,0,W$199+1)-INDEX($E189:$M189,0,W$199))/(INDEX($E$185:$M$185,0,W$199+1)-INDEX($E$185:$M$185,0,W$199))+V203)))</f>
        <v>0.78550381038063366</v>
      </c>
      <c r="X203" s="186" cm="1">
        <f t="array" ref="X203">IF(X$199=-1,Y203,IF(X$199=99,W203,IF(X$199=0,INDEX($E189:$M189,0,X$197),(INDEX($E189:$M189,0,X$199+1)-INDEX($E189:$M189,0,X$199))/(INDEX($E$185:$M$185,0,X$199+1)-INDEX($E$185:$M$185,0,X$199))+W203)))</f>
        <v>0.78790923982863603</v>
      </c>
      <c r="Y203" s="186" cm="1">
        <f t="array" ref="Y203">IF(Y$199=-1,Z203,IF(Y$199=99,X203,IF(Y$199=0,INDEX($E189:$M189,0,Y$197),(INDEX($E189:$M189,0,Y$199+1)-INDEX($E189:$M189,0,Y$199))/(INDEX($E$185:$M$185,0,Y$199+1)-INDEX($E$185:$M$185,0,Y$199))+X203)))</f>
        <v>0.7903146692766384</v>
      </c>
      <c r="Z203" s="186" cm="1">
        <f t="array" ref="Z203">IF(Z$199=-1,AA203,IF(Z$199=99,Y203,IF(Z$199=0,INDEX($E189:$M189,0,Z$197),(INDEX($E189:$M189,0,Z$199+1)-INDEX($E189:$M189,0,Z$199))/(INDEX($E$185:$M$185,0,Z$199+1)-INDEX($E$185:$M$185,0,Z$199))+Y203)))</f>
        <v>0.79272009872464078</v>
      </c>
      <c r="AA203" s="186" cm="1">
        <f t="array" ref="AA203">IF(AA$199=-1,AB203,IF(AA$199=99,Z203,IF(AA$199=0,INDEX($E189:$M189,0,AA$197),(INDEX($E189:$M189,0,AA$199+1)-INDEX($E189:$M189,0,AA$199))/(INDEX($E$185:$M$185,0,AA$199+1)-INDEX($E$185:$M$185,0,AA$199))+Z203)))</f>
        <v>0.79512552817264315</v>
      </c>
      <c r="AB203" s="186" cm="1">
        <f t="array" ref="AB203">IF(AB$199=-1,AC203,IF(AB$199=99,AA203,IF(AB$199=0,INDEX($E189:$M189,0,AB$197),(INDEX($E189:$M189,0,AB$199+1)-INDEX($E189:$M189,0,AB$199))/(INDEX($E$185:$M$185,0,AB$199+1)-INDEX($E$185:$M$185,0,AB$199))+AA203)))</f>
        <v>0.79753095762064552</v>
      </c>
      <c r="AC203" s="186" cm="1">
        <f t="array" ref="AC203">IF(AC$199=-1,AD203,IF(AC$199=99,AB203,IF(AC$199=0,INDEX($E189:$M189,0,AC$197),(INDEX($E189:$M189,0,AC$199+1)-INDEX($E189:$M189,0,AC$199))/(INDEX($E$185:$M$185,0,AC$199+1)-INDEX($E$185:$M$185,0,AC$199))+AB203)))</f>
        <v>0.79993638706864789</v>
      </c>
      <c r="AD203" s="186" cm="1">
        <f t="array" ref="AD203">IF(AD$199=-1,AE203,IF(AD$199=99,AC203,IF(AD$199=0,INDEX($E189:$M189,0,AD$197),(INDEX($E189:$M189,0,AD$199+1)-INDEX($E189:$M189,0,AD$199))/(INDEX($E$185:$M$185,0,AD$199+1)-INDEX($E$185:$M$185,0,AD$199))+AC203)))</f>
        <v>0.80234181651665026</v>
      </c>
      <c r="AE203" s="186" cm="1">
        <f t="array" ref="AE203">IF(AE$199=-1,AF203,IF(AE$199=99,AD203,IF(AE$199=0,INDEX($E189:$M189,0,AE$197),(INDEX($E189:$M189,0,AE$199+1)-INDEX($E189:$M189,0,AE$199))/(INDEX($E$185:$M$185,0,AE$199+1)-INDEX($E$185:$M$185,0,AE$199))+AD203)))</f>
        <v>0.80474724596465264</v>
      </c>
      <c r="AF203" s="186" cm="1">
        <f t="array" ref="AF203">IF(AF$199=-1,AG203,IF(AF$199=99,AE203,IF(AF$199=0,INDEX($E189:$M189,0,AF$197),(INDEX($E189:$M189,0,AF$199+1)-INDEX($E189:$M189,0,AF$199))/(INDEX($E$185:$M$185,0,AF$199+1)-INDEX($E$185:$M$185,0,AF$199))+AE203)))</f>
        <v>0.80185858526531995</v>
      </c>
      <c r="AG203" s="186" cm="1">
        <f t="array" ref="AG203">IF(AG$199=-1,AH203,IF(AG$199=99,AF203,IF(AG$199=0,INDEX($E189:$M189,0,AG$197),(INDEX($E189:$M189,0,AG$199+1)-INDEX($E189:$M189,0,AG$199))/(INDEX($E$185:$M$185,0,AG$199+1)-INDEX($E$185:$M$185,0,AG$199))+AF203)))</f>
        <v>0.79896992456598726</v>
      </c>
      <c r="AH203" s="186" cm="1">
        <f t="array" ref="AH203">IF(AH$199=-1,AI203,IF(AH$199=99,AG203,IF(AH$199=0,INDEX($E189:$M189,0,AH$197),(INDEX($E189:$M189,0,AH$199+1)-INDEX($E189:$M189,0,AH$199))/(INDEX($E$185:$M$185,0,AH$199+1)-INDEX($E$185:$M$185,0,AH$199))+AG203)))</f>
        <v>0.79608126386665456</v>
      </c>
      <c r="AI203" s="186" cm="1">
        <f t="array" ref="AI203">IF(AI$199=-1,AJ203,IF(AI$199=99,AH203,IF(AI$199=0,INDEX($E189:$M189,0,AI$197),(INDEX($E189:$M189,0,AI$199+1)-INDEX($E189:$M189,0,AI$199))/(INDEX($E$185:$M$185,0,AI$199+1)-INDEX($E$185:$M$185,0,AI$199))+AH203)))</f>
        <v>0.79319260316732187</v>
      </c>
      <c r="AJ203" s="186" cm="1">
        <f t="array" ref="AJ203">IF(AJ$199=-1,AK203,IF(AJ$199=99,AI203,IF(AJ$199=0,INDEX($E189:$M189,0,AJ$197),(INDEX($E189:$M189,0,AJ$199+1)-INDEX($E189:$M189,0,AJ$199))/(INDEX($E$185:$M$185,0,AJ$199+1)-INDEX($E$185:$M$185,0,AJ$199))+AI203)))</f>
        <v>0.79030394246798918</v>
      </c>
      <c r="AK203" s="186" cm="1">
        <f t="array" ref="AK203">IF(AK$199=-1,AL203,IF(AK$199=99,AJ203,IF(AK$199=0,INDEX($E189:$M189,0,AK$197),(INDEX($E189:$M189,0,AK$199+1)-INDEX($E189:$M189,0,AK$199))/(INDEX($E$185:$M$185,0,AK$199+1)-INDEX($E$185:$M$185,0,AK$199))+AJ203)))</f>
        <v>0.78741528176865649</v>
      </c>
      <c r="AL203" s="186" cm="1">
        <f t="array" ref="AL203">IF(AL$199=-1,AM203,IF(AL$199=99,AK203,IF(AL$199=0,INDEX($E189:$M189,0,AL$197),(INDEX($E189:$M189,0,AL$199+1)-INDEX($E189:$M189,0,AL$199))/(INDEX($E$185:$M$185,0,AL$199+1)-INDEX($E$185:$M$185,0,AL$199))+AK203)))</f>
        <v>0.7845266210693238</v>
      </c>
      <c r="AM203" s="186" cm="1">
        <f t="array" ref="AM203">IF(AM$199=-1,AN203,IF(AM$199=99,AL203,IF(AM$199=0,INDEX($E189:$M189,0,AM$197),(INDEX($E189:$M189,0,AM$199+1)-INDEX($E189:$M189,0,AM$199))/(INDEX($E$185:$M$185,0,AM$199+1)-INDEX($E$185:$M$185,0,AM$199))+AL203)))</f>
        <v>0.78163796036999111</v>
      </c>
      <c r="AN203" s="186" cm="1">
        <f t="array" ref="AN203">IF(AN$199=-1,AO203,IF(AN$199=99,AM203,IF(AN$199=0,INDEX($E189:$M189,0,AN$197),(INDEX($E189:$M189,0,AN$199+1)-INDEX($E189:$M189,0,AN$199))/(INDEX($E$185:$M$185,0,AN$199+1)-INDEX($E$185:$M$185,0,AN$199))+AM203)))</f>
        <v>0.77874929967065842</v>
      </c>
      <c r="AO203" s="186" cm="1">
        <f t="array" ref="AO203">IF(AO$199=-1,AP203,IF(AO$199=99,AN203,IF(AO$199=0,INDEX($E189:$M189,0,AO$197),(INDEX($E189:$M189,0,AO$199+1)-INDEX($E189:$M189,0,AO$199))/(INDEX($E$185:$M$185,0,AO$199+1)-INDEX($E$185:$M$185,0,AO$199))+AN203)))</f>
        <v>0.77586063897132618</v>
      </c>
      <c r="AP203" s="186" cm="1">
        <f t="array" ref="AP203">IF(AP$199=-1,AQ203,IF(AP$199=99,AO203,IF(AP$199=0,INDEX($E189:$M189,0,AP$197),(INDEX($E189:$M189,0,AP$199+1)-INDEX($E189:$M189,0,AP$199))/(INDEX($E$185:$M$185,0,AP$199+1)-INDEX($E$185:$M$185,0,AP$199))+AO203)))</f>
        <v>0.77086314151813129</v>
      </c>
      <c r="AQ203" s="186" cm="1">
        <f t="array" ref="AQ203">IF(AQ$199=-1,AR203,IF(AQ$199=99,AP203,IF(AQ$199=0,INDEX($E189:$M189,0,AQ$197),(INDEX($E189:$M189,0,AQ$199+1)-INDEX($E189:$M189,0,AQ$199))/(INDEX($E$185:$M$185,0,AQ$199+1)-INDEX($E$185:$M$185,0,AQ$199))+AP203)))</f>
        <v>0.72588566443937708</v>
      </c>
      <c r="AR203" s="186" cm="1">
        <f t="array" ref="AR203">IF(AR$199=-1,AS203,IF(AR$199=99,AQ203,IF(AR$199=0,INDEX($E189:$M189,0,AR$197),(INDEX($E189:$M189,0,AR$199+1)-INDEX($E189:$M189,0,AR$199))/(INDEX($E$185:$M$185,0,AR$199+1)-INDEX($E$185:$M$185,0,AR$199))+AQ203)))</f>
        <v>0.72588566443937708</v>
      </c>
      <c r="AS203" s="186" cm="1">
        <f t="array" ref="AS203">IF(AS$199=-1,#REF!,IF(AS$199=99,AR203,IF(AS$199=0,INDEX($E189:$M189,0,AS$197),(INDEX($E189:$M189,0,AS$199+1)-INDEX($E189:$M189,0,AS$199))/(INDEX($E$185:$M$185,0,AS$199+1)-INDEX($E$185:$M$185,0,AS$199))+AR203)))</f>
        <v>0.72588566443937708</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6.9124271047261487</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7.3982388063495454</v>
      </c>
      <c r="W204" s="186" cm="1">
        <f t="array" ref="W204">IF(W$199=-1,X204,IF(W$199=99,V204,IF(W$199=0,INDEX($E190:$M190,0,W$197),(INDEX($E190:$M190,0,W$199+1)-INDEX($E190:$M190,0,W$199))/(INDEX($E$185:$M$185,0,W$199+1)-INDEX($E$185:$M$185,0,W$199))+V204)))</f>
        <v>7.4209638456568072</v>
      </c>
      <c r="X204" s="186" cm="1">
        <f t="array" ref="X204">IF(X$199=-1,Y204,IF(X$199=99,W204,IF(X$199=0,INDEX($E190:$M190,0,X$197),(INDEX($E190:$M190,0,X$199+1)-INDEX($E190:$M190,0,X$199))/(INDEX($E$185:$M$185,0,X$199+1)-INDEX($E$185:$M$185,0,X$199))+W204)))</f>
        <v>7.443688884964069</v>
      </c>
      <c r="Y204" s="186" cm="1">
        <f t="array" ref="Y204">IF(Y$199=-1,Z204,IF(Y$199=99,X204,IF(Y$199=0,INDEX($E190:$M190,0,Y$197),(INDEX($E190:$M190,0,Y$199+1)-INDEX($E190:$M190,0,Y$199))/(INDEX($E$185:$M$185,0,Y$199+1)-INDEX($E$185:$M$185,0,Y$199))+X204)))</f>
        <v>7.4664139242713308</v>
      </c>
      <c r="Z204" s="186" cm="1">
        <f t="array" ref="Z204">IF(Z$199=-1,AA204,IF(Z$199=99,Y204,IF(Z$199=0,INDEX($E190:$M190,0,Z$197),(INDEX($E190:$M190,0,Z$199+1)-INDEX($E190:$M190,0,Z$199))/(INDEX($E$185:$M$185,0,Z$199+1)-INDEX($E$185:$M$185,0,Z$199))+Y204)))</f>
        <v>7.4891389635785925</v>
      </c>
      <c r="AA204" s="186" cm="1">
        <f t="array" ref="AA204">IF(AA$199=-1,AB204,IF(AA$199=99,Z204,IF(AA$199=0,INDEX($E190:$M190,0,AA$197),(INDEX($E190:$M190,0,AA$199+1)-INDEX($E190:$M190,0,AA$199))/(INDEX($E$185:$M$185,0,AA$199+1)-INDEX($E$185:$M$185,0,AA$199))+Z204)))</f>
        <v>7.5118640028858543</v>
      </c>
      <c r="AB204" s="186" cm="1">
        <f t="array" ref="AB204">IF(AB$199=-1,AC204,IF(AB$199=99,AA204,IF(AB$199=0,INDEX($E190:$M190,0,AB$197),(INDEX($E190:$M190,0,AB$199+1)-INDEX($E190:$M190,0,AB$199))/(INDEX($E$185:$M$185,0,AB$199+1)-INDEX($E$185:$M$185,0,AB$199))+AA204)))</f>
        <v>7.5345890421931161</v>
      </c>
      <c r="AC204" s="186" cm="1">
        <f t="array" ref="AC204">IF(AC$199=-1,AD204,IF(AC$199=99,AB204,IF(AC$199=0,INDEX($E190:$M190,0,AC$197),(INDEX($E190:$M190,0,AC$199+1)-INDEX($E190:$M190,0,AC$199))/(INDEX($E$185:$M$185,0,AC$199+1)-INDEX($E$185:$M$185,0,AC$199))+AB204)))</f>
        <v>7.5573140815003779</v>
      </c>
      <c r="AD204" s="186" cm="1">
        <f t="array" ref="AD204">IF(AD$199=-1,AE204,IF(AD$199=99,AC204,IF(AD$199=0,INDEX($E190:$M190,0,AD$197),(INDEX($E190:$M190,0,AD$199+1)-INDEX($E190:$M190,0,AD$199))/(INDEX($E$185:$M$185,0,AD$199+1)-INDEX($E$185:$M$185,0,AD$199))+AC204)))</f>
        <v>7.5800391208076396</v>
      </c>
      <c r="AE204" s="186" cm="1">
        <f t="array" ref="AE204">IF(AE$199=-1,AF204,IF(AE$199=99,AD204,IF(AE$199=0,INDEX($E190:$M190,0,AE$197),(INDEX($E190:$M190,0,AE$199+1)-INDEX($E190:$M190,0,AE$199))/(INDEX($E$185:$M$185,0,AE$199+1)-INDEX($E$185:$M$185,0,AE$199))+AD204)))</f>
        <v>7.6027641601149014</v>
      </c>
      <c r="AF204" s="186" cm="1">
        <f t="array" ref="AF204">IF(AF$199=-1,AG204,IF(AF$199=99,AE204,IF(AF$199=0,INDEX($E190:$M190,0,AF$197),(INDEX($E190:$M190,0,AF$199+1)-INDEX($E190:$M190,0,AF$199))/(INDEX($E$185:$M$185,0,AF$199+1)-INDEX($E$185:$M$185,0,AF$199))+AE204)))</f>
        <v>7.575473844869034</v>
      </c>
      <c r="AG204" s="186" cm="1">
        <f t="array" ref="AG204">IF(AG$199=-1,AH204,IF(AG$199=99,AF204,IF(AG$199=0,INDEX($E190:$M190,0,AG$197),(INDEX($E190:$M190,0,AG$199+1)-INDEX($E190:$M190,0,AG$199))/(INDEX($E$185:$M$185,0,AG$199+1)-INDEX($E$185:$M$185,0,AG$199))+AF204)))</f>
        <v>7.5481835296231665</v>
      </c>
      <c r="AH204" s="186" cm="1">
        <f t="array" ref="AH204">IF(AH$199=-1,AI204,IF(AH$199=99,AG204,IF(AH$199=0,INDEX($E190:$M190,0,AH$197),(INDEX($E190:$M190,0,AH$199+1)-INDEX($E190:$M190,0,AH$199))/(INDEX($E$185:$M$185,0,AH$199+1)-INDEX($E$185:$M$185,0,AH$199))+AG204)))</f>
        <v>7.5208932143772991</v>
      </c>
      <c r="AI204" s="186" cm="1">
        <f t="array" ref="AI204">IF(AI$199=-1,AJ204,IF(AI$199=99,AH204,IF(AI$199=0,INDEX($E190:$M190,0,AI$197),(INDEX($E190:$M190,0,AI$199+1)-INDEX($E190:$M190,0,AI$199))/(INDEX($E$185:$M$185,0,AI$199+1)-INDEX($E$185:$M$185,0,AI$199))+AH204)))</f>
        <v>7.4936028991314316</v>
      </c>
      <c r="AJ204" s="186" cm="1">
        <f t="array" ref="AJ204">IF(AJ$199=-1,AK204,IF(AJ$199=99,AI204,IF(AJ$199=0,INDEX($E190:$M190,0,AJ$197),(INDEX($E190:$M190,0,AJ$199+1)-INDEX($E190:$M190,0,AJ$199))/(INDEX($E$185:$M$185,0,AJ$199+1)-INDEX($E$185:$M$185,0,AJ$199))+AI204)))</f>
        <v>7.4663125838855642</v>
      </c>
      <c r="AK204" s="186" cm="1">
        <f t="array" ref="AK204">IF(AK$199=-1,AL204,IF(AK$199=99,AJ204,IF(AK$199=0,INDEX($E190:$M190,0,AK$197),(INDEX($E190:$M190,0,AK$199+1)-INDEX($E190:$M190,0,AK$199))/(INDEX($E$185:$M$185,0,AK$199+1)-INDEX($E$185:$M$185,0,AK$199))+AJ204)))</f>
        <v>7.4390222686396967</v>
      </c>
      <c r="AL204" s="186" cm="1">
        <f t="array" ref="AL204">IF(AL$199=-1,AM204,IF(AL$199=99,AK204,IF(AL$199=0,INDEX($E190:$M190,0,AL$197),(INDEX($E190:$M190,0,AL$199+1)-INDEX($E190:$M190,0,AL$199))/(INDEX($E$185:$M$185,0,AL$199+1)-INDEX($E$185:$M$185,0,AL$199))+AK204)))</f>
        <v>7.4117319533938293</v>
      </c>
      <c r="AM204" s="186" cm="1">
        <f t="array" ref="AM204">IF(AM$199=-1,AN204,IF(AM$199=99,AL204,IF(AM$199=0,INDEX($E190:$M190,0,AM$197),(INDEX($E190:$M190,0,AM$199+1)-INDEX($E190:$M190,0,AM$199))/(INDEX($E$185:$M$185,0,AM$199+1)-INDEX($E$185:$M$185,0,AM$199))+AL204)))</f>
        <v>7.3844416381479618</v>
      </c>
      <c r="AN204" s="186" cm="1">
        <f t="array" ref="AN204">IF(AN$199=-1,AO204,IF(AN$199=99,AM204,IF(AN$199=0,INDEX($E190:$M190,0,AN$197),(INDEX($E190:$M190,0,AN$199+1)-INDEX($E190:$M190,0,AN$199))/(INDEX($E$185:$M$185,0,AN$199+1)-INDEX($E$185:$M$185,0,AN$199))+AM204)))</f>
        <v>7.3571513229020944</v>
      </c>
      <c r="AO204" s="186" cm="1">
        <f t="array" ref="AO204">IF(AO$199=-1,AP204,IF(AO$199=99,AN204,IF(AO$199=0,INDEX($E190:$M190,0,AO$197),(INDEX($E190:$M190,0,AO$199+1)-INDEX($E190:$M190,0,AO$199))/(INDEX($E$185:$M$185,0,AO$199+1)-INDEX($E$185:$M$185,0,AO$199))+AN204)))</f>
        <v>7.3298610076562296</v>
      </c>
      <c r="AP204" s="186" cm="1">
        <f t="array" ref="AP204">IF(AP$199=-1,AQ204,IF(AP$199=99,AO204,IF(AP$199=0,INDEX($E190:$M190,0,AP$197),(INDEX($E190:$M190,0,AP$199+1)-INDEX($E190:$M190,0,AP$199))/(INDEX($E$185:$M$185,0,AP$199+1)-INDEX($E$185:$M$185,0,AP$199))+AO204)))</f>
        <v>7.2826476810894869</v>
      </c>
      <c r="AQ204" s="186" cm="1">
        <f t="array" ref="AQ204">IF(AQ$199=-1,AR204,IF(AQ$199=99,AP204,IF(AQ$199=0,INDEX($E190:$M190,0,AQ$197),(INDEX($E190:$M190,0,AQ$199+1)-INDEX($E190:$M190,0,AQ$199))/(INDEX($E$185:$M$185,0,AQ$199+1)-INDEX($E$185:$M$185,0,AQ$199))+AP204)))</f>
        <v>6.8577277419888052</v>
      </c>
      <c r="AR204" s="186" cm="1">
        <f t="array" ref="AR204">IF(AR$199=-1,AS204,IF(AR$199=99,AQ204,IF(AR$199=0,INDEX($E190:$M190,0,AR$197),(INDEX($E190:$M190,0,AR$199+1)-INDEX($E190:$M190,0,AR$199))/(INDEX($E$185:$M$185,0,AR$199+1)-INDEX($E$185:$M$185,0,AR$199))+AQ204)))</f>
        <v>6.8577277419888052</v>
      </c>
      <c r="AS204" s="186" cm="1">
        <f t="array" ref="AS204">IF(AS$199=-1,#REF!,IF(AS$199=99,AR204,IF(AS$199=0,INDEX($E190:$M190,0,AS$197),(INDEX($E190:$M190,0,AS$199+1)-INDEX($E190:$M190,0,AS$199))/(INDEX($E$185:$M$185,0,AS$199+1)-INDEX($E$185:$M$185,0,AS$199))+AR204)))</f>
        <v>6.8577277419888052</v>
      </c>
      <c r="AT204" s="186"/>
      <c r="AW204" s="186"/>
      <c r="AX204" s="186"/>
      <c r="BH204" s="186">
        <f t="shared" si="591"/>
        <v>5.9838372630530099</v>
      </c>
      <c r="BI204" s="109">
        <f t="shared" si="592"/>
        <v>7.91070126989602E-2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0.2948140331325238</v>
      </c>
      <c r="W205" s="186" cm="1">
        <f t="array" ref="W205">IF(W$199=-1,X205,IF(W$199=99,V205,IF(W$199=0,INDEX($E191:$M191,0,W$197),(INDEX($E191:$M191,0,W$199+1)-INDEX($E191:$M191,0,W$199))/(INDEX($E$185:$M$185,0,W$199+1)-INDEX($E$185:$M$185,0,W$199))+V205)))</f>
        <v>0.32574684393041081</v>
      </c>
      <c r="X205" s="186" cm="1">
        <f t="array" ref="X205">IF(X$199=-1,Y205,IF(X$199=99,W205,IF(X$199=0,INDEX($E191:$M191,0,X$197),(INDEX($E191:$M191,0,X$199+1)-INDEX($E191:$M191,0,X$199))/(INDEX($E$185:$M$185,0,X$199+1)-INDEX($E$185:$M$185,0,X$199))+W205)))</f>
        <v>0.35667965472829782</v>
      </c>
      <c r="Y205" s="186" cm="1">
        <f t="array" ref="Y205">IF(Y$199=-1,Z205,IF(Y$199=99,X205,IF(Y$199=0,INDEX($E191:$M191,0,Y$197),(INDEX($E191:$M191,0,Y$199+1)-INDEX($E191:$M191,0,Y$199))/(INDEX($E$185:$M$185,0,Y$199+1)-INDEX($E$185:$M$185,0,Y$199))+X205)))</f>
        <v>0.38761246552618484</v>
      </c>
      <c r="Z205" s="186" cm="1">
        <f t="array" ref="Z205">IF(Z$199=-1,AA205,IF(Z$199=99,Y205,IF(Z$199=0,INDEX($E191:$M191,0,Z$197),(INDEX($E191:$M191,0,Z$199+1)-INDEX($E191:$M191,0,Z$199))/(INDEX($E$185:$M$185,0,Z$199+1)-INDEX($E$185:$M$185,0,Z$199))+Y205)))</f>
        <v>0.41854527632407185</v>
      </c>
      <c r="AA205" s="186" cm="1">
        <f t="array" ref="AA205">IF(AA$199=-1,AB205,IF(AA$199=99,Z205,IF(AA$199=0,INDEX($E191:$M191,0,AA$197),(INDEX($E191:$M191,0,AA$199+1)-INDEX($E191:$M191,0,AA$199))/(INDEX($E$185:$M$185,0,AA$199+1)-INDEX($E$185:$M$185,0,AA$199))+Z205)))</f>
        <v>0.44947808712195886</v>
      </c>
      <c r="AB205" s="186" cm="1">
        <f t="array" ref="AB205">IF(AB$199=-1,AC205,IF(AB$199=99,AA205,IF(AB$199=0,INDEX($E191:$M191,0,AB$197),(INDEX($E191:$M191,0,AB$199+1)-INDEX($E191:$M191,0,AB$199))/(INDEX($E$185:$M$185,0,AB$199+1)-INDEX($E$185:$M$185,0,AB$199))+AA205)))</f>
        <v>0.48041089791984587</v>
      </c>
      <c r="AC205" s="186" cm="1">
        <f t="array" ref="AC205">IF(AC$199=-1,AD205,IF(AC$199=99,AB205,IF(AC$199=0,INDEX($E191:$M191,0,AC$197),(INDEX($E191:$M191,0,AC$199+1)-INDEX($E191:$M191,0,AC$199))/(INDEX($E$185:$M$185,0,AC$199+1)-INDEX($E$185:$M$185,0,AC$199))+AB205)))</f>
        <v>0.51134370871773283</v>
      </c>
      <c r="AD205" s="186" cm="1">
        <f t="array" ref="AD205">IF(AD$199=-1,AE205,IF(AD$199=99,AC205,IF(AD$199=0,INDEX($E191:$M191,0,AD$197),(INDEX($E191:$M191,0,AD$199+1)-INDEX($E191:$M191,0,AD$199))/(INDEX($E$185:$M$185,0,AD$199+1)-INDEX($E$185:$M$185,0,AD$199))+AC205)))</f>
        <v>0.54227651951561984</v>
      </c>
      <c r="AE205" s="186" cm="1">
        <f t="array" ref="AE205">IF(AE$199=-1,AF205,IF(AE$199=99,AD205,IF(AE$199=0,INDEX($E191:$M191,0,AE$197),(INDEX($E191:$M191,0,AE$199+1)-INDEX($E191:$M191,0,AE$199))/(INDEX($E$185:$M$185,0,AE$199+1)-INDEX($E$185:$M$185,0,AE$199))+AD205)))</f>
        <v>0.57320933031350685</v>
      </c>
      <c r="AF205" s="186" cm="1">
        <f t="array" ref="AF205">IF(AF$199=-1,AG205,IF(AF$199=99,AE205,IF(AF$199=0,INDEX($E191:$M191,0,AF$197),(INDEX($E191:$M191,0,AF$199+1)-INDEX($E191:$M191,0,AF$199))/(INDEX($E$185:$M$185,0,AF$199+1)-INDEX($E$185:$M$185,0,AF$199))+AE205)))</f>
        <v>0.62613565283380013</v>
      </c>
      <c r="AG205" s="186" cm="1">
        <f t="array" ref="AG205">IF(AG$199=-1,AH205,IF(AG$199=99,AF205,IF(AG$199=0,INDEX($E191:$M191,0,AG$197),(INDEX($E191:$M191,0,AG$199+1)-INDEX($E191:$M191,0,AG$199))/(INDEX($E$185:$M$185,0,AG$199+1)-INDEX($E$185:$M$185,0,AG$199))+AF205)))</f>
        <v>0.67906197535409341</v>
      </c>
      <c r="AH205" s="186" cm="1">
        <f t="array" ref="AH205">IF(AH$199=-1,AI205,IF(AH$199=99,AG205,IF(AH$199=0,INDEX($E191:$M191,0,AH$197),(INDEX($E191:$M191,0,AH$199+1)-INDEX($E191:$M191,0,AH$199))/(INDEX($E$185:$M$185,0,AH$199+1)-INDEX($E$185:$M$185,0,AH$199))+AG205)))</f>
        <v>0.73198829787438668</v>
      </c>
      <c r="AI205" s="186" cm="1">
        <f t="array" ref="AI205">IF(AI$199=-1,AJ205,IF(AI$199=99,AH205,IF(AI$199=0,INDEX($E191:$M191,0,AI$197),(INDEX($E191:$M191,0,AI$199+1)-INDEX($E191:$M191,0,AI$199))/(INDEX($E$185:$M$185,0,AI$199+1)-INDEX($E$185:$M$185,0,AI$199))+AH205)))</f>
        <v>0.78491462039467996</v>
      </c>
      <c r="AJ205" s="186" cm="1">
        <f t="array" ref="AJ205">IF(AJ$199=-1,AK205,IF(AJ$199=99,AI205,IF(AJ$199=0,INDEX($E191:$M191,0,AJ$197),(INDEX($E191:$M191,0,AJ$199+1)-INDEX($E191:$M191,0,AJ$199))/(INDEX($E$185:$M$185,0,AJ$199+1)-INDEX($E$185:$M$185,0,AJ$199))+AI205)))</f>
        <v>0.83784094291497324</v>
      </c>
      <c r="AK205" s="186" cm="1">
        <f t="array" ref="AK205">IF(AK$199=-1,AL205,IF(AK$199=99,AJ205,IF(AK$199=0,INDEX($E191:$M191,0,AK$197),(INDEX($E191:$M191,0,AK$199+1)-INDEX($E191:$M191,0,AK$199))/(INDEX($E$185:$M$185,0,AK$199+1)-INDEX($E$185:$M$185,0,AK$199))+AJ205)))</f>
        <v>0.89076726543526652</v>
      </c>
      <c r="AL205" s="186" cm="1">
        <f t="array" ref="AL205">IF(AL$199=-1,AM205,IF(AL$199=99,AK205,IF(AL$199=0,INDEX($E191:$M191,0,AL$197),(INDEX($E191:$M191,0,AL$199+1)-INDEX($E191:$M191,0,AL$199))/(INDEX($E$185:$M$185,0,AL$199+1)-INDEX($E$185:$M$185,0,AL$199))+AK205)))</f>
        <v>0.9436935879555598</v>
      </c>
      <c r="AM205" s="186" cm="1">
        <f t="array" ref="AM205">IF(AM$199=-1,AN205,IF(AM$199=99,AL205,IF(AM$199=0,INDEX($E191:$M191,0,AM$197),(INDEX($E191:$M191,0,AM$199+1)-INDEX($E191:$M191,0,AM$199))/(INDEX($E$185:$M$185,0,AM$199+1)-INDEX($E$185:$M$185,0,AM$199))+AL205)))</f>
        <v>0.99661991047585308</v>
      </c>
      <c r="AN205" s="186" cm="1">
        <f t="array" ref="AN205">IF(AN$199=-1,AO205,IF(AN$199=99,AM205,IF(AN$199=0,INDEX($E191:$M191,0,AN$197),(INDEX($E191:$M191,0,AN$199+1)-INDEX($E191:$M191,0,AN$199))/(INDEX($E$185:$M$185,0,AN$199+1)-INDEX($E$185:$M$185,0,AN$199))+AM205)))</f>
        <v>1.0495462329961462</v>
      </c>
      <c r="AO205" s="186" cm="1">
        <f t="array" ref="AO205">IF(AO$199=-1,AP205,IF(AO$199=99,AN205,IF(AO$199=0,INDEX($E191:$M191,0,AO$197),(INDEX($E191:$M191,0,AO$199+1)-INDEX($E191:$M191,0,AO$199))/(INDEX($E$185:$M$185,0,AO$199+1)-INDEX($E$185:$M$185,0,AO$199))+AN205)))</f>
        <v>1.1024725555164394</v>
      </c>
      <c r="AP205" s="186" cm="1">
        <f t="array" ref="AP205">IF(AP$199=-1,AQ205,IF(AP$199=99,AO205,IF(AP$199=0,INDEX($E191:$M191,0,AP$197),(INDEX($E191:$M191,0,AP$199+1)-INDEX($E191:$M191,0,AP$199))/(INDEX($E$185:$M$185,0,AP$199+1)-INDEX($E$185:$M$185,0,AP$199))+AO205)))</f>
        <v>1.1532815608159219</v>
      </c>
      <c r="AQ205" s="186" cm="1">
        <f t="array" ref="AQ205">IF(AQ$199=-1,AR205,IF(AQ$199=99,AP205,IF(AQ$199=0,INDEX($E191:$M191,0,AQ$197),(INDEX($E191:$M191,0,AQ$199+1)-INDEX($E191:$M191,0,AQ$199))/(INDEX($E$185:$M$185,0,AQ$199+1)-INDEX($E$185:$M$185,0,AQ$199))+AP205)))</f>
        <v>1.6105626085112634</v>
      </c>
      <c r="AR205" s="186" cm="1">
        <f t="array" ref="AR205">IF(AR$199=-1,AS205,IF(AR$199=99,AQ205,IF(AR$199=0,INDEX($E191:$M191,0,AR$197),(INDEX($E191:$M191,0,AR$199+1)-INDEX($E191:$M191,0,AR$199))/(INDEX($E$185:$M$185,0,AR$199+1)-INDEX($E$185:$M$185,0,AR$199))+AQ205)))</f>
        <v>1.6105626085112634</v>
      </c>
      <c r="AS205" s="186" cm="1">
        <f t="array" ref="AS205">IF(AS$199=-1,#REF!,IF(AS$199=99,AR205,IF(AS$199=0,INDEX($E191:$M191,0,AS$197),(INDEX($E191:$M191,0,AS$199+1)-INDEX($E191:$M191,0,AS$199))/(INDEX($E$185:$M$185,0,AS$199+1)-INDEX($E$185:$M$185,0,AS$199))+AR205)))</f>
        <v>1.6105626085112634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10.353677967075182</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9.1273291020864047</v>
      </c>
      <c r="W206" s="186" cm="1">
        <f t="array" ref="W206">IF(W$199=-1,X206,IF(W$199=99,V206,IF(W$199=0,INDEX($E192:$M192,0,W$197),(INDEX($E192:$M192,0,W$199+1)-INDEX($E192:$M192,0,W$199))/(INDEX($E$185:$M$185,0,W$199+1)-INDEX($E$185:$M$185,0,W$199))+V206)))</f>
        <v>9.1553653574769722</v>
      </c>
      <c r="X206" s="186" cm="1">
        <f t="array" ref="X206">IF(X$199=-1,Y206,IF(X$199=99,W206,IF(X$199=0,INDEX($E192:$M192,0,X$197),(INDEX($E192:$M192,0,X$199+1)-INDEX($E192:$M192,0,X$199))/(INDEX($E$185:$M$185,0,X$199+1)-INDEX($E$185:$M$185,0,X$199))+W206)))</f>
        <v>9.1834016128675398</v>
      </c>
      <c r="Y206" s="186" cm="1">
        <f t="array" ref="Y206">IF(Y$199=-1,Z206,IF(Y$199=99,X206,IF(Y$199=0,INDEX($E192:$M192,0,Y$197),(INDEX($E192:$M192,0,Y$199+1)-INDEX($E192:$M192,0,Y$199))/(INDEX($E$185:$M$185,0,Y$199+1)-INDEX($E$185:$M$185,0,Y$199))+X206)))</f>
        <v>9.2114378682581073</v>
      </c>
      <c r="Z206" s="186" cm="1">
        <f t="array" ref="Z206">IF(Z$199=-1,AA206,IF(Z$199=99,Y206,IF(Z$199=0,INDEX($E192:$M192,0,Z$197),(INDEX($E192:$M192,0,Z$199+1)-INDEX($E192:$M192,0,Z$199))/(INDEX($E$185:$M$185,0,Z$199+1)-INDEX($E$185:$M$185,0,Z$199))+Y206)))</f>
        <v>9.2394741236486748</v>
      </c>
      <c r="AA206" s="186" cm="1">
        <f t="array" ref="AA206">IF(AA$199=-1,AB206,IF(AA$199=99,Z206,IF(AA$199=0,INDEX($E192:$M192,0,AA$197),(INDEX($E192:$M192,0,AA$199+1)-INDEX($E192:$M192,0,AA$199))/(INDEX($E$185:$M$185,0,AA$199+1)-INDEX($E$185:$M$185,0,AA$199))+Z206)))</f>
        <v>9.2675103790392424</v>
      </c>
      <c r="AB206" s="186" cm="1">
        <f t="array" ref="AB206">IF(AB$199=-1,AC206,IF(AB$199=99,AA206,IF(AB$199=0,INDEX($E192:$M192,0,AB$197),(INDEX($E192:$M192,0,AB$199+1)-INDEX($E192:$M192,0,AB$199))/(INDEX($E$185:$M$185,0,AB$199+1)-INDEX($E$185:$M$185,0,AB$199))+AA206)))</f>
        <v>9.2955466344298099</v>
      </c>
      <c r="AC206" s="186" cm="1">
        <f t="array" ref="AC206">IF(AC$199=-1,AD206,IF(AC$199=99,AB206,IF(AC$199=0,INDEX($E192:$M192,0,AC$197),(INDEX($E192:$M192,0,AC$199+1)-INDEX($E192:$M192,0,AC$199))/(INDEX($E$185:$M$185,0,AC$199+1)-INDEX($E$185:$M$185,0,AC$199))+AB206)))</f>
        <v>9.3235828898203774</v>
      </c>
      <c r="AD206" s="186" cm="1">
        <f t="array" ref="AD206">IF(AD$199=-1,AE206,IF(AD$199=99,AC206,IF(AD$199=0,INDEX($E192:$M192,0,AD$197),(INDEX($E192:$M192,0,AD$199+1)-INDEX($E192:$M192,0,AD$199))/(INDEX($E$185:$M$185,0,AD$199+1)-INDEX($E$185:$M$185,0,AD$199))+AC206)))</f>
        <v>9.351619145210945</v>
      </c>
      <c r="AE206" s="186" cm="1">
        <f t="array" ref="AE206">IF(AE$199=-1,AF206,IF(AE$199=99,AD206,IF(AE$199=0,INDEX($E192:$M192,0,AE$197),(INDEX($E192:$M192,0,AE$199+1)-INDEX($E192:$M192,0,AE$199))/(INDEX($E$185:$M$185,0,AE$199+1)-INDEX($E$185:$M$185,0,AE$199))+AD206)))</f>
        <v>9.3796554006015178</v>
      </c>
      <c r="AF206" s="186" cm="1">
        <f t="array" ref="AF206">IF(AF$199=-1,AG206,IF(AF$199=99,AE206,IF(AF$199=0,INDEX($E192:$M192,0,AF$197),(INDEX($E192:$M192,0,AF$199+1)-INDEX($E192:$M192,0,AF$199))/(INDEX($E$185:$M$185,0,AF$199+1)-INDEX($E$185:$M$185,0,AF$199))+AE206)))</f>
        <v>9.3459868890721332</v>
      </c>
      <c r="AG206" s="186" cm="1">
        <f t="array" ref="AG206">IF(AG$199=-1,AH206,IF(AG$199=99,AF206,IF(AG$199=0,INDEX($E192:$M192,0,AG$197),(INDEX($E192:$M192,0,AG$199+1)-INDEX($E192:$M192,0,AG$199))/(INDEX($E$185:$M$185,0,AG$199+1)-INDEX($E$185:$M$185,0,AG$199))+AF206)))</f>
        <v>9.3123183775427485</v>
      </c>
      <c r="AH206" s="186" cm="1">
        <f t="array" ref="AH206">IF(AH$199=-1,AI206,IF(AH$199=99,AG206,IF(AH$199=0,INDEX($E192:$M192,0,AH$197),(INDEX($E192:$M192,0,AH$199+1)-INDEX($E192:$M192,0,AH$199))/(INDEX($E$185:$M$185,0,AH$199+1)-INDEX($E$185:$M$185,0,AH$199))+AG206)))</f>
        <v>9.2786498660133638</v>
      </c>
      <c r="AI206" s="186" cm="1">
        <f t="array" ref="AI206">IF(AI$199=-1,AJ206,IF(AI$199=99,AH206,IF(AI$199=0,INDEX($E192:$M192,0,AI$197),(INDEX($E192:$M192,0,AI$199+1)-INDEX($E192:$M192,0,AI$199))/(INDEX($E$185:$M$185,0,AI$199+1)-INDEX($E$185:$M$185,0,AI$199))+AH206)))</f>
        <v>9.2449813544839792</v>
      </c>
      <c r="AJ206" s="186" cm="1">
        <f t="array" ref="AJ206">IF(AJ$199=-1,AK206,IF(AJ$199=99,AI206,IF(AJ$199=0,INDEX($E192:$M192,0,AJ$197),(INDEX($E192:$M192,0,AJ$199+1)-INDEX($E192:$M192,0,AJ$199))/(INDEX($E$185:$M$185,0,AJ$199+1)-INDEX($E$185:$M$185,0,AJ$199))+AI206)))</f>
        <v>9.2113128429545945</v>
      </c>
      <c r="AK206" s="186" cm="1">
        <f t="array" ref="AK206">IF(AK$199=-1,AL206,IF(AK$199=99,AJ206,IF(AK$199=0,INDEX($E192:$M192,0,AK$197),(INDEX($E192:$M192,0,AK$199+1)-INDEX($E192:$M192,0,AK$199))/(INDEX($E$185:$M$185,0,AK$199+1)-INDEX($E$185:$M$185,0,AK$199))+AJ206)))</f>
        <v>9.1776443314252099</v>
      </c>
      <c r="AL206" s="186" cm="1">
        <f t="array" ref="AL206">IF(AL$199=-1,AM206,IF(AL$199=99,AK206,IF(AL$199=0,INDEX($E192:$M192,0,AL$197),(INDEX($E192:$M192,0,AL$199+1)-INDEX($E192:$M192,0,AL$199))/(INDEX($E$185:$M$185,0,AL$199+1)-INDEX($E$185:$M$185,0,AL$199))+AK206)))</f>
        <v>9.1439758198958252</v>
      </c>
      <c r="AM206" s="186" cm="1">
        <f t="array" ref="AM206">IF(AM$199=-1,AN206,IF(AM$199=99,AL206,IF(AM$199=0,INDEX($E192:$M192,0,AM$197),(INDEX($E192:$M192,0,AM$199+1)-INDEX($E192:$M192,0,AM$199))/(INDEX($E$185:$M$185,0,AM$199+1)-INDEX($E$185:$M$185,0,AM$199))+AL206)))</f>
        <v>9.1103073083664405</v>
      </c>
      <c r="AN206" s="186" cm="1">
        <f t="array" ref="AN206">IF(AN$199=-1,AO206,IF(AN$199=99,AM206,IF(AN$199=0,INDEX($E192:$M192,0,AN$197),(INDEX($E192:$M192,0,AN$199+1)-INDEX($E192:$M192,0,AN$199))/(INDEX($E$185:$M$185,0,AN$199+1)-INDEX($E$185:$M$185,0,AN$199))+AM206)))</f>
        <v>9.0766387968370559</v>
      </c>
      <c r="AO206" s="186" cm="1">
        <f t="array" ref="AO206">IF(AO$199=-1,AP206,IF(AO$199=99,AN206,IF(AO$199=0,INDEX($E192:$M192,0,AO$197),(INDEX($E192:$M192,0,AO$199+1)-INDEX($E192:$M192,0,AO$199))/(INDEX($E$185:$M$185,0,AO$199+1)-INDEX($E$185:$M$185,0,AO$199))+AN206)))</f>
        <v>9.0429702853076801</v>
      </c>
      <c r="AP206" s="186" cm="1">
        <f t="array" ref="AP206">IF(AP$199=-1,AQ206,IF(AP$199=99,AO206,IF(AP$199=0,INDEX($E192:$M192,0,AP$197),(INDEX($E192:$M192,0,AP$199+1)-INDEX($E192:$M192,0,AP$199))/(INDEX($E$185:$M$185,0,AP$199+1)-INDEX($E$185:$M$185,0,AP$199))+AO206)))</f>
        <v>8.9847224264782124</v>
      </c>
      <c r="AQ206" s="186" cm="1">
        <f t="array" ref="AQ206">IF(AQ$199=-1,AR206,IF(AQ$199=99,AP206,IF(AQ$199=0,INDEX($E192:$M192,0,AQ$197),(INDEX($E192:$M192,0,AQ$199+1)-INDEX($E192:$M192,0,AQ$199))/(INDEX($E$185:$M$185,0,AQ$199+1)-INDEX($E$185:$M$185,0,AQ$199))+AP206)))</f>
        <v>8.4604916970130031</v>
      </c>
      <c r="AR206" s="186" cm="1">
        <f t="array" ref="AR206">IF(AR$199=-1,AS206,IF(AR$199=99,AQ206,IF(AR$199=0,INDEX($E192:$M192,0,AR$197),(INDEX($E192:$M192,0,AR$199+1)-INDEX($E192:$M192,0,AR$199))/(INDEX($E$185:$M$185,0,AR$199+1)-INDEX($E$185:$M$185,0,AR$199))+AQ206)))</f>
        <v>8.4604916970130031</v>
      </c>
      <c r="AS206" s="186" cm="1">
        <f t="array" ref="AS206">IF(AS$199=-1,#REF!,IF(AS$199=99,AR206,IF(AS$199=0,INDEX($E192:$M192,0,AS$197),(INDEX($E192:$M192,0,AS$199+1)-INDEX($E192:$M192,0,AS$199))/(INDEX($E$185:$M$185,0,AS$199+1)-INDEX($E$185:$M$185,0,AS$199))+AR206)))</f>
        <v>8.4604916970130031</v>
      </c>
      <c r="AT206" s="186"/>
      <c r="AW206" s="186"/>
      <c r="AX206" s="186"/>
      <c r="BH206" s="186">
        <f t="shared" si="591"/>
        <v>14.550109199356424</v>
      </c>
      <c r="BI206" s="109">
        <f t="shared" si="592"/>
        <v>7.910701269896056E-2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0.64977121603683197</v>
      </c>
      <c r="W207" s="186" cm="1">
        <f t="array" ref="W207">IF(W$199=-1,X207,IF(W$199=99,V207,IF(W$199=0,INDEX($E193:$M193,0,W$197),(INDEX($E193:$M193,0,W$199+1)-INDEX($E193:$M193,0,W$199))/(INDEX($E$185:$M$185,0,W$199+1)-INDEX($E$185:$M$185,0,W$199))+V207)))</f>
        <v>0.67212124554870023</v>
      </c>
      <c r="X207" s="186" cm="1">
        <f t="array" ref="X207">IF(X$199=-1,Y207,IF(X$199=99,W207,IF(X$199=0,INDEX($E193:$M193,0,X$197),(INDEX($E193:$M193,0,X$199+1)-INDEX($E193:$M193,0,X$199))/(INDEX($E$185:$M$185,0,X$199+1)-INDEX($E$185:$M$185,0,X$199))+W207)))</f>
        <v>0.69447127506056849</v>
      </c>
      <c r="Y207" s="186" cm="1">
        <f t="array" ref="Y207">IF(Y$199=-1,Z207,IF(Y$199=99,X207,IF(Y$199=0,INDEX($E193:$M193,0,Y$197),(INDEX($E193:$M193,0,Y$199+1)-INDEX($E193:$M193,0,Y$199))/(INDEX($E$185:$M$185,0,Y$199+1)-INDEX($E$185:$M$185,0,Y$199))+X207)))</f>
        <v>0.71682130457243676</v>
      </c>
      <c r="Z207" s="186" cm="1">
        <f t="array" ref="Z207">IF(Z$199=-1,AA207,IF(Z$199=99,Y207,IF(Z$199=0,INDEX($E193:$M193,0,Z$197),(INDEX($E193:$M193,0,Z$199+1)-INDEX($E193:$M193,0,Z$199))/(INDEX($E$185:$M$185,0,Z$199+1)-INDEX($E$185:$M$185,0,Z$199))+Y207)))</f>
        <v>0.73917133408430502</v>
      </c>
      <c r="AA207" s="186" cm="1">
        <f t="array" ref="AA207">IF(AA$199=-1,AB207,IF(AA$199=99,Z207,IF(AA$199=0,INDEX($E193:$M193,0,AA$197),(INDEX($E193:$M193,0,AA$199+1)-INDEX($E193:$M193,0,AA$199))/(INDEX($E$185:$M$185,0,AA$199+1)-INDEX($E$185:$M$185,0,AA$199))+Z207)))</f>
        <v>0.76152136359617328</v>
      </c>
      <c r="AB207" s="186" cm="1">
        <f t="array" ref="AB207">IF(AB$199=-1,AC207,IF(AB$199=99,AA207,IF(AB$199=0,INDEX($E193:$M193,0,AB$197),(INDEX($E193:$M193,0,AB$199+1)-INDEX($E193:$M193,0,AB$199))/(INDEX($E$185:$M$185,0,AB$199+1)-INDEX($E$185:$M$185,0,AB$199))+AA207)))</f>
        <v>0.78387139310804155</v>
      </c>
      <c r="AC207" s="186" cm="1">
        <f t="array" ref="AC207">IF(AC$199=-1,AD207,IF(AC$199=99,AB207,IF(AC$199=0,INDEX($E193:$M193,0,AC$197),(INDEX($E193:$M193,0,AC$199+1)-INDEX($E193:$M193,0,AC$199))/(INDEX($E$185:$M$185,0,AC$199+1)-INDEX($E$185:$M$185,0,AC$199))+AB207)))</f>
        <v>0.80622142261990981</v>
      </c>
      <c r="AD207" s="186" cm="1">
        <f t="array" ref="AD207">IF(AD$199=-1,AE207,IF(AD$199=99,AC207,IF(AD$199=0,INDEX($E193:$M193,0,AD$197),(INDEX($E193:$M193,0,AD$199+1)-INDEX($E193:$M193,0,AD$199))/(INDEX($E$185:$M$185,0,AD$199+1)-INDEX($E$185:$M$185,0,AD$199))+AC207)))</f>
        <v>0.82857145213177807</v>
      </c>
      <c r="AE207" s="186" cm="1">
        <f t="array" ref="AE207">IF(AE$199=-1,AF207,IF(AE$199=99,AD207,IF(AE$199=0,INDEX($E193:$M193,0,AE$197),(INDEX($E193:$M193,0,AE$199+1)-INDEX($E193:$M193,0,AE$199))/(INDEX($E$185:$M$185,0,AE$199+1)-INDEX($E$185:$M$185,0,AE$199))+AD207)))</f>
        <v>0.850921481643646</v>
      </c>
      <c r="AF207" s="186" cm="1">
        <f t="array" ref="AF207">IF(AF$199=-1,AG207,IF(AF$199=99,AE207,IF(AF$199=0,INDEX($E193:$M193,0,AF$197),(INDEX($E193:$M193,0,AF$199+1)-INDEX($E193:$M193,0,AF$199))/(INDEX($E$185:$M$185,0,AF$199+1)-INDEX($E$185:$M$185,0,AF$199))+AE207)))</f>
        <v>0.87222358852000959</v>
      </c>
      <c r="AG207" s="186" cm="1">
        <f t="array" ref="AG207">IF(AG$199=-1,AH207,IF(AG$199=99,AF207,IF(AG$199=0,INDEX($E193:$M193,0,AG$197),(INDEX($E193:$M193,0,AG$199+1)-INDEX($E193:$M193,0,AG$199))/(INDEX($E$185:$M$185,0,AG$199+1)-INDEX($E$185:$M$185,0,AG$199))+AF207)))</f>
        <v>0.89352569539637317</v>
      </c>
      <c r="AH207" s="186" cm="1">
        <f t="array" ref="AH207">IF(AH$199=-1,AI207,IF(AH$199=99,AG207,IF(AH$199=0,INDEX($E193:$M193,0,AH$197),(INDEX($E193:$M193,0,AH$199+1)-INDEX($E193:$M193,0,AH$199))/(INDEX($E$185:$M$185,0,AH$199+1)-INDEX($E$185:$M$185,0,AH$199))+AG207)))</f>
        <v>0.91482780227273675</v>
      </c>
      <c r="AI207" s="186" cm="1">
        <f t="array" ref="AI207">IF(AI$199=-1,AJ207,IF(AI$199=99,AH207,IF(AI$199=0,INDEX($E193:$M193,0,AI$197),(INDEX($E193:$M193,0,AI$199+1)-INDEX($E193:$M193,0,AI$199))/(INDEX($E$185:$M$185,0,AI$199+1)-INDEX($E$185:$M$185,0,AI$199))+AH207)))</f>
        <v>0.93612990914910033</v>
      </c>
      <c r="AJ207" s="186" cm="1">
        <f t="array" ref="AJ207">IF(AJ$199=-1,AK207,IF(AJ$199=99,AI207,IF(AJ$199=0,INDEX($E193:$M193,0,AJ$197),(INDEX($E193:$M193,0,AJ$199+1)-INDEX($E193:$M193,0,AJ$199))/(INDEX($E$185:$M$185,0,AJ$199+1)-INDEX($E$185:$M$185,0,AJ$199))+AI207)))</f>
        <v>0.95743201602546391</v>
      </c>
      <c r="AK207" s="186" cm="1">
        <f t="array" ref="AK207">IF(AK$199=-1,AL207,IF(AK$199=99,AJ207,IF(AK$199=0,INDEX($E193:$M193,0,AK$197),(INDEX($E193:$M193,0,AK$199+1)-INDEX($E193:$M193,0,AK$199))/(INDEX($E$185:$M$185,0,AK$199+1)-INDEX($E$185:$M$185,0,AK$199))+AJ207)))</f>
        <v>0.97873412290182749</v>
      </c>
      <c r="AL207" s="186" cm="1">
        <f t="array" ref="AL207">IF(AL$199=-1,AM207,IF(AL$199=99,AK207,IF(AL$199=0,INDEX($E193:$M193,0,AL$197),(INDEX($E193:$M193,0,AL$199+1)-INDEX($E193:$M193,0,AL$199))/(INDEX($E$185:$M$185,0,AL$199+1)-INDEX($E$185:$M$185,0,AL$199))+AK207)))</f>
        <v>1.0000362297781911</v>
      </c>
      <c r="AM207" s="186" cm="1">
        <f t="array" ref="AM207">IF(AM$199=-1,AN207,IF(AM$199=99,AL207,IF(AM$199=0,INDEX($E193:$M193,0,AM$197),(INDEX($E193:$M193,0,AM$199+1)-INDEX($E193:$M193,0,AM$199))/(INDEX($E$185:$M$185,0,AM$199+1)-INDEX($E$185:$M$185,0,AM$199))+AL207)))</f>
        <v>1.0213383366545545</v>
      </c>
      <c r="AN207" s="186" cm="1">
        <f t="array" ref="AN207">IF(AN$199=-1,AO207,IF(AN$199=99,AM207,IF(AN$199=0,INDEX($E193:$M193,0,AN$197),(INDEX($E193:$M193,0,AN$199+1)-INDEX($E193:$M193,0,AN$199))/(INDEX($E$185:$M$185,0,AN$199+1)-INDEX($E$185:$M$185,0,AN$199))+AM207)))</f>
        <v>1.042640443530918</v>
      </c>
      <c r="AO207" s="186" cm="1">
        <f t="array" ref="AO207">IF(AO$199=-1,AP207,IF(AO$199=99,AN207,IF(AO$199=0,INDEX($E193:$M193,0,AO$197),(INDEX($E193:$M193,0,AO$199+1)-INDEX($E193:$M193,0,AO$199))/(INDEX($E$185:$M$185,0,AO$199+1)-INDEX($E$185:$M$185,0,AO$199))+AN207)))</f>
        <v>1.0639425504072817</v>
      </c>
      <c r="AP207" s="186" cm="1">
        <f t="array" ref="AP207">IF(AP$199=-1,AQ207,IF(AP$199=99,AO207,IF(AP$199=0,INDEX($E193:$M193,0,AP$197),(INDEX($E193:$M193,0,AP$199+1)-INDEX($E193:$M193,0,AP$199))/(INDEX($E$185:$M$185,0,AP$199+1)-INDEX($E$185:$M$185,0,AP$199))+AO207)))</f>
        <v>1.0845438003799157</v>
      </c>
      <c r="AQ207" s="186" cm="1">
        <f t="array" ref="AQ207">IF(AQ$199=-1,AR207,IF(AQ$199=99,AP207,IF(AQ$199=0,INDEX($E193:$M193,0,AQ$197),(INDEX($E193:$M193,0,AQ$199+1)-INDEX($E193:$M193,0,AQ$199))/(INDEX($E$185:$M$185,0,AQ$199+1)-INDEX($E$185:$M$185,0,AQ$199))+AP207)))</f>
        <v>1.2699550501336219</v>
      </c>
      <c r="AR207" s="186" cm="1">
        <f t="array" ref="AR207">IF(AR$199=-1,AS207,IF(AR$199=99,AQ207,IF(AR$199=0,INDEX($E193:$M193,0,AR$197),(INDEX($E193:$M193,0,AR$199+1)-INDEX($E193:$M193,0,AR$199))/(INDEX($E$185:$M$185,0,AR$199+1)-INDEX($E$185:$M$185,0,AR$199))+AQ207)))</f>
        <v>1.2699550501336219</v>
      </c>
      <c r="AS207" s="186" cm="1">
        <f t="array" ref="AS207">IF(AS$199=-1,#REF!,IF(AS$199=99,AR207,IF(AS$199=0,INDEX($E193:$M193,0,AS$197),(INDEX($E193:$M193,0,AS$199+1)-INDEX($E193:$M193,0,AS$199))/(INDEX($E$185:$M$185,0,AS$199+1)-INDEX($E$185:$M$185,0,AS$199))+AR207)))</f>
        <v>1.2699550501336219</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79.781599989650317</v>
      </c>
      <c r="O219" s="186" cm="1">
        <f t="array" ref="O219">IF(O$218=-1,P219,IF(O$218=99,N219,IF(O$218=0,INDEX($E186:$M186,0,O$216),(INDEX($E186:$M186,0,O$218+1)-INDEX($E186:$M186,0,O$218))/(INDEX($E$185:$M$185,0,O$218+1)-INDEX($E$185:$M$185,0,O$218))+N219)))</f>
        <v>79.503903399200524</v>
      </c>
      <c r="P219" s="186" cm="1">
        <f t="array" ref="P219">IF(P$218=-1,Q219,IF(P$218=99,O219,IF(P$218=0,INDEX($E186:$M186,0,P$216),(INDEX($E186:$M186,0,P$218+1)-INDEX($E186:$M186,0,P$218))/(INDEX($E$185:$M$185,0,P$218+1)-INDEX($E$185:$M$185,0,P$218))+O219)))</f>
        <v>81.487913694138825</v>
      </c>
      <c r="Q219" s="186" cm="1">
        <f t="array" ref="Q219">IF(Q$218=-1,R219,IF(Q$218=99,P219,IF(Q$218=0,INDEX($E186:$M186,0,Q$216),(INDEX($E186:$M186,0,Q$218+1)-INDEX($E186:$M186,0,Q$218))/(INDEX($E$185:$M$185,0,Q$218+1)-INDEX($E$185:$M$185,0,Q$218))+P219)))</f>
        <v>83.471923989077126</v>
      </c>
      <c r="R219" s="186" cm="1">
        <f t="array" ref="R219">IF(R$218=-1,S219,IF(R$218=99,Q219,IF(R$218=0,INDEX($E186:$M186,0,R$216),(INDEX($E186:$M186,0,R$218+1)-INDEX($E186:$M186,0,R$218))/(INDEX($E$185:$M$185,0,R$218+1)-INDEX($E$185:$M$185,0,R$218))+Q219)))</f>
        <v>77.945076296051894</v>
      </c>
      <c r="S219" s="186" cm="1">
        <f t="array" ref="S219">IF(S$218=-1,T219,IF(S$218=99,R219,IF(S$218=0,INDEX($E186:$M186,0,S$216),(INDEX($E186:$M186,0,S$218+1)-INDEX($E186:$M186,0,S$218))/(INDEX($E$185:$M$185,0,S$218+1)-INDEX($E$185:$M$185,0,S$218))+R219)))</f>
        <v>78.831783241743437</v>
      </c>
      <c r="T219" s="186" cm="1">
        <f t="array" ref="T219">IF(T$218=-1,U219,IF(T$218=99,S219,IF(T$218=0,INDEX($E186:$M186,0,T$216),(INDEX($E186:$M186,0,T$218+1)-INDEX($E186:$M186,0,T$218))/(INDEX($E$185:$M$185,0,T$218+1)-INDEX($E$185:$M$185,0,T$218))+S219)))</f>
        <v>81.56076214252235</v>
      </c>
      <c r="U219" s="186" cm="1">
        <f t="array" ref="U219">IF(U$218=-1,V219,IF(U$218=99,T219,IF(U$218=0,INDEX($E186:$M186,0,U$216),(INDEX($E186:$M186,0,U$218+1)-INDEX($E186:$M186,0,U$218))/(INDEX($E$185:$M$185,0,U$218+1)-INDEX($E$185:$M$185,0,U$218))+T219)))</f>
        <v>84.289741043301262</v>
      </c>
      <c r="V219" s="186" cm="1">
        <f t="array" ref="V219">IF(V$218=-1,W219,IF(V$218=99,U219,IF(V$218=0,INDEX($E186:$M186,0,V$216),(INDEX($E186:$M186,0,V$218+1)-INDEX($E186:$M186,0,V$218))/(INDEX($E$185:$M$185,0,V$218+1)-INDEX($E$185:$M$185,0,V$218))+U219)))</f>
        <v>87.018719944080175</v>
      </c>
      <c r="W219" s="186" cm="1">
        <f t="array" ref="W219">IF(W$218=-1,X219,IF(W$218=99,V219,IF(W$218=0,INDEX($E186:$M186,0,W$216),(INDEX($E186:$M186,0,W$218+1)-INDEX($E186:$M186,0,W$218))/(INDEX($E$185:$M$185,0,W$218+1)-INDEX($E$185:$M$185,0,W$218))+V219)))</f>
        <v>89.747698844859087</v>
      </c>
      <c r="X219" s="186" cm="1">
        <f t="array" ref="X219">IF(X$218=-1,Y219,IF(X$218=99,W219,IF(X$218=0,INDEX($E186:$M186,0,X$216),(INDEX($E186:$M186,0,X$218+1)-INDEX($E186:$M186,0,X$218))/(INDEX($E$185:$M$185,0,X$218+1)-INDEX($E$185:$M$185,0,X$218))+W219)))</f>
        <v>92.476677745638</v>
      </c>
      <c r="Y219" s="186" cm="1">
        <f t="array" ref="Y219">IF(Y$218=-1,Z219,IF(Y$218=99,X219,IF(Y$218=0,INDEX($E186:$M186,0,Y$216),(INDEX($E186:$M186,0,Y$218+1)-INDEX($E186:$M186,0,Y$218))/(INDEX($E$185:$M$185,0,Y$218+1)-INDEX($E$185:$M$185,0,Y$218))+X219)))</f>
        <v>95.205656646416912</v>
      </c>
      <c r="Z219" s="186" cm="1">
        <f t="array" ref="Z219">IF(Z$218=-1,AA219,IF(Z$218=99,Y219,IF(Z$218=0,INDEX($E186:$M186,0,Z$216),(INDEX($E186:$M186,0,Z$218+1)-INDEX($E186:$M186,0,Z$218))/(INDEX($E$185:$M$185,0,Z$218+1)-INDEX($E$185:$M$185,0,Z$218))+Y219)))</f>
        <v>97.934635547195825</v>
      </c>
      <c r="AA219" s="186" cm="1">
        <f t="array" ref="AA219">IF(AA$218=-1,AB219,IF(AA$218=99,Z219,IF(AA$218=0,INDEX($E186:$M186,0,AA$216),(INDEX($E186:$M186,0,AA$218+1)-INDEX($E186:$M186,0,AA$218))/(INDEX($E$185:$M$185,0,AA$218+1)-INDEX($E$185:$M$185,0,AA$218))+Z219)))</f>
        <v>100.66361444797474</v>
      </c>
      <c r="AB219" s="186" cm="1">
        <f t="array" ref="AB219">IF(AB$218=-1,AC219,IF(AB$218=99,AA219,IF(AB$218=0,INDEX($E186:$M186,0,AB$216),(INDEX($E186:$M186,0,AB$218+1)-INDEX($E186:$M186,0,AB$218))/(INDEX($E$185:$M$185,0,AB$218+1)-INDEX($E$185:$M$185,0,AB$218))+AA219)))</f>
        <v>103.39259334875359</v>
      </c>
      <c r="AC219" s="186" cm="1">
        <f t="array" ref="AC219">IF(AC$218=-1,AD219,IF(AC$218=99,AB219,IF(AC$218=0,INDEX($E186:$M186,0,AC$216),(INDEX($E186:$M186,0,AC$218+1)-INDEX($E186:$M186,0,AC$218))/(INDEX($E$185:$M$185,0,AC$218+1)-INDEX($E$185:$M$185,0,AC$218))+AB219)))</f>
        <v>106.49126904365782</v>
      </c>
      <c r="AD219" s="186" cm="1">
        <f t="array" ref="AD219">IF(AD$218=-1,AE219,IF(AD$218=99,AC219,IF(AD$218=0,INDEX($E186:$M186,0,AD$216),(INDEX($E186:$M186,0,AD$218+1)-INDEX($E186:$M186,0,AD$218))/(INDEX($E$185:$M$185,0,AD$218+1)-INDEX($E$185:$M$185,0,AD$218))+AC219)))</f>
        <v>109.58994473856205</v>
      </c>
      <c r="AE219" s="186" cm="1">
        <f t="array" ref="AE219">IF(AE$218=-1,AF219,IF(AE$218=99,AD219,IF(AE$218=0,INDEX($E186:$M186,0,AE$216),(INDEX($E186:$M186,0,AE$218+1)-INDEX($E186:$M186,0,AE$218))/(INDEX($E$185:$M$185,0,AE$218+1)-INDEX($E$185:$M$185,0,AE$218))+AD219)))</f>
        <v>112.68862043346628</v>
      </c>
      <c r="AF219" s="186" cm="1">
        <f t="array" ref="AF219">IF(AF$218=-1,AG219,IF(AF$218=99,AE219,IF(AF$218=0,INDEX($E186:$M186,0,AF$216),(INDEX($E186:$M186,0,AF$218+1)-INDEX($E186:$M186,0,AF$218))/(INDEX($E$185:$M$185,0,AF$218+1)-INDEX($E$185:$M$185,0,AF$218))+AE219)))</f>
        <v>115.78729612837051</v>
      </c>
      <c r="AG219" s="186" cm="1">
        <f t="array" ref="AG219">IF(AG$218=-1,AH219,IF(AG$218=99,AF219,IF(AG$218=0,INDEX($E186:$M186,0,AG$216),(INDEX($E186:$M186,0,AG$218+1)-INDEX($E186:$M186,0,AG$218))/(INDEX($E$185:$M$185,0,AG$218+1)-INDEX($E$185:$M$185,0,AG$218))+AF219)))</f>
        <v>118.88597182327474</v>
      </c>
      <c r="AH219" s="186" cm="1">
        <f t="array" ref="AH219">IF(AH$218=-1,AI219,IF(AH$218=99,AG219,IF(AH$218=0,INDEX($E186:$M186,0,AH$216),(INDEX($E186:$M186,0,AH$218+1)-INDEX($E186:$M186,0,AH$218))/(INDEX($E$185:$M$185,0,AH$218+1)-INDEX($E$185:$M$185,0,AH$218))+AG219)))</f>
        <v>121.98464751817897</v>
      </c>
      <c r="AI219" s="186" cm="1">
        <f t="array" ref="AI219">IF(AI$218=-1,AJ219,IF(AI$218=99,AH219,IF(AI$218=0,INDEX($E186:$M186,0,AI$216),(INDEX($E186:$M186,0,AI$218+1)-INDEX($E186:$M186,0,AI$218))/(INDEX($E$185:$M$185,0,AI$218+1)-INDEX($E$185:$M$185,0,AI$218))+AH219)))</f>
        <v>125.0833232130832</v>
      </c>
      <c r="AJ219" s="186" cm="1">
        <f t="array" ref="AJ219">IF(AJ$218=-1,AK219,IF(AJ$218=99,AI219,IF(AJ$218=0,INDEX($E186:$M186,0,AJ$216),(INDEX($E186:$M186,0,AJ$218+1)-INDEX($E186:$M186,0,AJ$218))/(INDEX($E$185:$M$185,0,AJ$218+1)-INDEX($E$185:$M$185,0,AJ$218))+AI219)))</f>
        <v>128.18199890798743</v>
      </c>
      <c r="AK219" s="186" cm="1">
        <f t="array" ref="AK219">IF(AK$218=-1,AL219,IF(AK$218=99,AJ219,IF(AK$218=0,INDEX($E186:$M186,0,AK$216),(INDEX($E186:$M186,0,AK$218+1)-INDEX($E186:$M186,0,AK$218))/(INDEX($E$185:$M$185,0,AK$218+1)-INDEX($E$185:$M$185,0,AK$218))+AJ219)))</f>
        <v>131.28067460289168</v>
      </c>
      <c r="AL219" s="186" cm="1">
        <f t="array" ref="AL219">IF(AL$218=-1,AM219,IF(AL$218=99,AK219,IF(AL$218=0,INDEX($E186:$M186,0,AL$216),(INDEX($E186:$M186,0,AL$218+1)-INDEX($E186:$M186,0,AL$218))/(INDEX($E$185:$M$185,0,AL$218+1)-INDEX($E$185:$M$185,0,AL$218))+AK219)))</f>
        <v>134.3793502977959</v>
      </c>
      <c r="AM219" s="299">
        <f>(AL219+AN219)/2</f>
        <v>150.21493476006489</v>
      </c>
      <c r="AN219" s="186" cm="1">
        <f t="array" ref="AN219">IF(AN$218=-1,AO219,IF(AN$218=99,AM219,IF(AN$218=0,INDEX($E186:$M186,0,AN$216),(INDEX($E186:$M186,0,AN$218+1)-INDEX($E186:$M186,0,AN$218))/(INDEX($E$185:$M$185,0,AN$218+1)-INDEX($E$185:$M$185,0,AN$218))+AM219)))</f>
        <v>166.05051922233389</v>
      </c>
      <c r="AO219" s="186" cm="1">
        <f t="array" ref="AO219">IF(AO$218=-1,AP219,IF(AO$218=99,AN219,IF(AO$218=0,INDEX($E186:$M186,0,AO$216),(INDEX($E186:$M186,0,AO$218+1)-INDEX($E186:$M186,0,AO$218))/(INDEX($E$185:$M$185,0,AO$218+1)-INDEX($E$185:$M$185,0,AO$218))+AN219)))</f>
        <v>166.05051922233389</v>
      </c>
      <c r="AP219" s="186" cm="1">
        <f t="array" ref="AP219">IF(AP$218=-1,#REF!,IF(AP$218=99,AO219,IF(AP$218=0,INDEX($E186:$M186,0,AP$216),(INDEX($E186:$M186,0,AP$218+1)-INDEX($E186:$M186,0,AP$218))/(INDEX($E$185:$M$185,0,AP$218+1)-INDEX($E$185:$M$185,0,AP$218))+AO219)))</f>
        <v>166.05051922233389</v>
      </c>
      <c r="AQ219" s="186"/>
      <c r="AT219" s="186"/>
      <c r="AU219" s="186"/>
      <c r="BE219" s="186">
        <f t="shared" ref="BE219:BE226" si="603">E186</f>
        <v>76.916431902036379</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10.954519631150319</v>
      </c>
      <c r="L220" s="186" cm="1">
        <f t="array" ref="L220">IF(L$218=-1,M220,IF(L$218=99,K220,IF(L$218=0,INDEX($E187:$M187,0,L$216),(INDEX($E187:$M187,0,L$218+1)-INDEX($E187:$M187,0,L$218))/(INDEX($E$185:$M$185,0,L$218+1)-INDEX($E$185:$M$185,0,L$218))+K220)))</f>
        <v>12.045090741757619</v>
      </c>
      <c r="M220" s="186" cm="1">
        <f t="array" ref="M220">IF(M$218=-1,N220,IF(M$218=99,L220,IF(M$218=0,INDEX($E187:$M187,0,M$216),(INDEX($E187:$M187,0,M$218+1)-INDEX($E187:$M187,0,M$218))/(INDEX($E$185:$M$185,0,M$218+1)-INDEX($E$185:$M$185,0,M$218))+L220)))</f>
        <v>13.135661852364917</v>
      </c>
      <c r="N220" s="186" cm="1">
        <f t="array" ref="N220">IF(N$218=-1,O220,IF(N$218=99,M220,IF(N$218=0,INDEX($E187:$M187,0,N$216),(INDEX($E187:$M187,0,N$218+1)-INDEX($E187:$M187,0,N$218))/(INDEX($E$185:$M$185,0,N$218+1)-INDEX($E$185:$M$185,0,N$218))+M220)))</f>
        <v>15.015120662347517</v>
      </c>
      <c r="O220" s="186" cm="1">
        <f t="array" ref="O220">IF(O$218=-1,P220,IF(O$218=99,N220,IF(O$218=0,INDEX($E187:$M187,0,O$216),(INDEX($E187:$M187,0,O$218+1)-INDEX($E187:$M187,0,O$218))/(INDEX($E$185:$M$185,0,O$218+1)-INDEX($E$185:$M$185,0,O$218))+N220)))</f>
        <v>16.894579472330115</v>
      </c>
      <c r="P220" s="186" cm="1">
        <f t="array" ref="P220">IF(P$218=-1,Q220,IF(P$218=99,O220,IF(P$218=0,INDEX($E187:$M187,0,P$216),(INDEX($E187:$M187,0,P$218+1)-INDEX($E187:$M187,0,P$218))/(INDEX($E$185:$M$185,0,P$218+1)-INDEX($E$185:$M$185,0,P$218))+O220)))</f>
        <v>17.316181660004503</v>
      </c>
      <c r="Q220" s="186" cm="1">
        <f t="array" ref="Q220">IF(Q$218=-1,R220,IF(Q$218=99,P220,IF(Q$218=0,INDEX($E187:$M187,0,Q$216),(INDEX($E187:$M187,0,Q$218+1)-INDEX($E187:$M187,0,Q$218))/(INDEX($E$185:$M$185,0,Q$218+1)-INDEX($E$185:$M$185,0,Q$218))+P220)))</f>
        <v>17.737783847678891</v>
      </c>
      <c r="R220" s="186" cm="1">
        <f t="array" ref="R220">IF(R$218=-1,S220,IF(R$218=99,Q220,IF(R$218=0,INDEX($E187:$M187,0,R$216),(INDEX($E187:$M187,0,R$218+1)-INDEX($E187:$M187,0,R$218))/(INDEX($E$185:$M$185,0,R$218+1)-INDEX($E$185:$M$185,0,R$218))+Q220)))</f>
        <v>16.56332871291103</v>
      </c>
      <c r="S220" s="186" cm="1">
        <f t="array" ref="S220">IF(S$218=-1,T220,IF(S$218=99,R220,IF(S$218=0,INDEX($E187:$M187,0,S$216),(INDEX($E187:$M187,0,S$218+1)-INDEX($E187:$M187,0,S$218))/(INDEX($E$185:$M$185,0,S$218+1)-INDEX($E$185:$M$185,0,S$218))+R220)))</f>
        <v>16.751753938870483</v>
      </c>
      <c r="T220" s="186" cm="1">
        <f t="array" ref="T220">IF(T$218=-1,U220,IF(T$218=99,S220,IF(T$218=0,INDEX($E187:$M187,0,T$216),(INDEX($E187:$M187,0,T$218+1)-INDEX($E187:$M187,0,T$218))/(INDEX($E$185:$M$185,0,T$218+1)-INDEX($E$185:$M$185,0,T$218))+S220)))</f>
        <v>17.331661955286002</v>
      </c>
      <c r="U220" s="186" cm="1">
        <f t="array" ref="U220">IF(U$218=-1,V220,IF(U$218=99,T220,IF(U$218=0,INDEX($E187:$M187,0,U$216),(INDEX($E187:$M187,0,U$218+1)-INDEX($E187:$M187,0,U$218))/(INDEX($E$185:$M$185,0,U$218+1)-INDEX($E$185:$M$185,0,U$218))+T220)))</f>
        <v>17.911569971701521</v>
      </c>
      <c r="V220" s="186" cm="1">
        <f t="array" ref="V220">IF(V$218=-1,W220,IF(V$218=99,U220,IF(V$218=0,INDEX($E187:$M187,0,V$216),(INDEX($E187:$M187,0,V$218+1)-INDEX($E187:$M187,0,V$218))/(INDEX($E$185:$M$185,0,V$218+1)-INDEX($E$185:$M$185,0,V$218))+U220)))</f>
        <v>18.49147798811704</v>
      </c>
      <c r="W220" s="186" cm="1">
        <f t="array" ref="W220">IF(W$218=-1,X220,IF(W$218=99,V220,IF(W$218=0,INDEX($E187:$M187,0,W$216),(INDEX($E187:$M187,0,W$218+1)-INDEX($E187:$M187,0,W$218))/(INDEX($E$185:$M$185,0,W$218+1)-INDEX($E$185:$M$185,0,W$218))+V220)))</f>
        <v>19.07138600453256</v>
      </c>
      <c r="X220" s="186" cm="1">
        <f t="array" ref="X220">IF(X$218=-1,Y220,IF(X$218=99,W220,IF(X$218=0,INDEX($E187:$M187,0,X$216),(INDEX($E187:$M187,0,X$218+1)-INDEX($E187:$M187,0,X$218))/(INDEX($E$185:$M$185,0,X$218+1)-INDEX($E$185:$M$185,0,X$218))+W220)))</f>
        <v>19.651294020948079</v>
      </c>
      <c r="Y220" s="186" cm="1">
        <f t="array" ref="Y220">IF(Y$218=-1,Z220,IF(Y$218=99,X220,IF(Y$218=0,INDEX($E187:$M187,0,Y$216),(INDEX($E187:$M187,0,Y$218+1)-INDEX($E187:$M187,0,Y$218))/(INDEX($E$185:$M$185,0,Y$218+1)-INDEX($E$185:$M$185,0,Y$218))+X220)))</f>
        <v>20.231202037363598</v>
      </c>
      <c r="Z220" s="186" cm="1">
        <f t="array" ref="Z220">IF(Z$218=-1,AA220,IF(Z$218=99,Y220,IF(Z$218=0,INDEX($E187:$M187,0,Z$216),(INDEX($E187:$M187,0,Z$218+1)-INDEX($E187:$M187,0,Z$218))/(INDEX($E$185:$M$185,0,Z$218+1)-INDEX($E$185:$M$185,0,Z$218))+Y220)))</f>
        <v>20.811110053779117</v>
      </c>
      <c r="AA220" s="186" cm="1">
        <f t="array" ref="AA220">IF(AA$218=-1,AB220,IF(AA$218=99,Z220,IF(AA$218=0,INDEX($E187:$M187,0,AA$216),(INDEX($E187:$M187,0,AA$218+1)-INDEX($E187:$M187,0,AA$218))/(INDEX($E$185:$M$185,0,AA$218+1)-INDEX($E$185:$M$185,0,AA$218))+Z220)))</f>
        <v>21.391018070194637</v>
      </c>
      <c r="AB220" s="186" cm="1">
        <f t="array" ref="AB220">IF(AB$218=-1,AC220,IF(AB$218=99,AA220,IF(AB$218=0,INDEX($E187:$M187,0,AB$216),(INDEX($E187:$M187,0,AB$218+1)-INDEX($E187:$M187,0,AB$218))/(INDEX($E$185:$M$185,0,AB$218+1)-INDEX($E$185:$M$185,0,AB$218))+AA220)))</f>
        <v>21.970926086610142</v>
      </c>
      <c r="AC220" s="186" cm="1">
        <f t="array" ref="AC220">IF(AC$218=-1,AD220,IF(AC$218=99,AB220,IF(AC$218=0,INDEX($E187:$M187,0,AC$216),(INDEX($E187:$M187,0,AC$218+1)-INDEX($E187:$M187,0,AC$218))/(INDEX($E$185:$M$185,0,AC$218+1)-INDEX($E$185:$M$185,0,AC$218))+AB220)))</f>
        <v>22.629394671777291</v>
      </c>
      <c r="AD220" s="186" cm="1">
        <f t="array" ref="AD220">IF(AD$218=-1,AE220,IF(AD$218=99,AC220,IF(AD$218=0,INDEX($E187:$M187,0,AD$216),(INDEX($E187:$M187,0,AD$218+1)-INDEX($E187:$M187,0,AD$218))/(INDEX($E$185:$M$185,0,AD$218+1)-INDEX($E$185:$M$185,0,AD$218))+AC220)))</f>
        <v>23.287863256944441</v>
      </c>
      <c r="AE220" s="186" cm="1">
        <f t="array" ref="AE220">IF(AE$218=-1,AF220,IF(AE$218=99,AD220,IF(AE$218=0,INDEX($E187:$M187,0,AE$216),(INDEX($E187:$M187,0,AE$218+1)-INDEX($E187:$M187,0,AE$218))/(INDEX($E$185:$M$185,0,AE$218+1)-INDEX($E$185:$M$185,0,AE$218))+AD220)))</f>
        <v>23.94633184211159</v>
      </c>
      <c r="AF220" s="186" cm="1">
        <f t="array" ref="AF220">IF(AF$218=-1,AG220,IF(AF$218=99,AE220,IF(AF$218=0,INDEX($E187:$M187,0,AF$216),(INDEX($E187:$M187,0,AF$218+1)-INDEX($E187:$M187,0,AF$218))/(INDEX($E$185:$M$185,0,AF$218+1)-INDEX($E$185:$M$185,0,AF$218))+AE220)))</f>
        <v>24.60480042727874</v>
      </c>
      <c r="AG220" s="186" cm="1">
        <f t="array" ref="AG220">IF(AG$218=-1,AH220,IF(AG$218=99,AF220,IF(AG$218=0,INDEX($E187:$M187,0,AG$216),(INDEX($E187:$M187,0,AG$218+1)-INDEX($E187:$M187,0,AG$218))/(INDEX($E$185:$M$185,0,AG$218+1)-INDEX($E$185:$M$185,0,AG$218))+AF220)))</f>
        <v>25.263269012445889</v>
      </c>
      <c r="AH220" s="186" cm="1">
        <f t="array" ref="AH220">IF(AH$218=-1,AI220,IF(AH$218=99,AG220,IF(AH$218=0,INDEX($E187:$M187,0,AH$216),(INDEX($E187:$M187,0,AH$218+1)-INDEX($E187:$M187,0,AH$218))/(INDEX($E$185:$M$185,0,AH$218+1)-INDEX($E$185:$M$185,0,AH$218))+AG220)))</f>
        <v>25.921737597613038</v>
      </c>
      <c r="AI220" s="186" cm="1">
        <f t="array" ref="AI220">IF(AI$218=-1,AJ220,IF(AI$218=99,AH220,IF(AI$218=0,INDEX($E187:$M187,0,AI$216),(INDEX($E187:$M187,0,AI$218+1)-INDEX($E187:$M187,0,AI$218))/(INDEX($E$185:$M$185,0,AI$218+1)-INDEX($E$185:$M$185,0,AI$218))+AH220)))</f>
        <v>26.580206182780188</v>
      </c>
      <c r="AJ220" s="186" cm="1">
        <f t="array" ref="AJ220">IF(AJ$218=-1,AK220,IF(AJ$218=99,AI220,IF(AJ$218=0,INDEX($E187:$M187,0,AJ$216),(INDEX($E187:$M187,0,AJ$218+1)-INDEX($E187:$M187,0,AJ$218))/(INDEX($E$185:$M$185,0,AJ$218+1)-INDEX($E$185:$M$185,0,AJ$218))+AI220)))</f>
        <v>27.238674767947337</v>
      </c>
      <c r="AK220" s="186" cm="1">
        <f t="array" ref="AK220">IF(AK$218=-1,AL220,IF(AK$218=99,AJ220,IF(AK$218=0,INDEX($E187:$M187,0,AK$216),(INDEX($E187:$M187,0,AK$218+1)-INDEX($E187:$M187,0,AK$218))/(INDEX($E$185:$M$185,0,AK$218+1)-INDEX($E$185:$M$185,0,AK$218))+AJ220)))</f>
        <v>27.897143353114487</v>
      </c>
      <c r="AL220" s="186" cm="1">
        <f t="array" ref="AL220">IF(AL$218=-1,AM220,IF(AL$218=99,AK220,IF(AL$218=0,INDEX($E187:$M187,0,AL$216),(INDEX($E187:$M187,0,AL$218+1)-INDEX($E187:$M187,0,AL$218))/(INDEX($E$185:$M$185,0,AL$218+1)-INDEX($E$185:$M$185,0,AL$218))+AK220)))</f>
        <v>28.555611938281636</v>
      </c>
      <c r="AM220" s="299">
        <f t="shared" ref="AM220:AM226" si="605">(AL220+AN220)/2</f>
        <v>31.920673636513797</v>
      </c>
      <c r="AN220" s="186" cm="1">
        <f t="array" ref="AN220">IF(AN$218=-1,AO220,IF(AN$218=99,AM220,IF(AN$218=0,INDEX($E187:$M187,0,AN$216),(INDEX($E187:$M187,0,AN$218+1)-INDEX($E187:$M187,0,AN$218))/(INDEX($E$185:$M$185,0,AN$218+1)-INDEX($E$185:$M$185,0,AN$218))+AM220)))</f>
        <v>35.285735334745958</v>
      </c>
      <c r="AO220" s="186" cm="1">
        <f t="array" ref="AO220">IF(AO$218=-1,AP220,IF(AO$218=99,AN220,IF(AO$218=0,INDEX($E187:$M187,0,AO$216),(INDEX($E187:$M187,0,AO$218+1)-INDEX($E187:$M187,0,AO$218))/(INDEX($E$185:$M$185,0,AO$218+1)-INDEX($E$185:$M$185,0,AO$218))+AN220)))</f>
        <v>35.285735334745958</v>
      </c>
      <c r="AP220" s="186" cm="1">
        <f t="array" ref="AP220">IF(AP$218=-1,#REF!,IF(AP$218=99,AO220,IF(AP$218=0,INDEX($E187:$M187,0,AP$216),(INDEX($E187:$M187,0,AP$218+1)-INDEX($E187:$M187,0,AP$218))/(INDEX($E$185:$M$185,0,AP$218+1)-INDEX($E$185:$M$185,0,AP$218))+AO220)))</f>
        <v>35.285735334745958</v>
      </c>
      <c r="AQ220" s="186"/>
      <c r="AT220" s="186"/>
      <c r="AU220" s="186"/>
      <c r="BE220" s="186">
        <f t="shared" si="603"/>
        <v>9.8639485205430191</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2.8980905300598225</v>
      </c>
      <c r="O221" s="186" cm="1">
        <f t="array" ref="O221">IF(O$218=-1,P221,IF(O$218=99,N221,IF(O$218=0,INDEX($E188:$M188,0,O$216),(INDEX($E188:$M188,0,O$218+1)-INDEX($E188:$M188,0,O$218))/(INDEX($E$185:$M$185,0,O$218+1)-INDEX($E$185:$M$185,0,O$218))+N221)))</f>
        <v>2.9813963774700198</v>
      </c>
      <c r="P221" s="186" cm="1">
        <f t="array" ref="P221">IF(P$218=-1,Q221,IF(P$218=99,O221,IF(P$218=0,INDEX($E188:$M188,0,P$216),(INDEX($E188:$M188,0,P$218+1)-INDEX($E188:$M188,0,P$218))/(INDEX($E$185:$M$185,0,P$218+1)-INDEX($E$185:$M$185,0,P$218))+O221)))</f>
        <v>3.0557967635302061</v>
      </c>
      <c r="Q221" s="186" cm="1">
        <f t="array" ref="Q221">IF(Q$218=-1,R221,IF(Q$218=99,P221,IF(Q$218=0,INDEX($E188:$M188,0,Q$216),(INDEX($E188:$M188,0,Q$218+1)-INDEX($E188:$M188,0,Q$218))/(INDEX($E$185:$M$185,0,Q$218+1)-INDEX($E$185:$M$185,0,Q$218))+P221)))</f>
        <v>3.1301971495903924</v>
      </c>
      <c r="R221" s="186" cm="1">
        <f t="array" ref="R221">IF(R$218=-1,S221,IF(R$218=99,Q221,IF(R$218=0,INDEX($E188:$M188,0,R$216),(INDEX($E188:$M188,0,R$218+1)-INDEX($E188:$M188,0,R$218))/(INDEX($E$185:$M$185,0,R$218+1)-INDEX($E$185:$M$185,0,R$218))+Q221)))</f>
        <v>2.9229403611019462</v>
      </c>
      <c r="S221" s="186" cm="1">
        <f t="array" ref="S221">IF(S$218=-1,T221,IF(S$218=99,R221,IF(S$218=0,INDEX($E188:$M188,0,S$216),(INDEX($E188:$M188,0,S$218+1)-INDEX($E188:$M188,0,S$218))/(INDEX($E$185:$M$185,0,S$218+1)-INDEX($E$185:$M$185,0,S$218))+R221)))</f>
        <v>2.9561918715653794</v>
      </c>
      <c r="T221" s="186" cm="1">
        <f t="array" ref="T221">IF(T$218=-1,U221,IF(T$218=99,S221,IF(T$218=0,INDEX($E188:$M188,0,T$216),(INDEX($E188:$M188,0,T$218+1)-INDEX($E188:$M188,0,T$218))/(INDEX($E$185:$M$185,0,T$218+1)-INDEX($E$185:$M$185,0,T$218))+S221)))</f>
        <v>3.0585285803445883</v>
      </c>
      <c r="U221" s="186" cm="1">
        <f t="array" ref="U221">IF(U$218=-1,V221,IF(U$218=99,T221,IF(U$218=0,INDEX($E188:$M188,0,U$216),(INDEX($E188:$M188,0,U$218+1)-INDEX($E188:$M188,0,U$218))/(INDEX($E$185:$M$185,0,U$218+1)-INDEX($E$185:$M$185,0,U$218))+T221)))</f>
        <v>3.1608652891237972</v>
      </c>
      <c r="V221" s="186" cm="1">
        <f t="array" ref="V221">IF(V$218=-1,W221,IF(V$218=99,U221,IF(V$218=0,INDEX($E188:$M188,0,V$216),(INDEX($E188:$M188,0,V$218+1)-INDEX($E188:$M188,0,V$218))/(INDEX($E$185:$M$185,0,V$218+1)-INDEX($E$185:$M$185,0,V$218))+U221)))</f>
        <v>3.263201997903006</v>
      </c>
      <c r="W221" s="186" cm="1">
        <f t="array" ref="W221">IF(W$218=-1,X221,IF(W$218=99,V221,IF(W$218=0,INDEX($E188:$M188,0,W$216),(INDEX($E188:$M188,0,W$218+1)-INDEX($E188:$M188,0,W$218))/(INDEX($E$185:$M$185,0,W$218+1)-INDEX($E$185:$M$185,0,W$218))+V221)))</f>
        <v>3.3655387066822149</v>
      </c>
      <c r="X221" s="186" cm="1">
        <f t="array" ref="X221">IF(X$218=-1,Y221,IF(X$218=99,W221,IF(X$218=0,INDEX($E188:$M188,0,X$216),(INDEX($E188:$M188,0,X$218+1)-INDEX($E188:$M188,0,X$218))/(INDEX($E$185:$M$185,0,X$218+1)-INDEX($E$185:$M$185,0,X$218))+W221)))</f>
        <v>3.4678754154614237</v>
      </c>
      <c r="Y221" s="186" cm="1">
        <f t="array" ref="Y221">IF(Y$218=-1,Z221,IF(Y$218=99,X221,IF(Y$218=0,INDEX($E188:$M188,0,Y$216),(INDEX($E188:$M188,0,Y$218+1)-INDEX($E188:$M188,0,Y$218))/(INDEX($E$185:$M$185,0,Y$218+1)-INDEX($E$185:$M$185,0,Y$218))+X221)))</f>
        <v>3.5702121242406326</v>
      </c>
      <c r="Z221" s="186" cm="1">
        <f t="array" ref="Z221">IF(Z$218=-1,AA221,IF(Z$218=99,Y221,IF(Z$218=0,INDEX($E188:$M188,0,Z$216),(INDEX($E188:$M188,0,Z$218+1)-INDEX($E188:$M188,0,Z$218))/(INDEX($E$185:$M$185,0,Z$218+1)-INDEX($E$185:$M$185,0,Z$218))+Y221)))</f>
        <v>3.6725488330198415</v>
      </c>
      <c r="AA221" s="186" cm="1">
        <f t="array" ref="AA221">IF(AA$218=-1,AB221,IF(AA$218=99,Z221,IF(AA$218=0,INDEX($E188:$M188,0,AA$216),(INDEX($E188:$M188,0,AA$218+1)-INDEX($E188:$M188,0,AA$218))/(INDEX($E$185:$M$185,0,AA$218+1)-INDEX($E$185:$M$185,0,AA$218))+Z221)))</f>
        <v>3.7748855417990503</v>
      </c>
      <c r="AB221" s="186" cm="1">
        <f t="array" ref="AB221">IF(AB$218=-1,AC221,IF(AB$218=99,AA221,IF(AB$218=0,INDEX($E188:$M188,0,AB$216),(INDEX($E188:$M188,0,AB$218+1)-INDEX($E188:$M188,0,AB$218))/(INDEX($E$185:$M$185,0,AB$218+1)-INDEX($E$185:$M$185,0,AB$218))+AA221)))</f>
        <v>3.8772222505782596</v>
      </c>
      <c r="AC221" s="186" cm="1">
        <f t="array" ref="AC221">IF(AC$218=-1,AD221,IF(AC$218=99,AB221,IF(AC$218=0,INDEX($E188:$M188,0,AC$216),(INDEX($E188:$M188,0,AC$218+1)-INDEX($E188:$M188,0,AC$218))/(INDEX($E$185:$M$185,0,AC$218+1)-INDEX($E$185:$M$185,0,AC$218))+AB221)))</f>
        <v>3.9934225891371682</v>
      </c>
      <c r="AD221" s="186" cm="1">
        <f t="array" ref="AD221">IF(AD$218=-1,AE221,IF(AD$218=99,AC221,IF(AD$218=0,INDEX($E188:$M188,0,AD$216),(INDEX($E188:$M188,0,AD$218+1)-INDEX($E188:$M188,0,AD$218))/(INDEX($E$185:$M$185,0,AD$218+1)-INDEX($E$185:$M$185,0,AD$218))+AC221)))</f>
        <v>4.1096229276960772</v>
      </c>
      <c r="AE221" s="186" cm="1">
        <f t="array" ref="AE221">IF(AE$218=-1,AF221,IF(AE$218=99,AD221,IF(AE$218=0,INDEX($E188:$M188,0,AE$216),(INDEX($E188:$M188,0,AE$218+1)-INDEX($E188:$M188,0,AE$218))/(INDEX($E$185:$M$185,0,AE$218+1)-INDEX($E$185:$M$185,0,AE$218))+AD221)))</f>
        <v>4.2258232662549862</v>
      </c>
      <c r="AF221" s="186" cm="1">
        <f t="array" ref="AF221">IF(AF$218=-1,AG221,IF(AF$218=99,AE221,IF(AF$218=0,INDEX($E188:$M188,0,AF$216),(INDEX($E188:$M188,0,AF$218+1)-INDEX($E188:$M188,0,AF$218))/(INDEX($E$185:$M$185,0,AF$218+1)-INDEX($E$185:$M$185,0,AF$218))+AE221)))</f>
        <v>4.3420236048138952</v>
      </c>
      <c r="AG221" s="186" cm="1">
        <f t="array" ref="AG221">IF(AG$218=-1,AH221,IF(AG$218=99,AF221,IF(AG$218=0,INDEX($E188:$M188,0,AG$216),(INDEX($E188:$M188,0,AG$218+1)-INDEX($E188:$M188,0,AG$218))/(INDEX($E$185:$M$185,0,AG$218+1)-INDEX($E$185:$M$185,0,AG$218))+AF221)))</f>
        <v>4.4582239433728041</v>
      </c>
      <c r="AH221" s="186" cm="1">
        <f t="array" ref="AH221">IF(AH$218=-1,AI221,IF(AH$218=99,AG221,IF(AH$218=0,INDEX($E188:$M188,0,AH$216),(INDEX($E188:$M188,0,AH$218+1)-INDEX($E188:$M188,0,AH$218))/(INDEX($E$185:$M$185,0,AH$218+1)-INDEX($E$185:$M$185,0,AH$218))+AG221)))</f>
        <v>4.5744242819317131</v>
      </c>
      <c r="AI221" s="186" cm="1">
        <f t="array" ref="AI221">IF(AI$218=-1,AJ221,IF(AI$218=99,AH221,IF(AI$218=0,INDEX($E188:$M188,0,AI$216),(INDEX($E188:$M188,0,AI$218+1)-INDEX($E188:$M188,0,AI$218))/(INDEX($E$185:$M$185,0,AI$218+1)-INDEX($E$185:$M$185,0,AI$218))+AH221)))</f>
        <v>4.6906246204906221</v>
      </c>
      <c r="AJ221" s="186" cm="1">
        <f t="array" ref="AJ221">IF(AJ$218=-1,AK221,IF(AJ$218=99,AI221,IF(AJ$218=0,INDEX($E188:$M188,0,AJ$216),(INDEX($E188:$M188,0,AJ$218+1)-INDEX($E188:$M188,0,AJ$218))/(INDEX($E$185:$M$185,0,AJ$218+1)-INDEX($E$185:$M$185,0,AJ$218))+AI221)))</f>
        <v>4.8068249590495311</v>
      </c>
      <c r="AK221" s="186" cm="1">
        <f t="array" ref="AK221">IF(AK$218=-1,AL221,IF(AK$218=99,AJ221,IF(AK$218=0,INDEX($E188:$M188,0,AK$216),(INDEX($E188:$M188,0,AK$218+1)-INDEX($E188:$M188,0,AK$218))/(INDEX($E$185:$M$185,0,AK$218+1)-INDEX($E$185:$M$185,0,AK$218))+AJ221)))</f>
        <v>4.9230252976084401</v>
      </c>
      <c r="AL221" s="186" cm="1">
        <f t="array" ref="AL221">IF(AL$218=-1,AM221,IF(AL$218=99,AK221,IF(AL$218=0,INDEX($E188:$M188,0,AL$216),(INDEX($E188:$M188,0,AL$218+1)-INDEX($E188:$M188,0,AL$218))/(INDEX($E$185:$M$185,0,AL$218+1)-INDEX($E$185:$M$185,0,AL$218))+AK221)))</f>
        <v>5.0392256361673464</v>
      </c>
      <c r="AM221" s="299">
        <f t="shared" si="605"/>
        <v>5.6330600535024331</v>
      </c>
      <c r="AN221" s="186" cm="1">
        <f t="array" ref="AN221">IF(AN$218=-1,AO221,IF(AN$218=99,AM221,IF(AN$218=0,INDEX($E188:$M188,0,AN$216),(INDEX($E188:$M188,0,AN$218+1)-INDEX($E188:$M188,0,AN$218))/(INDEX($E$185:$M$185,0,AN$218+1)-INDEX($E$185:$M$185,0,AN$218))+AM221)))</f>
        <v>6.2268944708375207</v>
      </c>
      <c r="AO221" s="186" cm="1">
        <f t="array" ref="AO221">IF(AO$218=-1,AP221,IF(AO$218=99,AN221,IF(AO$218=0,INDEX($E188:$M188,0,AO$216),(INDEX($E188:$M188,0,AO$218+1)-INDEX($E188:$M188,0,AO$218))/(INDEX($E$185:$M$185,0,AO$218+1)-INDEX($E$185:$M$185,0,AO$218))+AN221)))</f>
        <v>6.2268944708375207</v>
      </c>
      <c r="AP221" s="186" cm="1">
        <f t="array" ref="AP221">IF(AP$218=-1,#REF!,IF(AP$218=99,AO221,IF(AP$218=0,INDEX($E188:$M188,0,AP$216),(INDEX($E188:$M188,0,AP$218+1)-INDEX($E188:$M188,0,AP$218))/(INDEX($E$185:$M$185,0,AP$218+1)-INDEX($E$185:$M$185,0,AP$218))+AO221)))</f>
        <v>6.2268944708375207</v>
      </c>
      <c r="AQ221" s="186"/>
      <c r="AT221" s="186"/>
      <c r="AU221" s="186"/>
      <c r="BE221" s="186">
        <f t="shared" si="603"/>
        <v>3.3624693609771357</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0.92196083177633081</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0.78309838093263129</v>
      </c>
      <c r="T222" s="186" cm="1">
        <f t="array" ref="T222">IF(T$218=-1,U222,IF(T$218=99,S222,IF(T$218=0,INDEX($E189:$M189,0,T$216),(INDEX($E189:$M189,0,T$218+1)-INDEX($E189:$M189,0,T$218))/(INDEX($E$185:$M$185,0,T$218+1)-INDEX($E$185:$M$185,0,T$218))+S222)))</f>
        <v>0.78550381038063366</v>
      </c>
      <c r="U222" s="186" cm="1">
        <f t="array" ref="U222">IF(U$218=-1,V222,IF(U$218=99,T222,IF(U$218=0,INDEX($E189:$M189,0,U$216),(INDEX($E189:$M189,0,U$218+1)-INDEX($E189:$M189,0,U$218))/(INDEX($E$185:$M$185,0,U$218+1)-INDEX($E$185:$M$185,0,U$218))+T222)))</f>
        <v>0.78790923982863603</v>
      </c>
      <c r="V222" s="186" cm="1">
        <f t="array" ref="V222">IF(V$218=-1,W222,IF(V$218=99,U222,IF(V$218=0,INDEX($E189:$M189,0,V$216),(INDEX($E189:$M189,0,V$218+1)-INDEX($E189:$M189,0,V$218))/(INDEX($E$185:$M$185,0,V$218+1)-INDEX($E$185:$M$185,0,V$218))+U222)))</f>
        <v>0.7903146692766384</v>
      </c>
      <c r="W222" s="186" cm="1">
        <f t="array" ref="W222">IF(W$218=-1,X222,IF(W$218=99,V222,IF(W$218=0,INDEX($E189:$M189,0,W$216),(INDEX($E189:$M189,0,W$218+1)-INDEX($E189:$M189,0,W$218))/(INDEX($E$185:$M$185,0,W$218+1)-INDEX($E$185:$M$185,0,W$218))+V222)))</f>
        <v>0.79272009872464078</v>
      </c>
      <c r="X222" s="186" cm="1">
        <f t="array" ref="X222">IF(X$218=-1,Y222,IF(X$218=99,W222,IF(X$218=0,INDEX($E189:$M189,0,X$216),(INDEX($E189:$M189,0,X$218+1)-INDEX($E189:$M189,0,X$218))/(INDEX($E$185:$M$185,0,X$218+1)-INDEX($E$185:$M$185,0,X$218))+W222)))</f>
        <v>0.79512552817264315</v>
      </c>
      <c r="Y222" s="186" cm="1">
        <f t="array" ref="Y222">IF(Y$218=-1,Z222,IF(Y$218=99,X222,IF(Y$218=0,INDEX($E189:$M189,0,Y$216),(INDEX($E189:$M189,0,Y$218+1)-INDEX($E189:$M189,0,Y$218))/(INDEX($E$185:$M$185,0,Y$218+1)-INDEX($E$185:$M$185,0,Y$218))+X222)))</f>
        <v>0.79753095762064552</v>
      </c>
      <c r="Z222" s="186" cm="1">
        <f t="array" ref="Z222">IF(Z$218=-1,AA222,IF(Z$218=99,Y222,IF(Z$218=0,INDEX($E189:$M189,0,Z$216),(INDEX($E189:$M189,0,Z$218+1)-INDEX($E189:$M189,0,Z$218))/(INDEX($E$185:$M$185,0,Z$218+1)-INDEX($E$185:$M$185,0,Z$218))+Y222)))</f>
        <v>0.79993638706864789</v>
      </c>
      <c r="AA222" s="186" cm="1">
        <f t="array" ref="AA222">IF(AA$218=-1,AB222,IF(AA$218=99,Z222,IF(AA$218=0,INDEX($E189:$M189,0,AA$216),(INDEX($E189:$M189,0,AA$218+1)-INDEX($E189:$M189,0,AA$218))/(INDEX($E$185:$M$185,0,AA$218+1)-INDEX($E$185:$M$185,0,AA$218))+Z222)))</f>
        <v>0.80234181651665026</v>
      </c>
      <c r="AB222" s="186" cm="1">
        <f t="array" ref="AB222">IF(AB$218=-1,AC222,IF(AB$218=99,AA222,IF(AB$218=0,INDEX($E189:$M189,0,AB$216),(INDEX($E189:$M189,0,AB$218+1)-INDEX($E189:$M189,0,AB$218))/(INDEX($E$185:$M$185,0,AB$218+1)-INDEX($E$185:$M$185,0,AB$218))+AA222)))</f>
        <v>0.80474724596465264</v>
      </c>
      <c r="AC222" s="186" cm="1">
        <f t="array" ref="AC222">IF(AC$218=-1,AD222,IF(AC$218=99,AB222,IF(AC$218=0,INDEX($E189:$M189,0,AC$216),(INDEX($E189:$M189,0,AC$218+1)-INDEX($E189:$M189,0,AC$218))/(INDEX($E$185:$M$185,0,AC$218+1)-INDEX($E$185:$M$185,0,AC$218))+AB222)))</f>
        <v>0.80185858526531995</v>
      </c>
      <c r="AD222" s="186" cm="1">
        <f t="array" ref="AD222">IF(AD$218=-1,AE222,IF(AD$218=99,AC222,IF(AD$218=0,INDEX($E189:$M189,0,AD$216),(INDEX($E189:$M189,0,AD$218+1)-INDEX($E189:$M189,0,AD$218))/(INDEX($E$185:$M$185,0,AD$218+1)-INDEX($E$185:$M$185,0,AD$218))+AC222)))</f>
        <v>0.79896992456598726</v>
      </c>
      <c r="AE222" s="186" cm="1">
        <f t="array" ref="AE222">IF(AE$218=-1,AF222,IF(AE$218=99,AD222,IF(AE$218=0,INDEX($E189:$M189,0,AE$216),(INDEX($E189:$M189,0,AE$218+1)-INDEX($E189:$M189,0,AE$218))/(INDEX($E$185:$M$185,0,AE$218+1)-INDEX($E$185:$M$185,0,AE$218))+AD222)))</f>
        <v>0.79608126386665456</v>
      </c>
      <c r="AF222" s="186" cm="1">
        <f t="array" ref="AF222">IF(AF$218=-1,AG222,IF(AF$218=99,AE222,IF(AF$218=0,INDEX($E189:$M189,0,AF$216),(INDEX($E189:$M189,0,AF$218+1)-INDEX($E189:$M189,0,AF$218))/(INDEX($E$185:$M$185,0,AF$218+1)-INDEX($E$185:$M$185,0,AF$218))+AE222)))</f>
        <v>0.79319260316732187</v>
      </c>
      <c r="AG222" s="186" cm="1">
        <f t="array" ref="AG222">IF(AG$218=-1,AH222,IF(AG$218=99,AF222,IF(AG$218=0,INDEX($E189:$M189,0,AG$216),(INDEX($E189:$M189,0,AG$218+1)-INDEX($E189:$M189,0,AG$218))/(INDEX($E$185:$M$185,0,AG$218+1)-INDEX($E$185:$M$185,0,AG$218))+AF222)))</f>
        <v>0.79030394246798918</v>
      </c>
      <c r="AH222" s="186" cm="1">
        <f t="array" ref="AH222">IF(AH$218=-1,AI222,IF(AH$218=99,AG222,IF(AH$218=0,INDEX($E189:$M189,0,AH$216),(INDEX($E189:$M189,0,AH$218+1)-INDEX($E189:$M189,0,AH$218))/(INDEX($E$185:$M$185,0,AH$218+1)-INDEX($E$185:$M$185,0,AH$218))+AG222)))</f>
        <v>0.78741528176865649</v>
      </c>
      <c r="AI222" s="186" cm="1">
        <f t="array" ref="AI222">IF(AI$218=-1,AJ222,IF(AI$218=99,AH222,IF(AI$218=0,INDEX($E189:$M189,0,AI$216),(INDEX($E189:$M189,0,AI$218+1)-INDEX($E189:$M189,0,AI$218))/(INDEX($E$185:$M$185,0,AI$218+1)-INDEX($E$185:$M$185,0,AI$218))+AH222)))</f>
        <v>0.7845266210693238</v>
      </c>
      <c r="AJ222" s="186" cm="1">
        <f t="array" ref="AJ222">IF(AJ$218=-1,AK222,IF(AJ$218=99,AI222,IF(AJ$218=0,INDEX($E189:$M189,0,AJ$216),(INDEX($E189:$M189,0,AJ$218+1)-INDEX($E189:$M189,0,AJ$218))/(INDEX($E$185:$M$185,0,AJ$218+1)-INDEX($E$185:$M$185,0,AJ$218))+AI222)))</f>
        <v>0.78163796036999111</v>
      </c>
      <c r="AK222" s="186" cm="1">
        <f t="array" ref="AK222">IF(AK$218=-1,AL222,IF(AK$218=99,AJ222,IF(AK$218=0,INDEX($E189:$M189,0,AK$216),(INDEX($E189:$M189,0,AK$218+1)-INDEX($E189:$M189,0,AK$218))/(INDEX($E$185:$M$185,0,AK$218+1)-INDEX($E$185:$M$185,0,AK$218))+AJ222)))</f>
        <v>0.77874929967065842</v>
      </c>
      <c r="AL222" s="186" cm="1">
        <f t="array" ref="AL222">IF(AL$218=-1,AM222,IF(AL$218=99,AK222,IF(AL$218=0,INDEX($E189:$M189,0,AL$216),(INDEX($E189:$M189,0,AL$218+1)-INDEX($E189:$M189,0,AL$218))/(INDEX($E$185:$M$185,0,AL$218+1)-INDEX($E$185:$M$185,0,AL$218))+AK222)))</f>
        <v>0.77586063897132618</v>
      </c>
      <c r="AM222" s="299">
        <f t="shared" si="605"/>
        <v>0.75087315170535163</v>
      </c>
      <c r="AN222" s="186" cm="1">
        <f t="array" ref="AN222">IF(AN$218=-1,AO222,IF(AN$218=99,AM222,IF(AN$218=0,INDEX($E189:$M189,0,AN$216),(INDEX($E189:$M189,0,AN$218+1)-INDEX($E189:$M189,0,AN$218))/(INDEX($E$185:$M$185,0,AN$218+1)-INDEX($E$185:$M$185,0,AN$218))+AM222)))</f>
        <v>0.72588566443937708</v>
      </c>
      <c r="AO222" s="186" cm="1">
        <f t="array" ref="AO222">IF(AO$218=-1,AP222,IF(AO$218=99,AN222,IF(AO$218=0,INDEX($E189:$M189,0,AO$216),(INDEX($E189:$M189,0,AO$218+1)-INDEX($E189:$M189,0,AO$218))/(INDEX($E$185:$M$185,0,AO$218+1)-INDEX($E$185:$M$185,0,AO$218))+AN222)))</f>
        <v>0.72588566443937708</v>
      </c>
      <c r="AP222" s="186" cm="1">
        <f t="array" ref="AP222">IF(AP$218=-1,#REF!,IF(AP$218=99,AO222,IF(AP$218=0,INDEX($E189:$M189,0,AP$216),(INDEX($E189:$M189,0,AP$218+1)-INDEX($E189:$M189,0,AP$218))/(INDEX($E$185:$M$185,0,AP$218+1)-INDEX($E$185:$M$185,0,AP$218))+AO222)))</f>
        <v>0.72588566443937708</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6.9124271047261487</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7.3982388063495454</v>
      </c>
      <c r="T223" s="186" cm="1">
        <f t="array" ref="T223">IF(T$218=-1,U223,IF(T$218=99,S223,IF(T$218=0,INDEX($E190:$M190,0,T$216),(INDEX($E190:$M190,0,T$218+1)-INDEX($E190:$M190,0,T$218))/(INDEX($E$185:$M$185,0,T$218+1)-INDEX($E$185:$M$185,0,T$218))+S223)))</f>
        <v>7.4209638456568072</v>
      </c>
      <c r="U223" s="186" cm="1">
        <f t="array" ref="U223">IF(U$218=-1,V223,IF(U$218=99,T223,IF(U$218=0,INDEX($E190:$M190,0,U$216),(INDEX($E190:$M190,0,U$218+1)-INDEX($E190:$M190,0,U$218))/(INDEX($E$185:$M$185,0,U$218+1)-INDEX($E$185:$M$185,0,U$218))+T223)))</f>
        <v>7.443688884964069</v>
      </c>
      <c r="V223" s="186" cm="1">
        <f t="array" ref="V223">IF(V$218=-1,W223,IF(V$218=99,U223,IF(V$218=0,INDEX($E190:$M190,0,V$216),(INDEX($E190:$M190,0,V$218+1)-INDEX($E190:$M190,0,V$218))/(INDEX($E$185:$M$185,0,V$218+1)-INDEX($E$185:$M$185,0,V$218))+U223)))</f>
        <v>7.4664139242713308</v>
      </c>
      <c r="W223" s="186" cm="1">
        <f t="array" ref="W223">IF(W$218=-1,X223,IF(W$218=99,V223,IF(W$218=0,INDEX($E190:$M190,0,W$216),(INDEX($E190:$M190,0,W$218+1)-INDEX($E190:$M190,0,W$218))/(INDEX($E$185:$M$185,0,W$218+1)-INDEX($E$185:$M$185,0,W$218))+V223)))</f>
        <v>7.4891389635785925</v>
      </c>
      <c r="X223" s="186" cm="1">
        <f t="array" ref="X223">IF(X$218=-1,Y223,IF(X$218=99,W223,IF(X$218=0,INDEX($E190:$M190,0,X$216),(INDEX($E190:$M190,0,X$218+1)-INDEX($E190:$M190,0,X$218))/(INDEX($E$185:$M$185,0,X$218+1)-INDEX($E$185:$M$185,0,X$218))+W223)))</f>
        <v>7.5118640028858543</v>
      </c>
      <c r="Y223" s="186" cm="1">
        <f t="array" ref="Y223">IF(Y$218=-1,Z223,IF(Y$218=99,X223,IF(Y$218=0,INDEX($E190:$M190,0,Y$216),(INDEX($E190:$M190,0,Y$218+1)-INDEX($E190:$M190,0,Y$218))/(INDEX($E$185:$M$185,0,Y$218+1)-INDEX($E$185:$M$185,0,Y$218))+X223)))</f>
        <v>7.5345890421931161</v>
      </c>
      <c r="Z223" s="186" cm="1">
        <f t="array" ref="Z223">IF(Z$218=-1,AA223,IF(Z$218=99,Y223,IF(Z$218=0,INDEX($E190:$M190,0,Z$216),(INDEX($E190:$M190,0,Z$218+1)-INDEX($E190:$M190,0,Z$218))/(INDEX($E$185:$M$185,0,Z$218+1)-INDEX($E$185:$M$185,0,Z$218))+Y223)))</f>
        <v>7.5573140815003779</v>
      </c>
      <c r="AA223" s="186" cm="1">
        <f t="array" ref="AA223">IF(AA$218=-1,AB223,IF(AA$218=99,Z223,IF(AA$218=0,INDEX($E190:$M190,0,AA$216),(INDEX($E190:$M190,0,AA$218+1)-INDEX($E190:$M190,0,AA$218))/(INDEX($E$185:$M$185,0,AA$218+1)-INDEX($E$185:$M$185,0,AA$218))+Z223)))</f>
        <v>7.5800391208076396</v>
      </c>
      <c r="AB223" s="186" cm="1">
        <f t="array" ref="AB223">IF(AB$218=-1,AC223,IF(AB$218=99,AA223,IF(AB$218=0,INDEX($E190:$M190,0,AB$216),(INDEX($E190:$M190,0,AB$218+1)-INDEX($E190:$M190,0,AB$218))/(INDEX($E$185:$M$185,0,AB$218+1)-INDEX($E$185:$M$185,0,AB$218))+AA223)))</f>
        <v>7.6027641601149014</v>
      </c>
      <c r="AC223" s="186" cm="1">
        <f t="array" ref="AC223">IF(AC$218=-1,AD223,IF(AC$218=99,AB223,IF(AC$218=0,INDEX($E190:$M190,0,AC$216),(INDEX($E190:$M190,0,AC$218+1)-INDEX($E190:$M190,0,AC$218))/(INDEX($E$185:$M$185,0,AC$218+1)-INDEX($E$185:$M$185,0,AC$218))+AB223)))</f>
        <v>7.575473844869034</v>
      </c>
      <c r="AD223" s="186" cm="1">
        <f t="array" ref="AD223">IF(AD$218=-1,AE223,IF(AD$218=99,AC223,IF(AD$218=0,INDEX($E190:$M190,0,AD$216),(INDEX($E190:$M190,0,AD$218+1)-INDEX($E190:$M190,0,AD$218))/(INDEX($E$185:$M$185,0,AD$218+1)-INDEX($E$185:$M$185,0,AD$218))+AC223)))</f>
        <v>7.5481835296231665</v>
      </c>
      <c r="AE223" s="186" cm="1">
        <f t="array" ref="AE223">IF(AE$218=-1,AF223,IF(AE$218=99,AD223,IF(AE$218=0,INDEX($E190:$M190,0,AE$216),(INDEX($E190:$M190,0,AE$218+1)-INDEX($E190:$M190,0,AE$218))/(INDEX($E$185:$M$185,0,AE$218+1)-INDEX($E$185:$M$185,0,AE$218))+AD223)))</f>
        <v>7.5208932143772991</v>
      </c>
      <c r="AF223" s="186" cm="1">
        <f t="array" ref="AF223">IF(AF$218=-1,AG223,IF(AF$218=99,AE223,IF(AF$218=0,INDEX($E190:$M190,0,AF$216),(INDEX($E190:$M190,0,AF$218+1)-INDEX($E190:$M190,0,AF$218))/(INDEX($E$185:$M$185,0,AF$218+1)-INDEX($E$185:$M$185,0,AF$218))+AE223)))</f>
        <v>7.4936028991314316</v>
      </c>
      <c r="AG223" s="186" cm="1">
        <f t="array" ref="AG223">IF(AG$218=-1,AH223,IF(AG$218=99,AF223,IF(AG$218=0,INDEX($E190:$M190,0,AG$216),(INDEX($E190:$M190,0,AG$218+1)-INDEX($E190:$M190,0,AG$218))/(INDEX($E$185:$M$185,0,AG$218+1)-INDEX($E$185:$M$185,0,AG$218))+AF223)))</f>
        <v>7.4663125838855642</v>
      </c>
      <c r="AH223" s="186" cm="1">
        <f t="array" ref="AH223">IF(AH$218=-1,AI223,IF(AH$218=99,AG223,IF(AH$218=0,INDEX($E190:$M190,0,AH$216),(INDEX($E190:$M190,0,AH$218+1)-INDEX($E190:$M190,0,AH$218))/(INDEX($E$185:$M$185,0,AH$218+1)-INDEX($E$185:$M$185,0,AH$218))+AG223)))</f>
        <v>7.4390222686396967</v>
      </c>
      <c r="AI223" s="186" cm="1">
        <f t="array" ref="AI223">IF(AI$218=-1,AJ223,IF(AI$218=99,AH223,IF(AI$218=0,INDEX($E190:$M190,0,AI$216),(INDEX($E190:$M190,0,AI$218+1)-INDEX($E190:$M190,0,AI$218))/(INDEX($E$185:$M$185,0,AI$218+1)-INDEX($E$185:$M$185,0,AI$218))+AH223)))</f>
        <v>7.4117319533938293</v>
      </c>
      <c r="AJ223" s="186" cm="1">
        <f t="array" ref="AJ223">IF(AJ$218=-1,AK223,IF(AJ$218=99,AI223,IF(AJ$218=0,INDEX($E190:$M190,0,AJ$216),(INDEX($E190:$M190,0,AJ$218+1)-INDEX($E190:$M190,0,AJ$218))/(INDEX($E$185:$M$185,0,AJ$218+1)-INDEX($E$185:$M$185,0,AJ$218))+AI223)))</f>
        <v>7.3844416381479618</v>
      </c>
      <c r="AK223" s="186" cm="1">
        <f t="array" ref="AK223">IF(AK$218=-1,AL223,IF(AK$218=99,AJ223,IF(AK$218=0,INDEX($E190:$M190,0,AK$216),(INDEX($E190:$M190,0,AK$218+1)-INDEX($E190:$M190,0,AK$218))/(INDEX($E$185:$M$185,0,AK$218+1)-INDEX($E$185:$M$185,0,AK$218))+AJ223)))</f>
        <v>7.3571513229020944</v>
      </c>
      <c r="AL223" s="186" cm="1">
        <f t="array" ref="AL223">IF(AL$218=-1,AM223,IF(AL$218=99,AK223,IF(AL$218=0,INDEX($E190:$M190,0,AL$216),(INDEX($E190:$M190,0,AL$218+1)-INDEX($E190:$M190,0,AL$218))/(INDEX($E$185:$M$185,0,AL$218+1)-INDEX($E$185:$M$185,0,AL$218))+AK223)))</f>
        <v>7.3298610076562296</v>
      </c>
      <c r="AM223" s="299">
        <f t="shared" si="605"/>
        <v>7.093794374822517</v>
      </c>
      <c r="AN223" s="186" cm="1">
        <f t="array" ref="AN223">IF(AN$218=-1,AO223,IF(AN$218=99,AM223,IF(AN$218=0,INDEX($E190:$M190,0,AN$216),(INDEX($E190:$M190,0,AN$218+1)-INDEX($E190:$M190,0,AN$218))/(INDEX($E$185:$M$185,0,AN$218+1)-INDEX($E$185:$M$185,0,AN$218))+AM223)))</f>
        <v>6.8577277419888052</v>
      </c>
      <c r="AO223" s="186" cm="1">
        <f t="array" ref="AO223">IF(AO$218=-1,AP223,IF(AO$218=99,AN223,IF(AO$218=0,INDEX($E190:$M190,0,AO$216),(INDEX($E190:$M190,0,AO$218+1)-INDEX($E190:$M190,0,AO$218))/(INDEX($E$185:$M$185,0,AO$218+1)-INDEX($E$185:$M$185,0,AO$218))+AN223)))</f>
        <v>6.8577277419888052</v>
      </c>
      <c r="AP223" s="186" cm="1">
        <f t="array" ref="AP223">IF(AP$218=-1,#REF!,IF(AP$218=99,AO223,IF(AP$218=0,INDEX($E190:$M190,0,AP$216),(INDEX($E190:$M190,0,AP$218+1)-INDEX($E190:$M190,0,AP$218))/(INDEX($E$185:$M$185,0,AP$218+1)-INDEX($E$185:$M$185,0,AP$218))+AO223)))</f>
        <v>6.8577277419888052</v>
      </c>
      <c r="AQ223" s="186"/>
      <c r="AT223" s="186"/>
      <c r="AU223" s="186"/>
      <c r="BE223" s="186">
        <f t="shared" si="603"/>
        <v>5.9838372630530099</v>
      </c>
      <c r="BF223" s="109">
        <f t="shared" si="604"/>
        <v>7.91070126989602E-2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0.2948140331325238</v>
      </c>
      <c r="T224" s="186" cm="1">
        <f t="array" ref="T224">IF(T$218=-1,U224,IF(T$218=99,S224,IF(T$218=0,INDEX($E191:$M191,0,T$216),(INDEX($E191:$M191,0,T$218+1)-INDEX($E191:$M191,0,T$218))/(INDEX($E$185:$M$185,0,T$218+1)-INDEX($E$185:$M$185,0,T$218))+S224)))</f>
        <v>0.32574684393041081</v>
      </c>
      <c r="U224" s="186" cm="1">
        <f t="array" ref="U224">IF(U$218=-1,V224,IF(U$218=99,T224,IF(U$218=0,INDEX($E191:$M191,0,U$216),(INDEX($E191:$M191,0,U$218+1)-INDEX($E191:$M191,0,U$218))/(INDEX($E$185:$M$185,0,U$218+1)-INDEX($E$185:$M$185,0,U$218))+T224)))</f>
        <v>0.35667965472829782</v>
      </c>
      <c r="V224" s="186" cm="1">
        <f t="array" ref="V224">IF(V$218=-1,W224,IF(V$218=99,U224,IF(V$218=0,INDEX($E191:$M191,0,V$216),(INDEX($E191:$M191,0,V$218+1)-INDEX($E191:$M191,0,V$218))/(INDEX($E$185:$M$185,0,V$218+1)-INDEX($E$185:$M$185,0,V$218))+U224)))</f>
        <v>0.38761246552618484</v>
      </c>
      <c r="W224" s="186" cm="1">
        <f t="array" ref="W224">IF(W$218=-1,X224,IF(W$218=99,V224,IF(W$218=0,INDEX($E191:$M191,0,W$216),(INDEX($E191:$M191,0,W$218+1)-INDEX($E191:$M191,0,W$218))/(INDEX($E$185:$M$185,0,W$218+1)-INDEX($E$185:$M$185,0,W$218))+V224)))</f>
        <v>0.41854527632407185</v>
      </c>
      <c r="X224" s="186" cm="1">
        <f t="array" ref="X224">IF(X$218=-1,Y224,IF(X$218=99,W224,IF(X$218=0,INDEX($E191:$M191,0,X$216),(INDEX($E191:$M191,0,X$218+1)-INDEX($E191:$M191,0,X$218))/(INDEX($E$185:$M$185,0,X$218+1)-INDEX($E$185:$M$185,0,X$218))+W224)))</f>
        <v>0.44947808712195886</v>
      </c>
      <c r="Y224" s="186" cm="1">
        <f t="array" ref="Y224">IF(Y$218=-1,Z224,IF(Y$218=99,X224,IF(Y$218=0,INDEX($E191:$M191,0,Y$216),(INDEX($E191:$M191,0,Y$218+1)-INDEX($E191:$M191,0,Y$218))/(INDEX($E$185:$M$185,0,Y$218+1)-INDEX($E$185:$M$185,0,Y$218))+X224)))</f>
        <v>0.48041089791984587</v>
      </c>
      <c r="Z224" s="186" cm="1">
        <f t="array" ref="Z224">IF(Z$218=-1,AA224,IF(Z$218=99,Y224,IF(Z$218=0,INDEX($E191:$M191,0,Z$216),(INDEX($E191:$M191,0,Z$218+1)-INDEX($E191:$M191,0,Z$218))/(INDEX($E$185:$M$185,0,Z$218+1)-INDEX($E$185:$M$185,0,Z$218))+Y224)))</f>
        <v>0.51134370871773283</v>
      </c>
      <c r="AA224" s="186" cm="1">
        <f t="array" ref="AA224">IF(AA$218=-1,AB224,IF(AA$218=99,Z224,IF(AA$218=0,INDEX($E191:$M191,0,AA$216),(INDEX($E191:$M191,0,AA$218+1)-INDEX($E191:$M191,0,AA$218))/(INDEX($E$185:$M$185,0,AA$218+1)-INDEX($E$185:$M$185,0,AA$218))+Z224)))</f>
        <v>0.54227651951561984</v>
      </c>
      <c r="AB224" s="186" cm="1">
        <f t="array" ref="AB224">IF(AB$218=-1,AC224,IF(AB$218=99,AA224,IF(AB$218=0,INDEX($E191:$M191,0,AB$216),(INDEX($E191:$M191,0,AB$218+1)-INDEX($E191:$M191,0,AB$218))/(INDEX($E$185:$M$185,0,AB$218+1)-INDEX($E$185:$M$185,0,AB$218))+AA224)))</f>
        <v>0.57320933031350685</v>
      </c>
      <c r="AC224" s="186" cm="1">
        <f t="array" ref="AC224">IF(AC$218=-1,AD224,IF(AC$218=99,AB224,IF(AC$218=0,INDEX($E191:$M191,0,AC$216),(INDEX($E191:$M191,0,AC$218+1)-INDEX($E191:$M191,0,AC$218))/(INDEX($E$185:$M$185,0,AC$218+1)-INDEX($E$185:$M$185,0,AC$218))+AB224)))</f>
        <v>0.62613565283380013</v>
      </c>
      <c r="AD224" s="186" cm="1">
        <f t="array" ref="AD224">IF(AD$218=-1,AE224,IF(AD$218=99,AC224,IF(AD$218=0,INDEX($E191:$M191,0,AD$216),(INDEX($E191:$M191,0,AD$218+1)-INDEX($E191:$M191,0,AD$218))/(INDEX($E$185:$M$185,0,AD$218+1)-INDEX($E$185:$M$185,0,AD$218))+AC224)))</f>
        <v>0.67906197535409341</v>
      </c>
      <c r="AE224" s="186" cm="1">
        <f t="array" ref="AE224">IF(AE$218=-1,AF224,IF(AE$218=99,AD224,IF(AE$218=0,INDEX($E191:$M191,0,AE$216),(INDEX($E191:$M191,0,AE$218+1)-INDEX($E191:$M191,0,AE$218))/(INDEX($E$185:$M$185,0,AE$218+1)-INDEX($E$185:$M$185,0,AE$218))+AD224)))</f>
        <v>0.73198829787438668</v>
      </c>
      <c r="AF224" s="186" cm="1">
        <f t="array" ref="AF224">IF(AF$218=-1,AG224,IF(AF$218=99,AE224,IF(AF$218=0,INDEX($E191:$M191,0,AF$216),(INDEX($E191:$M191,0,AF$218+1)-INDEX($E191:$M191,0,AF$218))/(INDEX($E$185:$M$185,0,AF$218+1)-INDEX($E$185:$M$185,0,AF$218))+AE224)))</f>
        <v>0.78491462039467996</v>
      </c>
      <c r="AG224" s="186" cm="1">
        <f t="array" ref="AG224">IF(AG$218=-1,AH224,IF(AG$218=99,AF224,IF(AG$218=0,INDEX($E191:$M191,0,AG$216),(INDEX($E191:$M191,0,AG$218+1)-INDEX($E191:$M191,0,AG$218))/(INDEX($E$185:$M$185,0,AG$218+1)-INDEX($E$185:$M$185,0,AG$218))+AF224)))</f>
        <v>0.83784094291497324</v>
      </c>
      <c r="AH224" s="186" cm="1">
        <f t="array" ref="AH224">IF(AH$218=-1,AI224,IF(AH$218=99,AG224,IF(AH$218=0,INDEX($E191:$M191,0,AH$216),(INDEX($E191:$M191,0,AH$218+1)-INDEX($E191:$M191,0,AH$218))/(INDEX($E$185:$M$185,0,AH$218+1)-INDEX($E$185:$M$185,0,AH$218))+AG224)))</f>
        <v>0.89076726543526652</v>
      </c>
      <c r="AI224" s="186" cm="1">
        <f t="array" ref="AI224">IF(AI$218=-1,AJ224,IF(AI$218=99,AH224,IF(AI$218=0,INDEX($E191:$M191,0,AI$216),(INDEX($E191:$M191,0,AI$218+1)-INDEX($E191:$M191,0,AI$218))/(INDEX($E$185:$M$185,0,AI$218+1)-INDEX($E$185:$M$185,0,AI$218))+AH224)))</f>
        <v>0.9436935879555598</v>
      </c>
      <c r="AJ224" s="186" cm="1">
        <f t="array" ref="AJ224">IF(AJ$218=-1,AK224,IF(AJ$218=99,AI224,IF(AJ$218=0,INDEX($E191:$M191,0,AJ$216),(INDEX($E191:$M191,0,AJ$218+1)-INDEX($E191:$M191,0,AJ$218))/(INDEX($E$185:$M$185,0,AJ$218+1)-INDEX($E$185:$M$185,0,AJ$218))+AI224)))</f>
        <v>0.99661991047585308</v>
      </c>
      <c r="AK224" s="186" cm="1">
        <f t="array" ref="AK224">IF(AK$218=-1,AL224,IF(AK$218=99,AJ224,IF(AK$218=0,INDEX($E191:$M191,0,AK$216),(INDEX($E191:$M191,0,AK$218+1)-INDEX($E191:$M191,0,AK$218))/(INDEX($E$185:$M$185,0,AK$218+1)-INDEX($E$185:$M$185,0,AK$218))+AJ224)))</f>
        <v>1.0495462329961462</v>
      </c>
      <c r="AL224" s="186" cm="1">
        <f t="array" ref="AL224">IF(AL$218=-1,AM224,IF(AL$218=99,AK224,IF(AL$218=0,INDEX($E191:$M191,0,AL$216),(INDEX($E191:$M191,0,AL$218+1)-INDEX($E191:$M191,0,AL$218))/(INDEX($E$185:$M$185,0,AL$218+1)-INDEX($E$185:$M$185,0,AL$218))+AK224)))</f>
        <v>1.1024725555164394</v>
      </c>
      <c r="AM224" s="299">
        <f t="shared" si="605"/>
        <v>1.3565175820138515</v>
      </c>
      <c r="AN224" s="186" cm="1">
        <f t="array" ref="AN224">IF(AN$218=-1,AO224,IF(AN$218=99,AM224,IF(AN$218=0,INDEX($E191:$M191,0,AN$216),(INDEX($E191:$M191,0,AN$218+1)-INDEX($E191:$M191,0,AN$218))/(INDEX($E$185:$M$185,0,AN$218+1)-INDEX($E$185:$M$185,0,AN$218))+AM224)))</f>
        <v>1.6105626085112634</v>
      </c>
      <c r="AO224" s="186" cm="1">
        <f t="array" ref="AO224">IF(AO$218=-1,AP224,IF(AO$218=99,AN224,IF(AO$218=0,INDEX($E191:$M191,0,AO$216),(INDEX($E191:$M191,0,AO$218+1)-INDEX($E191:$M191,0,AO$218))/(INDEX($E$185:$M$185,0,AO$218+1)-INDEX($E$185:$M$185,0,AO$218))+AN224)))</f>
        <v>1.6105626085112634</v>
      </c>
      <c r="AP224" s="186" cm="1">
        <f t="array" ref="AP224">IF(AP$218=-1,#REF!,IF(AP$218=99,AO224,IF(AP$218=0,INDEX($E191:$M191,0,AP$216),(INDEX($E191:$M191,0,AP$218+1)-INDEX($E191:$M191,0,AP$218))/(INDEX($E$185:$M$185,0,AP$218+1)-INDEX($E$185:$M$185,0,AP$218))+AO224)))</f>
        <v>1.6105626085112634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10.353677967075182</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9.1273291020864047</v>
      </c>
      <c r="T225" s="186" cm="1">
        <f t="array" ref="T225">IF(T$218=-1,U225,IF(T$218=99,S225,IF(T$218=0,INDEX($E192:$M192,0,T$216),(INDEX($E192:$M192,0,T$218+1)-INDEX($E192:$M192,0,T$218))/(INDEX($E$185:$M$185,0,T$218+1)-INDEX($E$185:$M$185,0,T$218))+S225)))</f>
        <v>9.1553653574769722</v>
      </c>
      <c r="U225" s="186" cm="1">
        <f t="array" ref="U225">IF(U$218=-1,V225,IF(U$218=99,T225,IF(U$218=0,INDEX($E192:$M192,0,U$216),(INDEX($E192:$M192,0,U$218+1)-INDEX($E192:$M192,0,U$218))/(INDEX($E$185:$M$185,0,U$218+1)-INDEX($E$185:$M$185,0,U$218))+T225)))</f>
        <v>9.1834016128675398</v>
      </c>
      <c r="V225" s="186" cm="1">
        <f t="array" ref="V225">IF(V$218=-1,W225,IF(V$218=99,U225,IF(V$218=0,INDEX($E192:$M192,0,V$216),(INDEX($E192:$M192,0,V$218+1)-INDEX($E192:$M192,0,V$218))/(INDEX($E$185:$M$185,0,V$218+1)-INDEX($E$185:$M$185,0,V$218))+U225)))</f>
        <v>9.2114378682581073</v>
      </c>
      <c r="W225" s="186" cm="1">
        <f t="array" ref="W225">IF(W$218=-1,X225,IF(W$218=99,V225,IF(W$218=0,INDEX($E192:$M192,0,W$216),(INDEX($E192:$M192,0,W$218+1)-INDEX($E192:$M192,0,W$218))/(INDEX($E$185:$M$185,0,W$218+1)-INDEX($E$185:$M$185,0,W$218))+V225)))</f>
        <v>9.2394741236486748</v>
      </c>
      <c r="X225" s="186" cm="1">
        <f t="array" ref="X225">IF(X$218=-1,Y225,IF(X$218=99,W225,IF(X$218=0,INDEX($E192:$M192,0,X$216),(INDEX($E192:$M192,0,X$218+1)-INDEX($E192:$M192,0,X$218))/(INDEX($E$185:$M$185,0,X$218+1)-INDEX($E$185:$M$185,0,X$218))+W225)))</f>
        <v>9.2675103790392424</v>
      </c>
      <c r="Y225" s="186" cm="1">
        <f t="array" ref="Y225">IF(Y$218=-1,Z225,IF(Y$218=99,X225,IF(Y$218=0,INDEX($E192:$M192,0,Y$216),(INDEX($E192:$M192,0,Y$218+1)-INDEX($E192:$M192,0,Y$218))/(INDEX($E$185:$M$185,0,Y$218+1)-INDEX($E$185:$M$185,0,Y$218))+X225)))</f>
        <v>9.2955466344298099</v>
      </c>
      <c r="Z225" s="186" cm="1">
        <f t="array" ref="Z225">IF(Z$218=-1,AA225,IF(Z$218=99,Y225,IF(Z$218=0,INDEX($E192:$M192,0,Z$216),(INDEX($E192:$M192,0,Z$218+1)-INDEX($E192:$M192,0,Z$218))/(INDEX($E$185:$M$185,0,Z$218+1)-INDEX($E$185:$M$185,0,Z$218))+Y225)))</f>
        <v>9.3235828898203774</v>
      </c>
      <c r="AA225" s="186" cm="1">
        <f t="array" ref="AA225">IF(AA$218=-1,AB225,IF(AA$218=99,Z225,IF(AA$218=0,INDEX($E192:$M192,0,AA$216),(INDEX($E192:$M192,0,AA$218+1)-INDEX($E192:$M192,0,AA$218))/(INDEX($E$185:$M$185,0,AA$218+1)-INDEX($E$185:$M$185,0,AA$218))+Z225)))</f>
        <v>9.351619145210945</v>
      </c>
      <c r="AB225" s="186" cm="1">
        <f t="array" ref="AB225">IF(AB$218=-1,AC225,IF(AB$218=99,AA225,IF(AB$218=0,INDEX($E192:$M192,0,AB$216),(INDEX($E192:$M192,0,AB$218+1)-INDEX($E192:$M192,0,AB$218))/(INDEX($E$185:$M$185,0,AB$218+1)-INDEX($E$185:$M$185,0,AB$218))+AA225)))</f>
        <v>9.3796554006015178</v>
      </c>
      <c r="AC225" s="186" cm="1">
        <f t="array" ref="AC225">IF(AC$218=-1,AD225,IF(AC$218=99,AB225,IF(AC$218=0,INDEX($E192:$M192,0,AC$216),(INDEX($E192:$M192,0,AC$218+1)-INDEX($E192:$M192,0,AC$218))/(INDEX($E$185:$M$185,0,AC$218+1)-INDEX($E$185:$M$185,0,AC$218))+AB225)))</f>
        <v>9.3459868890721332</v>
      </c>
      <c r="AD225" s="186" cm="1">
        <f t="array" ref="AD225">IF(AD$218=-1,AE225,IF(AD$218=99,AC225,IF(AD$218=0,INDEX($E192:$M192,0,AD$216),(INDEX($E192:$M192,0,AD$218+1)-INDEX($E192:$M192,0,AD$218))/(INDEX($E$185:$M$185,0,AD$218+1)-INDEX($E$185:$M$185,0,AD$218))+AC225)))</f>
        <v>9.3123183775427485</v>
      </c>
      <c r="AE225" s="186" cm="1">
        <f t="array" ref="AE225">IF(AE$218=-1,AF225,IF(AE$218=99,AD225,IF(AE$218=0,INDEX($E192:$M192,0,AE$216),(INDEX($E192:$M192,0,AE$218+1)-INDEX($E192:$M192,0,AE$218))/(INDEX($E$185:$M$185,0,AE$218+1)-INDEX($E$185:$M$185,0,AE$218))+AD225)))</f>
        <v>9.2786498660133638</v>
      </c>
      <c r="AF225" s="186" cm="1">
        <f t="array" ref="AF225">IF(AF$218=-1,AG225,IF(AF$218=99,AE225,IF(AF$218=0,INDEX($E192:$M192,0,AF$216),(INDEX($E192:$M192,0,AF$218+1)-INDEX($E192:$M192,0,AF$218))/(INDEX($E$185:$M$185,0,AF$218+1)-INDEX($E$185:$M$185,0,AF$218))+AE225)))</f>
        <v>9.2449813544839792</v>
      </c>
      <c r="AG225" s="186" cm="1">
        <f t="array" ref="AG225">IF(AG$218=-1,AH225,IF(AG$218=99,AF225,IF(AG$218=0,INDEX($E192:$M192,0,AG$216),(INDEX($E192:$M192,0,AG$218+1)-INDEX($E192:$M192,0,AG$218))/(INDEX($E$185:$M$185,0,AG$218+1)-INDEX($E$185:$M$185,0,AG$218))+AF225)))</f>
        <v>9.2113128429545945</v>
      </c>
      <c r="AH225" s="186" cm="1">
        <f t="array" ref="AH225">IF(AH$218=-1,AI225,IF(AH$218=99,AG225,IF(AH$218=0,INDEX($E192:$M192,0,AH$216),(INDEX($E192:$M192,0,AH$218+1)-INDEX($E192:$M192,0,AH$218))/(INDEX($E$185:$M$185,0,AH$218+1)-INDEX($E$185:$M$185,0,AH$218))+AG225)))</f>
        <v>9.1776443314252099</v>
      </c>
      <c r="AI225" s="186" cm="1">
        <f t="array" ref="AI225">IF(AI$218=-1,AJ225,IF(AI$218=99,AH225,IF(AI$218=0,INDEX($E192:$M192,0,AI$216),(INDEX($E192:$M192,0,AI$218+1)-INDEX($E192:$M192,0,AI$218))/(INDEX($E$185:$M$185,0,AI$218+1)-INDEX($E$185:$M$185,0,AI$218))+AH225)))</f>
        <v>9.1439758198958252</v>
      </c>
      <c r="AJ225" s="186" cm="1">
        <f t="array" ref="AJ225">IF(AJ$218=-1,AK225,IF(AJ$218=99,AI225,IF(AJ$218=0,INDEX($E192:$M192,0,AJ$216),(INDEX($E192:$M192,0,AJ$218+1)-INDEX($E192:$M192,0,AJ$218))/(INDEX($E$185:$M$185,0,AJ$218+1)-INDEX($E$185:$M$185,0,AJ$218))+AI225)))</f>
        <v>9.1103073083664405</v>
      </c>
      <c r="AK225" s="186" cm="1">
        <f t="array" ref="AK225">IF(AK$218=-1,AL225,IF(AK$218=99,AJ225,IF(AK$218=0,INDEX($E192:$M192,0,AK$216),(INDEX($E192:$M192,0,AK$218+1)-INDEX($E192:$M192,0,AK$218))/(INDEX($E$185:$M$185,0,AK$218+1)-INDEX($E$185:$M$185,0,AK$218))+AJ225)))</f>
        <v>9.0766387968370559</v>
      </c>
      <c r="AL225" s="186" cm="1">
        <f t="array" ref="AL225">IF(AL$218=-1,AM225,IF(AL$218=99,AK225,IF(AL$218=0,INDEX($E192:$M192,0,AL$216),(INDEX($E192:$M192,0,AL$218+1)-INDEX($E192:$M192,0,AL$218))/(INDEX($E$185:$M$185,0,AL$218+1)-INDEX($E$185:$M$185,0,AL$218))+AK225)))</f>
        <v>9.0429702853076801</v>
      </c>
      <c r="AM225" s="299">
        <f t="shared" si="605"/>
        <v>8.7517309911603416</v>
      </c>
      <c r="AN225" s="186" cm="1">
        <f t="array" ref="AN225">IF(AN$218=-1,AO225,IF(AN$218=99,AM225,IF(AN$218=0,INDEX($E192:$M192,0,AN$216),(INDEX($E192:$M192,0,AN$218+1)-INDEX($E192:$M192,0,AN$218))/(INDEX($E$185:$M$185,0,AN$218+1)-INDEX($E$185:$M$185,0,AN$218))+AM225)))</f>
        <v>8.4604916970130031</v>
      </c>
      <c r="AO225" s="186" cm="1">
        <f t="array" ref="AO225">IF(AO$218=-1,AP225,IF(AO$218=99,AN225,IF(AO$218=0,INDEX($E192:$M192,0,AO$216),(INDEX($E192:$M192,0,AO$218+1)-INDEX($E192:$M192,0,AO$218))/(INDEX($E$185:$M$185,0,AO$218+1)-INDEX($E$185:$M$185,0,AO$218))+AN225)))</f>
        <v>8.4604916970130031</v>
      </c>
      <c r="AP225" s="186" cm="1">
        <f t="array" ref="AP225">IF(AP$218=-1,#REF!,IF(AP$218=99,AO225,IF(AP$218=0,INDEX($E192:$M192,0,AP$216),(INDEX($E192:$M192,0,AP$218+1)-INDEX($E192:$M192,0,AP$218))/(INDEX($E$185:$M$185,0,AP$218+1)-INDEX($E$185:$M$185,0,AP$218))+AO225)))</f>
        <v>8.4604916970130031</v>
      </c>
      <c r="AQ225" s="186"/>
      <c r="AT225" s="186"/>
      <c r="AU225" s="186"/>
      <c r="BE225" s="186">
        <f t="shared" si="603"/>
        <v>14.550109199356424</v>
      </c>
      <c r="BF225" s="109">
        <f t="shared" si="604"/>
        <v>7.910701269896056E-2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0.64977121603683197</v>
      </c>
      <c r="T226" s="186" cm="1">
        <f t="array" ref="T226">IF(T$218=-1,U226,IF(T$218=99,S226,IF(T$218=0,INDEX($E193:$M193,0,T$216),(INDEX($E193:$M193,0,T$218+1)-INDEX($E193:$M193,0,T$218))/(INDEX($E$185:$M$185,0,T$218+1)-INDEX($E$185:$M$185,0,T$218))+S226)))</f>
        <v>0.67212124554870023</v>
      </c>
      <c r="U226" s="186" cm="1">
        <f t="array" ref="U226">IF(U$218=-1,V226,IF(U$218=99,T226,IF(U$218=0,INDEX($E193:$M193,0,U$216),(INDEX($E193:$M193,0,U$218+1)-INDEX($E193:$M193,0,U$218))/(INDEX($E$185:$M$185,0,U$218+1)-INDEX($E$185:$M$185,0,U$218))+T226)))</f>
        <v>0.69447127506056849</v>
      </c>
      <c r="V226" s="186" cm="1">
        <f t="array" ref="V226">IF(V$218=-1,W226,IF(V$218=99,U226,IF(V$218=0,INDEX($E193:$M193,0,V$216),(INDEX($E193:$M193,0,V$218+1)-INDEX($E193:$M193,0,V$218))/(INDEX($E$185:$M$185,0,V$218+1)-INDEX($E$185:$M$185,0,V$218))+U226)))</f>
        <v>0.71682130457243676</v>
      </c>
      <c r="W226" s="186" cm="1">
        <f t="array" ref="W226">IF(W$218=-1,X226,IF(W$218=99,V226,IF(W$218=0,INDEX($E193:$M193,0,W$216),(INDEX($E193:$M193,0,W$218+1)-INDEX($E193:$M193,0,W$218))/(INDEX($E$185:$M$185,0,W$218+1)-INDEX($E$185:$M$185,0,W$218))+V226)))</f>
        <v>0.73917133408430502</v>
      </c>
      <c r="X226" s="186" cm="1">
        <f t="array" ref="X226">IF(X$218=-1,Y226,IF(X$218=99,W226,IF(X$218=0,INDEX($E193:$M193,0,X$216),(INDEX($E193:$M193,0,X$218+1)-INDEX($E193:$M193,0,X$218))/(INDEX($E$185:$M$185,0,X$218+1)-INDEX($E$185:$M$185,0,X$218))+W226)))</f>
        <v>0.76152136359617328</v>
      </c>
      <c r="Y226" s="186" cm="1">
        <f t="array" ref="Y226">IF(Y$218=-1,Z226,IF(Y$218=99,X226,IF(Y$218=0,INDEX($E193:$M193,0,Y$216),(INDEX($E193:$M193,0,Y$218+1)-INDEX($E193:$M193,0,Y$218))/(INDEX($E$185:$M$185,0,Y$218+1)-INDEX($E$185:$M$185,0,Y$218))+X226)))</f>
        <v>0.78387139310804155</v>
      </c>
      <c r="Z226" s="186" cm="1">
        <f t="array" ref="Z226">IF(Z$218=-1,AA226,IF(Z$218=99,Y226,IF(Z$218=0,INDEX($E193:$M193,0,Z$216),(INDEX($E193:$M193,0,Z$218+1)-INDEX($E193:$M193,0,Z$218))/(INDEX($E$185:$M$185,0,Z$218+1)-INDEX($E$185:$M$185,0,Z$218))+Y226)))</f>
        <v>0.80622142261990981</v>
      </c>
      <c r="AA226" s="186" cm="1">
        <f t="array" ref="AA226">IF(AA$218=-1,AB226,IF(AA$218=99,Z226,IF(AA$218=0,INDEX($E193:$M193,0,AA$216),(INDEX($E193:$M193,0,AA$218+1)-INDEX($E193:$M193,0,AA$218))/(INDEX($E$185:$M$185,0,AA$218+1)-INDEX($E$185:$M$185,0,AA$218))+Z226)))</f>
        <v>0.82857145213177807</v>
      </c>
      <c r="AB226" s="186" cm="1">
        <f t="array" ref="AB226">IF(AB$218=-1,AC226,IF(AB$218=99,AA226,IF(AB$218=0,INDEX($E193:$M193,0,AB$216),(INDEX($E193:$M193,0,AB$218+1)-INDEX($E193:$M193,0,AB$218))/(INDEX($E$185:$M$185,0,AB$218+1)-INDEX($E$185:$M$185,0,AB$218))+AA226)))</f>
        <v>0.850921481643646</v>
      </c>
      <c r="AC226" s="186" cm="1">
        <f t="array" ref="AC226">IF(AC$218=-1,AD226,IF(AC$218=99,AB226,IF(AC$218=0,INDEX($E193:$M193,0,AC$216),(INDEX($E193:$M193,0,AC$218+1)-INDEX($E193:$M193,0,AC$218))/(INDEX($E$185:$M$185,0,AC$218+1)-INDEX($E$185:$M$185,0,AC$218))+AB226)))</f>
        <v>0.87222358852000959</v>
      </c>
      <c r="AD226" s="186" cm="1">
        <f t="array" ref="AD226">IF(AD$218=-1,AE226,IF(AD$218=99,AC226,IF(AD$218=0,INDEX($E193:$M193,0,AD$216),(INDEX($E193:$M193,0,AD$218+1)-INDEX($E193:$M193,0,AD$218))/(INDEX($E$185:$M$185,0,AD$218+1)-INDEX($E$185:$M$185,0,AD$218))+AC226)))</f>
        <v>0.89352569539637317</v>
      </c>
      <c r="AE226" s="186" cm="1">
        <f t="array" ref="AE226">IF(AE$218=-1,AF226,IF(AE$218=99,AD226,IF(AE$218=0,INDEX($E193:$M193,0,AE$216),(INDEX($E193:$M193,0,AE$218+1)-INDEX($E193:$M193,0,AE$218))/(INDEX($E$185:$M$185,0,AE$218+1)-INDEX($E$185:$M$185,0,AE$218))+AD226)))</f>
        <v>0.91482780227273675</v>
      </c>
      <c r="AF226" s="186" cm="1">
        <f t="array" ref="AF226">IF(AF$218=-1,AG226,IF(AF$218=99,AE226,IF(AF$218=0,INDEX($E193:$M193,0,AF$216),(INDEX($E193:$M193,0,AF$218+1)-INDEX($E193:$M193,0,AF$218))/(INDEX($E$185:$M$185,0,AF$218+1)-INDEX($E$185:$M$185,0,AF$218))+AE226)))</f>
        <v>0.93612990914910033</v>
      </c>
      <c r="AG226" s="186" cm="1">
        <f t="array" ref="AG226">IF(AG$218=-1,AH226,IF(AG$218=99,AF226,IF(AG$218=0,INDEX($E193:$M193,0,AG$216),(INDEX($E193:$M193,0,AG$218+1)-INDEX($E193:$M193,0,AG$218))/(INDEX($E$185:$M$185,0,AG$218+1)-INDEX($E$185:$M$185,0,AG$218))+AF226)))</f>
        <v>0.95743201602546391</v>
      </c>
      <c r="AH226" s="186" cm="1">
        <f t="array" ref="AH226">IF(AH$218=-1,AI226,IF(AH$218=99,AG226,IF(AH$218=0,INDEX($E193:$M193,0,AH$216),(INDEX($E193:$M193,0,AH$218+1)-INDEX($E193:$M193,0,AH$218))/(INDEX($E$185:$M$185,0,AH$218+1)-INDEX($E$185:$M$185,0,AH$218))+AG226)))</f>
        <v>0.97873412290182749</v>
      </c>
      <c r="AI226" s="186" cm="1">
        <f t="array" ref="AI226">IF(AI$218=-1,AJ226,IF(AI$218=99,AH226,IF(AI$218=0,INDEX($E193:$M193,0,AI$216),(INDEX($E193:$M193,0,AI$218+1)-INDEX($E193:$M193,0,AI$218))/(INDEX($E$185:$M$185,0,AI$218+1)-INDEX($E$185:$M$185,0,AI$218))+AH226)))</f>
        <v>1.0000362297781911</v>
      </c>
      <c r="AJ226" s="186" cm="1">
        <f t="array" ref="AJ226">IF(AJ$218=-1,AK226,IF(AJ$218=99,AI226,IF(AJ$218=0,INDEX($E193:$M193,0,AJ$216),(INDEX($E193:$M193,0,AJ$218+1)-INDEX($E193:$M193,0,AJ$218))/(INDEX($E$185:$M$185,0,AJ$218+1)-INDEX($E$185:$M$185,0,AJ$218))+AI226)))</f>
        <v>1.0213383366545545</v>
      </c>
      <c r="AK226" s="186" cm="1">
        <f t="array" ref="AK226">IF(AK$218=-1,AL226,IF(AK$218=99,AJ226,IF(AK$218=0,INDEX($E193:$M193,0,AK$216),(INDEX($E193:$M193,0,AK$218+1)-INDEX($E193:$M193,0,AK$218))/(INDEX($E$185:$M$185,0,AK$218+1)-INDEX($E$185:$M$185,0,AK$218))+AJ226)))</f>
        <v>1.042640443530918</v>
      </c>
      <c r="AL226" s="186" cm="1">
        <f t="array" ref="AL226">IF(AL$218=-1,AM226,IF(AL$218=99,AK226,IF(AL$218=0,INDEX($E193:$M193,0,AL$216),(INDEX($E193:$M193,0,AL$218+1)-INDEX($E193:$M193,0,AL$218))/(INDEX($E$185:$M$185,0,AL$218+1)-INDEX($E$185:$M$185,0,AL$218))+AK226)))</f>
        <v>1.0639425504072817</v>
      </c>
      <c r="AM226" s="299">
        <f t="shared" si="605"/>
        <v>1.1669488002704518</v>
      </c>
      <c r="AN226" s="186" cm="1">
        <f t="array" ref="AN226">IF(AN$218=-1,AO226,IF(AN$218=99,AM226,IF(AN$218=0,INDEX($E193:$M193,0,AN$216),(INDEX($E193:$M193,0,AN$218+1)-INDEX($E193:$M193,0,AN$218))/(INDEX($E$185:$M$185,0,AN$218+1)-INDEX($E$185:$M$185,0,AN$218))+AM226)))</f>
        <v>1.2699550501336219</v>
      </c>
      <c r="AO226" s="186" cm="1">
        <f t="array" ref="AO226">IF(AO$218=-1,AP226,IF(AO$218=99,AN226,IF(AO$218=0,INDEX($E193:$M193,0,AO$216),(INDEX($E193:$M193,0,AO$218+1)-INDEX($E193:$M193,0,AO$218))/(INDEX($E$185:$M$185,0,AO$218+1)-INDEX($E$185:$M$185,0,AO$218))+AN226)))</f>
        <v>1.2699550501336219</v>
      </c>
      <c r="AP226" s="186" cm="1">
        <f t="array" ref="AP226">IF(AP$218=-1,#REF!,IF(AP$218=99,AO226,IF(AP$218=0,INDEX($E193:$M193,0,AP$216),(INDEX($E193:$M193,0,AP$218+1)-INDEX($E193:$M193,0,AP$218))/(INDEX($E$185:$M$185,0,AP$218+1)-INDEX($E$185:$M$185,0,AP$218))+AO226)))</f>
        <v>1.2699550501336219</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111.69423998551039</v>
      </c>
      <c r="O233" s="186" cm="1">
        <f t="array" ref="O233">IF(P$231=-1,P233,IF(P$231=99,N233,IF(P$231=0,INDEX($E161:$M161,0,P$229),(INDEX($E161:$M161,0,P$231+1)-INDEX($E161:$M161,0,P$231))/(INDEX($E$160:$M$160,0,P$231+1)-INDEX($E$160:$M$160,0,P$231))+N233)))</f>
        <v>111.30546475888069</v>
      </c>
      <c r="P233" s="186" cm="1">
        <f t="array" ref="P233">IF(Q$231=-1,Q233,IF(Q$231=99,O233,IF(Q$231=0,INDEX($E161:$M161,0,Q$229),(INDEX($E161:$M161,0,Q$231+1)-INDEX($E161:$M161,0,Q$231))/(INDEX($E$160:$M$160,0,Q$231+1)-INDEX($E$160:$M$160,0,Q$231))+O233)))</f>
        <v>114.08307917179431</v>
      </c>
      <c r="Q233" s="186" cm="1">
        <f t="array" ref="Q233">IF(R$231=-1,R233,IF(R$231=99,P233,IF(R$231=0,INDEX($E161:$M161,0,R$229),(INDEX($E161:$M161,0,R$231+1)-INDEX($E161:$M161,0,R$231))/(INDEX($E$160:$M$160,0,R$231+1)-INDEX($E$160:$M$160,0,R$231))+P233)))</f>
        <v>116.86069358470795</v>
      </c>
      <c r="R233" s="186" cm="1">
        <f t="array" ref="R233">IF(S$231=-1,S233,IF(S$231=99,Q233,IF(S$231=0,INDEX($E161:$M161,0,S$229),(INDEX($E161:$M161,0,S$231+1)-INDEX($E161:$M161,0,S$231))/(INDEX($E$160:$M$160,0,S$231+1)-INDEX($E$160:$M$160,0,S$231))+Q233)))</f>
        <v>116.86069358470795</v>
      </c>
      <c r="S233" s="186" cm="1">
        <f t="array" ref="S233">IF(T$231=-1,T233,IF(T$231=99,R233,IF(T$231=0,INDEX($E161:$M161,0,T$229),(INDEX($E161:$M161,0,T$231+1)-INDEX($E161:$M161,0,T$231))/(INDEX($E$160:$M$160,0,T$231+1)-INDEX($E$160:$M$160,0,T$231))+R233)))</f>
        <v>109.12310681447265</v>
      </c>
      <c r="T233" s="186" cm="1">
        <f t="array" ref="T233">IF(U$231=-1,U233,IF(U$231=99,S233,IF(U$231=0,INDEX($E161:$M161,0,U$229),(INDEX($E161:$M161,0,U$231+1)-INDEX($E161:$M161,0,U$231))/(INDEX($E$160:$M$160,0,U$231+1)-INDEX($E$160:$M$160,0,U$231))+S233)))</f>
        <v>101.38552004423735</v>
      </c>
      <c r="U233" s="186" cm="1">
        <f t="array" ref="U233">IF(V$231=-1,V233,IF(V$231=99,T233,IF(V$231=0,INDEX($E161:$M161,0,V$229),(INDEX($E161:$M161,0,V$231+1)-INDEX($E161:$M161,0,V$231))/(INDEX($E$160:$M$160,0,V$231+1)-INDEX($E$160:$M$160,0,V$231))+T233)))</f>
        <v>93.647933274002057</v>
      </c>
      <c r="V233" s="186" cm="1">
        <f t="array" ref="V233">IF(W$231=-1,W233,IF(W$231=99,U233,IF(W$231=0,INDEX($E161:$M161,0,W$229),(INDEX($E161:$M161,0,W$231+1)-INDEX($E161:$M161,0,W$231))/(INDEX($E$160:$M$160,0,W$231+1)-INDEX($E$160:$M$160,0,W$231))+U233)))</f>
        <v>85.91034650376676</v>
      </c>
      <c r="W233" s="186" cm="1">
        <f t="array" ref="W233">IF(X$231=-1,X233,IF(X$231=99,V233,IF(X$231=0,INDEX($E161:$M161,0,X$229),(INDEX($E161:$M161,0,X$231+1)-INDEX($E161:$M161,0,X$231))/(INDEX($E$160:$M$160,0,X$231+1)-INDEX($E$160:$M$160,0,X$231))+V233)))</f>
        <v>78.172759733531464</v>
      </c>
      <c r="X233" s="186" cm="1">
        <f t="array" ref="X233">IF(Y$231=-1,Y233,IF(Y$231=99,W233,IF(Y$231=0,INDEX($E161:$M161,0,Y$229),(INDEX($E161:$M161,0,Y$231+1)-INDEX($E161:$M161,0,Y$231))/(INDEX($E$160:$M$160,0,Y$231+1)-INDEX($E$160:$M$160,0,Y$231))+W233)))</f>
        <v>70.435172963296168</v>
      </c>
      <c r="Y233" s="186" cm="1">
        <f t="array" ref="Y233">IF(Z$231=-1,Z233,IF(Z$231=99,X233,IF(Z$231=0,INDEX($E161:$M161,0,Z$229),(INDEX($E161:$M161,0,Z$231+1)-INDEX($E161:$M161,0,Z$231))/(INDEX($E$160:$M$160,0,Z$231+1)-INDEX($E$160:$M$160,0,Z$231))+X233)))</f>
        <v>62.697586193060872</v>
      </c>
      <c r="Z233" s="186" cm="1">
        <f t="array" ref="Z233">IF(AA$231=-1,AA233,IF(AA$231=99,Y233,IF(AA$231=0,INDEX($E161:$M161,0,AA$229),(INDEX($E161:$M161,0,AA$231+1)-INDEX($E161:$M161,0,AA$231))/(INDEX($E$160:$M$160,0,AA$231+1)-INDEX($E$160:$M$160,0,AA$231))+Y233)))</f>
        <v>54.959999422825575</v>
      </c>
      <c r="AA233" s="186" cm="1">
        <f t="array" ref="AA233">IF(AB$231=-1,AB233,IF(AB$231=99,Z233,IF(AB$231=0,INDEX($E161:$M161,0,AB$229),(INDEX($E161:$M161,0,AB$231+1)-INDEX($E161:$M161,0,AB$231))/(INDEX($E$160:$M$160,0,AB$231+1)-INDEX($E$160:$M$160,0,AB$231))+Z233)))</f>
        <v>47.222412652590279</v>
      </c>
      <c r="AB233" s="186" cm="1">
        <f t="array" ref="AB233">IF(AC$231=-1,AC233,IF(AC$231=99,AA233,IF(AC$231=0,INDEX($E161:$M161,0,AC$229),(INDEX($E161:$M161,0,AC$231+1)-INDEX($E161:$M161,0,AC$231))/(INDEX($E$160:$M$160,0,AC$231+1)-INDEX($E$160:$M$160,0,AC$231))+AA233)))</f>
        <v>109.12310681447265</v>
      </c>
      <c r="AC233" s="186" cm="1">
        <f t="array" ref="AC233">IF(AD$231=-1,AD233,IF(AD$231=99,AB233,IF(AD$231=0,INDEX($E161:$M161,0,AD$229),(INDEX($E161:$M161,0,AD$231+1)-INDEX($E161:$M161,0,AD$231))/(INDEX($E$160:$M$160,0,AD$231+1)-INDEX($E$160:$M$160,0,AD$231))+AB233)))</f>
        <v>110.3644965384408</v>
      </c>
      <c r="AD233" s="186" cm="1">
        <f t="array" ref="AD233">IF(AE$231=-1,AE233,IF(AE$231=99,AC233,IF(AE$231=0,INDEX($E161:$M161,0,AE$229),(INDEX($E161:$M161,0,AE$231+1)-INDEX($E161:$M161,0,AE$231))/(INDEX($E$160:$M$160,0,AE$231+1)-INDEX($E$160:$M$160,0,AE$231))+AC233)))</f>
        <v>111.60588626240896</v>
      </c>
      <c r="AE233" s="186" cm="1">
        <f t="array" ref="AE233">IF(AF$231=-1,AF233,IF(AF$231=99,AD233,IF(AF$231=0,INDEX($E161:$M161,0,AF$229),(INDEX($E161:$M161,0,AF$231+1)-INDEX($E161:$M161,0,AF$231))/(INDEX($E$160:$M$160,0,AF$231+1)-INDEX($E$160:$M$160,0,AF$231))+AD233)))</f>
        <v>112.84727598637711</v>
      </c>
      <c r="AF233" s="186" cm="1">
        <f t="array" ref="AF233">IF(AG$231=-1,AG233,IF(AG$231=99,AE233,IF(AG$231=0,INDEX($E161:$M161,0,AG$229),(INDEX($E161:$M161,0,AG$231+1)-INDEX($E161:$M161,0,AG$231))/(INDEX($E$160:$M$160,0,AG$231+1)-INDEX($E$160:$M$160,0,AG$231))+AE233)))</f>
        <v>114.08866571034527</v>
      </c>
      <c r="AG233" s="186" cm="1">
        <f t="array" ref="AG233">IF(AH$231=-1,AH233,IF(AH$231=99,AF233,IF(AH$231=0,INDEX($E161:$M161,0,AH$229),(INDEX($E161:$M161,0,AH$231+1)-INDEX($E161:$M161,0,AH$231))/(INDEX($E$160:$M$160,0,AH$231+1)-INDEX($E$160:$M$160,0,AH$231))+AF233)))</f>
        <v>115.33005543431342</v>
      </c>
      <c r="AH233" s="186" cm="1">
        <f t="array" ref="AH233">IF(AI$231=-1,AI233,IF(AI$231=99,AG233,IF(AI$231=0,INDEX($E161:$M161,0,AI$229),(INDEX($E161:$M161,0,AI$231+1)-INDEX($E161:$M161,0,AI$231))/(INDEX($E$160:$M$160,0,AI$231+1)-INDEX($E$160:$M$160,0,AI$231))+AG233)))</f>
        <v>116.57144515828158</v>
      </c>
      <c r="AI233" s="186" cm="1">
        <f t="array" ref="AI233">IF(AJ$231=-1,AJ233,IF(AJ$231=99,AH233,IF(AJ$231=0,INDEX($E161:$M161,0,AJ$229),(INDEX($E161:$M161,0,AJ$231+1)-INDEX($E161:$M161,0,AJ$231))/(INDEX($E$160:$M$160,0,AJ$231+1)-INDEX($E$160:$M$160,0,AJ$231))+AH233)))</f>
        <v>117.81283488224973</v>
      </c>
      <c r="AJ233" s="186" cm="1">
        <f t="array" ref="AJ233">IF(AK$231=-1,AK233,IF(AK$231=99,AI233,IF(AK$231=0,INDEX($E161:$M161,0,AK$229),(INDEX($E161:$M161,0,AK$231+1)-INDEX($E161:$M161,0,AK$231))/(INDEX($E$160:$M$160,0,AK$231+1)-INDEX($E$160:$M$160,0,AK$231))+AI233)))</f>
        <v>119.05422460621789</v>
      </c>
      <c r="AK233" s="186" cm="1">
        <f t="array" ref="AK233">IF(AL$231=-1,AL233,IF(AL$231=99,AJ233,IF(AL$231=0,INDEX($E161:$M161,0,AL$229),(INDEX($E161:$M161,0,AL$231+1)-INDEX($E161:$M161,0,AL$231))/(INDEX($E$160:$M$160,0,AL$231+1)-INDEX($E$160:$M$160,0,AL$231))+AJ233)))</f>
        <v>120.29561433018604</v>
      </c>
      <c r="AL233" s="186" cm="1">
        <f t="array" ref="AL233">IF(AM$231=-1,AM233,IF(AM$231=99,AK233,IF(AM$231=0,INDEX($E161:$M161,0,AM$229),(INDEX($E161:$M161,0,AM$231+1)-INDEX($E161:$M161,0,AM$231))/(INDEX($E$160:$M$160,0,AM$231+1)-INDEX($E$160:$M$160,0,AM$231))+AK233)))</f>
        <v>110.3644965384408</v>
      </c>
      <c r="AM233" s="186" cm="1">
        <f t="array" ref="AM233">IF(AN$231=-1,AN233,IF(AN$231=99,AL233,IF(AN$231=0,INDEX($E161:$M161,0,AN$229),(INDEX($E161:$M161,0,AN$231+1)-INDEX($E161:$M161,0,AN$231))/(INDEX($E$160:$M$160,0,AN$231+1)-INDEX($E$160:$M$160,0,AN$231))+AL233)))</f>
        <v>114.18506699953127</v>
      </c>
      <c r="AN233" s="186" cm="1">
        <f t="array" ref="AN233">IF(AO$231=-1,AO233,IF(AO$231=99,AM233,IF(AO$231=0,INDEX($E161:$M161,0,AO$229),(INDEX($E161:$M161,0,AO$231+1)-INDEX($E161:$M161,0,AO$231))/(INDEX($E$160:$M$160,0,AO$231+1)-INDEX($E$160:$M$160,0,AO$231))+AM233)))</f>
        <v>118.00563746062174</v>
      </c>
      <c r="AO233" s="186" cm="1">
        <f t="array" ref="AO233">IF(AP$231=-1,AP233,IF(AP$231=99,AN233,IF(AP$231=0,INDEX($E161:$M161,0,AP$229),(INDEX($E161:$M161,0,AP$231+1)-INDEX($E161:$M161,0,AP$231))/(INDEX($E$160:$M$160,0,AP$231+1)-INDEX($E$160:$M$160,0,AP$231))+AN233)))</f>
        <v>121.82620792171221</v>
      </c>
      <c r="AP233" s="186" cm="1">
        <f t="array" ref="AP233">IF(AQ$231=-1,AQ233,IF(AQ$231=99,AO233,IF(AQ$231=0,INDEX($E161:$M161,0,AQ$229),(INDEX($E161:$M161,0,AQ$231+1)-INDEX($E161:$M161,0,AQ$231))/(INDEX($E$160:$M$160,0,AQ$231+1)-INDEX($E$160:$M$160,0,AQ$231))+AO233)))</f>
        <v>125.64677838280268</v>
      </c>
      <c r="AQ233" s="186" cm="1">
        <f t="array" ref="AQ233">IF(AR$231=-1,AR233,IF(AR$231=99,AP233,IF(AR$231=0,INDEX($E161:$M161,0,AR$229),(INDEX($E161:$M161,0,AR$231+1)-INDEX($E161:$M161,0,AR$231))/(INDEX($E$160:$M$160,0,AR$231+1)-INDEX($E$160:$M$160,0,AR$231))+AP233)))</f>
        <v>129.46734884389315</v>
      </c>
      <c r="AR233" s="186" cm="1">
        <f t="array" ref="AR233">IF(AS$231=-1,AS233,IF(AS$231=99,AQ233,IF(AS$231=0,INDEX($E161:$M161,0,AS$229),(INDEX($E161:$M161,0,AS$231+1)-INDEX($E161:$M161,0,AS$231))/(INDEX($E$160:$M$160,0,AS$231+1)-INDEX($E$160:$M$160,0,AS$231))+AQ233)))</f>
        <v>133.28791930498363</v>
      </c>
      <c r="AS233" s="186" cm="1">
        <f t="array" ref="AS233">IF(AT$231=-1,AT233,IF(AT$231=99,AR233,IF(AT$231=0,INDEX($E161:$M161,0,AT$229),(INDEX($E161:$M161,0,AT$231+1)-INDEX($E161:$M161,0,AT$231))/(INDEX($E$160:$M$160,0,AT$231+1)-INDEX($E$160:$M$160,0,AT$231))+AR233)))</f>
        <v>137.10848976607411</v>
      </c>
      <c r="AT233" s="186" cm="1">
        <f t="array" ref="AT233">IF(AU$231=-1,AU233,IF(AU$231=99,AS233,IF(AU$231=0,INDEX($E161:$M161,0,AU$229),(INDEX($E161:$M161,0,AU$231+1)-INDEX($E161:$M161,0,AU$231))/(INDEX($E$160:$M$160,0,AU$231+1)-INDEX($E$160:$M$160,0,AU$231))+AS233)))</f>
        <v>140.9290602271646</v>
      </c>
      <c r="AU233" s="186" cm="1">
        <f t="array" ref="AU233">IF(AV$231=-1,AV233,IF(AV$231=99,AT233,IF(AV$231=0,INDEX($E161:$M161,0,AV$229),(INDEX($E161:$M161,0,AV$231+1)-INDEX($E161:$M161,0,AV$231))/(INDEX($E$160:$M$160,0,AV$231+1)-INDEX($E$160:$M$160,0,AV$231))+AT233)))</f>
        <v>144.74963068825508</v>
      </c>
      <c r="AV233" s="186" cm="1">
        <f t="array" ref="AV233">IF(AW$231=-1,AW233,IF(AW$231=99,AU233,IF(AW$231=0,INDEX($E161:$M161,0,AW$229),(INDEX($E161:$M161,0,AW$231+1)-INDEX($E161:$M161,0,AW$231))/(INDEX($E$160:$M$160,0,AW$231+1)-INDEX($E$160:$M$160,0,AW$231))+AU233)))</f>
        <v>144.74963068825502</v>
      </c>
      <c r="AW233" s="186" cm="1">
        <f t="array" ref="AW233">IF(AX$231=-1,AX233,IF(AX$231=99,AV233,IF(AX$231=0,INDEX($E161:$M161,0,AX$229),(INDEX($E161:$M161,0,AX$231+1)-INDEX($E161:$M161,0,AX$231))/(INDEX($E$160:$M$160,0,AX$231+1)-INDEX($E$160:$M$160,0,AX$231))+AV233)))</f>
        <v>144.74963068825502</v>
      </c>
      <c r="AX233" s="186" cm="1">
        <f t="array" ref="AX233">IF(AY$231=-1,AZ233,IF(AY$231=99,AW233,IF(AY$231=0,INDEX($E161:$M161,0,AY$229),(INDEX($E161:$M161,0,AY$231+1)-INDEX($E161:$M161,0,AY$231))/(INDEX($E$160:$M$160,0,AY$231+1)-INDEX($E$160:$M$160,0,AY$231))+AW233)))</f>
        <v>144.74963068825502</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13.809527928760227</v>
      </c>
      <c r="K234" s="186" cm="1">
        <f t="array" ref="K234">IF(L$231=-1,L234,IF(L$231=99,J234,IF(L$231=0,INDEX($E162:$M162,0,L$229),(INDEX($E162:$M162,0,L$231+1)-INDEX($E162:$M162,0,L$231))/(INDEX($E$160:$M$160,0,L$231+1)-INDEX($E$160:$M$160,0,L$231))+J234)))</f>
        <v>15.336327483610445</v>
      </c>
      <c r="L234" s="186" cm="1">
        <f t="array" ref="L234">IF(M$231=-1,M234,IF(M$231=99,K234,IF(M$231=0,INDEX($E162:$M162,0,M$229),(INDEX($E162:$M162,0,M$231+1)-INDEX($E162:$M162,0,M$231))/(INDEX($E$160:$M$160,0,M$231+1)-INDEX($E$160:$M$160,0,M$231))+K234)))</f>
        <v>16.863127038460661</v>
      </c>
      <c r="M234" s="186" cm="1">
        <f t="array" ref="M234">IF(N$231=-1,N234,IF(N$231=99,L234,IF(N$231=0,INDEX($E162:$M162,0,N$229),(INDEX($E162:$M162,0,N$231+1)-INDEX($E162:$M162,0,N$231))/(INDEX($E$160:$M$160,0,N$231+1)-INDEX($E$160:$M$160,0,N$231))+L234)))</f>
        <v>18.389926593310879</v>
      </c>
      <c r="N234" s="186" cm="1">
        <f t="array" ref="N234">IF(O$231=-1,O234,IF(O$231=99,M234,IF(O$231=0,INDEX($E162:$M162,0,O$229),(INDEX($E162:$M162,0,O$231+1)-INDEX($E162:$M162,0,O$231))/(INDEX($E$160:$M$160,0,O$231+1)-INDEX($E$160:$M$160,0,O$231))+M234)))</f>
        <v>21.021168927286517</v>
      </c>
      <c r="O234" s="186" cm="1">
        <f t="array" ref="O234">IF(P$231=-1,P234,IF(P$231=99,N234,IF(P$231=0,INDEX($E162:$M162,0,P$229),(INDEX($E162:$M162,0,P$231+1)-INDEX($E162:$M162,0,P$231))/(INDEX($E$160:$M$160,0,P$231+1)-INDEX($E$160:$M$160,0,P$231))+N234)))</f>
        <v>23.652411261262152</v>
      </c>
      <c r="P234" s="186" cm="1">
        <f t="array" ref="P234">IF(Q$231=-1,Q234,IF(Q$231=99,O234,IF(Q$231=0,INDEX($E162:$M162,0,Q$229),(INDEX($E162:$M162,0,Q$231+1)-INDEX($E162:$M162,0,Q$231))/(INDEX($E$160:$M$160,0,Q$231+1)-INDEX($E$160:$M$160,0,Q$231))+O234)))</f>
        <v>24.242654324006295</v>
      </c>
      <c r="Q234" s="186" cm="1">
        <f t="array" ref="Q234">IF(R$231=-1,R234,IF(R$231=99,P234,IF(R$231=0,INDEX($E162:$M162,0,R$229),(INDEX($E162:$M162,0,R$231+1)-INDEX($E162:$M162,0,R$231))/(INDEX($E$160:$M$160,0,R$231+1)-INDEX($E$160:$M$160,0,R$231))+P234)))</f>
        <v>24.832897386750439</v>
      </c>
      <c r="R234" s="186" cm="1">
        <f t="array" ref="R234">IF(S$231=-1,S234,IF(S$231=99,Q234,IF(S$231=0,INDEX($E162:$M162,0,S$229),(INDEX($E162:$M162,0,S$231+1)-INDEX($E162:$M162,0,S$231))/(INDEX($E$160:$M$160,0,S$231+1)-INDEX($E$160:$M$160,0,S$231))+Q234)))</f>
        <v>24.832897386750442</v>
      </c>
      <c r="S234" s="186" cm="1">
        <f t="array" ref="S234">IF(T$231=-1,T234,IF(T$231=99,R234,IF(T$231=0,INDEX($E162:$M162,0,T$229),(INDEX($E162:$M162,0,T$231+1)-INDEX($E162:$M162,0,T$231))/(INDEX($E$160:$M$160,0,T$231+1)-INDEX($E$160:$M$160,0,T$231))+R234)))</f>
        <v>23.188660198075443</v>
      </c>
      <c r="T234" s="186" cm="1">
        <f t="array" ref="T234">IF(U$231=-1,U234,IF(U$231=99,S234,IF(U$231=0,INDEX($E162:$M162,0,U$229),(INDEX($E162:$M162,0,U$231+1)-INDEX($E162:$M162,0,U$231))/(INDEX($E$160:$M$160,0,U$231+1)-INDEX($E$160:$M$160,0,U$231))+S234)))</f>
        <v>21.544423009400443</v>
      </c>
      <c r="U234" s="186" cm="1">
        <f t="array" ref="U234">IF(V$231=-1,V234,IF(V$231=99,T234,IF(V$231=0,INDEX($E162:$M162,0,V$229),(INDEX($E162:$M162,0,V$231+1)-INDEX($E162:$M162,0,V$231))/(INDEX($E$160:$M$160,0,V$231+1)-INDEX($E$160:$M$160,0,V$231))+T234)))</f>
        <v>19.900185820725444</v>
      </c>
      <c r="V234" s="186" cm="1">
        <f t="array" ref="V234">IF(W$231=-1,W234,IF(W$231=99,U234,IF(W$231=0,INDEX($E162:$M162,0,W$229),(INDEX($E162:$M162,0,W$231+1)-INDEX($E162:$M162,0,W$231))/(INDEX($E$160:$M$160,0,W$231+1)-INDEX($E$160:$M$160,0,W$231))+U234)))</f>
        <v>18.255948632050444</v>
      </c>
      <c r="W234" s="186" cm="1">
        <f t="array" ref="W234">IF(X$231=-1,X234,IF(X$231=99,V234,IF(X$231=0,INDEX($E162:$M162,0,X$229),(INDEX($E162:$M162,0,X$231+1)-INDEX($E162:$M162,0,X$231))/(INDEX($E$160:$M$160,0,X$231+1)-INDEX($E$160:$M$160,0,X$231))+V234)))</f>
        <v>16.611711443375444</v>
      </c>
      <c r="X234" s="186" cm="1">
        <f t="array" ref="X234">IF(Y$231=-1,Y234,IF(Y$231=99,W234,IF(Y$231=0,INDEX($E162:$M162,0,Y$229),(INDEX($E162:$M162,0,Y$231+1)-INDEX($E162:$M162,0,Y$231))/(INDEX($E$160:$M$160,0,Y$231+1)-INDEX($E$160:$M$160,0,Y$231))+W234)))</f>
        <v>14.967474254700445</v>
      </c>
      <c r="Y234" s="186" cm="1">
        <f t="array" ref="Y234">IF(Z$231=-1,Z234,IF(Z$231=99,X234,IF(Z$231=0,INDEX($E162:$M162,0,Z$229),(INDEX($E162:$M162,0,Z$231+1)-INDEX($E162:$M162,0,Z$231))/(INDEX($E$160:$M$160,0,Z$231+1)-INDEX($E$160:$M$160,0,Z$231))+X234)))</f>
        <v>13.323237066025445</v>
      </c>
      <c r="Z234" s="186" cm="1">
        <f t="array" ref="Z234">IF(AA$231=-1,AA234,IF(AA$231=99,Y234,IF(AA$231=0,INDEX($E162:$M162,0,AA$229),(INDEX($E162:$M162,0,AA$231+1)-INDEX($E162:$M162,0,AA$231))/(INDEX($E$160:$M$160,0,AA$231+1)-INDEX($E$160:$M$160,0,AA$231))+Y234)))</f>
        <v>11.678999877350446</v>
      </c>
      <c r="AA234" s="186" cm="1">
        <f t="array" ref="AA234">IF(AB$231=-1,AB234,IF(AB$231=99,Z234,IF(AB$231=0,INDEX($E162:$M162,0,AB$229),(INDEX($E162:$M162,0,AB$231+1)-INDEX($E162:$M162,0,AB$231))/(INDEX($E$160:$M$160,0,AB$231+1)-INDEX($E$160:$M$160,0,AB$231))+Z234)))</f>
        <v>10.034762688675446</v>
      </c>
      <c r="AB234" s="186" cm="1">
        <f t="array" ref="AB234">IF(AC$231=-1,AC234,IF(AC$231=99,AA234,IF(AC$231=0,INDEX($E162:$M162,0,AC$229),(INDEX($E162:$M162,0,AC$231+1)-INDEX($E162:$M162,0,AC$231))/(INDEX($E$160:$M$160,0,AC$231+1)-INDEX($E$160:$M$160,0,AC$231))+AA234)))</f>
        <v>23.188660198075443</v>
      </c>
      <c r="AC234" s="186" cm="1">
        <f t="array" ref="AC234">IF(AD$231=-1,AD234,IF(AD$231=99,AB234,IF(AD$231=0,INDEX($E162:$M162,0,AD$229),(INDEX($E162:$M162,0,AD$231+1)-INDEX($E162:$M162,0,AD$231))/(INDEX($E$160:$M$160,0,AD$231+1)-INDEX($E$160:$M$160,0,AD$231))+AB234)))</f>
        <v>23.452455514418673</v>
      </c>
      <c r="AD234" s="186" cm="1">
        <f t="array" ref="AD234">IF(AE$231=-1,AE234,IF(AE$231=99,AC234,IF(AE$231=0,INDEX($E162:$M162,0,AE$229),(INDEX($E162:$M162,0,AE$231+1)-INDEX($E162:$M162,0,AE$231))/(INDEX($E$160:$M$160,0,AE$231+1)-INDEX($E$160:$M$160,0,AE$231))+AC234)))</f>
        <v>23.716250830761904</v>
      </c>
      <c r="AE234" s="186" cm="1">
        <f t="array" ref="AE234">IF(AF$231=-1,AF234,IF(AF$231=99,AD234,IF(AF$231=0,INDEX($E162:$M162,0,AF$229),(INDEX($E162:$M162,0,AF$231+1)-INDEX($E162:$M162,0,AF$231))/(INDEX($E$160:$M$160,0,AF$231+1)-INDEX($E$160:$M$160,0,AF$231))+AD234)))</f>
        <v>23.980046147105135</v>
      </c>
      <c r="AF234" s="186" cm="1">
        <f t="array" ref="AF234">IF(AG$231=-1,AG234,IF(AG$231=99,AE234,IF(AG$231=0,INDEX($E162:$M162,0,AG$229),(INDEX($E162:$M162,0,AG$231+1)-INDEX($E162:$M162,0,AG$231))/(INDEX($E$160:$M$160,0,AG$231+1)-INDEX($E$160:$M$160,0,AG$231))+AE234)))</f>
        <v>24.243841463448366</v>
      </c>
      <c r="AG234" s="186" cm="1">
        <f t="array" ref="AG234">IF(AH$231=-1,AH234,IF(AH$231=99,AF234,IF(AH$231=0,INDEX($E162:$M162,0,AH$229),(INDEX($E162:$M162,0,AH$231+1)-INDEX($E162:$M162,0,AH$231))/(INDEX($E$160:$M$160,0,AH$231+1)-INDEX($E$160:$M$160,0,AH$231))+AF234)))</f>
        <v>24.507636779791596</v>
      </c>
      <c r="AH234" s="186" cm="1">
        <f t="array" ref="AH234">IF(AI$231=-1,AI234,IF(AI$231=99,AG234,IF(AI$231=0,INDEX($E162:$M162,0,AI$229),(INDEX($E162:$M162,0,AI$231+1)-INDEX($E162:$M162,0,AI$231))/(INDEX($E$160:$M$160,0,AI$231+1)-INDEX($E$160:$M$160,0,AI$231))+AG234)))</f>
        <v>24.771432096134827</v>
      </c>
      <c r="AI234" s="186" cm="1">
        <f t="array" ref="AI234">IF(AJ$231=-1,AJ234,IF(AJ$231=99,AH234,IF(AJ$231=0,INDEX($E162:$M162,0,AJ$229),(INDEX($E162:$M162,0,AJ$231+1)-INDEX($E162:$M162,0,AJ$231))/(INDEX($E$160:$M$160,0,AJ$231+1)-INDEX($E$160:$M$160,0,AJ$231))+AH234)))</f>
        <v>25.035227412478058</v>
      </c>
      <c r="AJ234" s="186" cm="1">
        <f t="array" ref="AJ234">IF(AK$231=-1,AK234,IF(AK$231=99,AI234,IF(AK$231=0,INDEX($E162:$M162,0,AK$229),(INDEX($E162:$M162,0,AK$231+1)-INDEX($E162:$M162,0,AK$231))/(INDEX($E$160:$M$160,0,AK$231+1)-INDEX($E$160:$M$160,0,AK$231))+AI234)))</f>
        <v>25.299022728821289</v>
      </c>
      <c r="AK234" s="186" cm="1">
        <f t="array" ref="AK234">IF(AL$231=-1,AL234,IF(AL$231=99,AJ234,IF(AL$231=0,INDEX($E162:$M162,0,AL$229),(INDEX($E162:$M162,0,AL$231+1)-INDEX($E162:$M162,0,AL$231))/(INDEX($E$160:$M$160,0,AL$231+1)-INDEX($E$160:$M$160,0,AL$231))+AJ234)))</f>
        <v>25.562818045164519</v>
      </c>
      <c r="AL234" s="186" cm="1">
        <f t="array" ref="AL234">IF(AM$231=-1,AM234,IF(AM$231=99,AK234,IF(AM$231=0,INDEX($E162:$M162,0,AM$229),(INDEX($E162:$M162,0,AM$231+1)-INDEX($E162:$M162,0,AM$231))/(INDEX($E$160:$M$160,0,AM$231+1)-INDEX($E$160:$M$160,0,AM$231))+AK234)))</f>
        <v>23.452455514418673</v>
      </c>
      <c r="AM234" s="186" cm="1">
        <f t="array" ref="AM234">IF(AN$231=-1,AN234,IF(AN$231=99,AL234,IF(AN$231=0,INDEX($E162:$M162,0,AN$229),(INDEX($E162:$M162,0,AN$231+1)-INDEX($E162:$M162,0,AN$231))/(INDEX($E$160:$M$160,0,AN$231+1)-INDEX($E$160:$M$160,0,AN$231))+AL234)))</f>
        <v>24.264326737400399</v>
      </c>
      <c r="AN234" s="186" cm="1">
        <f t="array" ref="AN234">IF(AO$231=-1,AO234,IF(AO$231=99,AM234,IF(AO$231=0,INDEX($E162:$M162,0,AO$229),(INDEX($E162:$M162,0,AO$231+1)-INDEX($E162:$M162,0,AO$231))/(INDEX($E$160:$M$160,0,AO$231+1)-INDEX($E$160:$M$160,0,AO$231))+AM234)))</f>
        <v>25.076197960382125</v>
      </c>
      <c r="AO234" s="186" cm="1">
        <f t="array" ref="AO234">IF(AP$231=-1,AP234,IF(AP$231=99,AN234,IF(AP$231=0,INDEX($E162:$M162,0,AP$229),(INDEX($E162:$M162,0,AP$231+1)-INDEX($E162:$M162,0,AP$231))/(INDEX($E$160:$M$160,0,AP$231+1)-INDEX($E$160:$M$160,0,AP$231))+AN234)))</f>
        <v>25.88806918336385</v>
      </c>
      <c r="AP234" s="186" cm="1">
        <f t="array" ref="AP234">IF(AQ$231=-1,AQ234,IF(AQ$231=99,AO234,IF(AQ$231=0,INDEX($E162:$M162,0,AQ$229),(INDEX($E162:$M162,0,AQ$231+1)-INDEX($E162:$M162,0,AQ$231))/(INDEX($E$160:$M$160,0,AQ$231+1)-INDEX($E$160:$M$160,0,AQ$231))+AO234)))</f>
        <v>26.699940406345576</v>
      </c>
      <c r="AQ234" s="186" cm="1">
        <f t="array" ref="AQ234">IF(AR$231=-1,AR234,IF(AR$231=99,AP234,IF(AR$231=0,INDEX($E162:$M162,0,AR$229),(INDEX($E162:$M162,0,AR$231+1)-INDEX($E162:$M162,0,AR$231))/(INDEX($E$160:$M$160,0,AR$231+1)-INDEX($E$160:$M$160,0,AR$231))+AP234)))</f>
        <v>27.511811629327301</v>
      </c>
      <c r="AR234" s="186" cm="1">
        <f t="array" ref="AR234">IF(AS$231=-1,AS234,IF(AS$231=99,AQ234,IF(AS$231=0,INDEX($E162:$M162,0,AS$229),(INDEX($E162:$M162,0,AS$231+1)-INDEX($E162:$M162,0,AS$231))/(INDEX($E$160:$M$160,0,AS$231+1)-INDEX($E$160:$M$160,0,AS$231))+AQ234)))</f>
        <v>28.323682852309027</v>
      </c>
      <c r="AS234" s="186" cm="1">
        <f t="array" ref="AS234">IF(AT$231=-1,AT234,IF(AT$231=99,AR234,IF(AT$231=0,INDEX($E162:$M162,0,AT$229),(INDEX($E162:$M162,0,AT$231+1)-INDEX($E162:$M162,0,AT$231))/(INDEX($E$160:$M$160,0,AT$231+1)-INDEX($E$160:$M$160,0,AT$231))+AR234)))</f>
        <v>29.135554075290752</v>
      </c>
      <c r="AT234" s="186" cm="1">
        <f t="array" ref="AT234">IF(AU$231=-1,AU234,IF(AU$231=99,AS234,IF(AU$231=0,INDEX($E162:$M162,0,AU$229),(INDEX($E162:$M162,0,AU$231+1)-INDEX($E162:$M162,0,AU$231))/(INDEX($E$160:$M$160,0,AU$231+1)-INDEX($E$160:$M$160,0,AU$231))+AS234)))</f>
        <v>29.947425298272478</v>
      </c>
      <c r="AU234" s="186" cm="1">
        <f t="array" ref="AU234">IF(AV$231=-1,AV234,IF(AV$231=99,AT234,IF(AV$231=0,INDEX($E162:$M162,0,AV$229),(INDEX($E162:$M162,0,AV$231+1)-INDEX($E162:$M162,0,AV$231))/(INDEX($E$160:$M$160,0,AV$231+1)-INDEX($E$160:$M$160,0,AV$231))+AT234)))</f>
        <v>30.759296521254203</v>
      </c>
      <c r="AV234" s="186" cm="1">
        <f t="array" ref="AV234">IF(AW$231=-1,AW234,IF(AW$231=99,AU234,IF(AW$231=0,INDEX($E162:$M162,0,AW$229),(INDEX($E162:$M162,0,AW$231+1)-INDEX($E162:$M162,0,AW$231))/(INDEX($E$160:$M$160,0,AW$231+1)-INDEX($E$160:$M$160,0,AW$231))+AU234)))</f>
        <v>30.759296521254196</v>
      </c>
      <c r="AW234" s="186" cm="1">
        <f t="array" ref="AW234">IF(AX$231=-1,AX234,IF(AX$231=99,AV234,IF(AX$231=0,INDEX($E162:$M162,0,AX$229),(INDEX($E162:$M162,0,AX$231+1)-INDEX($E162:$M162,0,AX$231))/(INDEX($E$160:$M$160,0,AX$231+1)-INDEX($E$160:$M$160,0,AX$231))+AV234)))</f>
        <v>30.759296521254196</v>
      </c>
      <c r="AX234" s="186" cm="1">
        <f t="array" ref="AX234">IF(AY$231=-1,AZ234,IF(AY$231=99,AW234,IF(AY$231=0,INDEX($E162:$M162,0,AY$229),(INDEX($E162:$M162,0,AY$231+1)-INDEX($E162:$M162,0,AY$231))/(INDEX($E$160:$M$160,0,AY$231+1)-INDEX($E$160:$M$160,0,AY$231))+AW234)))</f>
        <v>30.759296521254196</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4.0573267420837498</v>
      </c>
      <c r="O235" s="186" cm="1">
        <f t="array" ref="O235">IF(P$231=-1,P235,IF(P$231=99,N235,IF(P$231=0,INDEX($E163:$M163,0,P$229),(INDEX($E163:$M163,0,P$231+1)-INDEX($E163:$M163,0,P$231))/(INDEX($E$160:$M$160,0,P$231+1)-INDEX($E$160:$M$160,0,P$231))+N235)))</f>
        <v>4.1739549284580262</v>
      </c>
      <c r="P235" s="186" cm="1">
        <f t="array" ref="P235">IF(Q$231=-1,Q235,IF(Q$231=99,O235,IF(Q$231=0,INDEX($E163:$M163,0,Q$229),(INDEX($E163:$M163,0,Q$231+1)-INDEX($E163:$M163,0,Q$231))/(INDEX($E$160:$M$160,0,Q$231+1)-INDEX($E$160:$M$160,0,Q$231))+O235)))</f>
        <v>4.2781154689422873</v>
      </c>
      <c r="Q235" s="186" cm="1">
        <f t="array" ref="Q235">IF(R$231=-1,R235,IF(R$231=99,P235,IF(R$231=0,INDEX($E163:$M163,0,R$229),(INDEX($E163:$M163,0,R$231+1)-INDEX($E163:$M163,0,R$231))/(INDEX($E$160:$M$160,0,R$231+1)-INDEX($E$160:$M$160,0,R$231))+P235)))</f>
        <v>4.3822760094265476</v>
      </c>
      <c r="R235" s="186" cm="1">
        <f t="array" ref="R235">IF(S$231=-1,S235,IF(S$231=99,Q235,IF(S$231=0,INDEX($E163:$M163,0,S$229),(INDEX($E163:$M163,0,S$231+1)-INDEX($E163:$M163,0,S$231))/(INDEX($E$160:$M$160,0,S$231+1)-INDEX($E$160:$M$160,0,S$231))+Q235)))</f>
        <v>4.3822760094265476</v>
      </c>
      <c r="S235" s="186" cm="1">
        <f t="array" ref="S235">IF(T$231=-1,T235,IF(T$231=99,R235,IF(T$231=0,INDEX($E163:$M163,0,T$229),(INDEX($E163:$M163,0,T$231+1)-INDEX($E163:$M163,0,T$231))/(INDEX($E$160:$M$160,0,T$231+1)-INDEX($E$160:$M$160,0,T$231))+R235)))</f>
        <v>4.0921165055427249</v>
      </c>
      <c r="T235" s="186" cm="1">
        <f t="array" ref="T235">IF(U$231=-1,U235,IF(U$231=99,S235,IF(U$231=0,INDEX($E163:$M163,0,U$229),(INDEX($E163:$M163,0,U$231+1)-INDEX($E163:$M163,0,U$231))/(INDEX($E$160:$M$160,0,U$231+1)-INDEX($E$160:$M$160,0,U$231))+S235)))</f>
        <v>3.8019570016589022</v>
      </c>
      <c r="U235" s="186" cm="1">
        <f t="array" ref="U235">IF(V$231=-1,V235,IF(V$231=99,T235,IF(V$231=0,INDEX($E163:$M163,0,V$229),(INDEX($E163:$M163,0,V$231+1)-INDEX($E163:$M163,0,V$231))/(INDEX($E$160:$M$160,0,V$231+1)-INDEX($E$160:$M$160,0,V$231))+T235)))</f>
        <v>3.5117974977750794</v>
      </c>
      <c r="V235" s="186" cm="1">
        <f t="array" ref="V235">IF(W$231=-1,W235,IF(W$231=99,U235,IF(W$231=0,INDEX($E163:$M163,0,W$229),(INDEX($E163:$M163,0,W$231+1)-INDEX($E163:$M163,0,W$231))/(INDEX($E$160:$M$160,0,W$231+1)-INDEX($E$160:$M$160,0,W$231))+U235)))</f>
        <v>3.2216379938912567</v>
      </c>
      <c r="W235" s="186" cm="1">
        <f t="array" ref="W235">IF(X$231=-1,X235,IF(X$231=99,V235,IF(X$231=0,INDEX($E163:$M163,0,X$229),(INDEX($E163:$M163,0,X$231+1)-INDEX($E163:$M163,0,X$231))/(INDEX($E$160:$M$160,0,X$231+1)-INDEX($E$160:$M$160,0,X$231))+V235)))</f>
        <v>2.931478490007434</v>
      </c>
      <c r="X235" s="186" cm="1">
        <f t="array" ref="X235">IF(Y$231=-1,Y235,IF(Y$231=99,W235,IF(Y$231=0,INDEX($E163:$M163,0,Y$229),(INDEX($E163:$M163,0,Y$231+1)-INDEX($E163:$M163,0,Y$231))/(INDEX($E$160:$M$160,0,Y$231+1)-INDEX($E$160:$M$160,0,Y$231))+W235)))</f>
        <v>2.6413189861236113</v>
      </c>
      <c r="Y235" s="186" cm="1">
        <f t="array" ref="Y235">IF(Z$231=-1,Z235,IF(Z$231=99,X235,IF(Z$231=0,INDEX($E163:$M163,0,Z$229),(INDEX($E163:$M163,0,Z$231+1)-INDEX($E163:$M163,0,Z$231))/(INDEX($E$160:$M$160,0,Z$231+1)-INDEX($E$160:$M$160,0,Z$231))+X235)))</f>
        <v>2.3511594822397885</v>
      </c>
      <c r="Z235" s="186" cm="1">
        <f t="array" ref="Z235">IF(AA$231=-1,AA235,IF(AA$231=99,Y235,IF(AA$231=0,INDEX($E163:$M163,0,AA$229),(INDEX($E163:$M163,0,AA$231+1)-INDEX($E163:$M163,0,AA$231))/(INDEX($E$160:$M$160,0,AA$231+1)-INDEX($E$160:$M$160,0,AA$231))+Y235)))</f>
        <v>2.0609999783559658</v>
      </c>
      <c r="AA235" s="186" cm="1">
        <f t="array" ref="AA235">IF(AB$231=-1,AB235,IF(AB$231=99,Z235,IF(AB$231=0,INDEX($E163:$M163,0,AB$229),(INDEX($E163:$M163,0,AB$231+1)-INDEX($E163:$M163,0,AB$231))/(INDEX($E$160:$M$160,0,AB$231+1)-INDEX($E$160:$M$160,0,AB$231))+Z235)))</f>
        <v>1.7708404744721431</v>
      </c>
      <c r="AB235" s="186" cm="1">
        <f t="array" ref="AB235">IF(AC$231=-1,AC235,IF(AC$231=99,AA235,IF(AC$231=0,INDEX($E163:$M163,0,AC$229),(INDEX($E163:$M163,0,AC$231+1)-INDEX($E163:$M163,0,AC$231))/(INDEX($E$160:$M$160,0,AC$231+1)-INDEX($E$160:$M$160,0,AC$231))+AA235)))</f>
        <v>4.0921165055427249</v>
      </c>
      <c r="AC235" s="186" cm="1">
        <f t="array" ref="AC235">IF(AD$231=-1,AD235,IF(AD$231=99,AB235,IF(AD$231=0,INDEX($E163:$M163,0,AD$229),(INDEX($E163:$M163,0,AD$231+1)-INDEX($E163:$M163,0,AD$231))/(INDEX($E$160:$M$160,0,AD$231+1)-INDEX($E$160:$M$160,0,AD$231))+AB235)))</f>
        <v>4.1386686201915301</v>
      </c>
      <c r="AD235" s="186" cm="1">
        <f t="array" ref="AD235">IF(AE$231=-1,AE235,IF(AE$231=99,AC235,IF(AE$231=0,INDEX($E163:$M163,0,AE$229),(INDEX($E163:$M163,0,AE$231+1)-INDEX($E163:$M163,0,AE$231))/(INDEX($E$160:$M$160,0,AE$231+1)-INDEX($E$160:$M$160,0,AE$231))+AC235)))</f>
        <v>4.1852207348403354</v>
      </c>
      <c r="AE235" s="186" cm="1">
        <f t="array" ref="AE235">IF(AF$231=-1,AF235,IF(AF$231=99,AD235,IF(AF$231=0,INDEX($E163:$M163,0,AF$229),(INDEX($E163:$M163,0,AF$231+1)-INDEX($E163:$M163,0,AF$231))/(INDEX($E$160:$M$160,0,AF$231+1)-INDEX($E$160:$M$160,0,AF$231))+AD235)))</f>
        <v>4.2317728494891407</v>
      </c>
      <c r="AF235" s="186" cm="1">
        <f t="array" ref="AF235">IF(AG$231=-1,AG235,IF(AG$231=99,AE235,IF(AG$231=0,INDEX($E163:$M163,0,AG$229),(INDEX($E163:$M163,0,AG$231+1)-INDEX($E163:$M163,0,AG$231))/(INDEX($E$160:$M$160,0,AG$231+1)-INDEX($E$160:$M$160,0,AG$231))+AE235)))</f>
        <v>4.2783249641379459</v>
      </c>
      <c r="AG235" s="186" cm="1">
        <f t="array" ref="AG235">IF(AH$231=-1,AH235,IF(AH$231=99,AF235,IF(AH$231=0,INDEX($E163:$M163,0,AH$229),(INDEX($E163:$M163,0,AH$231+1)-INDEX($E163:$M163,0,AH$231))/(INDEX($E$160:$M$160,0,AH$231+1)-INDEX($E$160:$M$160,0,AH$231))+AF235)))</f>
        <v>4.3248770787867512</v>
      </c>
      <c r="AH235" s="186" cm="1">
        <f t="array" ref="AH235">IF(AI$231=-1,AI235,IF(AI$231=99,AG235,IF(AI$231=0,INDEX($E163:$M163,0,AI$229),(INDEX($E163:$M163,0,AI$231+1)-INDEX($E163:$M163,0,AI$231))/(INDEX($E$160:$M$160,0,AI$231+1)-INDEX($E$160:$M$160,0,AI$231))+AG235)))</f>
        <v>4.3714291934355565</v>
      </c>
      <c r="AI235" s="186" cm="1">
        <f t="array" ref="AI235">IF(AJ$231=-1,AJ235,IF(AJ$231=99,AH235,IF(AJ$231=0,INDEX($E163:$M163,0,AJ$229),(INDEX($E163:$M163,0,AJ$231+1)-INDEX($E163:$M163,0,AJ$231))/(INDEX($E$160:$M$160,0,AJ$231+1)-INDEX($E$160:$M$160,0,AJ$231))+AH235)))</f>
        <v>4.4179813080843617</v>
      </c>
      <c r="AJ235" s="186" cm="1">
        <f t="array" ref="AJ235">IF(AK$231=-1,AK235,IF(AK$231=99,AI235,IF(AK$231=0,INDEX($E163:$M163,0,AK$229),(INDEX($E163:$M163,0,AK$231+1)-INDEX($E163:$M163,0,AK$231))/(INDEX($E$160:$M$160,0,AK$231+1)-INDEX($E$160:$M$160,0,AK$231))+AI235)))</f>
        <v>4.464533422733167</v>
      </c>
      <c r="AK235" s="186" cm="1">
        <f t="array" ref="AK235">IF(AL$231=-1,AL235,IF(AL$231=99,AJ235,IF(AL$231=0,INDEX($E163:$M163,0,AL$229),(INDEX($E163:$M163,0,AL$231+1)-INDEX($E163:$M163,0,AL$231))/(INDEX($E$160:$M$160,0,AL$231+1)-INDEX($E$160:$M$160,0,AL$231))+AJ235)))</f>
        <v>4.5110855373819723</v>
      </c>
      <c r="AL235" s="186" cm="1">
        <f t="array" ref="AL235">IF(AM$231=-1,AM235,IF(AM$231=99,AK235,IF(AM$231=0,INDEX($E163:$M163,0,AM$229),(INDEX($E163:$M163,0,AM$231+1)-INDEX($E163:$M163,0,AM$231))/(INDEX($E$160:$M$160,0,AM$231+1)-INDEX($E$160:$M$160,0,AM$231))+AK235)))</f>
        <v>4.1386686201915301</v>
      </c>
      <c r="AM235" s="186" cm="1">
        <f t="array" ref="AM235">IF(AN$231=-1,AN235,IF(AN$231=99,AL235,IF(AN$231=0,INDEX($E163:$M163,0,AN$229),(INDEX($E163:$M163,0,AN$231+1)-INDEX($E163:$M163,0,AN$231))/(INDEX($E$160:$M$160,0,AN$231+1)-INDEX($E$160:$M$160,0,AN$231))+AL235)))</f>
        <v>4.2819400124824227</v>
      </c>
      <c r="AN235" s="186" cm="1">
        <f t="array" ref="AN235">IF(AO$231=-1,AO235,IF(AO$231=99,AM235,IF(AO$231=0,INDEX($E163:$M163,0,AO$229),(INDEX($E163:$M163,0,AO$231+1)-INDEX($E163:$M163,0,AO$231))/(INDEX($E$160:$M$160,0,AO$231+1)-INDEX($E$160:$M$160,0,AO$231))+AM235)))</f>
        <v>4.4252114047733153</v>
      </c>
      <c r="AO235" s="186" cm="1">
        <f t="array" ref="AO235">IF(AP$231=-1,AP235,IF(AP$231=99,AN235,IF(AP$231=0,INDEX($E163:$M163,0,AP$229),(INDEX($E163:$M163,0,AP$231+1)-INDEX($E163:$M163,0,AP$231))/(INDEX($E$160:$M$160,0,AP$231+1)-INDEX($E$160:$M$160,0,AP$231))+AN235)))</f>
        <v>4.5684827970642079</v>
      </c>
      <c r="AP235" s="186" cm="1">
        <f t="array" ref="AP235">IF(AQ$231=-1,AQ235,IF(AQ$231=99,AO235,IF(AQ$231=0,INDEX($E163:$M163,0,AQ$229),(INDEX($E163:$M163,0,AQ$231+1)-INDEX($E163:$M163,0,AQ$231))/(INDEX($E$160:$M$160,0,AQ$231+1)-INDEX($E$160:$M$160,0,AQ$231))+AO235)))</f>
        <v>4.7117541893551005</v>
      </c>
      <c r="AQ235" s="186" cm="1">
        <f t="array" ref="AQ235">IF(AR$231=-1,AR235,IF(AR$231=99,AP235,IF(AR$231=0,INDEX($E163:$M163,0,AR$229),(INDEX($E163:$M163,0,AR$231+1)-INDEX($E163:$M163,0,AR$231))/(INDEX($E$160:$M$160,0,AR$231+1)-INDEX($E$160:$M$160,0,AR$231))+AP235)))</f>
        <v>4.8550255816459931</v>
      </c>
      <c r="AR235" s="186" cm="1">
        <f t="array" ref="AR235">IF(AS$231=-1,AS235,IF(AS$231=99,AQ235,IF(AS$231=0,INDEX($E163:$M163,0,AS$229),(INDEX($E163:$M163,0,AS$231+1)-INDEX($E163:$M163,0,AS$231))/(INDEX($E$160:$M$160,0,AS$231+1)-INDEX($E$160:$M$160,0,AS$231))+AQ235)))</f>
        <v>4.9982969739368857</v>
      </c>
      <c r="AS235" s="186" cm="1">
        <f t="array" ref="AS235">IF(AT$231=-1,AT235,IF(AT$231=99,AR235,IF(AT$231=0,INDEX($E163:$M163,0,AT$229),(INDEX($E163:$M163,0,AT$231+1)-INDEX($E163:$M163,0,AT$231))/(INDEX($E$160:$M$160,0,AT$231+1)-INDEX($E$160:$M$160,0,AT$231))+AR235)))</f>
        <v>5.1415683662277782</v>
      </c>
      <c r="AT235" s="186" cm="1">
        <f t="array" ref="AT235">IF(AU$231=-1,AU235,IF(AU$231=99,AS235,IF(AU$231=0,INDEX($E163:$M163,0,AU$229),(INDEX($E163:$M163,0,AU$231+1)-INDEX($E163:$M163,0,AU$231))/(INDEX($E$160:$M$160,0,AU$231+1)-INDEX($E$160:$M$160,0,AU$231))+AS235)))</f>
        <v>5.2848397585186708</v>
      </c>
      <c r="AU235" s="186" cm="1">
        <f t="array" ref="AU235">IF(AV$231=-1,AV235,IF(AV$231=99,AT235,IF(AV$231=0,INDEX($E163:$M163,0,AV$229),(INDEX($E163:$M163,0,AV$231+1)-INDEX($E163:$M163,0,AV$231))/(INDEX($E$160:$M$160,0,AV$231+1)-INDEX($E$160:$M$160,0,AV$231))+AT235)))</f>
        <v>5.4281111508095634</v>
      </c>
      <c r="AV235" s="186" cm="1">
        <f t="array" ref="AV235">IF(AW$231=-1,AW235,IF(AW$231=99,AU235,IF(AW$231=0,INDEX($E163:$M163,0,AW$229),(INDEX($E163:$M163,0,AW$231+1)-INDEX($E163:$M163,0,AW$231))/(INDEX($E$160:$M$160,0,AW$231+1)-INDEX($E$160:$M$160,0,AW$231))+AU235)))</f>
        <v>5.4281111508095634</v>
      </c>
      <c r="AW235" s="186" cm="1">
        <f t="array" ref="AW235">IF(AX$231=-1,AX235,IF(AX$231=99,AV235,IF(AX$231=0,INDEX($E163:$M163,0,AX$229),(INDEX($E163:$M163,0,AX$231+1)-INDEX($E163:$M163,0,AX$231))/(INDEX($E$160:$M$160,0,AX$231+1)-INDEX($E$160:$M$160,0,AX$231))+AV235)))</f>
        <v>5.4281111508095634</v>
      </c>
      <c r="AX235" s="186" cm="1">
        <f t="array" ref="AX235">IF(AY$231=-1,AZ235,IF(AY$231=99,AW235,IF(AY$231=0,INDEX($E163:$M163,0,AY$229),(INDEX($E163:$M163,0,AY$231+1)-INDEX($E163:$M163,0,AY$231))/(INDEX($E$160:$M$160,0,AY$231+1)-INDEX($E$160:$M$160,0,AY$231))+AW235)))</f>
        <v>5.4281111508095634</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23.049020794408271</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19.577459523315781</v>
      </c>
      <c r="AD236" s="186" cm="1">
        <f t="array" ref="AD236">IF(AE$231=-1,AE236,IF(AE$231=99,AC236,IF(AE$231=0,INDEX($E164:$M164,0,AE$229),(INDEX($E164:$M164,0,AE$231+1)-INDEX($E164:$M164,0,AE$231))/(INDEX($E$160:$M$160,0,AE$231+1)-INDEX($E$160:$M$160,0,AE$231))+AC236)))</f>
        <v>19.889510279586069</v>
      </c>
      <c r="AE236" s="186" cm="1">
        <f t="array" ref="AE236">IF(AF$231=-1,AF236,IF(AF$231=99,AD236,IF(AF$231=0,INDEX($E164:$M164,0,AF$229),(INDEX($E164:$M164,0,AF$231+1)-INDEX($E164:$M164,0,AF$231))/(INDEX($E$160:$M$160,0,AF$231+1)-INDEX($E$160:$M$160,0,AF$231))+AD236)))</f>
        <v>20.201561035856358</v>
      </c>
      <c r="AF236" s="186" cm="1">
        <f t="array" ref="AF236">IF(AG$231=-1,AG236,IF(AG$231=99,AE236,IF(AG$231=0,INDEX($E164:$M164,0,AG$229),(INDEX($E164:$M164,0,AG$231+1)-INDEX($E164:$M164,0,AG$231))/(INDEX($E$160:$M$160,0,AG$231+1)-INDEX($E$160:$M$160,0,AG$231))+AE236)))</f>
        <v>20.513611792126646</v>
      </c>
      <c r="AG236" s="186" cm="1">
        <f t="array" ref="AG236">IF(AH$231=-1,AH236,IF(AH$231=99,AF236,IF(AH$231=0,INDEX($E164:$M164,0,AH$229),(INDEX($E164:$M164,0,AH$231+1)-INDEX($E164:$M164,0,AH$231))/(INDEX($E$160:$M$160,0,AH$231+1)-INDEX($E$160:$M$160,0,AH$231))+AF236)))</f>
        <v>20.825662548396934</v>
      </c>
      <c r="AH236" s="186" cm="1">
        <f t="array" ref="AH236">IF(AI$231=-1,AI236,IF(AI$231=99,AG236,IF(AI$231=0,INDEX($E164:$M164,0,AI$229),(INDEX($E164:$M164,0,AI$231+1)-INDEX($E164:$M164,0,AI$231))/(INDEX($E$160:$M$160,0,AI$231+1)-INDEX($E$160:$M$160,0,AI$231))+AG236)))</f>
        <v>21.137713304667223</v>
      </c>
      <c r="AI236" s="186" cm="1">
        <f t="array" ref="AI236">IF(AJ$231=-1,AJ236,IF(AJ$231=99,AH236,IF(AJ$231=0,INDEX($E164:$M164,0,AJ$229),(INDEX($E164:$M164,0,AJ$231+1)-INDEX($E164:$M164,0,AJ$231))/(INDEX($E$160:$M$160,0,AJ$231+1)-INDEX($E$160:$M$160,0,AJ$231))+AH236)))</f>
        <v>21.449764060937511</v>
      </c>
      <c r="AJ236" s="186" cm="1">
        <f t="array" ref="AJ236">IF(AK$231=-1,AK236,IF(AK$231=99,AI236,IF(AK$231=0,INDEX($E164:$M164,0,AK$229),(INDEX($E164:$M164,0,AK$231+1)-INDEX($E164:$M164,0,AK$231))/(INDEX($E$160:$M$160,0,AK$231+1)-INDEX($E$160:$M$160,0,AK$231))+AI236)))</f>
        <v>21.761814817207799</v>
      </c>
      <c r="AK236" s="186" cm="1">
        <f t="array" ref="AK236">IF(AL$231=-1,AL236,IF(AL$231=99,AJ236,IF(AL$231=0,INDEX($E164:$M164,0,AL$229),(INDEX($E164:$M164,0,AL$231+1)-INDEX($E164:$M164,0,AL$231))/(INDEX($E$160:$M$160,0,AL$231+1)-INDEX($E$160:$M$160,0,AL$231))+AJ236)))</f>
        <v>22.073865573478088</v>
      </c>
      <c r="AL236" s="186" cm="1">
        <f t="array" ref="AL236">IF(AM$231=-1,AM236,IF(AM$231=99,AK236,IF(AM$231=0,INDEX($E164:$M164,0,AM$229),(INDEX($E164:$M164,0,AM$231+1)-INDEX($E164:$M164,0,AM$231))/(INDEX($E$160:$M$160,0,AM$231+1)-INDEX($E$160:$M$160,0,AM$231))+AK236)))</f>
        <v>19.577459523315781</v>
      </c>
      <c r="AM236" s="186" cm="1">
        <f t="array" ref="AM236">IF(AN$231=-1,AN236,IF(AN$231=99,AL236,IF(AN$231=0,INDEX($E164:$M164,0,AN$229),(INDEX($E164:$M164,0,AN$231+1)-INDEX($E164:$M164,0,AN$231))/(INDEX($E$160:$M$160,0,AN$231+1)-INDEX($E$160:$M$160,0,AN$231))+AL236)))</f>
        <v>19.637595259515841</v>
      </c>
      <c r="AN236" s="186" cm="1">
        <f t="array" ref="AN236">IF(AO$231=-1,AO236,IF(AO$231=99,AM236,IF(AO$231=0,INDEX($E164:$M164,0,AO$229),(INDEX($E164:$M164,0,AO$231+1)-INDEX($E164:$M164,0,AO$231))/(INDEX($E$160:$M$160,0,AO$231+1)-INDEX($E$160:$M$160,0,AO$231))+AM236)))</f>
        <v>19.697730995715901</v>
      </c>
      <c r="AO236" s="186" cm="1">
        <f t="array" ref="AO236">IF(AP$231=-1,AP236,IF(AP$231=99,AN236,IF(AP$231=0,INDEX($E164:$M164,0,AP$229),(INDEX($E164:$M164,0,AP$231+1)-INDEX($E164:$M164,0,AP$231))/(INDEX($E$160:$M$160,0,AP$231+1)-INDEX($E$160:$M$160,0,AP$231))+AN236)))</f>
        <v>19.757866731915961</v>
      </c>
      <c r="AP236" s="186" cm="1">
        <f t="array" ref="AP236">IF(AQ$231=-1,AQ236,IF(AQ$231=99,AO236,IF(AQ$231=0,INDEX($E164:$M164,0,AQ$229),(INDEX($E164:$M164,0,AQ$231+1)-INDEX($E164:$M164,0,AQ$231))/(INDEX($E$160:$M$160,0,AQ$231+1)-INDEX($E$160:$M$160,0,AQ$231))+AO236)))</f>
        <v>19.818002468116021</v>
      </c>
      <c r="AQ236" s="186" cm="1">
        <f t="array" ref="AQ236">IF(AR$231=-1,AR236,IF(AR$231=99,AP236,IF(AR$231=0,INDEX($E164:$M164,0,AR$229),(INDEX($E164:$M164,0,AR$231+1)-INDEX($E164:$M164,0,AR$231))/(INDEX($E$160:$M$160,0,AR$231+1)-INDEX($E$160:$M$160,0,AR$231))+AP236)))</f>
        <v>19.87813820431608</v>
      </c>
      <c r="AR236" s="186" cm="1">
        <f t="array" ref="AR236">IF(AS$231=-1,AS236,IF(AS$231=99,AQ236,IF(AS$231=0,INDEX($E164:$M164,0,AS$229),(INDEX($E164:$M164,0,AS$231+1)-INDEX($E164:$M164,0,AS$231))/(INDEX($E$160:$M$160,0,AS$231+1)-INDEX($E$160:$M$160,0,AS$231))+AQ236)))</f>
        <v>19.93827394051614</v>
      </c>
      <c r="AS236" s="186" cm="1">
        <f t="array" ref="AS236">IF(AT$231=-1,AT236,IF(AT$231=99,AR236,IF(AT$231=0,INDEX($E164:$M164,0,AT$229),(INDEX($E164:$M164,0,AT$231+1)-INDEX($E164:$M164,0,AT$231))/(INDEX($E$160:$M$160,0,AT$231+1)-INDEX($E$160:$M$160,0,AT$231))+AR236)))</f>
        <v>19.9984096767162</v>
      </c>
      <c r="AT236" s="186" cm="1">
        <f t="array" ref="AT236">IF(AU$231=-1,AU236,IF(AU$231=99,AS236,IF(AU$231=0,INDEX($E164:$M164,0,AU$229),(INDEX($E164:$M164,0,AU$231+1)-INDEX($E164:$M164,0,AU$231))/(INDEX($E$160:$M$160,0,AU$231+1)-INDEX($E$160:$M$160,0,AU$231))+AS236)))</f>
        <v>20.05854541291626</v>
      </c>
      <c r="AU236" s="186" cm="1">
        <f t="array" ref="AU236">IF(AV$231=-1,AV236,IF(AV$231=99,AT236,IF(AV$231=0,INDEX($E164:$M164,0,AV$229),(INDEX($E164:$M164,0,AV$231+1)-INDEX($E164:$M164,0,AV$231))/(INDEX($E$160:$M$160,0,AV$231+1)-INDEX($E$160:$M$160,0,AV$231))+AT236)))</f>
        <v>20.11868114911632</v>
      </c>
      <c r="AV236" s="186" cm="1">
        <f t="array" ref="AV236">IF(AW$231=-1,AW236,IF(AW$231=99,AU236,IF(AW$231=0,INDEX($E164:$M164,0,AW$229),(INDEX($E164:$M164,0,AW$231+1)-INDEX($E164:$M164,0,AW$231))/(INDEX($E$160:$M$160,0,AW$231+1)-INDEX($E$160:$M$160,0,AW$231))+AU236)))</f>
        <v>20.118681149116316</v>
      </c>
      <c r="AW236" s="186" cm="1">
        <f t="array" ref="AW236">IF(AX$231=-1,AX236,IF(AX$231=99,AV236,IF(AX$231=0,INDEX($E164:$M164,0,AX$229),(INDEX($E164:$M164,0,AX$231+1)-INDEX($E164:$M164,0,AX$231))/(INDEX($E$160:$M$160,0,AX$231+1)-INDEX($E$160:$M$160,0,AX$231))+AV236)))</f>
        <v>20.118681149116316</v>
      </c>
      <c r="AX236" s="186" cm="1">
        <f t="array" ref="AX236">IF(AY$231=-1,AZ236,IF(AY$231=99,AW236,IF(AY$231=0,INDEX($E164:$M164,0,AY$229),(INDEX($E164:$M164,0,AY$231+1)-INDEX($E164:$M164,0,AY$231))/(INDEX($E$160:$M$160,0,AY$231+1)-INDEX($E$160:$M$160,0,AY$231))+AW236)))</f>
        <v>20.118681149116316</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96.773979466166082</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103.57534328889363</v>
      </c>
      <c r="AD237" s="186" cm="1">
        <f t="array" ref="AD237">IF(AE$231=-1,AE237,IF(AE$231=99,AC237,IF(AE$231=0,INDEX($E165:$M165,0,AE$229),(INDEX($E165:$M165,0,AE$231+1)-INDEX($E165:$M165,0,AE$231))/(INDEX($E$160:$M$160,0,AE$231+1)-INDEX($E$160:$M$160,0,AE$231))+AC237)))</f>
        <v>105.22626046564793</v>
      </c>
      <c r="AE237" s="186" cm="1">
        <f t="array" ref="AE237">IF(AF$231=-1,AF237,IF(AF$231=99,AD237,IF(AF$231=0,INDEX($E165:$M165,0,AF$229),(INDEX($E165:$M165,0,AF$231+1)-INDEX($E165:$M165,0,AF$231))/(INDEX($E$160:$M$160,0,AF$231+1)-INDEX($E$160:$M$160,0,AF$231))+AD237)))</f>
        <v>106.87717764240222</v>
      </c>
      <c r="AF237" s="186" cm="1">
        <f t="array" ref="AF237">IF(AG$231=-1,AG237,IF(AG$231=99,AE237,IF(AG$231=0,INDEX($E165:$M165,0,AG$229),(INDEX($E165:$M165,0,AG$231+1)-INDEX($E165:$M165,0,AG$231))/(INDEX($E$160:$M$160,0,AG$231+1)-INDEX($E$160:$M$160,0,AG$231))+AE237)))</f>
        <v>108.52809481915651</v>
      </c>
      <c r="AG237" s="186" cm="1">
        <f t="array" ref="AG237">IF(AH$231=-1,AH237,IF(AH$231=99,AF237,IF(AH$231=0,INDEX($E165:$M165,0,AH$229),(INDEX($E165:$M165,0,AH$231+1)-INDEX($E165:$M165,0,AH$231))/(INDEX($E$160:$M$160,0,AH$231+1)-INDEX($E$160:$M$160,0,AH$231))+AF237)))</f>
        <v>110.1790119959108</v>
      </c>
      <c r="AH237" s="186" cm="1">
        <f t="array" ref="AH237">IF(AI$231=-1,AI237,IF(AI$231=99,AG237,IF(AI$231=0,INDEX($E165:$M165,0,AI$229),(INDEX($E165:$M165,0,AI$231+1)-INDEX($E165:$M165,0,AI$231))/(INDEX($E$160:$M$160,0,AI$231+1)-INDEX($E$160:$M$160,0,AI$231))+AG237)))</f>
        <v>111.82992917266509</v>
      </c>
      <c r="AI237" s="186" cm="1">
        <f t="array" ref="AI237">IF(AJ$231=-1,AJ237,IF(AJ$231=99,AH237,IF(AJ$231=0,INDEX($E165:$M165,0,AJ$229),(INDEX($E165:$M165,0,AJ$231+1)-INDEX($E165:$M165,0,AJ$231))/(INDEX($E$160:$M$160,0,AJ$231+1)-INDEX($E$160:$M$160,0,AJ$231))+AH237)))</f>
        <v>113.48084634941938</v>
      </c>
      <c r="AJ237" s="186" cm="1">
        <f t="array" ref="AJ237">IF(AK$231=-1,AK237,IF(AK$231=99,AI237,IF(AK$231=0,INDEX($E165:$M165,0,AK$229),(INDEX($E165:$M165,0,AK$231+1)-INDEX($E165:$M165,0,AK$231))/(INDEX($E$160:$M$160,0,AK$231+1)-INDEX($E$160:$M$160,0,AK$231))+AI237)))</f>
        <v>115.13176352617367</v>
      </c>
      <c r="AK237" s="186" cm="1">
        <f t="array" ref="AK237">IF(AL$231=-1,AL237,IF(AL$231=99,AJ237,IF(AL$231=0,INDEX($E165:$M165,0,AL$229),(INDEX($E165:$M165,0,AL$231+1)-INDEX($E165:$M165,0,AL$231))/(INDEX($E$160:$M$160,0,AL$231+1)-INDEX($E$160:$M$160,0,AL$231))+AJ237)))</f>
        <v>116.78268070292796</v>
      </c>
      <c r="AL237" s="186" cm="1">
        <f t="array" ref="AL237">IF(AM$231=-1,AM237,IF(AM$231=99,AK237,IF(AM$231=0,INDEX($E165:$M165,0,AM$229),(INDEX($E165:$M165,0,AM$231+1)-INDEX($E165:$M165,0,AM$231))/(INDEX($E$160:$M$160,0,AM$231+1)-INDEX($E$160:$M$160,0,AM$231))+AK237)))</f>
        <v>103.57534328889363</v>
      </c>
      <c r="AM237" s="186" cm="1">
        <f t="array" ref="AM237">IF(AN$231=-1,AN237,IF(AN$231=99,AL237,IF(AN$231=0,INDEX($E165:$M165,0,AN$229),(INDEX($E165:$M165,0,AN$231+1)-INDEX($E165:$M165,0,AN$231))/(INDEX($E$160:$M$160,0,AN$231+1)-INDEX($E$160:$M$160,0,AN$231))+AL237)))</f>
        <v>103.8934938391953</v>
      </c>
      <c r="AN237" s="186" cm="1">
        <f t="array" ref="AN237">IF(AO$231=-1,AO237,IF(AO$231=99,AM237,IF(AO$231=0,INDEX($E165:$M165,0,AO$229),(INDEX($E165:$M165,0,AO$231+1)-INDEX($E165:$M165,0,AO$231))/(INDEX($E$160:$M$160,0,AO$231+1)-INDEX($E$160:$M$160,0,AO$231))+AM237)))</f>
        <v>104.21164438949697</v>
      </c>
      <c r="AO237" s="186" cm="1">
        <f t="array" ref="AO237">IF(AP$231=-1,AP237,IF(AP$231=99,AN237,IF(AP$231=0,INDEX($E165:$M165,0,AP$229),(INDEX($E165:$M165,0,AP$231+1)-INDEX($E165:$M165,0,AP$231))/(INDEX($E$160:$M$160,0,AP$231+1)-INDEX($E$160:$M$160,0,AP$231))+AN237)))</f>
        <v>104.52979493979863</v>
      </c>
      <c r="AP237" s="186" cm="1">
        <f t="array" ref="AP237">IF(AQ$231=-1,AQ237,IF(AQ$231=99,AO237,IF(AQ$231=0,INDEX($E165:$M165,0,AQ$229),(INDEX($E165:$M165,0,AQ$231+1)-INDEX($E165:$M165,0,AQ$231))/(INDEX($E$160:$M$160,0,AQ$231+1)-INDEX($E$160:$M$160,0,AQ$231))+AO237)))</f>
        <v>104.8479454901003</v>
      </c>
      <c r="AQ237" s="186" cm="1">
        <f t="array" ref="AQ237">IF(AR$231=-1,AR237,IF(AR$231=99,AP237,IF(AR$231=0,INDEX($E165:$M165,0,AR$229),(INDEX($E165:$M165,0,AR$231+1)-INDEX($E165:$M165,0,AR$231))/(INDEX($E$160:$M$160,0,AR$231+1)-INDEX($E$160:$M$160,0,AR$231))+AP237)))</f>
        <v>105.16609604040197</v>
      </c>
      <c r="AR237" s="186" cm="1">
        <f t="array" ref="AR237">IF(AS$231=-1,AS237,IF(AS$231=99,AQ237,IF(AS$231=0,INDEX($E165:$M165,0,AS$229),(INDEX($E165:$M165,0,AS$231+1)-INDEX($E165:$M165,0,AS$231))/(INDEX($E$160:$M$160,0,AS$231+1)-INDEX($E$160:$M$160,0,AS$231))+AQ237)))</f>
        <v>105.48424659070363</v>
      </c>
      <c r="AS237" s="186" cm="1">
        <f t="array" ref="AS237">IF(AT$231=-1,AT237,IF(AT$231=99,AR237,IF(AT$231=0,INDEX($E165:$M165,0,AT$229),(INDEX($E165:$M165,0,AT$231+1)-INDEX($E165:$M165,0,AT$231))/(INDEX($E$160:$M$160,0,AT$231+1)-INDEX($E$160:$M$160,0,AT$231))+AR237)))</f>
        <v>105.8023971410053</v>
      </c>
      <c r="AT237" s="186" cm="1">
        <f t="array" ref="AT237">IF(AU$231=-1,AU237,IF(AU$231=99,AS237,IF(AU$231=0,INDEX($E165:$M165,0,AU$229),(INDEX($E165:$M165,0,AU$231+1)-INDEX($E165:$M165,0,AU$231))/(INDEX($E$160:$M$160,0,AU$231+1)-INDEX($E$160:$M$160,0,AU$231))+AS237)))</f>
        <v>106.12054769130697</v>
      </c>
      <c r="AU237" s="186" cm="1">
        <f t="array" ref="AU237">IF(AV$231=-1,AV237,IF(AV$231=99,AT237,IF(AV$231=0,INDEX($E165:$M165,0,AV$229),(INDEX($E165:$M165,0,AV$231+1)-INDEX($E165:$M165,0,AV$231))/(INDEX($E$160:$M$160,0,AV$231+1)-INDEX($E$160:$M$160,0,AV$231))+AT237)))</f>
        <v>106.43869824160863</v>
      </c>
      <c r="AV237" s="186" cm="1">
        <f t="array" ref="AV237">IF(AW$231=-1,AW237,IF(AW$231=99,AU237,IF(AW$231=0,INDEX($E165:$M165,0,AW$229),(INDEX($E165:$M165,0,AW$231+1)-INDEX($E165:$M165,0,AW$231))/(INDEX($E$160:$M$160,0,AW$231+1)-INDEX($E$160:$M$160,0,AW$231))+AU237)))</f>
        <v>106.43869824160862</v>
      </c>
      <c r="AW237" s="186" cm="1">
        <f t="array" ref="AW237">IF(AX$231=-1,AX237,IF(AX$231=99,AV237,IF(AX$231=0,INDEX($E165:$M165,0,AX$229),(INDEX($E165:$M165,0,AX$231+1)-INDEX($E165:$M165,0,AX$231))/(INDEX($E$160:$M$160,0,AX$231+1)-INDEX($E$160:$M$160,0,AX$231))+AV237)))</f>
        <v>106.43869824160862</v>
      </c>
      <c r="AX237" s="186" cm="1">
        <f t="array" ref="AX237">IF(AY$231=-1,AZ237,IF(AY$231=99,AW237,IF(AY$231=0,INDEX($E165:$M165,0,AY$229),(INDEX($E165:$M165,0,AY$231+1)-INDEX($E165:$M165,0,AY$231))/(INDEX($E$160:$M$160,0,AY$231+1)-INDEX($E$160:$M$160,0,AY$231))+AW237)))</f>
        <v>106.43869824160862</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7.3703508283130947</v>
      </c>
      <c r="AD238" s="186" cm="1">
        <f t="array" ref="AD238">IF(AE$231=-1,AE238,IF(AE$231=99,AC238,IF(AE$231=0,INDEX($E166:$M166,0,AE$229),(INDEX($E166:$M166,0,AE$231+1)-INDEX($E166:$M166,0,AE$231))/(INDEX($E$160:$M$160,0,AE$231+1)-INDEX($E$160:$M$160,0,AE$231))+AC238)))</f>
        <v>12.181199049321828</v>
      </c>
      <c r="AE238" s="186" cm="1">
        <f t="array" ref="AE238">IF(AF$231=-1,AF238,IF(AF$231=99,AD238,IF(AF$231=0,INDEX($E166:$M166,0,AF$229),(INDEX($E166:$M166,0,AF$231+1)-INDEX($E166:$M166,0,AF$231))/(INDEX($E$160:$M$160,0,AF$231+1)-INDEX($E$160:$M$160,0,AF$231))+AD238)))</f>
        <v>16.992047270330559</v>
      </c>
      <c r="AF238" s="186" cm="1">
        <f t="array" ref="AF238">IF(AG$231=-1,AG238,IF(AG$231=99,AE238,IF(AG$231=0,INDEX($E166:$M166,0,AG$229),(INDEX($E166:$M166,0,AG$231+1)-INDEX($E166:$M166,0,AG$231))/(INDEX($E$160:$M$160,0,AG$231+1)-INDEX($E$160:$M$160,0,AG$231))+AE238)))</f>
        <v>21.802895491339292</v>
      </c>
      <c r="AG238" s="186" cm="1">
        <f t="array" ref="AG238">IF(AH$231=-1,AH238,IF(AH$231=99,AF238,IF(AH$231=0,INDEX($E166:$M166,0,AH$229),(INDEX($E166:$M166,0,AH$231+1)-INDEX($E166:$M166,0,AH$231))/(INDEX($E$160:$M$160,0,AH$231+1)-INDEX($E$160:$M$160,0,AH$231))+AF238)))</f>
        <v>26.613743712348025</v>
      </c>
      <c r="AH238" s="186" cm="1">
        <f t="array" ref="AH238">IF(AI$231=-1,AI238,IF(AI$231=99,AG238,IF(AI$231=0,INDEX($E166:$M166,0,AI$229),(INDEX($E166:$M166,0,AI$231+1)-INDEX($E166:$M166,0,AI$231))/(INDEX($E$160:$M$160,0,AI$231+1)-INDEX($E$160:$M$160,0,AI$231))+AG238)))</f>
        <v>31.424591933356758</v>
      </c>
      <c r="AI238" s="186" cm="1">
        <f t="array" ref="AI238">IF(AJ$231=-1,AJ238,IF(AJ$231=99,AH238,IF(AJ$231=0,INDEX($E166:$M166,0,AJ$229),(INDEX($E166:$M166,0,AJ$231+1)-INDEX($E166:$M166,0,AJ$231))/(INDEX($E$160:$M$160,0,AJ$231+1)-INDEX($E$160:$M$160,0,AJ$231))+AH238)))</f>
        <v>36.235440154365492</v>
      </c>
      <c r="AJ238" s="186" cm="1">
        <f t="array" ref="AJ238">IF(AK$231=-1,AK238,IF(AK$231=99,AI238,IF(AK$231=0,INDEX($E166:$M166,0,AK$229),(INDEX($E166:$M166,0,AK$231+1)-INDEX($E166:$M166,0,AK$231))/(INDEX($E$160:$M$160,0,AK$231+1)-INDEX($E$160:$M$160,0,AK$231))+AI238)))</f>
        <v>41.046288375374225</v>
      </c>
      <c r="AK238" s="186" cm="1">
        <f t="array" ref="AK238">IF(AL$231=-1,AL238,IF(AL$231=99,AJ238,IF(AL$231=0,INDEX($E166:$M166,0,AL$229),(INDEX($E166:$M166,0,AL$231+1)-INDEX($E166:$M166,0,AL$231))/(INDEX($E$160:$M$160,0,AL$231+1)-INDEX($E$160:$M$160,0,AL$231))+AJ238)))</f>
        <v>45.857136596382958</v>
      </c>
      <c r="AL238" s="186" cm="1">
        <f t="array" ref="AL238">IF(AM$231=-1,AM238,IF(AM$231=99,AK238,IF(AM$231=0,INDEX($E166:$M166,0,AM$229),(INDEX($E166:$M166,0,AM$231+1)-INDEX($E166:$M166,0,AM$231))/(INDEX($E$160:$M$160,0,AM$231+1)-INDEX($E$160:$M$160,0,AM$231))+AK238)))</f>
        <v>7.3703508283130947</v>
      </c>
      <c r="AM238" s="186" cm="1">
        <f t="array" ref="AM238">IF(AN$231=-1,AN238,IF(AN$231=99,AL238,IF(AN$231=0,INDEX($E166:$M166,0,AN$229),(INDEX($E166:$M166,0,AN$231+1)-INDEX($E166:$M166,0,AN$231))/(INDEX($E$160:$M$160,0,AN$231+1)-INDEX($E$160:$M$160,0,AN$231))+AL238)))</f>
        <v>8.1436710982602705</v>
      </c>
      <c r="AN238" s="186" cm="1">
        <f t="array" ref="AN238">IF(AO$231=-1,AO238,IF(AO$231=99,AM238,IF(AO$231=0,INDEX($E166:$M166,0,AO$229),(INDEX($E166:$M166,0,AO$231+1)-INDEX($E166:$M166,0,AO$231))/(INDEX($E$160:$M$160,0,AO$231+1)-INDEX($E$160:$M$160,0,AO$231))+AM238)))</f>
        <v>8.9169913682074462</v>
      </c>
      <c r="AO238" s="186" cm="1">
        <f t="array" ref="AO238">IF(AP$231=-1,AP238,IF(AP$231=99,AN238,IF(AP$231=0,INDEX($E166:$M166,0,AP$229),(INDEX($E166:$M166,0,AP$231+1)-INDEX($E166:$M166,0,AP$231))/(INDEX($E$160:$M$160,0,AP$231+1)-INDEX($E$160:$M$160,0,AP$231))+AN238)))</f>
        <v>9.6903116381546219</v>
      </c>
      <c r="AP238" s="186" cm="1">
        <f t="array" ref="AP238">IF(AQ$231=-1,AQ238,IF(AQ$231=99,AO238,IF(AQ$231=0,INDEX($E166:$M166,0,AQ$229),(INDEX($E166:$M166,0,AQ$231+1)-INDEX($E166:$M166,0,AQ$231))/(INDEX($E$160:$M$160,0,AQ$231+1)-INDEX($E$160:$M$160,0,AQ$231))+AO238)))</f>
        <v>10.463631908101798</v>
      </c>
      <c r="AQ238" s="186" cm="1">
        <f t="array" ref="AQ238">IF(AR$231=-1,AR238,IF(AR$231=99,AP238,IF(AR$231=0,INDEX($E166:$M166,0,AR$229),(INDEX($E166:$M166,0,AR$231+1)-INDEX($E166:$M166,0,AR$231))/(INDEX($E$160:$M$160,0,AR$231+1)-INDEX($E$160:$M$160,0,AR$231))+AP238)))</f>
        <v>11.236952178048973</v>
      </c>
      <c r="AR238" s="186" cm="1">
        <f t="array" ref="AR238">IF(AS$231=-1,AS238,IF(AS$231=99,AQ238,IF(AS$231=0,INDEX($E166:$M166,0,AS$229),(INDEX($E166:$M166,0,AS$231+1)-INDEX($E166:$M166,0,AS$231))/(INDEX($E$160:$M$160,0,AS$231+1)-INDEX($E$160:$M$160,0,AS$231))+AQ238)))</f>
        <v>12.010272447996149</v>
      </c>
      <c r="AS238" s="186" cm="1">
        <f t="array" ref="AS238">IF(AT$231=-1,AT238,IF(AT$231=99,AR238,IF(AT$231=0,INDEX($E166:$M166,0,AT$229),(INDEX($E166:$M166,0,AT$231+1)-INDEX($E166:$M166,0,AT$231))/(INDEX($E$160:$M$160,0,AT$231+1)-INDEX($E$160:$M$160,0,AT$231))+AR238)))</f>
        <v>12.783592717943325</v>
      </c>
      <c r="AT238" s="186" cm="1">
        <f t="array" ref="AT238">IF(AU$231=-1,AU238,IF(AU$231=99,AS238,IF(AU$231=0,INDEX($E166:$M166,0,AU$229),(INDEX($E166:$M166,0,AU$231+1)-INDEX($E166:$M166,0,AU$231))/(INDEX($E$160:$M$160,0,AU$231+1)-INDEX($E$160:$M$160,0,AU$231))+AS238)))</f>
        <v>13.556912987890501</v>
      </c>
      <c r="AU238" s="186" cm="1">
        <f t="array" ref="AU238">IF(AV$231=-1,AV238,IF(AV$231=99,AT238,IF(AV$231=0,INDEX($E166:$M166,0,AV$229),(INDEX($E166:$M166,0,AV$231+1)-INDEX($E166:$M166,0,AV$231))/(INDEX($E$160:$M$160,0,AV$231+1)-INDEX($E$160:$M$160,0,AV$231))+AT238)))</f>
        <v>14.330233257837676</v>
      </c>
      <c r="AV238" s="186" cm="1">
        <f t="array" ref="AV238">IF(AW$231=-1,AW238,IF(AW$231=99,AU238,IF(AW$231=0,INDEX($E166:$M166,0,AW$229),(INDEX($E166:$M166,0,AW$231+1)-INDEX($E166:$M166,0,AW$231))/(INDEX($E$160:$M$160,0,AW$231+1)-INDEX($E$160:$M$160,0,AW$231))+AU238)))</f>
        <v>14.330233257837671</v>
      </c>
      <c r="AW238" s="186" cm="1">
        <f t="array" ref="AW238">IF(AX$231=-1,AX238,IF(AX$231=99,AV238,IF(AX$231=0,INDEX($E166:$M166,0,AX$229),(INDEX($E166:$M166,0,AX$231+1)-INDEX($E166:$M166,0,AX$231))/(INDEX($E$160:$M$160,0,AX$231+1)-INDEX($E$160:$M$160,0,AX$231))+AV238)))</f>
        <v>14.330233257837671</v>
      </c>
      <c r="AX238" s="186" cm="1">
        <f t="array" ref="AX238">IF(AY$231=-1,AZ238,IF(AY$231=99,AW238,IF(AY$231=0,INDEX($E166:$M166,0,AY$229),(INDEX($E166:$M166,0,AY$231+1)-INDEX($E166:$M166,0,AY$231))/(INDEX($E$160:$M$160,0,AY$231+1)-INDEX($E$160:$M$160,0,AY$231))+AW238)))</f>
        <v>14.330233257837671</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10.353677967075182</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9.1273291020864047</v>
      </c>
      <c r="AD239" s="186" cm="1">
        <f t="array" ref="AD239">IF(AE$231=-1,AE239,IF(AE$231=99,AC239,IF(AE$231=0,INDEX($E167:$M167,0,AE$229),(INDEX($E167:$M167,0,AE$231+1)-INDEX($E167:$M167,0,AE$231))/(INDEX($E$160:$M$160,0,AE$231+1)-INDEX($E$160:$M$160,0,AE$231))+AC239)))</f>
        <v>9.2728122249421467</v>
      </c>
      <c r="AE239" s="186" cm="1">
        <f t="array" ref="AE239">IF(AF$231=-1,AF239,IF(AF$231=99,AD239,IF(AF$231=0,INDEX($E167:$M167,0,AF$229),(INDEX($E167:$M167,0,AF$231+1)-INDEX($E167:$M167,0,AF$231))/(INDEX($E$160:$M$160,0,AF$231+1)-INDEX($E$160:$M$160,0,AF$231))+AD239)))</f>
        <v>9.4182953477978888</v>
      </c>
      <c r="AF239" s="186" cm="1">
        <f t="array" ref="AF239">IF(AG$231=-1,AG239,IF(AG$231=99,AE239,IF(AG$231=0,INDEX($E167:$M167,0,AG$229),(INDEX($E167:$M167,0,AG$231+1)-INDEX($E167:$M167,0,AG$231))/(INDEX($E$160:$M$160,0,AG$231+1)-INDEX($E$160:$M$160,0,AG$231))+AE239)))</f>
        <v>9.5637784706536308</v>
      </c>
      <c r="AG239" s="186" cm="1">
        <f t="array" ref="AG239">IF(AH$231=-1,AH239,IF(AH$231=99,AF239,IF(AH$231=0,INDEX($E167:$M167,0,AH$229),(INDEX($E167:$M167,0,AH$231+1)-INDEX($E167:$M167,0,AH$231))/(INDEX($E$160:$M$160,0,AH$231+1)-INDEX($E$160:$M$160,0,AH$231))+AF239)))</f>
        <v>9.7092615935093729</v>
      </c>
      <c r="AH239" s="186" cm="1">
        <f t="array" ref="AH239">IF(AI$231=-1,AI239,IF(AI$231=99,AG239,IF(AI$231=0,INDEX($E167:$M167,0,AI$229),(INDEX($E167:$M167,0,AI$231+1)-INDEX($E167:$M167,0,AI$231))/(INDEX($E$160:$M$160,0,AI$231+1)-INDEX($E$160:$M$160,0,AI$231))+AG239)))</f>
        <v>9.854744716365115</v>
      </c>
      <c r="AI239" s="186" cm="1">
        <f t="array" ref="AI239">IF(AJ$231=-1,AJ239,IF(AJ$231=99,AH239,IF(AJ$231=0,INDEX($E167:$M167,0,AJ$229),(INDEX($E167:$M167,0,AJ$231+1)-INDEX($E167:$M167,0,AJ$231))/(INDEX($E$160:$M$160,0,AJ$231+1)-INDEX($E$160:$M$160,0,AJ$231))+AH239)))</f>
        <v>10.000227839220857</v>
      </c>
      <c r="AJ239" s="186" cm="1">
        <f t="array" ref="AJ239">IF(AK$231=-1,AK239,IF(AK$231=99,AI239,IF(AK$231=0,INDEX($E167:$M167,0,AK$229),(INDEX($E167:$M167,0,AK$231+1)-INDEX($E167:$M167,0,AK$231))/(INDEX($E$160:$M$160,0,AK$231+1)-INDEX($E$160:$M$160,0,AK$231))+AI239)))</f>
        <v>10.145710962076599</v>
      </c>
      <c r="AK239" s="186" cm="1">
        <f t="array" ref="AK239">IF(AL$231=-1,AL239,IF(AL$231=99,AJ239,IF(AL$231=0,INDEX($E167:$M167,0,AL$229),(INDEX($E167:$M167,0,AL$231+1)-INDEX($E167:$M167,0,AL$231))/(INDEX($E$160:$M$160,0,AL$231+1)-INDEX($E$160:$M$160,0,AL$231))+AJ239)))</f>
        <v>10.291194084932341</v>
      </c>
      <c r="AL239" s="186" cm="1">
        <f t="array" ref="AL239">IF(AM$231=-1,AM239,IF(AM$231=99,AK239,IF(AM$231=0,INDEX($E167:$M167,0,AM$229),(INDEX($E167:$M167,0,AM$231+1)-INDEX($E167:$M167,0,AM$231))/(INDEX($E$160:$M$160,0,AM$231+1)-INDEX($E$160:$M$160,0,AM$231))+AK239)))</f>
        <v>9.1273291020864047</v>
      </c>
      <c r="AM239" s="186" cm="1">
        <f t="array" ref="AM239">IF(AN$231=-1,AN239,IF(AN$231=99,AL239,IF(AN$231=0,INDEX($E167:$M167,0,AN$229),(INDEX($E167:$M167,0,AN$231+1)-INDEX($E167:$M167,0,AN$231))/(INDEX($E$160:$M$160,0,AN$231+1)-INDEX($E$160:$M$160,0,AN$231))+AL239)))</f>
        <v>9.1553653574769722</v>
      </c>
      <c r="AN239" s="186" cm="1">
        <f t="array" ref="AN239">IF(AO$231=-1,AO239,IF(AO$231=99,AM239,IF(AO$231=0,INDEX($E167:$M167,0,AO$229),(INDEX($E167:$M167,0,AO$231+1)-INDEX($E167:$M167,0,AO$231))/(INDEX($E$160:$M$160,0,AO$231+1)-INDEX($E$160:$M$160,0,AO$231))+AM239)))</f>
        <v>9.1834016128675398</v>
      </c>
      <c r="AO239" s="186" cm="1">
        <f t="array" ref="AO239">IF(AP$231=-1,AP239,IF(AP$231=99,AN239,IF(AP$231=0,INDEX($E167:$M167,0,AP$229),(INDEX($E167:$M167,0,AP$231+1)-INDEX($E167:$M167,0,AP$231))/(INDEX($E$160:$M$160,0,AP$231+1)-INDEX($E$160:$M$160,0,AP$231))+AN239)))</f>
        <v>9.2114378682581073</v>
      </c>
      <c r="AP239" s="186" cm="1">
        <f t="array" ref="AP239">IF(AQ$231=-1,AQ239,IF(AQ$231=99,AO239,IF(AQ$231=0,INDEX($E167:$M167,0,AQ$229),(INDEX($E167:$M167,0,AQ$231+1)-INDEX($E167:$M167,0,AQ$231))/(INDEX($E$160:$M$160,0,AQ$231+1)-INDEX($E$160:$M$160,0,AQ$231))+AO239)))</f>
        <v>9.2394741236486748</v>
      </c>
      <c r="AQ239" s="186" cm="1">
        <f t="array" ref="AQ239">IF(AR$231=-1,AR239,IF(AR$231=99,AP239,IF(AR$231=0,INDEX($E167:$M167,0,AR$229),(INDEX($E167:$M167,0,AR$231+1)-INDEX($E167:$M167,0,AR$231))/(INDEX($E$160:$M$160,0,AR$231+1)-INDEX($E$160:$M$160,0,AR$231))+AP239)))</f>
        <v>9.2675103790392424</v>
      </c>
      <c r="AR239" s="186" cm="1">
        <f t="array" ref="AR239">IF(AS$231=-1,AS239,IF(AS$231=99,AQ239,IF(AS$231=0,INDEX($E167:$M167,0,AS$229),(INDEX($E167:$M167,0,AS$231+1)-INDEX($E167:$M167,0,AS$231))/(INDEX($E$160:$M$160,0,AS$231+1)-INDEX($E$160:$M$160,0,AS$231))+AQ239)))</f>
        <v>9.2955466344298099</v>
      </c>
      <c r="AS239" s="186" cm="1">
        <f t="array" ref="AS239">IF(AT$231=-1,AT239,IF(AT$231=99,AR239,IF(AT$231=0,INDEX($E167:$M167,0,AT$229),(INDEX($E167:$M167,0,AT$231+1)-INDEX($E167:$M167,0,AT$231))/(INDEX($E$160:$M$160,0,AT$231+1)-INDEX($E$160:$M$160,0,AT$231))+AR239)))</f>
        <v>9.3235828898203774</v>
      </c>
      <c r="AT239" s="186" cm="1">
        <f t="array" ref="AT239">IF(AU$231=-1,AU239,IF(AU$231=99,AS239,IF(AU$231=0,INDEX($E167:$M167,0,AU$229),(INDEX($E167:$M167,0,AU$231+1)-INDEX($E167:$M167,0,AU$231))/(INDEX($E$160:$M$160,0,AU$231+1)-INDEX($E$160:$M$160,0,AU$231))+AS239)))</f>
        <v>9.351619145210945</v>
      </c>
      <c r="AU239" s="186" cm="1">
        <f t="array" ref="AU239">IF(AV$231=-1,AV239,IF(AV$231=99,AT239,IF(AV$231=0,INDEX($E167:$M167,0,AV$229),(INDEX($E167:$M167,0,AV$231+1)-INDEX($E167:$M167,0,AV$231))/(INDEX($E$160:$M$160,0,AV$231+1)-INDEX($E$160:$M$160,0,AV$231))+AT239)))</f>
        <v>9.3796554006015125</v>
      </c>
      <c r="AV239" s="186" cm="1">
        <f t="array" ref="AV239">IF(AW$231=-1,AW239,IF(AW$231=99,AU239,IF(AW$231=0,INDEX($E167:$M167,0,AW$229),(INDEX($E167:$M167,0,AW$231+1)-INDEX($E167:$M167,0,AW$231))/(INDEX($E$160:$M$160,0,AW$231+1)-INDEX($E$160:$M$160,0,AW$231))+AU239)))</f>
        <v>9.3796554006015178</v>
      </c>
      <c r="AW239" s="186" cm="1">
        <f t="array" ref="AW239">IF(AX$231=-1,AX239,IF(AX$231=99,AV239,IF(AX$231=0,INDEX($E167:$M167,0,AX$229),(INDEX($E167:$M167,0,AX$231+1)-INDEX($E167:$M167,0,AX$231))/(INDEX($E$160:$M$160,0,AX$231+1)-INDEX($E$160:$M$160,0,AX$231))+AV239)))</f>
        <v>9.3796554006015178</v>
      </c>
      <c r="AX239" s="186" cm="1">
        <f t="array" ref="AX239">IF(AY$231=-1,AZ239,IF(AY$231=99,AW239,IF(AY$231=0,INDEX($E167:$M167,0,AY$229),(INDEX($E167:$M167,0,AY$231+1)-INDEX($E167:$M167,0,AY$231))/(INDEX($E$160:$M$160,0,AY$231+1)-INDEX($E$160:$M$160,0,AY$231))+AW239)))</f>
        <v>9.3796554006015178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0.64977121603683197</v>
      </c>
      <c r="AD240" s="186" cm="1">
        <f t="array" ref="AD240">IF(AE$231=-1,AE240,IF(AE$231=99,AC240,IF(AE$231=0,INDEX($E168:$M168,0,AE$229),(INDEX($E168:$M168,0,AE$231+1)-INDEX($E168:$M168,0,AE$231))/(INDEX($E$160:$M$160,0,AE$231+1)-INDEX($E$160:$M$160,0,AE$231))+AC240)))</f>
        <v>0.65186637481356313</v>
      </c>
      <c r="AE240" s="186" cm="1">
        <f t="array" ref="AE240">IF(AF$231=-1,AF240,IF(AF$231=99,AD240,IF(AF$231=0,INDEX($E168:$M168,0,AF$229),(INDEX($E168:$M168,0,AF$231+1)-INDEX($E168:$M168,0,AF$231))/(INDEX($E$160:$M$160,0,AF$231+1)-INDEX($E$160:$M$160,0,AF$231))+AD240)))</f>
        <v>0.6539615335902943</v>
      </c>
      <c r="AF240" s="186" cm="1">
        <f t="array" ref="AF240">IF(AG$231=-1,AG240,IF(AG$231=99,AE240,IF(AG$231=0,INDEX($E168:$M168,0,AG$229),(INDEX($E168:$M168,0,AG$231+1)-INDEX($E168:$M168,0,AG$231))/(INDEX($E$160:$M$160,0,AG$231+1)-INDEX($E$160:$M$160,0,AG$231))+AE240)))</f>
        <v>0.65605669236702546</v>
      </c>
      <c r="AG240" s="186" cm="1">
        <f t="array" ref="AG240">IF(AH$231=-1,AH240,IF(AH$231=99,AF240,IF(AH$231=0,INDEX($E168:$M168,0,AH$229),(INDEX($E168:$M168,0,AH$231+1)-INDEX($E168:$M168,0,AH$231))/(INDEX($E$160:$M$160,0,AH$231+1)-INDEX($E$160:$M$160,0,AH$231))+AF240)))</f>
        <v>0.65815185114375663</v>
      </c>
      <c r="AH240" s="186" cm="1">
        <f t="array" ref="AH240">IF(AI$231=-1,AI240,IF(AI$231=99,AG240,IF(AI$231=0,INDEX($E168:$M168,0,AI$229),(INDEX($E168:$M168,0,AI$231+1)-INDEX($E168:$M168,0,AI$231))/(INDEX($E$160:$M$160,0,AI$231+1)-INDEX($E$160:$M$160,0,AI$231))+AG240)))</f>
        <v>0.66024700992048779</v>
      </c>
      <c r="AI240" s="186" cm="1">
        <f t="array" ref="AI240">IF(AJ$231=-1,AJ240,IF(AJ$231=99,AH240,IF(AJ$231=0,INDEX($E168:$M168,0,AJ$229),(INDEX($E168:$M168,0,AJ$231+1)-INDEX($E168:$M168,0,AJ$231))/(INDEX($E$160:$M$160,0,AJ$231+1)-INDEX($E$160:$M$160,0,AJ$231))+AH240)))</f>
        <v>0.66234216869721896</v>
      </c>
      <c r="AJ240" s="186" cm="1">
        <f t="array" ref="AJ240">IF(AK$231=-1,AK240,IF(AK$231=99,AI240,IF(AK$231=0,INDEX($E168:$M168,0,AK$229),(INDEX($E168:$M168,0,AK$231+1)-INDEX($E168:$M168,0,AK$231))/(INDEX($E$160:$M$160,0,AK$231+1)-INDEX($E$160:$M$160,0,AK$231))+AI240)))</f>
        <v>0.66443732747395012</v>
      </c>
      <c r="AK240" s="186" cm="1">
        <f t="array" ref="AK240">IF(AL$231=-1,AL240,IF(AL$231=99,AJ240,IF(AL$231=0,INDEX($E168:$M168,0,AL$229),(INDEX($E168:$M168,0,AL$231+1)-INDEX($E168:$M168,0,AL$231))/(INDEX($E$160:$M$160,0,AL$231+1)-INDEX($E$160:$M$160,0,AL$231))+AJ240)))</f>
        <v>0.66653248625068129</v>
      </c>
      <c r="AL240" s="186" cm="1">
        <f t="array" ref="AL240">IF(AM$231=-1,AM240,IF(AM$231=99,AK240,IF(AM$231=0,INDEX($E168:$M168,0,AM$229),(INDEX($E168:$M168,0,AM$231+1)-INDEX($E168:$M168,0,AM$231))/(INDEX($E$160:$M$160,0,AM$231+1)-INDEX($E$160:$M$160,0,AM$231))+AK240)))</f>
        <v>0.64977121603683197</v>
      </c>
      <c r="AM240" s="186" cm="1">
        <f t="array" ref="AM240">IF(AN$231=-1,AN240,IF(AN$231=99,AL240,IF(AN$231=0,INDEX($E168:$M168,0,AN$229),(INDEX($E168:$M168,0,AN$231+1)-INDEX($E168:$M168,0,AN$231))/(INDEX($E$160:$M$160,0,AN$231+1)-INDEX($E$160:$M$160,0,AN$231))+AL240)))</f>
        <v>0.67212124554870023</v>
      </c>
      <c r="AN240" s="186" cm="1">
        <f t="array" ref="AN240">IF(AO$231=-1,AO240,IF(AO$231=99,AM240,IF(AO$231=0,INDEX($E168:$M168,0,AO$229),(INDEX($E168:$M168,0,AO$231+1)-INDEX($E168:$M168,0,AO$231))/(INDEX($E$160:$M$160,0,AO$231+1)-INDEX($E$160:$M$160,0,AO$231))+AM240)))</f>
        <v>0.69447127506056849</v>
      </c>
      <c r="AO240" s="186" cm="1">
        <f t="array" ref="AO240">IF(AP$231=-1,AP240,IF(AP$231=99,AN240,IF(AP$231=0,INDEX($E168:$M168,0,AP$229),(INDEX($E168:$M168,0,AP$231+1)-INDEX($E168:$M168,0,AP$231))/(INDEX($E$160:$M$160,0,AP$231+1)-INDEX($E$160:$M$160,0,AP$231))+AN240)))</f>
        <v>0.71682130457243676</v>
      </c>
      <c r="AP240" s="186" cm="1">
        <f t="array" ref="AP240">IF(AQ$231=-1,AQ240,IF(AQ$231=99,AO240,IF(AQ$231=0,INDEX($E168:$M168,0,AQ$229),(INDEX($E168:$M168,0,AQ$231+1)-INDEX($E168:$M168,0,AQ$231))/(INDEX($E$160:$M$160,0,AQ$231+1)-INDEX($E$160:$M$160,0,AQ$231))+AO240)))</f>
        <v>0.73917133408430502</v>
      </c>
      <c r="AQ240" s="186" cm="1">
        <f t="array" ref="AQ240">IF(AR$231=-1,AR240,IF(AR$231=99,AP240,IF(AR$231=0,INDEX($E168:$M168,0,AR$229),(INDEX($E168:$M168,0,AR$231+1)-INDEX($E168:$M168,0,AR$231))/(INDEX($E$160:$M$160,0,AR$231+1)-INDEX($E$160:$M$160,0,AR$231))+AP240)))</f>
        <v>0.76152136359617328</v>
      </c>
      <c r="AR240" s="186" cm="1">
        <f t="array" ref="AR240">IF(AS$231=-1,AS240,IF(AS$231=99,AQ240,IF(AS$231=0,INDEX($E168:$M168,0,AS$229),(INDEX($E168:$M168,0,AS$231+1)-INDEX($E168:$M168,0,AS$231))/(INDEX($E$160:$M$160,0,AS$231+1)-INDEX($E$160:$M$160,0,AS$231))+AQ240)))</f>
        <v>0.78387139310804155</v>
      </c>
      <c r="AS240" s="186" cm="1">
        <f t="array" ref="AS240">IF(AT$231=-1,AT240,IF(AT$231=99,AR240,IF(AT$231=0,INDEX($E168:$M168,0,AT$229),(INDEX($E168:$M168,0,AT$231+1)-INDEX($E168:$M168,0,AT$231))/(INDEX($E$160:$M$160,0,AT$231+1)-INDEX($E$160:$M$160,0,AT$231))+AR240)))</f>
        <v>0.80622142261990981</v>
      </c>
      <c r="AT240" s="186" cm="1">
        <f t="array" ref="AT240">IF(AU$231=-1,AU240,IF(AU$231=99,AS240,IF(AU$231=0,INDEX($E168:$M168,0,AU$229),(INDEX($E168:$M168,0,AU$231+1)-INDEX($E168:$M168,0,AU$231))/(INDEX($E$160:$M$160,0,AU$231+1)-INDEX($E$160:$M$160,0,AU$231))+AS240)))</f>
        <v>0.82857145213177807</v>
      </c>
      <c r="AU240" s="186" cm="1">
        <f t="array" ref="AU240">IF(AV$231=-1,AV240,IF(AV$231=99,AT240,IF(AV$231=0,INDEX($E168:$M168,0,AV$229),(INDEX($E168:$M168,0,AV$231+1)-INDEX($E168:$M168,0,AV$231))/(INDEX($E$160:$M$160,0,AV$231+1)-INDEX($E$160:$M$160,0,AV$231))+AT240)))</f>
        <v>0.85092148164364634</v>
      </c>
      <c r="AV240" s="186" cm="1">
        <f t="array" ref="AV240">IF(AW$231=-1,AW240,IF(AW$231=99,AU240,IF(AW$231=0,INDEX($E168:$M168,0,AW$229),(INDEX($E168:$M168,0,AW$231+1)-INDEX($E168:$M168,0,AW$231))/(INDEX($E$160:$M$160,0,AW$231+1)-INDEX($E$160:$M$160,0,AW$231))+AU240)))</f>
        <v>0.850921481643646</v>
      </c>
      <c r="AW240" s="186" cm="1">
        <f t="array" ref="AW240">IF(AX$231=-1,AX240,IF(AX$231=99,AV240,IF(AX$231=0,INDEX($E168:$M168,0,AX$229),(INDEX($E168:$M168,0,AX$231+1)-INDEX($E168:$M168,0,AX$231))/(INDEX($E$160:$M$160,0,AX$231+1)-INDEX($E$160:$M$160,0,AX$231))+AV240)))</f>
        <v>0.850921481643646</v>
      </c>
      <c r="AX240" s="186" cm="1">
        <f t="array" ref="AX240">IF(AY$231=-1,AZ240,IF(AY$231=99,AW240,IF(AY$231=0,INDEX($E168:$M168,0,AY$229),(INDEX($E168:$M168,0,AY$231+1)-INDEX($E168:$M168,0,AY$231))/(INDEX($E$160:$M$160,0,AY$231+1)-INDEX($E$160:$M$160,0,AY$231))+AW240)))</f>
        <v>0.850921481643646</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1.1649226976433504E-2</v>
      </c>
      <c r="E253" s="109">
        <f t="shared" si="626"/>
        <v>1.0105199438475737E-2</v>
      </c>
      <c r="F253" s="109"/>
      <c r="G253" s="109">
        <f>I107/I$111</f>
        <v>1.0232236052699349E-2</v>
      </c>
      <c r="H253" s="109">
        <f t="shared" ref="H253:J255" si="627">K107/K$111</f>
        <v>7.8791586003232987E-3</v>
      </c>
      <c r="I253" s="109">
        <f t="shared" si="627"/>
        <v>5.4469013064107844E-3</v>
      </c>
      <c r="J253" s="109">
        <f t="shared" si="627"/>
        <v>3.7663663837864789E-3</v>
      </c>
      <c r="K253" s="109">
        <f>M107/M$111</f>
        <v>3.7663663837864789E-3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0.38777035977778862</v>
      </c>
      <c r="E254" s="109">
        <f t="shared" si="626"/>
        <v>0.36361467644264844</v>
      </c>
      <c r="F254" s="109"/>
      <c r="G254" s="109">
        <f>I108/I$111</f>
        <v>0.40604253932815965</v>
      </c>
      <c r="H254" s="109">
        <f t="shared" si="627"/>
        <v>0.34638633541560832</v>
      </c>
      <c r="I254" s="109">
        <f t="shared" si="627"/>
        <v>0.30557818233670786</v>
      </c>
      <c r="J254" s="109">
        <f t="shared" si="627"/>
        <v>0.27422871338531496</v>
      </c>
      <c r="K254" s="109">
        <f>M108/M$111</f>
        <v>0.27422871338531496</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0.53340059208599533</v>
      </c>
      <c r="E255" s="109">
        <f t="shared" si="626"/>
        <v>0.55955814501531798</v>
      </c>
      <c r="F255" s="109"/>
      <c r="G255" s="109">
        <f>I109/I$111</f>
        <v>0.52056869702298547</v>
      </c>
      <c r="H255" s="109">
        <f t="shared" si="627"/>
        <v>0.59178855061392321</v>
      </c>
      <c r="I255" s="109">
        <f t="shared" si="627"/>
        <v>0.64175941551730542</v>
      </c>
      <c r="J255" s="109">
        <f t="shared" si="627"/>
        <v>0.67805667617405752</v>
      </c>
      <c r="K255" s="109">
        <f>M109/M$111</f>
        <v>0.67805667617405752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0.53049425209004075</v>
      </c>
      <c r="I256" s="109">
        <f>SUM(L115:L117)/SUM(L$127:L$129)</f>
        <v>0.4663425407424755</v>
      </c>
      <c r="J256" s="109">
        <f>SUM(M115:M117)/SUM(M$127:M$129)</f>
        <v>0.40030731437943246</v>
      </c>
      <c r="K256" s="109">
        <f>SUM(M115:M117)/SUM(M$127:M$129)</f>
        <v>0.40030731437943246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0.317410193975868</v>
      </c>
      <c r="I257" s="109">
        <f>SUM(L119:L121)/SUM(L$127:L$129)</f>
        <v>0.35985243578432607</v>
      </c>
      <c r="J257" s="109">
        <f>SUM(M119:M121)/SUM(M$127:M$129)</f>
        <v>0.40484002884788467</v>
      </c>
      <c r="K257" s="109">
        <f>SUM(M119:M121)/SUM(M$127:M$129)</f>
        <v>0.40484002884788467</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3.4107453508997829E-3</v>
      </c>
      <c r="Q260" s="186" cm="1">
        <f t="array" ref="Q260">IF(S$252=-1,R260,IF(S$252=99,P260,IF(S$252=0,INDEX($D253:$K253,0,S$250),(INDEX($D253:$K253,0,S$252+1)-INDEX($D253:$K253,0,S$252))/(INDEX($D$249:$K$249,0,S$252+1)-INDEX($D$249:$K$249,0,S$252))+P260)))</f>
        <v>6.8214907017995659E-3</v>
      </c>
      <c r="R260" s="186" cm="1">
        <f t="array" ref="R260">IF(T$252=-1,S260,IF(T$252=99,Q260,IF(T$252=0,INDEX($D253:$K253,0,T$250),(INDEX($D253:$K253,0,T$252+1)-INDEX($D253:$K253,0,T$252))/(INDEX($D$249:$K$249,0,T$252+1)-INDEX($D$249:$K$249,0,T$252))+Q260)))</f>
        <v>1.0232236052699349E-2</v>
      </c>
      <c r="S260" s="186" cm="1">
        <f t="array" ref="S260">IF(U$252=-1,T260,IF(U$252=99,R260,IF(U$252=0,INDEX($D253:$K253,0,U$250),(INDEX($D253:$K253,0,U$252+1)-INDEX($D253:$K253,0,U$252))/(INDEX($D$249:$K$249,0,U$252+1)-INDEX($D$249:$K$249,0,U$252))+R260)))</f>
        <v>9.996928307461744E-3</v>
      </c>
      <c r="T260" s="186" cm="1">
        <f t="array" ref="T260">IF(V$252=-1,U260,IF(V$252=99,S260,IF(V$252=0,INDEX($D253:$K253,0,V$250),(INDEX($D253:$K253,0,V$252+1)-INDEX($D253:$K253,0,V$252))/(INDEX($D$249:$K$249,0,V$252+1)-INDEX($D$249:$K$249,0,V$252))+S260)))</f>
        <v>9.7616205622241391E-3</v>
      </c>
      <c r="U260" s="186" cm="1">
        <f t="array" ref="U260">IF(W$252=-1,V260,IF(W$252=99,T260,IF(W$252=0,INDEX($D253:$K253,0,W$250),(INDEX($D253:$K253,0,W$252+1)-INDEX($D253:$K253,0,W$252))/(INDEX($D$249:$K$249,0,W$252+1)-INDEX($D$249:$K$249,0,W$252))+T260)))</f>
        <v>9.5263128169865343E-3</v>
      </c>
      <c r="V260" s="186" cm="1">
        <f t="array" ref="V260">IF(X$252=-1,W260,IF(X$252=99,U260,IF(X$252=0,INDEX($D253:$K253,0,X$250),(INDEX($D253:$K253,0,X$252+1)-INDEX($D253:$K253,0,X$252))/(INDEX($D$249:$K$249,0,X$252+1)-INDEX($D$249:$K$249,0,X$252))+U260)))</f>
        <v>9.2910050717489295E-3</v>
      </c>
      <c r="W260" s="186" cm="1">
        <f t="array" ref="W260">IF(Y$252=-1,X260,IF(Y$252=99,V260,IF(Y$252=0,INDEX($D253:$K253,0,Y$250),(INDEX($D253:$K253,0,Y$252+1)-INDEX($D253:$K253,0,Y$252))/(INDEX($D$249:$K$249,0,Y$252+1)-INDEX($D$249:$K$249,0,Y$252))+V260)))</f>
        <v>9.0556973265113246E-3</v>
      </c>
      <c r="X260" s="186" cm="1">
        <f t="array" ref="X260">IF(Z$252=-1,Y260,IF(Z$252=99,W260,IF(Z$252=0,INDEX($D253:$K253,0,Z$250),(INDEX($D253:$K253,0,Z$252+1)-INDEX($D253:$K253,0,Z$252))/(INDEX($D$249:$K$249,0,Z$252+1)-INDEX($D$249:$K$249,0,Z$252))+W260)))</f>
        <v>8.8203895812737198E-3</v>
      </c>
      <c r="Y260" s="186" cm="1">
        <f t="array" ref="Y260">IF(AA$252=-1,Z260,IF(AA$252=99,X260,IF(AA$252=0,INDEX($D253:$K253,0,AA$250),(INDEX($D253:$K253,0,AA$252+1)-INDEX($D253:$K253,0,AA$252))/(INDEX($D$249:$K$249,0,AA$252+1)-INDEX($D$249:$K$249,0,AA$252))+X260)))</f>
        <v>8.585081836036115E-3</v>
      </c>
      <c r="Z260" s="186" cm="1">
        <f t="array" ref="Z260">IF(AB$252=-1,AA260,IF(AB$252=99,Y260,IF(AB$252=0,INDEX($D253:$K253,0,AB$250),(INDEX($D253:$K253,0,AB$252+1)-INDEX($D253:$K253,0,AB$252))/(INDEX($D$249:$K$249,0,AB$252+1)-INDEX($D$249:$K$249,0,AB$252))+Y260)))</f>
        <v>8.3497740907985101E-3</v>
      </c>
      <c r="AA260" s="186" cm="1">
        <f t="array" ref="AA260">IF(AC$252=-1,AB260,IF(AC$252=99,Z260,IF(AC$252=0,INDEX($D253:$K253,0,AC$250),(INDEX($D253:$K253,0,AC$252+1)-INDEX($D253:$K253,0,AC$252))/(INDEX($D$249:$K$249,0,AC$252+1)-INDEX($D$249:$K$249,0,AC$252))+Z260)))</f>
        <v>8.1144663455609053E-3</v>
      </c>
      <c r="AB260" s="186" cm="1">
        <f t="array" ref="AB260">IF(AD$252=-1,AC260,IF(AD$252=99,AA260,IF(AD$252=0,INDEX($D253:$K253,0,AD$250),(INDEX($D253:$K253,0,AD$252+1)-INDEX($D253:$K253,0,AD$252))/(INDEX($D$249:$K$249,0,AD$252+1)-INDEX($D$249:$K$249,0,AD$252))+AA260)))</f>
        <v>7.8791586003232987E-3</v>
      </c>
      <c r="AC260" s="186" cm="1">
        <f t="array" ref="AC260">IF(AE$252=-1,AD260,IF(AE$252=99,AB260,IF(AE$252=0,INDEX($D253:$K253,0,AE$250),(INDEX($D253:$K253,0,AE$252+1)-INDEX($D253:$K253,0,AE$252))/(INDEX($D$249:$K$249,0,AE$252+1)-INDEX($D$249:$K$249,0,AE$252))+AB260)))</f>
        <v>7.6359328709320476E-3</v>
      </c>
      <c r="AD260" s="186" cm="1">
        <f t="array" ref="AD260">IF(AF$252=-1,AE260,IF(AF$252=99,AC260,IF(AF$252=0,INDEX($D253:$K253,0,AF$250),(INDEX($D253:$K253,0,AF$252+1)-INDEX($D253:$K253,0,AF$252))/(INDEX($D$249:$K$249,0,AF$252+1)-INDEX($D$249:$K$249,0,AF$252))+AC260)))</f>
        <v>7.3927071415407965E-3</v>
      </c>
      <c r="AE260" s="186" cm="1">
        <f t="array" ref="AE260">IF(AG$252=-1,AF260,IF(AG$252=99,AD260,IF(AG$252=0,INDEX($D253:$K253,0,AG$250),(INDEX($D253:$K253,0,AG$252+1)-INDEX($D253:$K253,0,AG$252))/(INDEX($D$249:$K$249,0,AG$252+1)-INDEX($D$249:$K$249,0,AG$252))+AD260)))</f>
        <v>7.1494814121495455E-3</v>
      </c>
      <c r="AF260" s="186" cm="1">
        <f t="array" ref="AF260">IF(AH$252=-1,AG260,IF(AH$252=99,AE260,IF(AH$252=0,INDEX($D253:$K253,0,AH$250),(INDEX($D253:$K253,0,AH$252+1)-INDEX($D253:$K253,0,AH$252))/(INDEX($D$249:$K$249,0,AH$252+1)-INDEX($D$249:$K$249,0,AH$252))+AE260)))</f>
        <v>6.9062556827582944E-3</v>
      </c>
      <c r="AG260" s="186" cm="1">
        <f t="array" ref="AG260">IF(AI$252=-1,AH260,IF(AI$252=99,AF260,IF(AI$252=0,INDEX($D253:$K253,0,AI$250),(INDEX($D253:$K253,0,AI$252+1)-INDEX($D253:$K253,0,AI$252))/(INDEX($D$249:$K$249,0,AI$252+1)-INDEX($D$249:$K$249,0,AI$252))+AF260)))</f>
        <v>6.6630299533670433E-3</v>
      </c>
      <c r="AH260" s="186" cm="1">
        <f t="array" ref="AH260">IF(AJ$252=-1,AI260,IF(AJ$252=99,AG260,IF(AJ$252=0,INDEX($D253:$K253,0,AJ$250),(INDEX($D253:$K253,0,AJ$252+1)-INDEX($D253:$K253,0,AJ$252))/(INDEX($D$249:$K$249,0,AJ$252+1)-INDEX($D$249:$K$249,0,AJ$252))+AG260)))</f>
        <v>6.4198042239757922E-3</v>
      </c>
      <c r="AI260" s="186" cm="1">
        <f t="array" ref="AI260">IF(AK$252=-1,AJ260,IF(AK$252=99,AH260,IF(AK$252=0,INDEX($D253:$K253,0,AK$250),(INDEX($D253:$K253,0,AK$252+1)-INDEX($D253:$K253,0,AK$252))/(INDEX($D$249:$K$249,0,AK$252+1)-INDEX($D$249:$K$249,0,AK$252))+AH260)))</f>
        <v>6.1765784945845411E-3</v>
      </c>
      <c r="AJ260" s="186" cm="1">
        <f t="array" ref="AJ260">IF(AL$252=-1,AK260,IF(AL$252=99,AI260,IF(AL$252=0,INDEX($D253:$K253,0,AL$250),(INDEX($D253:$K253,0,AL$252+1)-INDEX($D253:$K253,0,AL$252))/(INDEX($D$249:$K$249,0,AL$252+1)-INDEX($D$249:$K$249,0,AL$252))+AI260)))</f>
        <v>5.9333527651932901E-3</v>
      </c>
      <c r="AK260" s="186" cm="1">
        <f t="array" ref="AK260">IF(AM$252=-1,AL260,IF(AM$252=99,AJ260,IF(AM$252=0,INDEX($D253:$K253,0,AM$250),(INDEX($D253:$K253,0,AM$252+1)-INDEX($D253:$K253,0,AM$252))/(INDEX($D$249:$K$249,0,AM$252+1)-INDEX($D$249:$K$249,0,AM$252))+AJ260)))</f>
        <v>5.690127035802039E-3</v>
      </c>
      <c r="AL260" s="186" cm="1">
        <f t="array" ref="AL260">IF(AN$252=-1,AM260,IF(AN$252=99,AK260,IF(AN$252=0,INDEX($D253:$K253,0,AN$250),(INDEX($D253:$K253,0,AN$252+1)-INDEX($D253:$K253,0,AN$252))/(INDEX($D$249:$K$249,0,AN$252+1)-INDEX($D$249:$K$249,0,AN$252))+AK260)))</f>
        <v>5.4469013064107844E-3</v>
      </c>
      <c r="AM260" s="186" cm="1">
        <f t="array" ref="AM260">IF(AO$252=-1,AN260,IF(AO$252=99,AL260,IF(AO$252=0,INDEX($D253:$K253,0,AO$250),(INDEX($D253:$K253,0,AO$252+1)-INDEX($D253:$K253,0,AO$252))/(INDEX($D$249:$K$249,0,AO$252+1)-INDEX($D$249:$K$249,0,AO$252))+AL260)))</f>
        <v>5.2788478141483535E-3</v>
      </c>
      <c r="AN260" s="186" cm="1">
        <f t="array" ref="AN260">IF(AP$252=-1,AO260,IF(AP$252=99,AM260,IF(AP$252=0,INDEX($D253:$K253,0,AP$250),(INDEX($D253:$K253,0,AP$252+1)-INDEX($D253:$K253,0,AP$252))/(INDEX($D$249:$K$249,0,AP$252+1)-INDEX($D$249:$K$249,0,AP$252))+AM260)))</f>
        <v>5.1107943218859225E-3</v>
      </c>
      <c r="AO260" s="186" cm="1">
        <f t="array" ref="AO260">IF(AQ$252=-1,AP260,IF(AQ$252=99,AN260,IF(AQ$252=0,INDEX($D253:$K253,0,AQ$250),(INDEX($D253:$K253,0,AQ$252+1)-INDEX($D253:$K253,0,AQ$252))/(INDEX($D$249:$K$249,0,AQ$252+1)-INDEX($D$249:$K$249,0,AQ$252))+AN260)))</f>
        <v>4.9427408296234916E-3</v>
      </c>
      <c r="AP260" s="186" cm="1">
        <f t="array" ref="AP260">IF(AR$252=-1,AQ260,IF(AR$252=99,AO260,IF(AR$252=0,INDEX($D253:$K253,0,AR$250),(INDEX($D253:$K253,0,AR$252+1)-INDEX($D253:$K253,0,AR$252))/(INDEX($D$249:$K$249,0,AR$252+1)-INDEX($D$249:$K$249,0,AR$252))+AO260)))</f>
        <v>4.7746873373610606E-3</v>
      </c>
      <c r="AQ260" s="186" cm="1">
        <f t="array" ref="AQ260">IF(AS$252=-1,AR260,IF(AS$252=99,AP260,IF(AS$252=0,INDEX($D253:$K253,0,AS$250),(INDEX($D253:$K253,0,AS$252+1)-INDEX($D253:$K253,0,AS$252))/(INDEX($D$249:$K$249,0,AS$252+1)-INDEX($D$249:$K$249,0,AS$252))+AP260)))</f>
        <v>4.6066338450986297E-3</v>
      </c>
      <c r="AR260" s="186" cm="1">
        <f t="array" ref="AR260">IF(AT$252=-1,AW260,IF(AT$252=99,AQ260,IF(AT$252=0,INDEX($D253:$K253,0,AT$250),(INDEX($D253:$K253,0,AT$252+1)-INDEX($D253:$K253,0,AT$252))/(INDEX($D$249:$K$249,0,AT$252+1)-INDEX($D$249:$K$249,0,AT$252))+AQ260)))</f>
        <v>4.4385803528361988E-3</v>
      </c>
      <c r="AS260" s="186" cm="1">
        <f t="array" ref="AS260">IF(AU$252=-1,AX260,IF(AU$252=99,AR260,IF(AU$252=0,INDEX($D253:$K253,0,AU$250),(INDEX($D253:$K253,0,AU$252+1)-INDEX($D253:$K253,0,AU$252))/(INDEX($D$249:$K$249,0,AU$252+1)-INDEX($D$249:$K$249,0,AU$252))+AR260)))</f>
        <v>4.2705268605737678E-3</v>
      </c>
      <c r="AT260" s="186" cm="1">
        <f t="array" ref="AT260">IF(AV$252=-1,AY260,IF(AV$252=99,AS260,IF(AV$252=0,INDEX($D253:$K253,0,AV$250),(INDEX($D253:$K253,0,AV$252+1)-INDEX($D253:$K253,0,AV$252))/(INDEX($D$249:$K$249,0,AV$252+1)-INDEX($D$249:$K$249,0,AV$252))+AS260)))</f>
        <v>4.1024733683113369E-3</v>
      </c>
      <c r="AU260" s="186" cm="1">
        <f t="array" ref="AU260">IF(AW$252=-1,AZ260,IF(AW$252=99,AT260,IF(AW$252=0,INDEX($D253:$K253,0,AW$250),(INDEX($D253:$K253,0,AW$252+1)-INDEX($D253:$K253,0,AW$252))/(INDEX($D$249:$K$249,0,AW$252+1)-INDEX($D$249:$K$249,0,AW$252))+AT260)))</f>
        <v>3.9344198760489059E-3</v>
      </c>
      <c r="AV260" s="186" cm="1">
        <f t="array" ref="AV260">IF(AX$252=-1,BA260,IF(AX$252=99,AU260,IF(AX$252=0,INDEX($D253:$K253,0,AX$250),(INDEX($D253:$K253,0,AX$252+1)-INDEX($D253:$K253,0,AX$252))/(INDEX($D$249:$K$249,0,AX$252+1)-INDEX($D$249:$K$249,0,AX$252))+AU260)))</f>
        <v>3.7663663837864789E-3</v>
      </c>
      <c r="AW260" s="186" cm="1">
        <f t="array" ref="AW260">IF(AY$252=-1,BB260,IF(AY$252=99,AV260,IF(AY$252=0,INDEX($D253:$K253,0,AY$250),(INDEX($D253:$K253,0,AY$252+1)-INDEX($D253:$K253,0,AY$252))/(INDEX($D$249:$K$249,0,AY$252+1)-INDEX($D$249:$K$249,0,AY$252))+AV260)))</f>
        <v>3.7663663837864789E-3</v>
      </c>
      <c r="AX260" s="186" cm="1">
        <f t="array" ref="AX260">IF(AV$252=-1,AZ260,IF(AV$252=99,AW260,IF(AV$252=0,INDEX($D253:$K253,0,AV$250),(INDEX($D253:$K253,0,AV$252+1)-INDEX($D253:$K253,0,AV$252))/(INDEX($D$249:$K$249,0,AV$252+1)-INDEX($D$249:$K$249,0,AV$252))+AW260)))</f>
        <v>3.5983128915240484E-3</v>
      </c>
      <c r="AY260" s="186" cm="1">
        <f t="array" ref="AY260">IF(AW$252=-1,BA260,IF(AW$252=99,AX260,IF(AW$252=0,INDEX($D253:$K253,0,AW$250),(INDEX($D253:$K253,0,AW$252+1)-INDEX($D253:$K253,0,AW$252))/(INDEX($D$249:$K$249,0,AW$252+1)-INDEX($D$249:$K$249,0,AW$252))+AX260)))</f>
        <v>3.4302593992616179E-3</v>
      </c>
      <c r="AZ260" s="186" cm="1">
        <f t="array" ref="AZ260">IF(AX$252=-1,BB260,IF(AX$252=99,AY260,IF(AX$252=0,INDEX($D253:$K253,0,AX$250),(INDEX($D253:$K253,0,AX$252+1)-INDEX($D253:$K253,0,AX$252))/(INDEX($D$249:$K$249,0,AX$252+1)-INDEX($D$249:$K$249,0,AX$252))+AY260)))</f>
        <v>3.7663663837864789E-3</v>
      </c>
      <c r="BA260" s="186" cm="1">
        <f t="array" ref="BA260">IF(AY$252=-1,BC260,IF(AY$252=99,AZ260,IF(AY$252=0,INDEX($D253:$K253,0,AY$250),(INDEX($D253:$K253,0,AY$252+1)-INDEX($D253:$K253,0,AY$252))/(INDEX($D$249:$K$249,0,AY$252+1)-INDEX($D$249:$K$249,0,AY$252))+AZ260)))</f>
        <v>3.7663663837864789E-3</v>
      </c>
      <c r="BB260" s="186" cm="1">
        <f t="array" ref="BB260">IF(AZ$252=-1,BD260,IF(AZ$252=99,BA260,IF(AZ$252=0,INDEX($D253:$K253,0,AZ$250),(INDEX($D253:$K253,0,AZ$252+1)-INDEX($D253:$K253,0,AZ$252))/(INDEX($D$249:$K$249,0,AZ$252+1)-INDEX($D$249:$K$249,0,AZ$252))+BA260)))</f>
        <v>3.7663663837864789E-3</v>
      </c>
      <c r="BC260" s="186" cm="1">
        <f t="array" ref="BC260">IF(BA$252=-1,BE260,IF(BA$252=99,BB260,IF(BA$252=0,INDEX($D253:$K253,0,BA$250),(INDEX($D253:$K253,0,BA$252+1)-INDEX($D253:$K253,0,BA$252))/(INDEX($D$249:$K$249,0,BA$252+1)-INDEX($D$249:$K$249,0,BA$252))+BB260)))</f>
        <v>3.7663663837864789E-3</v>
      </c>
      <c r="BD260" s="186" cm="1">
        <f t="array" ref="BD260">IF(BB$252=-1,BF260,IF(BB$252=99,BC260,IF(BB$252=0,INDEX($D253:$K253,0,BB$250),(INDEX($D253:$K253,0,BB$252+1)-INDEX($D253:$K253,0,BB$252))/(INDEX($D$249:$K$249,0,BB$252+1)-INDEX($D$249:$K$249,0,BB$252))+BC260)))</f>
        <v>3.7663663837864789E-3</v>
      </c>
    </row>
    <row r="261" spans="1:56">
      <c r="A261" s="185" t="s">
        <v>16</v>
      </c>
      <c r="E261" s="185" t="s">
        <v>441</v>
      </c>
      <c r="F261" s="185" t="s">
        <v>441</v>
      </c>
      <c r="G261" s="185" t="s">
        <v>436</v>
      </c>
      <c r="H261" s="186" t="s">
        <v>440</v>
      </c>
      <c r="I261" s="185" t="s">
        <v>276</v>
      </c>
      <c r="J261" s="186">
        <f t="shared" si="633"/>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0.13534751310938656</v>
      </c>
      <c r="Q261" s="186" cm="1">
        <f t="array" ref="Q261">IF(S$252=-1,R261,IF(S$252=99,P261,IF(S$252=0,INDEX($D254:$K254,0,S$250),(INDEX($D254:$K254,0,S$252+1)-INDEX($D254:$K254,0,S$252))/(INDEX($D$249:$K$249,0,S$252+1)-INDEX($D$249:$K$249,0,S$252))+P261)))</f>
        <v>0.27069502621877312</v>
      </c>
      <c r="R261" s="186" cm="1">
        <f t="array" ref="R261">IF(T$252=-1,S261,IF(T$252=99,Q261,IF(T$252=0,INDEX($D254:$K254,0,T$250),(INDEX($D254:$K254,0,T$252+1)-INDEX($D254:$K254,0,T$252))/(INDEX($D$249:$K$249,0,T$252+1)-INDEX($D$249:$K$249,0,T$252))+Q261)))</f>
        <v>0.40604253932815965</v>
      </c>
      <c r="S261" s="186" cm="1">
        <f t="array" ref="S261">IF(U$252=-1,T261,IF(U$252=99,R261,IF(U$252=0,INDEX($D254:$K254,0,U$250),(INDEX($D254:$K254,0,U$252+1)-INDEX($D254:$K254,0,U$252))/(INDEX($D$249:$K$249,0,U$252+1)-INDEX($D$249:$K$249,0,U$252))+R261)))</f>
        <v>0.4000769189369045</v>
      </c>
      <c r="T261" s="186" cm="1">
        <f t="array" ref="T261">IF(V$252=-1,U261,IF(V$252=99,S261,IF(V$252=0,INDEX($D254:$K254,0,V$250),(INDEX($D254:$K254,0,V$252+1)-INDEX($D254:$K254,0,V$252))/(INDEX($D$249:$K$249,0,V$252+1)-INDEX($D$249:$K$249,0,V$252))+S261)))</f>
        <v>0.39411129854564936</v>
      </c>
      <c r="U261" s="186" cm="1">
        <f t="array" ref="U261">IF(W$252=-1,V261,IF(W$252=99,T261,IF(W$252=0,INDEX($D254:$K254,0,W$250),(INDEX($D254:$K254,0,W$252+1)-INDEX($D254:$K254,0,W$252))/(INDEX($D$249:$K$249,0,W$252+1)-INDEX($D$249:$K$249,0,W$252))+T261)))</f>
        <v>0.38814567815439421</v>
      </c>
      <c r="V261" s="186" cm="1">
        <f t="array" ref="V261">IF(X$252=-1,W261,IF(X$252=99,U261,IF(X$252=0,INDEX($D254:$K254,0,X$250),(INDEX($D254:$K254,0,X$252+1)-INDEX($D254:$K254,0,X$252))/(INDEX($D$249:$K$249,0,X$252+1)-INDEX($D$249:$K$249,0,X$252))+U261)))</f>
        <v>0.38218005776313907</v>
      </c>
      <c r="W261" s="186" cm="1">
        <f t="array" ref="W261">IF(Y$252=-1,X261,IF(Y$252=99,V261,IF(Y$252=0,INDEX($D254:$K254,0,Y$250),(INDEX($D254:$K254,0,Y$252+1)-INDEX($D254:$K254,0,Y$252))/(INDEX($D$249:$K$249,0,Y$252+1)-INDEX($D$249:$K$249,0,Y$252))+V261)))</f>
        <v>0.37621443737188393</v>
      </c>
      <c r="X261" s="186" cm="1">
        <f t="array" ref="X261">IF(Z$252=-1,Y261,IF(Z$252=99,W261,IF(Z$252=0,INDEX($D254:$K254,0,Z$250),(INDEX($D254:$K254,0,Z$252+1)-INDEX($D254:$K254,0,Z$252))/(INDEX($D$249:$K$249,0,Z$252+1)-INDEX($D$249:$K$249,0,Z$252))+W261)))</f>
        <v>0.37024881698062878</v>
      </c>
      <c r="Y261" s="186" cm="1">
        <f t="array" ref="Y261">IF(AA$252=-1,Z261,IF(AA$252=99,X261,IF(AA$252=0,INDEX($D254:$K254,0,AA$250),(INDEX($D254:$K254,0,AA$252+1)-INDEX($D254:$K254,0,AA$252))/(INDEX($D$249:$K$249,0,AA$252+1)-INDEX($D$249:$K$249,0,AA$252))+X261)))</f>
        <v>0.36428319658937364</v>
      </c>
      <c r="Z261" s="186" cm="1">
        <f t="array" ref="Z261">IF(AB$252=-1,AA261,IF(AB$252=99,Y261,IF(AB$252=0,INDEX($D254:$K254,0,AB$250),(INDEX($D254:$K254,0,AB$252+1)-INDEX($D254:$K254,0,AB$252))/(INDEX($D$249:$K$249,0,AB$252+1)-INDEX($D$249:$K$249,0,AB$252))+Y261)))</f>
        <v>0.35831757619811849</v>
      </c>
      <c r="AA261" s="186" cm="1">
        <f t="array" ref="AA261">IF(AC$252=-1,AB261,IF(AC$252=99,Z261,IF(AC$252=0,INDEX($D254:$K254,0,AC$250),(INDEX($D254:$K254,0,AC$252+1)-INDEX($D254:$K254,0,AC$252))/(INDEX($D$249:$K$249,0,AC$252+1)-INDEX($D$249:$K$249,0,AC$252))+Z261)))</f>
        <v>0.35235195580686335</v>
      </c>
      <c r="AB261" s="186" cm="1">
        <f t="array" ref="AB261">IF(AD$252=-1,AC261,IF(AD$252=99,AA261,IF(AD$252=0,INDEX($D254:$K254,0,AD$250),(INDEX($D254:$K254,0,AD$252+1)-INDEX($D254:$K254,0,AD$252))/(INDEX($D$249:$K$249,0,AD$252+1)-INDEX($D$249:$K$249,0,AD$252))+AA261)))</f>
        <v>0.34638633541560832</v>
      </c>
      <c r="AC261" s="186" cm="1">
        <f t="array" ref="AC261">IF(AE$252=-1,AD261,IF(AE$252=99,AB261,IF(AE$252=0,INDEX($D254:$K254,0,AE$250),(INDEX($D254:$K254,0,AE$252+1)-INDEX($D254:$K254,0,AE$252))/(INDEX($D$249:$K$249,0,AE$252+1)-INDEX($D$249:$K$249,0,AE$252))+AB261)))</f>
        <v>0.34230552010771825</v>
      </c>
      <c r="AD261" s="186" cm="1">
        <f t="array" ref="AD261">IF(AF$252=-1,AE261,IF(AF$252=99,AC261,IF(AF$252=0,INDEX($D254:$K254,0,AF$250),(INDEX($D254:$K254,0,AF$252+1)-INDEX($D254:$K254,0,AF$252))/(INDEX($D$249:$K$249,0,AF$252+1)-INDEX($D$249:$K$249,0,AF$252))+AC261)))</f>
        <v>0.33822470479982819</v>
      </c>
      <c r="AE261" s="186" cm="1">
        <f t="array" ref="AE261">IF(AG$252=-1,AF261,IF(AG$252=99,AD261,IF(AG$252=0,INDEX($D254:$K254,0,AG$250),(INDEX($D254:$K254,0,AG$252+1)-INDEX($D254:$K254,0,AG$252))/(INDEX($D$249:$K$249,0,AG$252+1)-INDEX($D$249:$K$249,0,AG$252))+AD261)))</f>
        <v>0.33414388949193813</v>
      </c>
      <c r="AF261" s="186" cm="1">
        <f t="array" ref="AF261">IF(AH$252=-1,AG261,IF(AH$252=99,AE261,IF(AH$252=0,INDEX($D254:$K254,0,AH$250),(INDEX($D254:$K254,0,AH$252+1)-INDEX($D254:$K254,0,AH$252))/(INDEX($D$249:$K$249,0,AH$252+1)-INDEX($D$249:$K$249,0,AH$252))+AE261)))</f>
        <v>0.33006307418404807</v>
      </c>
      <c r="AG261" s="186" cm="1">
        <f t="array" ref="AG261">IF(AI$252=-1,AH261,IF(AI$252=99,AF261,IF(AI$252=0,INDEX($D254:$K254,0,AI$250),(INDEX($D254:$K254,0,AI$252+1)-INDEX($D254:$K254,0,AI$252))/(INDEX($D$249:$K$249,0,AI$252+1)-INDEX($D$249:$K$249,0,AI$252))+AF261)))</f>
        <v>0.325982258876158</v>
      </c>
      <c r="AH261" s="186" cm="1">
        <f t="array" ref="AH261">IF(AJ$252=-1,AI261,IF(AJ$252=99,AG261,IF(AJ$252=0,INDEX($D254:$K254,0,AJ$250),(INDEX($D254:$K254,0,AJ$252+1)-INDEX($D254:$K254,0,AJ$252))/(INDEX($D$249:$K$249,0,AJ$252+1)-INDEX($D$249:$K$249,0,AJ$252))+AG261)))</f>
        <v>0.32190144356826794</v>
      </c>
      <c r="AI261" s="186" cm="1">
        <f t="array" ref="AI261">IF(AK$252=-1,AJ261,IF(AK$252=99,AH261,IF(AK$252=0,INDEX($D254:$K254,0,AK$250),(INDEX($D254:$K254,0,AK$252+1)-INDEX($D254:$K254,0,AK$252))/(INDEX($D$249:$K$249,0,AK$252+1)-INDEX($D$249:$K$249,0,AK$252))+AH261)))</f>
        <v>0.31782062826037788</v>
      </c>
      <c r="AJ261" s="186" cm="1">
        <f t="array" ref="AJ261">IF(AL$252=-1,AK261,IF(AL$252=99,AI261,IF(AL$252=0,INDEX($D254:$K254,0,AL$250),(INDEX($D254:$K254,0,AL$252+1)-INDEX($D254:$K254,0,AL$252))/(INDEX($D$249:$K$249,0,AL$252+1)-INDEX($D$249:$K$249,0,AL$252))+AI261)))</f>
        <v>0.31373981295248782</v>
      </c>
      <c r="AK261" s="186" cm="1">
        <f t="array" ref="AK261">IF(AM$252=-1,AL261,IF(AM$252=99,AJ261,IF(AM$252=0,INDEX($D254:$K254,0,AM$250),(INDEX($D254:$K254,0,AM$252+1)-INDEX($D254:$K254,0,AM$252))/(INDEX($D$249:$K$249,0,AM$252+1)-INDEX($D$249:$K$249,0,AM$252))+AJ261)))</f>
        <v>0.30965899764459776</v>
      </c>
      <c r="AL261" s="186" cm="1">
        <f t="array" ref="AL261">IF(AN$252=-1,AM261,IF(AN$252=99,AK261,IF(AN$252=0,INDEX($D254:$K254,0,AN$250),(INDEX($D254:$K254,0,AN$252+1)-INDEX($D254:$K254,0,AN$252))/(INDEX($D$249:$K$249,0,AN$252+1)-INDEX($D$249:$K$249,0,AN$252))+AK261)))</f>
        <v>0.30557818233670786</v>
      </c>
      <c r="AM261" s="186" cm="1">
        <f t="array" ref="AM261">IF(AO$252=-1,AN261,IF(AO$252=99,AL261,IF(AO$252=0,INDEX($D254:$K254,0,AO$250),(INDEX($D254:$K254,0,AO$252+1)-INDEX($D254:$K254,0,AO$252))/(INDEX($D$249:$K$249,0,AO$252+1)-INDEX($D$249:$K$249,0,AO$252))+AL261)))</f>
        <v>0.30244323544156859</v>
      </c>
      <c r="AN261" s="186" cm="1">
        <f t="array" ref="AN261">IF(AP$252=-1,AO261,IF(AP$252=99,AM261,IF(AP$252=0,INDEX($D254:$K254,0,AP$250),(INDEX($D254:$K254,0,AP$252+1)-INDEX($D254:$K254,0,AP$252))/(INDEX($D$249:$K$249,0,AP$252+1)-INDEX($D$249:$K$249,0,AP$252))+AM261)))</f>
        <v>0.29930828854642932</v>
      </c>
      <c r="AO261" s="186" cm="1">
        <f t="array" ref="AO261">IF(AQ$252=-1,AP261,IF(AQ$252=99,AN261,IF(AQ$252=0,INDEX($D254:$K254,0,AQ$250),(INDEX($D254:$K254,0,AQ$252+1)-INDEX($D254:$K254,0,AQ$252))/(INDEX($D$249:$K$249,0,AQ$252+1)-INDEX($D$249:$K$249,0,AQ$252))+AN261)))</f>
        <v>0.29617334165129006</v>
      </c>
      <c r="AP261" s="186" cm="1">
        <f t="array" ref="AP261">IF(AR$252=-1,AQ261,IF(AR$252=99,AO261,IF(AR$252=0,INDEX($D254:$K254,0,AR$250),(INDEX($D254:$K254,0,AR$252+1)-INDEX($D254:$K254,0,AR$252))/(INDEX($D$249:$K$249,0,AR$252+1)-INDEX($D$249:$K$249,0,AR$252))+AO261)))</f>
        <v>0.29303839475615079</v>
      </c>
      <c r="AQ261" s="186" cm="1">
        <f t="array" ref="AQ261">IF(AS$252=-1,AR261,IF(AS$252=99,AP261,IF(AS$252=0,INDEX($D254:$K254,0,AS$250),(INDEX($D254:$K254,0,AS$252+1)-INDEX($D254:$K254,0,AS$252))/(INDEX($D$249:$K$249,0,AS$252+1)-INDEX($D$249:$K$249,0,AS$252))+AP261)))</f>
        <v>0.28990344786101152</v>
      </c>
      <c r="AR261" s="186" cm="1">
        <f t="array" ref="AR261">IF(AT$252=-1,AW261,IF(AT$252=99,AQ261,IF(AT$252=0,INDEX($D254:$K254,0,AT$250),(INDEX($D254:$K254,0,AT$252+1)-INDEX($D254:$K254,0,AT$252))/(INDEX($D$249:$K$249,0,AT$252+1)-INDEX($D$249:$K$249,0,AT$252))+AQ261)))</f>
        <v>0.28676850096587225</v>
      </c>
      <c r="AS261" s="186" cm="1">
        <f t="array" ref="AS261">IF(AU$252=-1,AX261,IF(AU$252=99,AR261,IF(AU$252=0,INDEX($D254:$K254,0,AU$250),(INDEX($D254:$K254,0,AU$252+1)-INDEX($D254:$K254,0,AU$252))/(INDEX($D$249:$K$249,0,AU$252+1)-INDEX($D$249:$K$249,0,AU$252))+AR261)))</f>
        <v>0.28363355407073298</v>
      </c>
      <c r="AT261" s="186" cm="1">
        <f t="array" ref="AT261">IF(AV$252=-1,AY261,IF(AV$252=99,AS261,IF(AV$252=0,INDEX($D254:$K254,0,AV$250),(INDEX($D254:$K254,0,AV$252+1)-INDEX($D254:$K254,0,AV$252))/(INDEX($D$249:$K$249,0,AV$252+1)-INDEX($D$249:$K$249,0,AV$252))+AS261)))</f>
        <v>0.28049860717559372</v>
      </c>
      <c r="AU261" s="186" cm="1">
        <f t="array" ref="AU261">IF(AW$252=-1,AZ261,IF(AW$252=99,AT261,IF(AW$252=0,INDEX($D254:$K254,0,AW$250),(INDEX($D254:$K254,0,AW$252+1)-INDEX($D254:$K254,0,AW$252))/(INDEX($D$249:$K$249,0,AW$252+1)-INDEX($D$249:$K$249,0,AW$252))+AT261)))</f>
        <v>0.27736366028045445</v>
      </c>
      <c r="AV261" s="186" cm="1">
        <f t="array" ref="AV261">IF(AX$252=-1,BA261,IF(AX$252=99,AU261,IF(AX$252=0,INDEX($D254:$K254,0,AX$250),(INDEX($D254:$K254,0,AX$252+1)-INDEX($D254:$K254,0,AX$252))/(INDEX($D$249:$K$249,0,AX$252+1)-INDEX($D$249:$K$249,0,AX$252))+AU261)))</f>
        <v>0.27422871338531496</v>
      </c>
      <c r="AW261" s="186" cm="1">
        <f t="array" ref="AW261">IF(AY$252=-1,BB261,IF(AY$252=99,AV261,IF(AY$252=0,INDEX($D254:$K254,0,AY$250),(INDEX($D254:$K254,0,AY$252+1)-INDEX($D254:$K254,0,AY$252))/(INDEX($D$249:$K$249,0,AY$252+1)-INDEX($D$249:$K$249,0,AY$252))+AV261)))</f>
        <v>0.27422871338531496</v>
      </c>
      <c r="AX261" s="186" cm="1">
        <f t="array" ref="AX261">IF(AV$252=-1,AZ261,IF(AV$252=99,AW261,IF(AV$252=0,INDEX($D254:$K254,0,AV$250),(INDEX($D254:$K254,0,AV$252+1)-INDEX($D254:$K254,0,AV$252))/(INDEX($D$249:$K$249,0,AV$252+1)-INDEX($D$249:$K$249,0,AV$252))+AW261)))</f>
        <v>0.27109376649017569</v>
      </c>
      <c r="AY261" s="186" cm="1">
        <f t="array" ref="AY261">IF(AW$252=-1,BA261,IF(AW$252=99,AX261,IF(AW$252=0,INDEX($D254:$K254,0,AW$250),(INDEX($D254:$K254,0,AW$252+1)-INDEX($D254:$K254,0,AW$252))/(INDEX($D$249:$K$249,0,AW$252+1)-INDEX($D$249:$K$249,0,AW$252))+AX261)))</f>
        <v>0.26795881959503642</v>
      </c>
      <c r="AZ261" s="186" cm="1">
        <f t="array" ref="AZ261">IF(AX$252=-1,BB261,IF(AX$252=99,AY261,IF(AX$252=0,INDEX($D254:$K254,0,AX$250),(INDEX($D254:$K254,0,AX$252+1)-INDEX($D254:$K254,0,AX$252))/(INDEX($D$249:$K$249,0,AX$252+1)-INDEX($D$249:$K$249,0,AX$252))+AY261)))</f>
        <v>0.27422871338531496</v>
      </c>
      <c r="BA261" s="186" cm="1">
        <f t="array" ref="BA261">IF(AY$252=-1,BC261,IF(AY$252=99,AZ261,IF(AY$252=0,INDEX($D254:$K254,0,AY$250),(INDEX($D254:$K254,0,AY$252+1)-INDEX($D254:$K254,0,AY$252))/(INDEX($D$249:$K$249,0,AY$252+1)-INDEX($D$249:$K$249,0,AY$252))+AZ261)))</f>
        <v>0.27422871338531496</v>
      </c>
      <c r="BB261" s="186" cm="1">
        <f t="array" ref="BB261">IF(AZ$252=-1,BD261,IF(AZ$252=99,BA261,IF(AZ$252=0,INDEX($D254:$K254,0,AZ$250),(INDEX($D254:$K254,0,AZ$252+1)-INDEX($D254:$K254,0,AZ$252))/(INDEX($D$249:$K$249,0,AZ$252+1)-INDEX($D$249:$K$249,0,AZ$252))+BA261)))</f>
        <v>0.27422871338531496</v>
      </c>
      <c r="BC261" s="186" cm="1">
        <f t="array" ref="BC261">IF(BA$252=-1,BE261,IF(BA$252=99,BB261,IF(BA$252=0,INDEX($D254:$K254,0,BA$250),(INDEX($D254:$K254,0,BA$252+1)-INDEX($D254:$K254,0,BA$252))/(INDEX($D$249:$K$249,0,BA$252+1)-INDEX($D$249:$K$249,0,BA$252))+BB261)))</f>
        <v>0.27422871338531496</v>
      </c>
      <c r="BD261" s="186" cm="1">
        <f t="array" ref="BD261">IF(BB$252=-1,BF261,IF(BB$252=99,BC261,IF(BB$252=0,INDEX($D254:$K254,0,BB$250),(INDEX($D254:$K254,0,BB$252+1)-INDEX($D254:$K254,0,BB$252))/(INDEX($D$249:$K$249,0,BB$252+1)-INDEX($D$249:$K$249,0,BB$252))+BC261)))</f>
        <v>0.27422871338531496</v>
      </c>
    </row>
    <row r="262" spans="1:56">
      <c r="A262" s="185" t="s">
        <v>16</v>
      </c>
      <c r="E262" s="185" t="s">
        <v>441</v>
      </c>
      <c r="F262" s="185" t="s">
        <v>441</v>
      </c>
      <c r="G262" s="185" t="s">
        <v>437</v>
      </c>
      <c r="H262" s="186" t="s">
        <v>440</v>
      </c>
      <c r="I262" s="185" t="s">
        <v>277</v>
      </c>
      <c r="J262" s="186">
        <f t="shared" si="633"/>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0.17352289900766182</v>
      </c>
      <c r="Q262" s="186" cm="1">
        <f t="array" ref="Q262">IF(S$252=-1,R262,IF(S$252=99,P262,IF(S$252=0,INDEX($D255:$K255,0,S$250),(INDEX($D255:$K255,0,S$252+1)-INDEX($D255:$K255,0,S$252))/(INDEX($D$249:$K$249,0,S$252+1)-INDEX($D$249:$K$249,0,S$252))+P262)))</f>
        <v>0.34704579801532365</v>
      </c>
      <c r="R262" s="186" cm="1">
        <f t="array" ref="R262">IF(T$252=-1,S262,IF(T$252=99,Q262,IF(T$252=0,INDEX($D255:$K255,0,T$250),(INDEX($D255:$K255,0,T$252+1)-INDEX($D255:$K255,0,T$252))/(INDEX($D$249:$K$249,0,T$252+1)-INDEX($D$249:$K$249,0,T$252))+Q262)))</f>
        <v>0.52056869702298547</v>
      </c>
      <c r="S262" s="186" cm="1">
        <f t="array" ref="S262">IF(U$252=-1,T262,IF(U$252=99,R262,IF(U$252=0,INDEX($D255:$K255,0,U$250),(INDEX($D255:$K255,0,U$252+1)-INDEX($D255:$K255,0,U$252))/(INDEX($D$249:$K$249,0,U$252+1)-INDEX($D$249:$K$249,0,U$252))+R262)))</f>
        <v>0.52769068238207928</v>
      </c>
      <c r="T262" s="186" cm="1">
        <f t="array" ref="T262">IF(V$252=-1,U262,IF(V$252=99,S262,IF(V$252=0,INDEX($D255:$K255,0,V$250),(INDEX($D255:$K255,0,V$252+1)-INDEX($D255:$K255,0,V$252))/(INDEX($D$249:$K$249,0,V$252+1)-INDEX($D$249:$K$249,0,V$252))+S262)))</f>
        <v>0.53481266774117309</v>
      </c>
      <c r="U262" s="186" cm="1">
        <f t="array" ref="U262">IF(W$252=-1,V262,IF(W$252=99,T262,IF(W$252=0,INDEX($D255:$K255,0,W$250),(INDEX($D255:$K255,0,W$252+1)-INDEX($D255:$K255,0,W$252))/(INDEX($D$249:$K$249,0,W$252+1)-INDEX($D$249:$K$249,0,W$252))+T262)))</f>
        <v>0.54193465310026689</v>
      </c>
      <c r="V262" s="186" cm="1">
        <f t="array" ref="V262">IF(X$252=-1,W262,IF(X$252=99,U262,IF(X$252=0,INDEX($D255:$K255,0,X$250),(INDEX($D255:$K255,0,X$252+1)-INDEX($D255:$K255,0,X$252))/(INDEX($D$249:$K$249,0,X$252+1)-INDEX($D$249:$K$249,0,X$252))+U262)))</f>
        <v>0.5490566384593607</v>
      </c>
      <c r="W262" s="186" cm="1">
        <f t="array" ref="W262">IF(Y$252=-1,X262,IF(Y$252=99,V262,IF(Y$252=0,INDEX($D255:$K255,0,Y$250),(INDEX($D255:$K255,0,Y$252+1)-INDEX($D255:$K255,0,Y$252))/(INDEX($D$249:$K$249,0,Y$252+1)-INDEX($D$249:$K$249,0,Y$252))+V262)))</f>
        <v>0.55617862381845451</v>
      </c>
      <c r="X262" s="186" cm="1">
        <f t="array" ref="X262">IF(Z$252=-1,Y262,IF(Z$252=99,W262,IF(Z$252=0,INDEX($D255:$K255,0,Z$250),(INDEX($D255:$K255,0,Z$252+1)-INDEX($D255:$K255,0,Z$252))/(INDEX($D$249:$K$249,0,Z$252+1)-INDEX($D$249:$K$249,0,Z$252))+W262)))</f>
        <v>0.56330060917754832</v>
      </c>
      <c r="Y262" s="186" cm="1">
        <f t="array" ref="Y262">IF(AA$252=-1,Z262,IF(AA$252=99,X262,IF(AA$252=0,INDEX($D255:$K255,0,AA$250),(INDEX($D255:$K255,0,AA$252+1)-INDEX($D255:$K255,0,AA$252))/(INDEX($D$249:$K$249,0,AA$252+1)-INDEX($D$249:$K$249,0,AA$252))+X262)))</f>
        <v>0.57042259453664212</v>
      </c>
      <c r="Z262" s="186" cm="1">
        <f t="array" ref="Z262">IF(AB$252=-1,AA262,IF(AB$252=99,Y262,IF(AB$252=0,INDEX($D255:$K255,0,AB$250),(INDEX($D255:$K255,0,AB$252+1)-INDEX($D255:$K255,0,AB$252))/(INDEX($D$249:$K$249,0,AB$252+1)-INDEX($D$249:$K$249,0,AB$252))+Y262)))</f>
        <v>0.57754457989573593</v>
      </c>
      <c r="AA262" s="186" cm="1">
        <f t="array" ref="AA262">IF(AC$252=-1,AB262,IF(AC$252=99,Z262,IF(AC$252=0,INDEX($D255:$K255,0,AC$250),(INDEX($D255:$K255,0,AC$252+1)-INDEX($D255:$K255,0,AC$252))/(INDEX($D$249:$K$249,0,AC$252+1)-INDEX($D$249:$K$249,0,AC$252))+Z262)))</f>
        <v>0.58466656525482974</v>
      </c>
      <c r="AB262" s="186" cm="1">
        <f t="array" ref="AB262">IF(AD$252=-1,AC262,IF(AD$252=99,AA262,IF(AD$252=0,INDEX($D255:$K255,0,AD$250),(INDEX($D255:$K255,0,AD$252+1)-INDEX($D255:$K255,0,AD$252))/(INDEX($D$249:$K$249,0,AD$252+1)-INDEX($D$249:$K$249,0,AD$252))+AA262)))</f>
        <v>0.59178855061392321</v>
      </c>
      <c r="AC262" s="186" cm="1">
        <f t="array" ref="AC262">IF(AE$252=-1,AD262,IF(AE$252=99,AB262,IF(AE$252=0,INDEX($D255:$K255,0,AE$250),(INDEX($D255:$K255,0,AE$252+1)-INDEX($D255:$K255,0,AE$252))/(INDEX($D$249:$K$249,0,AE$252+1)-INDEX($D$249:$K$249,0,AE$252))+AB262)))</f>
        <v>0.59678563710426147</v>
      </c>
      <c r="AD262" s="186" cm="1">
        <f t="array" ref="AD262">IF(AF$252=-1,AE262,IF(AF$252=99,AC262,IF(AF$252=0,INDEX($D255:$K255,0,AF$250),(INDEX($D255:$K255,0,AF$252+1)-INDEX($D255:$K255,0,AF$252))/(INDEX($D$249:$K$249,0,AF$252+1)-INDEX($D$249:$K$249,0,AF$252))+AC262)))</f>
        <v>0.60178272359459972</v>
      </c>
      <c r="AE262" s="186" cm="1">
        <f t="array" ref="AE262">IF(AG$252=-1,AF262,IF(AG$252=99,AD262,IF(AG$252=0,INDEX($D255:$K255,0,AG$250),(INDEX($D255:$K255,0,AG$252+1)-INDEX($D255:$K255,0,AG$252))/(INDEX($D$249:$K$249,0,AG$252+1)-INDEX($D$249:$K$249,0,AG$252))+AD262)))</f>
        <v>0.60677981008493798</v>
      </c>
      <c r="AF262" s="186" cm="1">
        <f t="array" ref="AF262">IF(AH$252=-1,AG262,IF(AH$252=99,AE262,IF(AH$252=0,INDEX($D255:$K255,0,AH$250),(INDEX($D255:$K255,0,AH$252+1)-INDEX($D255:$K255,0,AH$252))/(INDEX($D$249:$K$249,0,AH$252+1)-INDEX($D$249:$K$249,0,AH$252))+AE262)))</f>
        <v>0.61177689657527623</v>
      </c>
      <c r="AG262" s="186" cm="1">
        <f t="array" ref="AG262">IF(AI$252=-1,AH262,IF(AI$252=99,AF262,IF(AI$252=0,INDEX($D255:$K255,0,AI$250),(INDEX($D255:$K255,0,AI$252+1)-INDEX($D255:$K255,0,AI$252))/(INDEX($D$249:$K$249,0,AI$252+1)-INDEX($D$249:$K$249,0,AI$252))+AF262)))</f>
        <v>0.61677398306561448</v>
      </c>
      <c r="AH262" s="186" cm="1">
        <f t="array" ref="AH262">IF(AJ$252=-1,AI262,IF(AJ$252=99,AG262,IF(AJ$252=0,INDEX($D255:$K255,0,AJ$250),(INDEX($D255:$K255,0,AJ$252+1)-INDEX($D255:$K255,0,AJ$252))/(INDEX($D$249:$K$249,0,AJ$252+1)-INDEX($D$249:$K$249,0,AJ$252))+AG262)))</f>
        <v>0.62177106955595274</v>
      </c>
      <c r="AI262" s="186" cm="1">
        <f t="array" ref="AI262">IF(AK$252=-1,AJ262,IF(AK$252=99,AH262,IF(AK$252=0,INDEX($D255:$K255,0,AK$250),(INDEX($D255:$K255,0,AK$252+1)-INDEX($D255:$K255,0,AK$252))/(INDEX($D$249:$K$249,0,AK$252+1)-INDEX($D$249:$K$249,0,AK$252))+AH262)))</f>
        <v>0.62676815604629099</v>
      </c>
      <c r="AJ262" s="186" cm="1">
        <f t="array" ref="AJ262">IF(AL$252=-1,AK262,IF(AL$252=99,AI262,IF(AL$252=0,INDEX($D255:$K255,0,AL$250),(INDEX($D255:$K255,0,AL$252+1)-INDEX($D255:$K255,0,AL$252))/(INDEX($D$249:$K$249,0,AL$252+1)-INDEX($D$249:$K$249,0,AL$252))+AI262)))</f>
        <v>0.63176524253662925</v>
      </c>
      <c r="AK262" s="186" cm="1">
        <f t="array" ref="AK262">IF(AM$252=-1,AL262,IF(AM$252=99,AJ262,IF(AM$252=0,INDEX($D255:$K255,0,AM$250),(INDEX($D255:$K255,0,AM$252+1)-INDEX($D255:$K255,0,AM$252))/(INDEX($D$249:$K$249,0,AM$252+1)-INDEX($D$249:$K$249,0,AM$252))+AJ262)))</f>
        <v>0.6367623290269675</v>
      </c>
      <c r="AL262" s="186" cm="1">
        <f t="array" ref="AL262">IF(AN$252=-1,AM262,IF(AN$252=99,AK262,IF(AN$252=0,INDEX($D255:$K255,0,AN$250),(INDEX($D255:$K255,0,AN$252+1)-INDEX($D255:$K255,0,AN$252))/(INDEX($D$249:$K$249,0,AN$252+1)-INDEX($D$249:$K$249,0,AN$252))+AK262)))</f>
        <v>0.64175941551730542</v>
      </c>
      <c r="AM262" s="186" cm="1">
        <f t="array" ref="AM262">IF(AO$252=-1,AN262,IF(AO$252=99,AL262,IF(AO$252=0,INDEX($D255:$K255,0,AO$250),(INDEX($D255:$K255,0,AO$252+1)-INDEX($D255:$K255,0,AO$252))/(INDEX($D$249:$K$249,0,AO$252+1)-INDEX($D$249:$K$249,0,AO$252))+AL262)))</f>
        <v>0.64538914158298066</v>
      </c>
      <c r="AN262" s="186" cm="1">
        <f t="array" ref="AN262">IF(AP$252=-1,AO262,IF(AP$252=99,AM262,IF(AP$252=0,INDEX($D255:$K255,0,AP$250),(INDEX($D255:$K255,0,AP$252+1)-INDEX($D255:$K255,0,AP$252))/(INDEX($D$249:$K$249,0,AP$252+1)-INDEX($D$249:$K$249,0,AP$252))+AM262)))</f>
        <v>0.64901886764865591</v>
      </c>
      <c r="AO262" s="186" cm="1">
        <f t="array" ref="AO262">IF(AQ$252=-1,AP262,IF(AQ$252=99,AN262,IF(AQ$252=0,INDEX($D255:$K255,0,AQ$250),(INDEX($D255:$K255,0,AQ$252+1)-INDEX($D255:$K255,0,AQ$252))/(INDEX($D$249:$K$249,0,AQ$252+1)-INDEX($D$249:$K$249,0,AQ$252))+AN262)))</f>
        <v>0.65264859371433115</v>
      </c>
      <c r="AP262" s="186" cm="1">
        <f t="array" ref="AP262">IF(AR$252=-1,AQ262,IF(AR$252=99,AO262,IF(AR$252=0,INDEX($D255:$K255,0,AR$250),(INDEX($D255:$K255,0,AR$252+1)-INDEX($D255:$K255,0,AR$252))/(INDEX($D$249:$K$249,0,AR$252+1)-INDEX($D$249:$K$249,0,AR$252))+AO262)))</f>
        <v>0.65627831978000639</v>
      </c>
      <c r="AQ262" s="186" cm="1">
        <f t="array" ref="AQ262">IF(AS$252=-1,AR262,IF(AS$252=99,AP262,IF(AS$252=0,INDEX($D255:$K255,0,AS$250),(INDEX($D255:$K255,0,AS$252+1)-INDEX($D255:$K255,0,AS$252))/(INDEX($D$249:$K$249,0,AS$252+1)-INDEX($D$249:$K$249,0,AS$252))+AP262)))</f>
        <v>0.65990804584568163</v>
      </c>
      <c r="AR262" s="186" cm="1">
        <f t="array" ref="AR262">IF(AT$252=-1,AW262,IF(AT$252=99,AQ262,IF(AT$252=0,INDEX($D255:$K255,0,AT$250),(INDEX($D255:$K255,0,AT$252+1)-INDEX($D255:$K255,0,AT$252))/(INDEX($D$249:$K$249,0,AT$252+1)-INDEX($D$249:$K$249,0,AT$252))+AQ262)))</f>
        <v>0.66353777191135688</v>
      </c>
      <c r="AS262" s="186" cm="1">
        <f t="array" ref="AS262">IF(AU$252=-1,AX262,IF(AU$252=99,AR262,IF(AU$252=0,INDEX($D255:$K255,0,AU$250),(INDEX($D255:$K255,0,AU$252+1)-INDEX($D255:$K255,0,AU$252))/(INDEX($D$249:$K$249,0,AU$252+1)-INDEX($D$249:$K$249,0,AU$252))+AR262)))</f>
        <v>0.66716749797703212</v>
      </c>
      <c r="AT262" s="186" cm="1">
        <f t="array" ref="AT262">IF(AV$252=-1,AY262,IF(AV$252=99,AS262,IF(AV$252=0,INDEX($D255:$K255,0,AV$250),(INDEX($D255:$K255,0,AV$252+1)-INDEX($D255:$K255,0,AV$252))/(INDEX($D$249:$K$249,0,AV$252+1)-INDEX($D$249:$K$249,0,AV$252))+AS262)))</f>
        <v>0.67079722404270736</v>
      </c>
      <c r="AU262" s="186" cm="1">
        <f t="array" ref="AU262">IF(AW$252=-1,AZ262,IF(AW$252=99,AT262,IF(AW$252=0,INDEX($D255:$K255,0,AW$250),(INDEX($D255:$K255,0,AW$252+1)-INDEX($D255:$K255,0,AW$252))/(INDEX($D$249:$K$249,0,AW$252+1)-INDEX($D$249:$K$249,0,AW$252))+AT262)))</f>
        <v>0.67442695010838261</v>
      </c>
      <c r="AV262" s="186" cm="1">
        <f t="array" ref="AV262">IF(AX$252=-1,BA262,IF(AX$252=99,AU262,IF(AX$252=0,INDEX($D255:$K255,0,AX$250),(INDEX($D255:$K255,0,AX$252+1)-INDEX($D255:$K255,0,AX$252))/(INDEX($D$249:$K$249,0,AX$252+1)-INDEX($D$249:$K$249,0,AX$252))+AU262)))</f>
        <v>0.67805667617405752</v>
      </c>
      <c r="AW262" s="186" cm="1">
        <f t="array" ref="AW262">IF(AY$252=-1,BB262,IF(AY$252=99,AV262,IF(AY$252=0,INDEX($D255:$K255,0,AY$250),(INDEX($D255:$K255,0,AY$252+1)-INDEX($D255:$K255,0,AY$252))/(INDEX($D$249:$K$249,0,AY$252+1)-INDEX($D$249:$K$249,0,AY$252))+AV262)))</f>
        <v>0.67805667617405752</v>
      </c>
      <c r="AX262" s="186" cm="1">
        <f t="array" ref="AX262">IF(AV$252=-1,AZ262,IF(AV$252=99,AW262,IF(AV$252=0,INDEX($D255:$K255,0,AV$250),(INDEX($D255:$K255,0,AV$252+1)-INDEX($D255:$K255,0,AV$252))/(INDEX($D$249:$K$249,0,AV$252+1)-INDEX($D$249:$K$249,0,AV$252))+AW262)))</f>
        <v>0.68168640223973276</v>
      </c>
      <c r="AY262" s="186" cm="1">
        <f t="array" ref="AY262">IF(AW$252=-1,BA262,IF(AW$252=99,AX262,IF(AW$252=0,INDEX($D255:$K255,0,AW$250),(INDEX($D255:$K255,0,AW$252+1)-INDEX($D255:$K255,0,AW$252))/(INDEX($D$249:$K$249,0,AW$252+1)-INDEX($D$249:$K$249,0,AW$252))+AX262)))</f>
        <v>0.685316128305408</v>
      </c>
      <c r="AZ262" s="186" cm="1">
        <f t="array" ref="AZ262">IF(AX$252=-1,BB262,IF(AX$252=99,AY262,IF(AX$252=0,INDEX($D255:$K255,0,AX$250),(INDEX($D255:$K255,0,AX$252+1)-INDEX($D255:$K255,0,AX$252))/(INDEX($D$249:$K$249,0,AX$252+1)-INDEX($D$249:$K$249,0,AX$252))+AY262)))</f>
        <v>0.67805667617405752</v>
      </c>
      <c r="BA262" s="186" cm="1">
        <f t="array" ref="BA262">IF(AY$252=-1,BC262,IF(AY$252=99,AZ262,IF(AY$252=0,INDEX($D255:$K255,0,AY$250),(INDEX($D255:$K255,0,AY$252+1)-INDEX($D255:$K255,0,AY$252))/(INDEX($D$249:$K$249,0,AY$252+1)-INDEX($D$249:$K$249,0,AY$252))+AZ262)))</f>
        <v>0.67805667617405752</v>
      </c>
      <c r="BB262" s="186" cm="1">
        <f t="array" ref="BB262">IF(AZ$252=-1,BD262,IF(AZ$252=99,BA262,IF(AZ$252=0,INDEX($D255:$K255,0,AZ$250),(INDEX($D255:$K255,0,AZ$252+1)-INDEX($D255:$K255,0,AZ$252))/(INDEX($D$249:$K$249,0,AZ$252+1)-INDEX($D$249:$K$249,0,AZ$252))+BA262)))</f>
        <v>0.67805667617405752</v>
      </c>
      <c r="BC262" s="186" cm="1">
        <f t="array" ref="BC262">IF(BA$252=-1,BE262,IF(BA$252=99,BB262,IF(BA$252=0,INDEX($D255:$K255,0,BA$250),(INDEX($D255:$K255,0,BA$252+1)-INDEX($D255:$K255,0,BA$252))/(INDEX($D$249:$K$249,0,BA$252+1)-INDEX($D$249:$K$249,0,BA$252))+BB262)))</f>
        <v>0.67805667617405752</v>
      </c>
      <c r="BD262" s="186" cm="1">
        <f t="array" ref="BD262">IF(BB$252=-1,BF262,IF(BB$252=99,BC262,IF(BB$252=0,INDEX($D255:$K255,0,BB$250),(INDEX($D255:$K255,0,BB$252+1)-INDEX($D255:$K255,0,BB$252))/(INDEX($D$249:$K$249,0,BB$252+1)-INDEX($D$249:$K$249,0,BB$252))+BC262)))</f>
        <v>0.67805667617405752</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0.53049425209004075</v>
      </c>
      <c r="AC263" s="186" cm="1">
        <f t="array" ref="AC263">IF(AE$252=-1,AD263,IF(AE$252=99,AB263,IF(AE$252=0,INDEX($D256:$K256,0,AE$250),(INDEX($D256:$K256,0,AE$252+1)-INDEX($D256:$K256,0,AE$252))/(INDEX($D$249:$K$249,0,AE$252+1)-INDEX($D$249:$K$249,0,AE$252))+AB263)))</f>
        <v>0.52407908095528422</v>
      </c>
      <c r="AD263" s="186" cm="1">
        <f t="array" ref="AD263">IF(AF$252=-1,AE263,IF(AF$252=99,AC263,IF(AF$252=0,INDEX($D256:$K256,0,AF$250),(INDEX($D256:$K256,0,AF$252+1)-INDEX($D256:$K256,0,AF$252))/(INDEX($D$249:$K$249,0,AF$252+1)-INDEX($D$249:$K$249,0,AF$252))+AC263)))</f>
        <v>0.51766390982052768</v>
      </c>
      <c r="AE263" s="186" cm="1">
        <f t="array" ref="AE263">IF(AG$252=-1,AF263,IF(AG$252=99,AD263,IF(AG$252=0,INDEX($D256:$K256,0,AG$250),(INDEX($D256:$K256,0,AG$252+1)-INDEX($D256:$K256,0,AG$252))/(INDEX($D$249:$K$249,0,AG$252+1)-INDEX($D$249:$K$249,0,AG$252))+AD263)))</f>
        <v>0.51124873868577114</v>
      </c>
      <c r="AF263" s="186" cm="1">
        <f t="array" ref="AF263">IF(AH$252=-1,AG263,IF(AH$252=99,AE263,IF(AH$252=0,INDEX($D256:$K256,0,AH$250),(INDEX($D256:$K256,0,AH$252+1)-INDEX($D256:$K256,0,AH$252))/(INDEX($D$249:$K$249,0,AH$252+1)-INDEX($D$249:$K$249,0,AH$252))+AE263)))</f>
        <v>0.50483356755101461</v>
      </c>
      <c r="AG263" s="186" cm="1">
        <f t="array" ref="AG263">IF(AI$252=-1,AH263,IF(AI$252=99,AF263,IF(AI$252=0,INDEX($D256:$K256,0,AI$250),(INDEX($D256:$K256,0,AI$252+1)-INDEX($D256:$K256,0,AI$252))/(INDEX($D$249:$K$249,0,AI$252+1)-INDEX($D$249:$K$249,0,AI$252))+AF263)))</f>
        <v>0.49841839641625807</v>
      </c>
      <c r="AH263" s="186" cm="1">
        <f t="array" ref="AH263">IF(AJ$252=-1,AI263,IF(AJ$252=99,AG263,IF(AJ$252=0,INDEX($D256:$K256,0,AJ$250),(INDEX($D256:$K256,0,AJ$252+1)-INDEX($D256:$K256,0,AJ$252))/(INDEX($D$249:$K$249,0,AJ$252+1)-INDEX($D$249:$K$249,0,AJ$252))+AG263)))</f>
        <v>0.49200322528150153</v>
      </c>
      <c r="AI263" s="186" cm="1">
        <f t="array" ref="AI263">IF(AK$252=-1,AJ263,IF(AK$252=99,AH263,IF(AK$252=0,INDEX($D256:$K256,0,AK$250),(INDEX($D256:$K256,0,AK$252+1)-INDEX($D256:$K256,0,AK$252))/(INDEX($D$249:$K$249,0,AK$252+1)-INDEX($D$249:$K$249,0,AK$252))+AH263)))</f>
        <v>0.485588054146745</v>
      </c>
      <c r="AJ263" s="186" cm="1">
        <f t="array" ref="AJ263">IF(AL$252=-1,AK263,IF(AL$252=99,AI263,IF(AL$252=0,INDEX($D256:$K256,0,AL$250),(INDEX($D256:$K256,0,AL$252+1)-INDEX($D256:$K256,0,AL$252))/(INDEX($D$249:$K$249,0,AL$252+1)-INDEX($D$249:$K$249,0,AL$252))+AI263)))</f>
        <v>0.47917288301198846</v>
      </c>
      <c r="AK263" s="186" cm="1">
        <f t="array" ref="AK263">IF(AM$252=-1,AL263,IF(AM$252=99,AJ263,IF(AM$252=0,INDEX($D256:$K256,0,AM$250),(INDEX($D256:$K256,0,AM$252+1)-INDEX($D256:$K256,0,AM$252))/(INDEX($D$249:$K$249,0,AM$252+1)-INDEX($D$249:$K$249,0,AM$252))+AJ263)))</f>
        <v>0.47275771187723192</v>
      </c>
      <c r="AL263" s="186" cm="1">
        <f t="array" ref="AL263">IF(AN$252=-1,AM263,IF(AN$252=99,AK263,IF(AN$252=0,INDEX($D256:$K256,0,AN$250),(INDEX($D256:$K256,0,AN$252+1)-INDEX($D256:$K256,0,AN$252))/(INDEX($D$249:$K$249,0,AN$252+1)-INDEX($D$249:$K$249,0,AN$252))+AK263)))</f>
        <v>0.4663425407424755</v>
      </c>
      <c r="AM263" s="186" cm="1">
        <f t="array" ref="AM263">IF(AO$252=-1,AN263,IF(AO$252=99,AL263,IF(AO$252=0,INDEX($D256:$K256,0,AO$250),(INDEX($D256:$K256,0,AO$252+1)-INDEX($D256:$K256,0,AO$252))/(INDEX($D$249:$K$249,0,AO$252+1)-INDEX($D$249:$K$249,0,AO$252))+AL263)))</f>
        <v>0.45973901810617118</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0.44653197283356255</v>
      </c>
      <c r="AP263" s="186" cm="1">
        <f t="array" ref="AP263">IF(AR$252=-1,AQ263,IF(AR$252=99,AO263,IF(AR$252=0,INDEX($D256:$K256,0,AR$250),(INDEX($D256:$K256,0,AR$252+1)-INDEX($D256:$K256,0,AR$252))/(INDEX($D$249:$K$249,0,AR$252+1)-INDEX($D$249:$K$249,0,AR$252))+AO263)))</f>
        <v>0.43992845019725824</v>
      </c>
      <c r="AQ263" s="186" cm="1">
        <f t="array" ref="AQ263">IF(AS$252=-1,AR263,IF(AS$252=99,AP263,IF(AS$252=0,INDEX($D256:$K256,0,AS$250),(INDEX($D256:$K256,0,AS$252+1)-INDEX($D256:$K256,0,AS$252))/(INDEX($D$249:$K$249,0,AS$252+1)-INDEX($D$249:$K$249,0,AS$252))+AP263)))</f>
        <v>0.43332492756095392</v>
      </c>
      <c r="AR263" s="186" cm="1">
        <f t="array" ref="AR263">IF(AT$252=-1,AW263,IF(AT$252=99,AQ263,IF(AT$252=0,INDEX($D256:$K256,0,AT$250),(INDEX($D256:$K256,0,AT$252+1)-INDEX($D256:$K256,0,AT$252))/(INDEX($D$249:$K$249,0,AT$252+1)-INDEX($D$249:$K$249,0,AT$252))+AQ263)))</f>
        <v>0.42672140492464961</v>
      </c>
      <c r="AS263" s="186" cm="1">
        <f t="array" ref="AS263">IF(AU$252=-1,AX263,IF(AU$252=99,AR263,IF(AU$252=0,INDEX($D256:$K256,0,AU$250),(INDEX($D256:$K256,0,AU$252+1)-INDEX($D256:$K256,0,AU$252))/(INDEX($D$249:$K$249,0,AU$252+1)-INDEX($D$249:$K$249,0,AU$252))+AR263)))</f>
        <v>0.42011788228834529</v>
      </c>
      <c r="AT263" s="186" cm="1">
        <f t="array" ref="AT263">IF(AV$252=-1,AY263,IF(AV$252=99,AS263,IF(AV$252=0,INDEX($D256:$K256,0,AV$250),(INDEX($D256:$K256,0,AV$252+1)-INDEX($D256:$K256,0,AV$252))/(INDEX($D$249:$K$249,0,AV$252+1)-INDEX($D$249:$K$249,0,AV$252))+AS263)))</f>
        <v>0.41351435965204097</v>
      </c>
      <c r="AU263" s="186" cm="1">
        <f t="array" ref="AU263">IF(AW$252=-1,AZ263,IF(AW$252=99,AT263,IF(AW$252=0,INDEX($D256:$K256,0,AW$250),(INDEX($D256:$K256,0,AW$252+1)-INDEX($D256:$K256,0,AW$252))/(INDEX($D$249:$K$249,0,AW$252+1)-INDEX($D$249:$K$249,0,AW$252))+AT263)))</f>
        <v>0.40691083701573666</v>
      </c>
      <c r="AV263" s="186" cm="1">
        <f t="array" ref="AV263">IF(AX$252=-1,BA263,IF(AX$252=99,AU263,IF(AX$252=0,INDEX($D256:$K256,0,AX$250),(INDEX($D256:$K256,0,AX$252+1)-INDEX($D256:$K256,0,AX$252))/(INDEX($D$249:$K$249,0,AX$252+1)-INDEX($D$249:$K$249,0,AX$252))+AU263)))</f>
        <v>0.40030731437943246</v>
      </c>
      <c r="AW263" s="186" cm="1">
        <f t="array" ref="AW263">IF(AY$252=-1,BB263,IF(AY$252=99,AV263,IF(AY$252=0,INDEX($D256:$K256,0,AY$250),(INDEX($D256:$K256,0,AY$252+1)-INDEX($D256:$K256,0,AY$252))/(INDEX($D$249:$K$249,0,AY$252+1)-INDEX($D$249:$K$249,0,AY$252))+AV263)))</f>
        <v>0.40030731437943246</v>
      </c>
      <c r="AX263" s="186" cm="1">
        <f t="array" ref="AX263">IF(AV$252=-1,AZ263,IF(AV$252=99,AW263,IF(AV$252=0,INDEX($D256:$K256,0,AV$250),(INDEX($D256:$K256,0,AV$252+1)-INDEX($D256:$K256,0,AV$252))/(INDEX($D$249:$K$249,0,AV$252+1)-INDEX($D$249:$K$249,0,AV$252))+AW263)))</f>
        <v>0.39370379174312814</v>
      </c>
      <c r="AY263" s="186" cm="1">
        <f t="array" ref="AY263">IF(AW$252=-1,BA263,IF(AW$252=99,AX263,IF(AW$252=0,INDEX($D256:$K256,0,AW$250),(INDEX($D256:$K256,0,AW$252+1)-INDEX($D256:$K256,0,AW$252))/(INDEX($D$249:$K$249,0,AW$252+1)-INDEX($D$249:$K$249,0,AW$252))+AX263)))</f>
        <v>0.38710026910682382</v>
      </c>
      <c r="AZ263" s="186" cm="1">
        <f t="array" ref="AZ263">IF(AX$252=-1,BB263,IF(AX$252=99,AY263,IF(AX$252=0,INDEX($D256:$K256,0,AX$250),(INDEX($D256:$K256,0,AX$252+1)-INDEX($D256:$K256,0,AX$252))/(INDEX($D$249:$K$249,0,AX$252+1)-INDEX($D$249:$K$249,0,AX$252))+AY263)))</f>
        <v>0.40030731437943246</v>
      </c>
      <c r="BA263" s="186" cm="1">
        <f t="array" ref="BA263">IF(AY$252=-1,BC263,IF(AY$252=99,AZ263,IF(AY$252=0,INDEX($D256:$K256,0,AY$250),(INDEX($D256:$K256,0,AY$252+1)-INDEX($D256:$K256,0,AY$252))/(INDEX($D$249:$K$249,0,AY$252+1)-INDEX($D$249:$K$249,0,AY$252))+AZ263)))</f>
        <v>0.40030731437943246</v>
      </c>
      <c r="BB263" s="186" cm="1">
        <f t="array" ref="BB263">IF(AZ$252=-1,BD263,IF(AZ$252=99,BA263,IF(AZ$252=0,INDEX($D256:$K256,0,AZ$250),(INDEX($D256:$K256,0,AZ$252+1)-INDEX($D256:$K256,0,AZ$252))/(INDEX($D$249:$K$249,0,AZ$252+1)-INDEX($D$249:$K$249,0,AZ$252))+BA263)))</f>
        <v>0.40030731437943246</v>
      </c>
      <c r="BC263" s="186" cm="1">
        <f t="array" ref="BC263">IF(BA$252=-1,BE263,IF(BA$252=99,BB263,IF(BA$252=0,INDEX($D256:$K256,0,BA$250),(INDEX($D256:$K256,0,BA$252+1)-INDEX($D256:$K256,0,BA$252))/(INDEX($D$249:$K$249,0,BA$252+1)-INDEX($D$249:$K$249,0,BA$252))+BB263)))</f>
        <v>0.40030731437943246</v>
      </c>
      <c r="BD263" s="186" cm="1">
        <f t="array" ref="BD263">IF(BB$252=-1,BF263,IF(BB$252=99,BC263,IF(BB$252=0,INDEX($D256:$K256,0,BB$250),(INDEX($D256:$K256,0,BB$252+1)-INDEX($D256:$K256,0,BB$252))/(INDEX($D$249:$K$249,0,BB$252+1)-INDEX($D$249:$K$249,0,BB$252))+BC263)))</f>
        <v>0.40030731437943246</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0.30750969879229373</v>
      </c>
      <c r="T264" s="186" cm="1">
        <f t="array" ref="T264">IF(V$252=-1,U264,IF(V$252=99,S264,IF(V$252=0,INDEX($D257:$K257,0,V$250),(INDEX($D257:$K257,0,V$252+1)-INDEX($D257:$K257,0,V$252))/(INDEX($D$249:$K$249,0,V$252+1)-INDEX($D$249:$K$249,0,V$252))+S264)))</f>
        <v>0.30860975381269085</v>
      </c>
      <c r="U264" s="186" cm="1">
        <f t="array" ref="U264">IF(W$252=-1,V264,IF(W$252=99,T264,IF(W$252=0,INDEX($D257:$K257,0,W$250),(INDEX($D257:$K257,0,W$252+1)-INDEX($D257:$K257,0,W$252))/(INDEX($D$249:$K$249,0,W$252+1)-INDEX($D$249:$K$249,0,W$252))+T264)))</f>
        <v>0.30970980883308796</v>
      </c>
      <c r="V264" s="186" cm="1">
        <f t="array" ref="V264">IF(X$252=-1,W264,IF(X$252=99,U264,IF(X$252=0,INDEX($D257:$K257,0,X$250),(INDEX($D257:$K257,0,X$252+1)-INDEX($D257:$K257,0,X$252))/(INDEX($D$249:$K$249,0,X$252+1)-INDEX($D$249:$K$249,0,X$252))+U264)))</f>
        <v>0.31080986385348508</v>
      </c>
      <c r="W264" s="186" cm="1">
        <f t="array" ref="W264">IF(Y$252=-1,X264,IF(Y$252=99,V264,IF(Y$252=0,INDEX($D257:$K257,0,Y$250),(INDEX($D257:$K257,0,Y$252+1)-INDEX($D257:$K257,0,Y$252))/(INDEX($D$249:$K$249,0,Y$252+1)-INDEX($D$249:$K$249,0,Y$252))+V264)))</f>
        <v>0.3119099188738822</v>
      </c>
      <c r="X264" s="186" cm="1">
        <f t="array" ref="X264">IF(Z$252=-1,Y264,IF(Z$252=99,W264,IF(Z$252=0,INDEX($D257:$K257,0,Z$250),(INDEX($D257:$K257,0,Z$252+1)-INDEX($D257:$K257,0,Z$252))/(INDEX($D$249:$K$249,0,Z$252+1)-INDEX($D$249:$K$249,0,Z$252))+W264)))</f>
        <v>0.31300997389427931</v>
      </c>
      <c r="Y264" s="186" cm="1">
        <f t="array" ref="Y264">IF(AA$252=-1,Z264,IF(AA$252=99,X264,IF(AA$252=0,INDEX($D257:$K257,0,AA$250),(INDEX($D257:$K257,0,AA$252+1)-INDEX($D257:$K257,0,AA$252))/(INDEX($D$249:$K$249,0,AA$252+1)-INDEX($D$249:$K$249,0,AA$252))+X264)))</f>
        <v>0.31411002891467643</v>
      </c>
      <c r="Z264" s="186" cm="1">
        <f t="array" ref="Z264">IF(AB$252=-1,AA264,IF(AB$252=99,Y264,IF(AB$252=0,INDEX($D257:$K257,0,AB$250),(INDEX($D257:$K257,0,AB$252+1)-INDEX($D257:$K257,0,AB$252))/(INDEX($D$249:$K$249,0,AB$252+1)-INDEX($D$249:$K$249,0,AB$252))+Y264)))</f>
        <v>0.31521008393507355</v>
      </c>
      <c r="AA264" s="186" cm="1">
        <f t="array" ref="AA264">IF(AC$252=-1,AB264,IF(AC$252=99,Z264,IF(AC$252=0,INDEX($D257:$K257,0,AC$250),(INDEX($D257:$K257,0,AC$252+1)-INDEX($D257:$K257,0,AC$252))/(INDEX($D$249:$K$249,0,AC$252+1)-INDEX($D$249:$K$249,0,AC$252))+Z264)))</f>
        <v>0.31631013895547067</v>
      </c>
      <c r="AB264" s="186" cm="1">
        <f t="array" ref="AB264">IF(AD$252=-1,AC264,IF(AD$252=99,AA264,IF(AD$252=0,INDEX($D257:$K257,0,AD$250),(INDEX($D257:$K257,0,AD$252+1)-INDEX($D257:$K257,0,AD$252))/(INDEX($D$249:$K$249,0,AD$252+1)-INDEX($D$249:$K$249,0,AD$252))+AA264)))</f>
        <v>0.317410193975868</v>
      </c>
      <c r="AC264" s="186" cm="1">
        <f t="array" ref="AC264">IF(AE$252=-1,AD264,IF(AE$252=99,AB264,IF(AE$252=0,INDEX($D257:$K257,0,AE$250),(INDEX($D257:$K257,0,AE$252+1)-INDEX($D257:$K257,0,AE$252))/(INDEX($D$249:$K$249,0,AE$252+1)-INDEX($D$249:$K$249,0,AE$252))+AB264)))</f>
        <v>0.32165441815671381</v>
      </c>
      <c r="AD264" s="186" cm="1">
        <f t="array" ref="AD264">IF(AF$252=-1,AE264,IF(AF$252=99,AC264,IF(AF$252=0,INDEX($D257:$K257,0,AF$250),(INDEX($D257:$K257,0,AF$252+1)-INDEX($D257:$K257,0,AF$252))/(INDEX($D$249:$K$249,0,AF$252+1)-INDEX($D$249:$K$249,0,AF$252))+AC264)))</f>
        <v>0.32589864233755961</v>
      </c>
      <c r="AE264" s="186" cm="1">
        <f t="array" ref="AE264">IF(AG$252=-1,AF264,IF(AG$252=99,AD264,IF(AG$252=0,INDEX($D257:$K257,0,AG$250),(INDEX($D257:$K257,0,AG$252+1)-INDEX($D257:$K257,0,AG$252))/(INDEX($D$249:$K$249,0,AG$252+1)-INDEX($D$249:$K$249,0,AG$252))+AD264)))</f>
        <v>0.33014286651840541</v>
      </c>
      <c r="AF264" s="186" cm="1">
        <f t="array" ref="AF264">IF(AH$252=-1,AG264,IF(AH$252=99,AE264,IF(AH$252=0,INDEX($D257:$K257,0,AH$250),(INDEX($D257:$K257,0,AH$252+1)-INDEX($D257:$K257,0,AH$252))/(INDEX($D$249:$K$249,0,AH$252+1)-INDEX($D$249:$K$249,0,AH$252))+AE264)))</f>
        <v>0.33438709069925121</v>
      </c>
      <c r="AG264" s="186" cm="1">
        <f t="array" ref="AG264">IF(AI$252=-1,AH264,IF(AI$252=99,AF264,IF(AI$252=0,INDEX($D257:$K257,0,AI$250),(INDEX($D257:$K257,0,AI$252+1)-INDEX($D257:$K257,0,AI$252))/(INDEX($D$249:$K$249,0,AI$252+1)-INDEX($D$249:$K$249,0,AI$252))+AF264)))</f>
        <v>0.33863131488009701</v>
      </c>
      <c r="AH264" s="186" cm="1">
        <f t="array" ref="AH264">IF(AJ$252=-1,AI264,IF(AJ$252=99,AG264,IF(AJ$252=0,INDEX($D257:$K257,0,AJ$250),(INDEX($D257:$K257,0,AJ$252+1)-INDEX($D257:$K257,0,AJ$252))/(INDEX($D$249:$K$249,0,AJ$252+1)-INDEX($D$249:$K$249,0,AJ$252))+AG264)))</f>
        <v>0.34287553906094281</v>
      </c>
      <c r="AI264" s="186" cm="1">
        <f t="array" ref="AI264">IF(AK$252=-1,AJ264,IF(AK$252=99,AH264,IF(AK$252=0,INDEX($D257:$K257,0,AK$250),(INDEX($D257:$K257,0,AK$252+1)-INDEX($D257:$K257,0,AK$252))/(INDEX($D$249:$K$249,0,AK$252+1)-INDEX($D$249:$K$249,0,AK$252))+AH264)))</f>
        <v>0.34711976324178861</v>
      </c>
      <c r="AJ264" s="186" cm="1">
        <f t="array" ref="AJ264">IF(AL$252=-1,AK264,IF(AL$252=99,AI264,IF(AL$252=0,INDEX($D257:$K257,0,AL$250),(INDEX($D257:$K257,0,AL$252+1)-INDEX($D257:$K257,0,AL$252))/(INDEX($D$249:$K$249,0,AL$252+1)-INDEX($D$249:$K$249,0,AL$252))+AI264)))</f>
        <v>0.35136398742263442</v>
      </c>
      <c r="AK264" s="186" cm="1">
        <f t="array" ref="AK264">IF(AM$252=-1,AL264,IF(AM$252=99,AJ264,IF(AM$252=0,INDEX($D257:$K257,0,AM$250),(INDEX($D257:$K257,0,AM$252+1)-INDEX($D257:$K257,0,AM$252))/(INDEX($D$249:$K$249,0,AM$252+1)-INDEX($D$249:$K$249,0,AM$252))+AJ264)))</f>
        <v>0.35560821160348022</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0.40484002884788467</v>
      </c>
      <c r="AW264" s="186" cm="1">
        <f t="array" ref="AW264">IF(AY$252=-1,BB264,IF(AY$252=99,AV264,IF(AY$252=0,INDEX($D257:$K257,0,AY$250),(INDEX($D257:$K257,0,AY$252+1)-INDEX($D257:$K257,0,AY$252))/(INDEX($D$249:$K$249,0,AY$252+1)-INDEX($D$249:$K$249,0,AY$252))+AV264)))</f>
        <v>0.40484002884788467</v>
      </c>
      <c r="AX264" s="186" cm="1">
        <f t="array" ref="AX264">IF(AV$252=-1,AZ264,IF(AV$252=99,AW264,IF(AV$252=0,INDEX($D257:$K257,0,AV$250),(INDEX($D257:$K257,0,AV$252+1)-INDEX($D257:$K257,0,AV$252))/(INDEX($D$249:$K$249,0,AV$252+1)-INDEX($D$249:$K$249,0,AV$252))+AW264)))</f>
        <v>0.40933878815424052</v>
      </c>
      <c r="AY264" s="186" cm="1">
        <f t="array" ref="AY264">IF(AW$252=-1,BA264,IF(AW$252=99,AX264,IF(AW$252=0,INDEX($D257:$K257,0,AW$250),(INDEX($D257:$K257,0,AW$252+1)-INDEX($D257:$K257,0,AW$252))/(INDEX($D$249:$K$249,0,AW$252+1)-INDEX($D$249:$K$249,0,AW$252))+AX264)))</f>
        <v>0.41383754746059637</v>
      </c>
      <c r="AZ264" s="186" cm="1">
        <f t="array" ref="AZ264">IF(AX$252=-1,BB264,IF(AX$252=99,AY264,IF(AX$252=0,INDEX($D257:$K257,0,AX$250),(INDEX($D257:$K257,0,AX$252+1)-INDEX($D257:$K257,0,AX$252))/(INDEX($D$249:$K$249,0,AX$252+1)-INDEX($D$249:$K$249,0,AX$252))+AY264)))</f>
        <v>0.40484002884788467</v>
      </c>
      <c r="BA264" s="186" cm="1">
        <f t="array" ref="BA264">IF(AY$252=-1,BC264,IF(AY$252=99,AZ264,IF(AY$252=0,INDEX($D257:$K257,0,AY$250),(INDEX($D257:$K257,0,AY$252+1)-INDEX($D257:$K257,0,AY$252))/(INDEX($D$249:$K$249,0,AY$252+1)-INDEX($D$249:$K$249,0,AY$252))+AZ264)))</f>
        <v>0.40484002884788467</v>
      </c>
      <c r="BB264" s="186" cm="1">
        <f t="array" ref="BB264">IF(AZ$252=-1,BD264,IF(AZ$252=99,BA264,IF(AZ$252=0,INDEX($D257:$K257,0,AZ$250),(INDEX($D257:$K257,0,AZ$252+1)-INDEX($D257:$K257,0,AZ$252))/(INDEX($D$249:$K$249,0,AZ$252+1)-INDEX($D$249:$K$249,0,AZ$252))+BA264)))</f>
        <v>0.40484002884788467</v>
      </c>
      <c r="BC264" s="186" cm="1">
        <f t="array" ref="BC264">IF(BA$252=-1,BE264,IF(BA$252=99,BB264,IF(BA$252=0,INDEX($D257:$K257,0,BA$250),(INDEX($D257:$K257,0,BA$252+1)-INDEX($D257:$K257,0,BA$252))/(INDEX($D$249:$K$249,0,BA$252+1)-INDEX($D$249:$K$249,0,BA$252))+BB264)))</f>
        <v>0.40484002884788467</v>
      </c>
      <c r="BD264" s="186" cm="1">
        <f t="array" ref="BD264">IF(BB$252=-1,BF264,IF(BB$252=99,BC264,IF(BB$252=0,INDEX($D257:$K257,0,BB$250),(INDEX($D257:$K257,0,BB$252+1)-INDEX($D257:$K257,0,BB$252))/(INDEX($D$249:$K$249,0,BB$252+1)-INDEX($D$249:$K$249,0,BB$252))+BC264)))</f>
        <v>0.40484002884788467</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0" t="s">
        <v>296</v>
      </c>
      <c r="C2" s="350"/>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67.453729361457022</v>
      </c>
      <c r="P16" s="36">
        <f>N16*(1+$C$16*(P5/N5-1))</f>
        <v>79.754892748099692</v>
      </c>
      <c r="Q16" s="36">
        <f>P16*(1+$C$16*(Q5/P5-1))</f>
        <v>97.060522083913071</v>
      </c>
      <c r="R16" s="36">
        <f>Q16*(1+$C$16*(R5/Q5-1))</f>
        <v>116.79442816346207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22.484948912347601</v>
      </c>
      <c r="P17" s="36">
        <f>N17*(1+$C$17*(P5/N5-1))</f>
        <v>26.585404631096118</v>
      </c>
      <c r="Q17" s="36">
        <f>P17*(1+$C$17*(Q5/P5-1))</f>
        <v>32.354043299340432</v>
      </c>
      <c r="R17" s="36">
        <f>Q17*(1+$C$17*(R5/Q5-1))</f>
        <v>38.932120957019407</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1.1957383686360379</v>
      </c>
      <c r="P18" s="36">
        <f>N18*(1+$C$18*(P5/N5-1))</f>
        <v>1.4137985586286488</v>
      </c>
      <c r="Q18" s="36">
        <f>P18*(1+$C$18*(Q5/P5-1))</f>
        <v>1.7205718858577495</v>
      </c>
      <c r="R18" s="36">
        <f>Q18*(1+$C$18*(R5/Q5-1))</f>
        <v>2.0703907748317336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67.453729361457022</v>
      </c>
      <c r="P22" s="186">
        <f t="shared" si="21"/>
        <v>79.754892748099692</v>
      </c>
      <c r="Q22" s="186">
        <f t="shared" si="21"/>
        <v>97.060522083913071</v>
      </c>
      <c r="R22" s="186">
        <f t="shared" si="21"/>
        <v>116.79442816346207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22.484948912347601</v>
      </c>
      <c r="P23" s="186">
        <f t="shared" ref="P23:R24" si="26">(P17*P10)</f>
        <v>26.585404631096118</v>
      </c>
      <c r="Q23" s="186">
        <f t="shared" si="26"/>
        <v>32.354043299340432</v>
      </c>
      <c r="R23" s="186">
        <f t="shared" si="26"/>
        <v>38.932120957019407</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1.1957383686360379</v>
      </c>
      <c r="P24" s="186">
        <f t="shared" si="26"/>
        <v>1.4137985586286488</v>
      </c>
      <c r="Q24" s="186">
        <f t="shared" si="26"/>
        <v>1.7205718858577495</v>
      </c>
      <c r="R24" s="186">
        <f t="shared" si="26"/>
        <v>2.0703907748317336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0.97698555779560181</v>
      </c>
      <c r="P28" s="186" cm="1">
        <f t="array" ref="P28">INDEX(Drivers!$C$7:$AG$22,$D28,P$3)</f>
        <v>1.3466390583332413</v>
      </c>
      <c r="Q28" s="186" cm="1">
        <f t="array" ref="Q28">INDEX(Drivers!$C$7:$AG$22,$D28,Q$3)</f>
        <v>1.9345288177400692</v>
      </c>
      <c r="R28" s="186" cm="1">
        <f t="array" ref="R28">INDEX(Drivers!$C$7:$AG$22,$D28,R$3)</f>
        <v>2.950642647220036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3.8605177681375253</v>
      </c>
      <c r="P36" s="186">
        <f>P$28/N$28*N36</f>
        <v>5.349054152731644</v>
      </c>
      <c r="Q36" s="186">
        <f>Q$28/P$28*P36</f>
        <v>7.6842412538659994</v>
      </c>
      <c r="R36" s="186">
        <f>R$28/Q$28*Q36</f>
        <v>11.720399172792822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67.453729361457022</v>
      </c>
      <c r="T48" s="186" cm="1">
        <f t="array" ref="T48">IF(T$46=-1,U48,IF(T$46=99,S48,IF(T$46=0,INDEX($J22:$R22,0,T$44),(INDEX($J22:$R22,0,T$46+1)-INDEX($J22:$R22,0,T$46))/(INDEX($J$4:$R$4,0,T$46+1)-INDEX($J$4:$R$4,0,T$46))+S48)))</f>
        <v>68.820525293306204</v>
      </c>
      <c r="U48" s="186" cm="1">
        <f t="array" ref="U48">IF(U$46=-1,V48,IF(U$46=99,T48,IF(U$46=0,INDEX($J22:$R22,0,U$44),(INDEX($J22:$R22,0,U$46+1)-INDEX($J22:$R22,0,U$46))/(INDEX($J$4:$R$4,0,U$46+1)-INDEX($J$4:$R$4,0,U$46))+T48)))</f>
        <v>70.187321225155387</v>
      </c>
      <c r="V48" s="186" cm="1">
        <f t="array" ref="V48">IF(V$46=-1,W48,IF(V$46=99,U48,IF(V$46=0,INDEX($J22:$R22,0,V$44),(INDEX($J22:$R22,0,V$46+1)-INDEX($J22:$R22,0,V$46))/(INDEX($J$4:$R$4,0,V$46+1)-INDEX($J$4:$R$4,0,V$46))+U48)))</f>
        <v>71.554117157004569</v>
      </c>
      <c r="W48" s="186" cm="1">
        <f t="array" ref="W48">IF(W$46=-1,X48,IF(W$46=99,V48,IF(W$46=0,INDEX($J22:$R22,0,W$44),(INDEX($J22:$R22,0,W$46+1)-INDEX($J22:$R22,0,W$46))/(INDEX($J$4:$R$4,0,W$46+1)-INDEX($J$4:$R$4,0,W$46))+V48)))</f>
        <v>72.920913088853752</v>
      </c>
      <c r="X48" s="186" cm="1">
        <f t="array" ref="X48">IF(X$46=-1,Y48,IF(X$46=99,W48,IF(X$46=0,INDEX($J22:$R22,0,X$44),(INDEX($J22:$R22,0,X$46+1)-INDEX($J22:$R22,0,X$46))/(INDEX($J$4:$R$4,0,X$46+1)-INDEX($J$4:$R$4,0,X$46))+W48)))</f>
        <v>74.287709020702934</v>
      </c>
      <c r="Y48" s="186" cm="1">
        <f t="array" ref="Y48">IF(Y$46=-1,Z48,IF(Y$46=99,X48,IF(Y$46=0,INDEX($J22:$R22,0,Y$44),(INDEX($J22:$R22,0,Y$46+1)-INDEX($J22:$R22,0,Y$46))/(INDEX($J$4:$R$4,0,Y$46+1)-INDEX($J$4:$R$4,0,Y$46))+X48)))</f>
        <v>75.654504952552116</v>
      </c>
      <c r="Z48" s="186" cm="1">
        <f t="array" ref="Z48">IF(Z$46=-1,AA48,IF(Z$46=99,Y48,IF(Z$46=0,INDEX($J22:$R22,0,Z$44),(INDEX($J22:$R22,0,Z$46+1)-INDEX($J22:$R22,0,Z$46))/(INDEX($J$4:$R$4,0,Z$46+1)-INDEX($J$4:$R$4,0,Z$46))+Y48)))</f>
        <v>77.021300884401299</v>
      </c>
      <c r="AA48" s="186" cm="1">
        <f t="array" ref="AA48">IF(AA$46=-1,AB48,IF(AA$46=99,Z48,IF(AA$46=0,INDEX($J22:$R22,0,AA$44),(INDEX($J22:$R22,0,AA$46+1)-INDEX($J22:$R22,0,AA$46))/(INDEX($J$4:$R$4,0,AA$46+1)-INDEX($J$4:$R$4,0,AA$46))+Z48)))</f>
        <v>78.388096816250481</v>
      </c>
      <c r="AB48" s="186" cm="1">
        <f t="array" ref="AB48">IF(AB$46=-1,AC48,IF(AB$46=99,AA48,IF(AB$46=0,INDEX($J22:$R22,0,AB$44),(INDEX($J22:$R22,0,AB$46+1)-INDEX($J22:$R22,0,AB$46))/(INDEX($J$4:$R$4,0,AB$46+1)-INDEX($J$4:$R$4,0,AB$46))+AA48)))</f>
        <v>79.754892748099692</v>
      </c>
      <c r="AC48" s="186" cm="1">
        <f t="array" ref="AC48">IF(AC$46=-1,AD48,IF(AC$46=99,AB48,IF(AC$46=0,INDEX($J22:$R22,0,AC$44),(INDEX($J22:$R22,0,AC$46+1)-INDEX($J22:$R22,0,AC$46))/(INDEX($J$4:$R$4,0,AC$46+1)-INDEX($J$4:$R$4,0,AC$46))+AB48)))</f>
        <v>81.485455681681032</v>
      </c>
      <c r="AD48" s="186" cm="1">
        <f t="array" ref="AD48">IF(AD$46=-1,AE48,IF(AD$46=99,AC48,IF(AD$46=0,INDEX($J22:$R22,0,AD$44),(INDEX($J22:$R22,0,AD$46+1)-INDEX($J22:$R22,0,AD$46))/(INDEX($J$4:$R$4,0,AD$46+1)-INDEX($J$4:$R$4,0,AD$46))+AC48)))</f>
        <v>83.216018615262371</v>
      </c>
      <c r="AE48" s="186" cm="1">
        <f t="array" ref="AE48">IF(AE$46=-1,AF48,IF(AE$46=99,AD48,IF(AE$46=0,INDEX($J22:$R22,0,AE$44),(INDEX($J22:$R22,0,AE$46+1)-INDEX($J22:$R22,0,AE$46))/(INDEX($J$4:$R$4,0,AE$46+1)-INDEX($J$4:$R$4,0,AE$46))+AD48)))</f>
        <v>84.94658154884371</v>
      </c>
      <c r="AF48" s="186" cm="1">
        <f t="array" ref="AF48">IF(AF$46=-1,AG48,IF(AF$46=99,AE48,IF(AF$46=0,INDEX($J22:$R22,0,AF$44),(INDEX($J22:$R22,0,AF$46+1)-INDEX($J22:$R22,0,AF$46))/(INDEX($J$4:$R$4,0,AF$46+1)-INDEX($J$4:$R$4,0,AF$46))+AE48)))</f>
        <v>86.677144482425049</v>
      </c>
      <c r="AG48" s="186" cm="1">
        <f t="array" ref="AG48">IF(AG$46=-1,AH48,IF(AG$46=99,AF48,IF(AG$46=0,INDEX($J22:$R22,0,AG$44),(INDEX($J22:$R22,0,AG$46+1)-INDEX($J22:$R22,0,AG$46))/(INDEX($J$4:$R$4,0,AG$46+1)-INDEX($J$4:$R$4,0,AG$46))+AF48)))</f>
        <v>88.407707416006389</v>
      </c>
      <c r="AH48" s="186" cm="1">
        <f t="array" ref="AH48">IF(AH$46=-1,AI48,IF(AH$46=99,AG48,IF(AH$46=0,INDEX($J22:$R22,0,AH$44),(INDEX($J22:$R22,0,AH$46+1)-INDEX($J22:$R22,0,AH$46))/(INDEX($J$4:$R$4,0,AH$46+1)-INDEX($J$4:$R$4,0,AH$46))+AG48)))</f>
        <v>90.138270349587728</v>
      </c>
      <c r="AI48" s="186" cm="1">
        <f t="array" ref="AI48">IF(AI$46=-1,AJ48,IF(AI$46=99,AH48,IF(AI$46=0,INDEX($J22:$R22,0,AI$44),(INDEX($J22:$R22,0,AI$46+1)-INDEX($J22:$R22,0,AI$46))/(INDEX($J$4:$R$4,0,AI$46+1)-INDEX($J$4:$R$4,0,AI$46))+AH48)))</f>
        <v>91.868833283169067</v>
      </c>
      <c r="AJ48" s="186" cm="1">
        <f t="array" ref="AJ48">IF(AJ$46=-1,AK48,IF(AJ$46=99,AI48,IF(AJ$46=0,INDEX($J22:$R22,0,AJ$44),(INDEX($J22:$R22,0,AJ$46+1)-INDEX($J22:$R22,0,AJ$46))/(INDEX($J$4:$R$4,0,AJ$46+1)-INDEX($J$4:$R$4,0,AJ$46))+AI48)))</f>
        <v>93.599396216750407</v>
      </c>
      <c r="AK48" s="186" cm="1">
        <f t="array" ref="AK48">IF(AK$46=-1,AL48,IF(AK$46=99,AJ48,IF(AK$46=0,INDEX($J22:$R22,0,AK$44),(INDEX($J22:$R22,0,AK$46+1)-INDEX($J22:$R22,0,AK$46))/(INDEX($J$4:$R$4,0,AK$46+1)-INDEX($J$4:$R$4,0,AK$46))+AJ48)))</f>
        <v>95.329959150331746</v>
      </c>
      <c r="AL48" s="186" cm="1">
        <f t="array" ref="AL48">IF(AL$46=-1,AM48,IF(AL$46=99,AK48,IF(AL$46=0,INDEX($J22:$R22,0,AL$44),(INDEX($J22:$R22,0,AL$46+1)-INDEX($J22:$R22,0,AL$46))/(INDEX($J$4:$R$4,0,AL$46+1)-INDEX($J$4:$R$4,0,AL$46))+AK48)))</f>
        <v>97.060522083913071</v>
      </c>
      <c r="AM48" s="215">
        <f t="shared" ref="AM48:AM51" si="38">(AL48+AN48)/2</f>
        <v>106.92747512368757</v>
      </c>
      <c r="AN48" s="186" cm="1">
        <f t="array" ref="AN48">IF(AN$46=-1,AO48,IF(AN$46=99,AM48,IF(AN$46=0,INDEX($J22:$R22,0,AN$44),(INDEX($J22:$R22,0,AN$46+1)-INDEX($J22:$R22,0,AN$46))/(INDEX($J$4:$R$4,0,AN$46+1)-INDEX($J$4:$R$4,0,AN$46))+AM48)))</f>
        <v>116.79442816346207</v>
      </c>
      <c r="AO48" s="186" cm="1">
        <f t="array" ref="AO48">IF(AO$46=-1,AP48,IF(AO$46=99,AN48,IF(AO$46=0,INDEX($J22:$R22,0,AO$44),(INDEX($J22:$R22,0,AO$46+1)-INDEX($J22:$R22,0,AO$46))/(INDEX($J$4:$R$4,0,AO$46+1)-INDEX($J$4:$R$4,0,AO$46))+AN48)))</f>
        <v>116.79442816346207</v>
      </c>
      <c r="AP48" s="186" cm="1">
        <f t="array" ref="AP48">IF(AP$46=-1,AR48,IF(AP$46=99,AO48,IF(AP$46=0,INDEX($J22:$R22,0,AP$44),(INDEX($J22:$R22,0,AP$46+1)-INDEX($J22:$R22,0,AP$46))/(INDEX($J$4:$R$4,0,AP$46+1)-INDEX($J$4:$R$4,0,AP$46))+AO48)))</f>
        <v>116.79442816346207</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22.484948912347601</v>
      </c>
      <c r="T49" s="186" cm="1">
        <f t="array" ref="T49">IF(T$46=-1,U49,IF(T$46=99,S49,IF(T$46=0,INDEX($J23:$R23,0,T$44),(INDEX($J23:$R23,0,T$46+1)-INDEX($J23:$R23,0,T$46))/(INDEX($J$4:$R$4,0,T$46+1)-INDEX($J$4:$R$4,0,T$46))+S49)))</f>
        <v>22.94055510331966</v>
      </c>
      <c r="U49" s="186" cm="1">
        <f t="array" ref="U49">IF(U$46=-1,V49,IF(U$46=99,T49,IF(U$46=0,INDEX($J23:$R23,0,U$44),(INDEX($J23:$R23,0,U$46+1)-INDEX($J23:$R23,0,U$46))/(INDEX($J$4:$R$4,0,U$46+1)-INDEX($J$4:$R$4,0,U$46))+T49)))</f>
        <v>23.396161294291719</v>
      </c>
      <c r="V49" s="186" cm="1">
        <f t="array" ref="V49">IF(V$46=-1,W49,IF(V$46=99,U49,IF(V$46=0,INDEX($J23:$R23,0,V$44),(INDEX($J23:$R23,0,V$46+1)-INDEX($J23:$R23,0,V$46))/(INDEX($J$4:$R$4,0,V$46+1)-INDEX($J$4:$R$4,0,V$46))+U49)))</f>
        <v>23.851767485263778</v>
      </c>
      <c r="W49" s="186" cm="1">
        <f t="array" ref="W49">IF(W$46=-1,X49,IF(W$46=99,V49,IF(W$46=0,INDEX($J23:$R23,0,W$44),(INDEX($J23:$R23,0,W$46+1)-INDEX($J23:$R23,0,W$46))/(INDEX($J$4:$R$4,0,W$46+1)-INDEX($J$4:$R$4,0,W$46))+V49)))</f>
        <v>24.307373676235837</v>
      </c>
      <c r="X49" s="186" cm="1">
        <f t="array" ref="X49">IF(X$46=-1,Y49,IF(X$46=99,W49,IF(X$46=0,INDEX($J23:$R23,0,X$44),(INDEX($J23:$R23,0,X$46+1)-INDEX($J23:$R23,0,X$46))/(INDEX($J$4:$R$4,0,X$46+1)-INDEX($J$4:$R$4,0,X$46))+W49)))</f>
        <v>24.762979867207896</v>
      </c>
      <c r="Y49" s="186" cm="1">
        <f t="array" ref="Y49">IF(Y$46=-1,Z49,IF(Y$46=99,X49,IF(Y$46=0,INDEX($J23:$R23,0,Y$44),(INDEX($J23:$R23,0,Y$46+1)-INDEX($J23:$R23,0,Y$46))/(INDEX($J$4:$R$4,0,Y$46+1)-INDEX($J$4:$R$4,0,Y$46))+X49)))</f>
        <v>25.218586058179955</v>
      </c>
      <c r="Z49" s="186" cm="1">
        <f t="array" ref="Z49">IF(Z$46=-1,AA49,IF(Z$46=99,Y49,IF(Z$46=0,INDEX($J23:$R23,0,Z$44),(INDEX($J23:$R23,0,Z$46+1)-INDEX($J23:$R23,0,Z$46))/(INDEX($J$4:$R$4,0,Z$46+1)-INDEX($J$4:$R$4,0,Z$46))+Y49)))</f>
        <v>25.674192249152014</v>
      </c>
      <c r="AA49" s="186" cm="1">
        <f t="array" ref="AA49">IF(AA$46=-1,AB49,IF(AA$46=99,Z49,IF(AA$46=0,INDEX($J23:$R23,0,AA$44),(INDEX($J23:$R23,0,AA$46+1)-INDEX($J23:$R23,0,AA$46))/(INDEX($J$4:$R$4,0,AA$46+1)-INDEX($J$4:$R$4,0,AA$46))+Z49)))</f>
        <v>26.129798440124073</v>
      </c>
      <c r="AB49" s="186" cm="1">
        <f t="array" ref="AB49">IF(AB$46=-1,AC49,IF(AB$46=99,AA49,IF(AB$46=0,INDEX($J23:$R23,0,AB$44),(INDEX($J23:$R23,0,AB$46+1)-INDEX($J23:$R23,0,AB$46))/(INDEX($J$4:$R$4,0,AB$46+1)-INDEX($J$4:$R$4,0,AB$46))+AA49)))</f>
        <v>26.585404631096118</v>
      </c>
      <c r="AC49" s="186" cm="1">
        <f t="array" ref="AC49">IF(AC$46=-1,AD49,IF(AC$46=99,AB49,IF(AC$46=0,INDEX($J23:$R23,0,AC$44),(INDEX($J23:$R23,0,AC$46+1)-INDEX($J23:$R23,0,AC$46))/(INDEX($J$4:$R$4,0,AC$46+1)-INDEX($J$4:$R$4,0,AC$46))+AB49)))</f>
        <v>27.16226849792055</v>
      </c>
      <c r="AD49" s="186" cm="1">
        <f t="array" ref="AD49">IF(AD$46=-1,AE49,IF(AD$46=99,AC49,IF(AD$46=0,INDEX($J23:$R23,0,AD$44),(INDEX($J23:$R23,0,AD$46+1)-INDEX($J23:$R23,0,AD$46))/(INDEX($J$4:$R$4,0,AD$46+1)-INDEX($J$4:$R$4,0,AD$46))+AC49)))</f>
        <v>27.739132364744982</v>
      </c>
      <c r="AE49" s="186" cm="1">
        <f t="array" ref="AE49">IF(AE$46=-1,AF49,IF(AE$46=99,AD49,IF(AE$46=0,INDEX($J23:$R23,0,AE$44),(INDEX($J23:$R23,0,AE$46+1)-INDEX($J23:$R23,0,AE$46))/(INDEX($J$4:$R$4,0,AE$46+1)-INDEX($J$4:$R$4,0,AE$46))+AD49)))</f>
        <v>28.315996231569414</v>
      </c>
      <c r="AF49" s="186" cm="1">
        <f t="array" ref="AF49">IF(AF$46=-1,AG49,IF(AF$46=99,AE49,IF(AF$46=0,INDEX($J23:$R23,0,AF$44),(INDEX($J23:$R23,0,AF$46+1)-INDEX($J23:$R23,0,AF$46))/(INDEX($J$4:$R$4,0,AF$46+1)-INDEX($J$4:$R$4,0,AF$46))+AE49)))</f>
        <v>28.892860098393847</v>
      </c>
      <c r="AG49" s="186" cm="1">
        <f t="array" ref="AG49">IF(AG$46=-1,AH49,IF(AG$46=99,AF49,IF(AG$46=0,INDEX($J23:$R23,0,AG$44),(INDEX($J23:$R23,0,AG$46+1)-INDEX($J23:$R23,0,AG$46))/(INDEX($J$4:$R$4,0,AG$46+1)-INDEX($J$4:$R$4,0,AG$46))+AF49)))</f>
        <v>29.469723965218279</v>
      </c>
      <c r="AH49" s="186" cm="1">
        <f t="array" ref="AH49">IF(AH$46=-1,AI49,IF(AH$46=99,AG49,IF(AH$46=0,INDEX($J23:$R23,0,AH$44),(INDEX($J23:$R23,0,AH$46+1)-INDEX($J23:$R23,0,AH$46))/(INDEX($J$4:$R$4,0,AH$46+1)-INDEX($J$4:$R$4,0,AH$46))+AG49)))</f>
        <v>30.046587832042711</v>
      </c>
      <c r="AI49" s="186" cm="1">
        <f t="array" ref="AI49">IF(AI$46=-1,AJ49,IF(AI$46=99,AH49,IF(AI$46=0,INDEX($J23:$R23,0,AI$44),(INDEX($J23:$R23,0,AI$46+1)-INDEX($J23:$R23,0,AI$46))/(INDEX($J$4:$R$4,0,AI$46+1)-INDEX($J$4:$R$4,0,AI$46))+AH49)))</f>
        <v>30.623451698867143</v>
      </c>
      <c r="AJ49" s="186" cm="1">
        <f t="array" ref="AJ49">IF(AJ$46=-1,AK49,IF(AJ$46=99,AI49,IF(AJ$46=0,INDEX($J23:$R23,0,AJ$44),(INDEX($J23:$R23,0,AJ$46+1)-INDEX($J23:$R23,0,AJ$46))/(INDEX($J$4:$R$4,0,AJ$46+1)-INDEX($J$4:$R$4,0,AJ$46))+AI49)))</f>
        <v>31.200315565691575</v>
      </c>
      <c r="AK49" s="186" cm="1">
        <f t="array" ref="AK49">IF(AK$46=-1,AL49,IF(AK$46=99,AJ49,IF(AK$46=0,INDEX($J23:$R23,0,AK$44),(INDEX($J23:$R23,0,AK$46+1)-INDEX($J23:$R23,0,AK$46))/(INDEX($J$4:$R$4,0,AK$46+1)-INDEX($J$4:$R$4,0,AK$46))+AJ49)))</f>
        <v>31.777179432516007</v>
      </c>
      <c r="AL49" s="186" cm="1">
        <f t="array" ref="AL49">IF(AL$46=-1,AM49,IF(AL$46=99,AK49,IF(AL$46=0,INDEX($J23:$R23,0,AL$44),(INDEX($J23:$R23,0,AL$46+1)-INDEX($J23:$R23,0,AL$46))/(INDEX($J$4:$R$4,0,AL$46+1)-INDEX($J$4:$R$4,0,AL$46))+AK49)))</f>
        <v>32.354043299340432</v>
      </c>
      <c r="AM49" s="215">
        <f t="shared" ref="AM49:AM50" si="43">(AL49+AN49)/2</f>
        <v>35.64308212817992</v>
      </c>
      <c r="AN49" s="186" cm="1">
        <f t="array" ref="AN49">IF(AN$46=-1,AO49,IF(AN$46=99,AM49,IF(AN$46=0,INDEX($J23:$R23,0,AN$44),(INDEX($J23:$R23,0,AN$46+1)-INDEX($J23:$R23,0,AN$46))/(INDEX($J$4:$R$4,0,AN$46+1)-INDEX($J$4:$R$4,0,AN$46))+AM49)))</f>
        <v>38.932120957019407</v>
      </c>
      <c r="AO49" s="186" cm="1">
        <f t="array" ref="AO49">IF(AO$46=-1,AP49,IF(AO$46=99,AN49,IF(AO$46=0,INDEX($J23:$R23,0,AO$44),(INDEX($J23:$R23,0,AO$46+1)-INDEX($J23:$R23,0,AO$46))/(INDEX($J$4:$R$4,0,AO$46+1)-INDEX($J$4:$R$4,0,AO$46))+AN49)))</f>
        <v>38.932120957019407</v>
      </c>
      <c r="AP49" s="186" cm="1">
        <f t="array" ref="AP49">IF(AP$46=-1,AR49,IF(AP$46=99,AO49,IF(AP$46=0,INDEX($J23:$R23,0,AP$44),(INDEX($J23:$R23,0,AP$46+1)-INDEX($J23:$R23,0,AP$46))/(INDEX($J$4:$R$4,0,AP$46+1)-INDEX($J$4:$R$4,0,AP$46))+AO49)))</f>
        <v>38.932120957019407</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1.1957383686360379</v>
      </c>
      <c r="T50" s="186" cm="1">
        <f t="array" ref="T50">IF(T$46=-1,U50,IF(T$46=99,S50,IF(T$46=0,INDEX($J24:$R24,0,T$44),(INDEX($J24:$R24,0,T$46+1)-INDEX($J24:$R24,0,T$46))/(INDEX($J$4:$R$4,0,T$46+1)-INDEX($J$4:$R$4,0,T$46))+S50)))</f>
        <v>1.2199672786352169</v>
      </c>
      <c r="U50" s="186" cm="1">
        <f t="array" ref="U50">IF(U$46=-1,V50,IF(U$46=99,T50,IF(U$46=0,INDEX($J24:$R24,0,U$44),(INDEX($J24:$R24,0,U$46+1)-INDEX($J24:$R24,0,U$46))/(INDEX($J$4:$R$4,0,U$46+1)-INDEX($J$4:$R$4,0,U$46))+T50)))</f>
        <v>1.244196188634396</v>
      </c>
      <c r="V50" s="186" cm="1">
        <f t="array" ref="V50">IF(V$46=-1,W50,IF(V$46=99,U50,IF(V$46=0,INDEX($J24:$R24,0,V$44),(INDEX($J24:$R24,0,V$46+1)-INDEX($J24:$R24,0,V$46))/(INDEX($J$4:$R$4,0,V$46+1)-INDEX($J$4:$R$4,0,V$46))+U50)))</f>
        <v>1.268425098633575</v>
      </c>
      <c r="W50" s="186" cm="1">
        <f t="array" ref="W50">IF(W$46=-1,X50,IF(W$46=99,V50,IF(W$46=0,INDEX($J24:$R24,0,W$44),(INDEX($J24:$R24,0,W$46+1)-INDEX($J24:$R24,0,W$46))/(INDEX($J$4:$R$4,0,W$46+1)-INDEX($J$4:$R$4,0,W$46))+V50)))</f>
        <v>1.292654008632754</v>
      </c>
      <c r="X50" s="186" cm="1">
        <f t="array" ref="X50">IF(X$46=-1,Y50,IF(X$46=99,W50,IF(X$46=0,INDEX($J24:$R24,0,X$44),(INDEX($J24:$R24,0,X$46+1)-INDEX($J24:$R24,0,X$46))/(INDEX($J$4:$R$4,0,X$46+1)-INDEX($J$4:$R$4,0,X$46))+W50)))</f>
        <v>1.3168829186319331</v>
      </c>
      <c r="Y50" s="186" cm="1">
        <f t="array" ref="Y50">IF(Y$46=-1,Z50,IF(Y$46=99,X50,IF(Y$46=0,INDEX($J24:$R24,0,Y$44),(INDEX($J24:$R24,0,Y$46+1)-INDEX($J24:$R24,0,Y$46))/(INDEX($J$4:$R$4,0,Y$46+1)-INDEX($J$4:$R$4,0,Y$46))+X50)))</f>
        <v>1.3411118286311121</v>
      </c>
      <c r="Z50" s="186" cm="1">
        <f t="array" ref="Z50">IF(Z$46=-1,AA50,IF(Z$46=99,Y50,IF(Z$46=0,INDEX($J24:$R24,0,Z$44),(INDEX($J24:$R24,0,Z$46+1)-INDEX($J24:$R24,0,Z$46))/(INDEX($J$4:$R$4,0,Z$46+1)-INDEX($J$4:$R$4,0,Z$46))+Y50)))</f>
        <v>1.3653407386302912</v>
      </c>
      <c r="AA50" s="186" cm="1">
        <f t="array" ref="AA50">IF(AA$46=-1,AB50,IF(AA$46=99,Z50,IF(AA$46=0,INDEX($J24:$R24,0,AA$44),(INDEX($J24:$R24,0,AA$46+1)-INDEX($J24:$R24,0,AA$46))/(INDEX($J$4:$R$4,0,AA$46+1)-INDEX($J$4:$R$4,0,AA$46))+Z50)))</f>
        <v>1.3895696486294702</v>
      </c>
      <c r="AB50" s="186" cm="1">
        <f t="array" ref="AB50">IF(AB$46=-1,AC50,IF(AB$46=99,AA50,IF(AB$46=0,INDEX($J24:$R24,0,AB$44),(INDEX($J24:$R24,0,AB$46+1)-INDEX($J24:$R24,0,AB$46))/(INDEX($J$4:$R$4,0,AB$46+1)-INDEX($J$4:$R$4,0,AB$46))+AA50)))</f>
        <v>1.4137985586286488</v>
      </c>
      <c r="AC50" s="186" cm="1">
        <f t="array" ref="AC50">IF(AC$46=-1,AD50,IF(AC$46=99,AB50,IF(AC$46=0,INDEX($J24:$R24,0,AC$44),(INDEX($J24:$R24,0,AC$46+1)-INDEX($J24:$R24,0,AC$46))/(INDEX($J$4:$R$4,0,AC$46+1)-INDEX($J$4:$R$4,0,AC$46))+AB50)))</f>
        <v>1.444475891351559</v>
      </c>
      <c r="AD50" s="186" cm="1">
        <f t="array" ref="AD50">IF(AD$46=-1,AE50,IF(AD$46=99,AC50,IF(AD$46=0,INDEX($J24:$R24,0,AD$44),(INDEX($J24:$R24,0,AD$46+1)-INDEX($J24:$R24,0,AD$46))/(INDEX($J$4:$R$4,0,AD$46+1)-INDEX($J$4:$R$4,0,AD$46))+AC50)))</f>
        <v>1.4751532240744689</v>
      </c>
      <c r="AE50" s="186" cm="1">
        <f t="array" ref="AE50">IF(AE$46=-1,AF50,IF(AE$46=99,AD50,IF(AE$46=0,INDEX($J24:$R24,0,AE$44),(INDEX($J24:$R24,0,AE$46+1)-INDEX($J24:$R24,0,AE$46))/(INDEX($J$4:$R$4,0,AE$46+1)-INDEX($J$4:$R$4,0,AE$46))+AD50)))</f>
        <v>1.5058305567973789</v>
      </c>
      <c r="AF50" s="186" cm="1">
        <f t="array" ref="AF50">IF(AF$46=-1,AG50,IF(AF$46=99,AE50,IF(AF$46=0,INDEX($J24:$R24,0,AF$44),(INDEX($J24:$R24,0,AF$46+1)-INDEX($J24:$R24,0,AF$46))/(INDEX($J$4:$R$4,0,AF$46+1)-INDEX($J$4:$R$4,0,AF$46))+AE50)))</f>
        <v>1.5365078895202888</v>
      </c>
      <c r="AG50" s="186" cm="1">
        <f t="array" ref="AG50">IF(AG$46=-1,AH50,IF(AG$46=99,AF50,IF(AG$46=0,INDEX($J24:$R24,0,AG$44),(INDEX($J24:$R24,0,AG$46+1)-INDEX($J24:$R24,0,AG$46))/(INDEX($J$4:$R$4,0,AG$46+1)-INDEX($J$4:$R$4,0,AG$46))+AF50)))</f>
        <v>1.5671852222431988</v>
      </c>
      <c r="AH50" s="186" cm="1">
        <f t="array" ref="AH50">IF(AH$46=-1,AI50,IF(AH$46=99,AG50,IF(AH$46=0,INDEX($J24:$R24,0,AH$44),(INDEX($J24:$R24,0,AH$46+1)-INDEX($J24:$R24,0,AH$46))/(INDEX($J$4:$R$4,0,AH$46+1)-INDEX($J$4:$R$4,0,AH$46))+AG50)))</f>
        <v>1.5978625549661087</v>
      </c>
      <c r="AI50" s="186" cm="1">
        <f t="array" ref="AI50">IF(AI$46=-1,AJ50,IF(AI$46=99,AH50,IF(AI$46=0,INDEX($J24:$R24,0,AI$44),(INDEX($J24:$R24,0,AI$46+1)-INDEX($J24:$R24,0,AI$46))/(INDEX($J$4:$R$4,0,AI$46+1)-INDEX($J$4:$R$4,0,AI$46))+AH50)))</f>
        <v>1.6285398876890187</v>
      </c>
      <c r="AJ50" s="186" cm="1">
        <f t="array" ref="AJ50">IF(AJ$46=-1,AK50,IF(AJ$46=99,AI50,IF(AJ$46=0,INDEX($J24:$R24,0,AJ$44),(INDEX($J24:$R24,0,AJ$46+1)-INDEX($J24:$R24,0,AJ$46))/(INDEX($J$4:$R$4,0,AJ$46+1)-INDEX($J$4:$R$4,0,AJ$46))+AI50)))</f>
        <v>1.6592172204119287</v>
      </c>
      <c r="AK50" s="186" cm="1">
        <f t="array" ref="AK50">IF(AK$46=-1,AL50,IF(AK$46=99,AJ50,IF(AK$46=0,INDEX($J24:$R24,0,AK$44),(INDEX($J24:$R24,0,AK$46+1)-INDEX($J24:$R24,0,AK$46))/(INDEX($J$4:$R$4,0,AK$46+1)-INDEX($J$4:$R$4,0,AK$46))+AJ50)))</f>
        <v>1.6898945531348386</v>
      </c>
      <c r="AL50" s="186" cm="1">
        <f t="array" ref="AL50">IF(AL$46=-1,AM50,IF(AL$46=99,AK50,IF(AL$46=0,INDEX($J24:$R24,0,AL$44),(INDEX($J24:$R24,0,AL$46+1)-INDEX($J24:$R24,0,AL$46))/(INDEX($J$4:$R$4,0,AL$46+1)-INDEX($J$4:$R$4,0,AL$46))+AK50)))</f>
        <v>1.7205718858577495</v>
      </c>
      <c r="AM50" s="215">
        <f t="shared" si="43"/>
        <v>1.8954813303447415</v>
      </c>
      <c r="AN50" s="186" cm="1">
        <f t="array" ref="AN50">IF(AN$46=-1,AO50,IF(AN$46=99,AM50,IF(AN$46=0,INDEX($J24:$R24,0,AN$44),(INDEX($J24:$R24,0,AN$46+1)-INDEX($J24:$R24,0,AN$46))/(INDEX($J$4:$R$4,0,AN$46+1)-INDEX($J$4:$R$4,0,AN$46))+AM50)))</f>
        <v>2.0703907748317336</v>
      </c>
      <c r="AO50" s="186" cm="1">
        <f t="array" ref="AO50">IF(AO$46=-1,AP50,IF(AO$46=99,AN50,IF(AO$46=0,INDEX($J24:$R24,0,AO$44),(INDEX($J24:$R24,0,AO$46+1)-INDEX($J24:$R24,0,AO$46))/(INDEX($J$4:$R$4,0,AO$46+1)-INDEX($J$4:$R$4,0,AO$46))+AN50)))</f>
        <v>2.0703907748317336</v>
      </c>
      <c r="AP50" s="186" cm="1">
        <f t="array" ref="AP50">IF(AP$46=-1,AR50,IF(AP$46=99,AO50,IF(AP$46=0,INDEX($J24:$R24,0,AP$44),(INDEX($J24:$R24,0,AP$46+1)-INDEX($J24:$R24,0,AP$46))/(INDEX($J$4:$R$4,0,AP$46+1)-INDEX($J$4:$R$4,0,AP$46))+AO50)))</f>
        <v>2.0703907748317336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3.8605177681375253</v>
      </c>
      <c r="T51" s="186" cm="1">
        <f t="array" ref="T51">IF(T$46=-1,U51,IF(T$46=99,S51,IF(T$46=0,INDEX($J36:$R36,0,T$44),(INDEX($J36:$R36,0,T$46+1)-INDEX($J36:$R36,0,T$46))/(INDEX($J$4:$R$4,0,T$46+1)-INDEX($J$4:$R$4,0,T$46))+S51)))</f>
        <v>4.0259106997590939</v>
      </c>
      <c r="U51" s="186" cm="1">
        <f t="array" ref="U51">IF(U$46=-1,V51,IF(U$46=99,T51,IF(U$46=0,INDEX($J36:$R36,0,U$44),(INDEX($J36:$R36,0,U$46+1)-INDEX($J36:$R36,0,U$46))/(INDEX($J$4:$R$4,0,U$46+1)-INDEX($J$4:$R$4,0,U$46))+T51)))</f>
        <v>4.1913036313806629</v>
      </c>
      <c r="V51" s="186" cm="1">
        <f t="array" ref="V51">IF(V$46=-1,W51,IF(V$46=99,U51,IF(V$46=0,INDEX($J36:$R36,0,V$44),(INDEX($J36:$R36,0,V$46+1)-INDEX($J36:$R36,0,V$46))/(INDEX($J$4:$R$4,0,V$46+1)-INDEX($J$4:$R$4,0,V$46))+U51)))</f>
        <v>4.3566965630022318</v>
      </c>
      <c r="W51" s="186" cm="1">
        <f t="array" ref="W51">IF(W$46=-1,X51,IF(W$46=99,V51,IF(W$46=0,INDEX($J36:$R36,0,W$44),(INDEX($J36:$R36,0,W$46+1)-INDEX($J36:$R36,0,W$46))/(INDEX($J$4:$R$4,0,W$46+1)-INDEX($J$4:$R$4,0,W$46))+V51)))</f>
        <v>4.5220894946238008</v>
      </c>
      <c r="X51" s="186" cm="1">
        <f t="array" ref="X51">IF(X$46=-1,Y51,IF(X$46=99,W51,IF(X$46=0,INDEX($J36:$R36,0,X$44),(INDEX($J36:$R36,0,X$46+1)-INDEX($J36:$R36,0,X$46))/(INDEX($J$4:$R$4,0,X$46+1)-INDEX($J$4:$R$4,0,X$46))+W51)))</f>
        <v>4.6874824262453698</v>
      </c>
      <c r="Y51" s="186" cm="1">
        <f t="array" ref="Y51">IF(Y$46=-1,Z51,IF(Y$46=99,X51,IF(Y$46=0,INDEX($J36:$R36,0,Y$44),(INDEX($J36:$R36,0,Y$46+1)-INDEX($J36:$R36,0,Y$46))/(INDEX($J$4:$R$4,0,Y$46+1)-INDEX($J$4:$R$4,0,Y$46))+X51)))</f>
        <v>4.8528753578669388</v>
      </c>
      <c r="Z51" s="186" cm="1">
        <f t="array" ref="Z51">IF(Z$46=-1,AA51,IF(Z$46=99,Y51,IF(Z$46=0,INDEX($J36:$R36,0,Z$44),(INDEX($J36:$R36,0,Z$46+1)-INDEX($J36:$R36,0,Z$46))/(INDEX($J$4:$R$4,0,Z$46+1)-INDEX($J$4:$R$4,0,Z$46))+Y51)))</f>
        <v>5.0182682894885078</v>
      </c>
      <c r="AA51" s="186" cm="1">
        <f t="array" ref="AA51">IF(AA$46=-1,AB51,IF(AA$46=99,Z51,IF(AA$46=0,INDEX($J36:$R36,0,AA$44),(INDEX($J36:$R36,0,AA$46+1)-INDEX($J36:$R36,0,AA$46))/(INDEX($J$4:$R$4,0,AA$46+1)-INDEX($J$4:$R$4,0,AA$46))+Z51)))</f>
        <v>5.1836612211100768</v>
      </c>
      <c r="AB51" s="186" cm="1">
        <f t="array" ref="AB51">IF(AB$46=-1,AC51,IF(AB$46=99,AA51,IF(AB$46=0,INDEX($J36:$R36,0,AB$44),(INDEX($J36:$R36,0,AB$46+1)-INDEX($J36:$R36,0,AB$46))/(INDEX($J$4:$R$4,0,AB$46+1)-INDEX($J$4:$R$4,0,AB$46))+AA51)))</f>
        <v>5.349054152731644</v>
      </c>
      <c r="AC51" s="186" cm="1">
        <f t="array" ref="AC51">IF(AC$46=-1,AD51,IF(AC$46=99,AB51,IF(AC$46=0,INDEX($J36:$R36,0,AC$44),(INDEX($J36:$R36,0,AC$46+1)-INDEX($J36:$R36,0,AC$46))/(INDEX($J$4:$R$4,0,AC$46+1)-INDEX($J$4:$R$4,0,AC$46))+AB51)))</f>
        <v>5.5825728628450797</v>
      </c>
      <c r="AD51" s="186" cm="1">
        <f t="array" ref="AD51">IF(AD$46=-1,AE51,IF(AD$46=99,AC51,IF(AD$46=0,INDEX($J36:$R36,0,AD$44),(INDEX($J36:$R36,0,AD$46+1)-INDEX($J36:$R36,0,AD$46))/(INDEX($J$4:$R$4,0,AD$46+1)-INDEX($J$4:$R$4,0,AD$46))+AC51)))</f>
        <v>5.8160915729585154</v>
      </c>
      <c r="AE51" s="186" cm="1">
        <f t="array" ref="AE51">IF(AE$46=-1,AF51,IF(AE$46=99,AD51,IF(AE$46=0,INDEX($J36:$R36,0,AE$44),(INDEX($J36:$R36,0,AE$46+1)-INDEX($J36:$R36,0,AE$46))/(INDEX($J$4:$R$4,0,AE$46+1)-INDEX($J$4:$R$4,0,AE$46))+AD51)))</f>
        <v>6.0496102830719511</v>
      </c>
      <c r="AF51" s="186" cm="1">
        <f t="array" ref="AF51">IF(AF$46=-1,AG51,IF(AF$46=99,AE51,IF(AF$46=0,INDEX($J36:$R36,0,AF$44),(INDEX($J36:$R36,0,AF$46+1)-INDEX($J36:$R36,0,AF$46))/(INDEX($J$4:$R$4,0,AF$46+1)-INDEX($J$4:$R$4,0,AF$46))+AE51)))</f>
        <v>6.2831289931853869</v>
      </c>
      <c r="AG51" s="186" cm="1">
        <f t="array" ref="AG51">IF(AG$46=-1,AH51,IF(AG$46=99,AF51,IF(AG$46=0,INDEX($J36:$R36,0,AG$44),(INDEX($J36:$R36,0,AG$46+1)-INDEX($J36:$R36,0,AG$46))/(INDEX($J$4:$R$4,0,AG$46+1)-INDEX($J$4:$R$4,0,AG$46))+AF51)))</f>
        <v>6.5166477032988226</v>
      </c>
      <c r="AH51" s="186" cm="1">
        <f t="array" ref="AH51">IF(AH$46=-1,AI51,IF(AH$46=99,AG51,IF(AH$46=0,INDEX($J36:$R36,0,AH$44),(INDEX($J36:$R36,0,AH$46+1)-INDEX($J36:$R36,0,AH$46))/(INDEX($J$4:$R$4,0,AH$46+1)-INDEX($J$4:$R$4,0,AH$46))+AG51)))</f>
        <v>6.7501664134122583</v>
      </c>
      <c r="AI51" s="186" cm="1">
        <f t="array" ref="AI51">IF(AI$46=-1,AJ51,IF(AI$46=99,AH51,IF(AI$46=0,INDEX($J36:$R36,0,AI$44),(INDEX($J36:$R36,0,AI$46+1)-INDEX($J36:$R36,0,AI$46))/(INDEX($J$4:$R$4,0,AI$46+1)-INDEX($J$4:$R$4,0,AI$46))+AH51)))</f>
        <v>6.983685123525694</v>
      </c>
      <c r="AJ51" s="186" cm="1">
        <f t="array" ref="AJ51">IF(AJ$46=-1,AK51,IF(AJ$46=99,AI51,IF(AJ$46=0,INDEX($J36:$R36,0,AJ$44),(INDEX($J36:$R36,0,AJ$46+1)-INDEX($J36:$R36,0,AJ$46))/(INDEX($J$4:$R$4,0,AJ$46+1)-INDEX($J$4:$R$4,0,AJ$46))+AI51)))</f>
        <v>7.2172038336391298</v>
      </c>
      <c r="AK51" s="186" cm="1">
        <f t="array" ref="AK51">IF(AK$46=-1,AL51,IF(AK$46=99,AJ51,IF(AK$46=0,INDEX($J36:$R36,0,AK$44),(INDEX($J36:$R36,0,AK$46+1)-INDEX($J36:$R36,0,AK$46))/(INDEX($J$4:$R$4,0,AK$46+1)-INDEX($J$4:$R$4,0,AK$46))+AJ51)))</f>
        <v>7.4507225437525655</v>
      </c>
      <c r="AL51" s="186" cm="1">
        <f t="array" ref="AL51">IF(AL$46=-1,AM51,IF(AL$46=99,AK51,IF(AL$46=0,INDEX($J36:$R36,0,AL$44),(INDEX($J36:$R36,0,AL$46+1)-INDEX($J36:$R36,0,AL$46))/(INDEX($J$4:$R$4,0,AL$46+1)-INDEX($J$4:$R$4,0,AL$46))+AK51)))</f>
        <v>7.6842412538659994</v>
      </c>
      <c r="AM51" s="215">
        <f t="shared" si="38"/>
        <v>9.7023202133294113</v>
      </c>
      <c r="AN51" s="186" cm="1">
        <f t="array" ref="AN51">IF(AN$46=-1,AO51,IF(AN$46=99,AM51,IF(AN$46=0,INDEX($J36:$R36,0,AN$44),(INDEX($J36:$R36,0,AN$46+1)-INDEX($J36:$R36,0,AN$46))/(INDEX($J$4:$R$4,0,AN$46+1)-INDEX($J$4:$R$4,0,AN$46))+AM51)))</f>
        <v>11.720399172792822</v>
      </c>
      <c r="AO51" s="186" cm="1">
        <f t="array" ref="AO51">IF(AO$46=-1,AP51,IF(AO$46=99,AN51,IF(AO$46=0,INDEX($J36:$R36,0,AO$44),(INDEX($J36:$R36,0,AO$46+1)-INDEX($J36:$R36,0,AO$46))/(INDEX($J$4:$R$4,0,AO$46+1)-INDEX($J$4:$R$4,0,AO$46))+AN51)))</f>
        <v>11.720399172792822</v>
      </c>
      <c r="AP51" s="186" cm="1">
        <f t="array" ref="AP51">IF(AP$46=-1,AR51,IF(AP$46=99,AO51,IF(AP$46=0,INDEX($J36:$R36,0,AP$44),(INDEX($J36:$R36,0,AP$46+1)-INDEX($J36:$R36,0,AP$46))/(INDEX($J$4:$R$4,0,AP$46+1)-INDEX($J$4:$R$4,0,AP$46))+AO51)))</f>
        <v>11.720399172792822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2020-11-04T08:20:48Z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