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\"/>
    </mc:Choice>
  </mc:AlternateContent>
  <xr:revisionPtr revIDLastSave="0" documentId="13_ncr:1_{305078AD-40A9-4026-92C4-ED6A500AAB8A}" xr6:coauthVersionLast="46" xr6:coauthVersionMax="46" xr10:uidLastSave="{00000000-0000-0000-0000-000000000000}"/>
  <bookViews>
    <workbookView xWindow="1650" yWindow="195" windowWidth="25230" windowHeight="14940" activeTab="1" xr2:uid="{F7D82C8E-DCA0-4D7B-A715-D4A1F93CE55E}"/>
  </bookViews>
  <sheets>
    <sheet name="Factors" sheetId="1" r:id="rId1"/>
    <sheet name="ForGams" sheetId="3" r:id="rId2"/>
    <sheet name="Index" sheetId="2" r:id="rId3"/>
    <sheet name="Fugitive" sheetId="4" r:id="rId4"/>
  </sheets>
  <definedNames>
    <definedName name="_xlnm._FilterDatabase" localSheetId="1" hidden="1">ForGams!$C$1:$G$480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2" i="3" l="1"/>
  <c r="E112" i="3"/>
  <c r="Q135" i="3"/>
  <c r="P135" i="3"/>
  <c r="G135" i="3" s="1"/>
  <c r="J135" i="3"/>
  <c r="K135" i="3" s="1"/>
  <c r="M135" i="3" s="1"/>
  <c r="N135" i="3" s="1"/>
  <c r="Q134" i="3"/>
  <c r="P134" i="3" s="1"/>
  <c r="J134" i="3"/>
  <c r="K134" i="3" s="1"/>
  <c r="M134" i="3" s="1"/>
  <c r="N134" i="3" s="1"/>
  <c r="E134" i="3" l="1"/>
  <c r="D134" i="3"/>
  <c r="F134" i="3"/>
  <c r="G134" i="3"/>
  <c r="D135" i="3"/>
  <c r="E135" i="3"/>
  <c r="F135" i="3"/>
  <c r="J475" i="3"/>
  <c r="K475" i="3" s="1"/>
  <c r="M475" i="3" s="1"/>
  <c r="N475" i="3" s="1"/>
  <c r="Q475" i="3"/>
  <c r="P475" i="3" s="1"/>
  <c r="N37" i="3" l="1"/>
  <c r="N38" i="3"/>
  <c r="N39" i="3"/>
  <c r="N40" i="3"/>
  <c r="N41" i="3"/>
  <c r="N43" i="3"/>
  <c r="N60" i="3"/>
  <c r="N82" i="3"/>
  <c r="N118" i="3"/>
  <c r="N196" i="3"/>
  <c r="N197" i="3"/>
  <c r="N198" i="3"/>
  <c r="N199" i="3"/>
  <c r="N200" i="3"/>
  <c r="N416" i="3"/>
  <c r="N421" i="3"/>
  <c r="N423" i="3"/>
  <c r="AA11" i="3"/>
  <c r="AA155" i="3"/>
  <c r="AA154" i="3"/>
  <c r="AA142" i="3"/>
  <c r="AA141" i="3"/>
  <c r="AA140" i="3"/>
  <c r="AA139" i="3"/>
  <c r="AA138" i="3"/>
  <c r="AA69" i="3"/>
  <c r="AA68" i="3"/>
  <c r="AA66" i="3"/>
  <c r="AA65" i="3"/>
  <c r="AA64" i="3"/>
  <c r="AA63" i="3"/>
  <c r="AA62" i="3"/>
  <c r="AA61" i="3"/>
  <c r="AA60" i="3"/>
  <c r="AA24" i="3"/>
  <c r="AA23" i="3"/>
  <c r="AA17" i="3"/>
  <c r="AA16" i="3"/>
  <c r="AA15" i="3"/>
  <c r="AA13" i="3"/>
  <c r="AA12" i="3"/>
  <c r="J4" i="3" l="1"/>
  <c r="J5" i="3"/>
  <c r="K5" i="3" s="1"/>
  <c r="M5" i="3" s="1"/>
  <c r="N5" i="3" s="1"/>
  <c r="J6" i="3"/>
  <c r="J7" i="3"/>
  <c r="J8" i="3"/>
  <c r="J9" i="3"/>
  <c r="J10" i="3"/>
  <c r="K10" i="3" s="1"/>
  <c r="M10" i="3" s="1"/>
  <c r="N10" i="3" s="1"/>
  <c r="J11" i="3"/>
  <c r="K11" i="3" s="1"/>
  <c r="M11" i="3" s="1"/>
  <c r="N11" i="3" s="1"/>
  <c r="J12" i="3"/>
  <c r="K12" i="3" s="1"/>
  <c r="M12" i="3" s="1"/>
  <c r="N12" i="3" s="1"/>
  <c r="J13" i="3"/>
  <c r="K13" i="3" s="1"/>
  <c r="M13" i="3" s="1"/>
  <c r="N13" i="3" s="1"/>
  <c r="J14" i="3"/>
  <c r="K14" i="3" s="1"/>
  <c r="M14" i="3" s="1"/>
  <c r="N14" i="3" s="1"/>
  <c r="J15" i="3"/>
  <c r="K15" i="3" s="1"/>
  <c r="M15" i="3" s="1"/>
  <c r="N15" i="3" s="1"/>
  <c r="J16" i="3"/>
  <c r="J17" i="3"/>
  <c r="K17" i="3" s="1"/>
  <c r="M17" i="3" s="1"/>
  <c r="N17" i="3" s="1"/>
  <c r="J18" i="3"/>
  <c r="K18" i="3" s="1"/>
  <c r="M18" i="3" s="1"/>
  <c r="N18" i="3" s="1"/>
  <c r="J19" i="3"/>
  <c r="K19" i="3" s="1"/>
  <c r="M19" i="3" s="1"/>
  <c r="N19" i="3" s="1"/>
  <c r="J20" i="3"/>
  <c r="K20" i="3" s="1"/>
  <c r="M20" i="3" s="1"/>
  <c r="N20" i="3" s="1"/>
  <c r="J21" i="3"/>
  <c r="J22" i="3"/>
  <c r="K22" i="3" s="1"/>
  <c r="M22" i="3" s="1"/>
  <c r="N22" i="3" s="1"/>
  <c r="J23" i="3"/>
  <c r="K23" i="3" s="1"/>
  <c r="M23" i="3" s="1"/>
  <c r="N23" i="3" s="1"/>
  <c r="J24" i="3"/>
  <c r="K24" i="3" s="1"/>
  <c r="M24" i="3" s="1"/>
  <c r="N24" i="3" s="1"/>
  <c r="J25" i="3"/>
  <c r="K25" i="3" s="1"/>
  <c r="M25" i="3" s="1"/>
  <c r="N25" i="3" s="1"/>
  <c r="J26" i="3"/>
  <c r="J27" i="3"/>
  <c r="J28" i="3"/>
  <c r="J29" i="3"/>
  <c r="J30" i="3"/>
  <c r="J31" i="3"/>
  <c r="J32" i="3"/>
  <c r="J33" i="3"/>
  <c r="J34" i="3"/>
  <c r="K34" i="3" s="1"/>
  <c r="M34" i="3" s="1"/>
  <c r="N34" i="3" s="1"/>
  <c r="J35" i="3"/>
  <c r="J36" i="3"/>
  <c r="J37" i="3"/>
  <c r="K37" i="3" s="1"/>
  <c r="J38" i="3"/>
  <c r="K38" i="3" s="1"/>
  <c r="J39" i="3"/>
  <c r="K39" i="3" s="1"/>
  <c r="J40" i="3"/>
  <c r="K40" i="3" s="1"/>
  <c r="J41" i="3"/>
  <c r="J42" i="3"/>
  <c r="J43" i="3"/>
  <c r="J44" i="3"/>
  <c r="K44" i="3" s="1"/>
  <c r="M44" i="3" s="1"/>
  <c r="N44" i="3" s="1"/>
  <c r="J45" i="3"/>
  <c r="J46" i="3"/>
  <c r="K46" i="3" s="1"/>
  <c r="M46" i="3" s="1"/>
  <c r="N46" i="3" s="1"/>
  <c r="J47" i="3"/>
  <c r="K47" i="3" s="1"/>
  <c r="M47" i="3" s="1"/>
  <c r="N47" i="3" s="1"/>
  <c r="J48" i="3"/>
  <c r="K48" i="3" s="1"/>
  <c r="M48" i="3" s="1"/>
  <c r="N48" i="3" s="1"/>
  <c r="J49" i="3"/>
  <c r="K49" i="3" s="1"/>
  <c r="M49" i="3" s="1"/>
  <c r="N49" i="3" s="1"/>
  <c r="J50" i="3"/>
  <c r="K50" i="3" s="1"/>
  <c r="M50" i="3" s="1"/>
  <c r="N50" i="3" s="1"/>
  <c r="J51" i="3"/>
  <c r="K51" i="3" s="1"/>
  <c r="M51" i="3" s="1"/>
  <c r="N51" i="3" s="1"/>
  <c r="J52" i="3"/>
  <c r="J53" i="3"/>
  <c r="K53" i="3" s="1"/>
  <c r="M53" i="3" s="1"/>
  <c r="N53" i="3" s="1"/>
  <c r="J54" i="3"/>
  <c r="J55" i="3"/>
  <c r="K55" i="3" s="1"/>
  <c r="M55" i="3" s="1"/>
  <c r="N55" i="3" s="1"/>
  <c r="J56" i="3"/>
  <c r="K56" i="3" s="1"/>
  <c r="M56" i="3" s="1"/>
  <c r="N56" i="3" s="1"/>
  <c r="J57" i="3"/>
  <c r="J58" i="3"/>
  <c r="J59" i="3"/>
  <c r="K59" i="3" s="1"/>
  <c r="M59" i="3" s="1"/>
  <c r="N59" i="3" s="1"/>
  <c r="J60" i="3"/>
  <c r="J61" i="3"/>
  <c r="K61" i="3" s="1"/>
  <c r="M61" i="3" s="1"/>
  <c r="N61" i="3" s="1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K76" i="3" s="1"/>
  <c r="M76" i="3" s="1"/>
  <c r="N76" i="3" s="1"/>
  <c r="J77" i="3"/>
  <c r="K77" i="3" s="1"/>
  <c r="M77" i="3" s="1"/>
  <c r="N77" i="3" s="1"/>
  <c r="J78" i="3"/>
  <c r="J79" i="3"/>
  <c r="K79" i="3" s="1"/>
  <c r="M79" i="3" s="1"/>
  <c r="N79" i="3" s="1"/>
  <c r="J80" i="3"/>
  <c r="K80" i="3" s="1"/>
  <c r="M80" i="3" s="1"/>
  <c r="N80" i="3" s="1"/>
  <c r="J81" i="3"/>
  <c r="J82" i="3"/>
  <c r="J83" i="3"/>
  <c r="K83" i="3" s="1"/>
  <c r="M83" i="3" s="1"/>
  <c r="N83" i="3" s="1"/>
  <c r="J84" i="3"/>
  <c r="K84" i="3" s="1"/>
  <c r="M84" i="3" s="1"/>
  <c r="N84" i="3" s="1"/>
  <c r="J85" i="3"/>
  <c r="K85" i="3" s="1"/>
  <c r="M85" i="3" s="1"/>
  <c r="N85" i="3" s="1"/>
  <c r="J86" i="3"/>
  <c r="K86" i="3" s="1"/>
  <c r="M86" i="3" s="1"/>
  <c r="N86" i="3" s="1"/>
  <c r="J87" i="3"/>
  <c r="K87" i="3" s="1"/>
  <c r="M87" i="3" s="1"/>
  <c r="N87" i="3" s="1"/>
  <c r="J88" i="3"/>
  <c r="J89" i="3"/>
  <c r="J90" i="3"/>
  <c r="J91" i="3"/>
  <c r="K91" i="3" s="1"/>
  <c r="M91" i="3" s="1"/>
  <c r="N91" i="3" s="1"/>
  <c r="J92" i="3"/>
  <c r="K92" i="3" s="1"/>
  <c r="M92" i="3" s="1"/>
  <c r="N92" i="3" s="1"/>
  <c r="J93" i="3"/>
  <c r="J94" i="3"/>
  <c r="K94" i="3" s="1"/>
  <c r="M94" i="3" s="1"/>
  <c r="N94" i="3" s="1"/>
  <c r="J95" i="3"/>
  <c r="K95" i="3" s="1"/>
  <c r="M95" i="3" s="1"/>
  <c r="N95" i="3" s="1"/>
  <c r="J96" i="3"/>
  <c r="K96" i="3" s="1"/>
  <c r="M96" i="3" s="1"/>
  <c r="N96" i="3" s="1"/>
  <c r="J97" i="3"/>
  <c r="K97" i="3" s="1"/>
  <c r="M97" i="3" s="1"/>
  <c r="N97" i="3" s="1"/>
  <c r="J98" i="3"/>
  <c r="J99" i="3"/>
  <c r="J100" i="3"/>
  <c r="J101" i="3"/>
  <c r="J102" i="3"/>
  <c r="J103" i="3"/>
  <c r="J104" i="3"/>
  <c r="J105" i="3"/>
  <c r="J106" i="3"/>
  <c r="J107" i="3"/>
  <c r="K107" i="3" s="1"/>
  <c r="M107" i="3" s="1"/>
  <c r="N107" i="3" s="1"/>
  <c r="J108" i="3"/>
  <c r="K108" i="3" s="1"/>
  <c r="M108" i="3" s="1"/>
  <c r="N108" i="3" s="1"/>
  <c r="J109" i="3"/>
  <c r="K109" i="3" s="1"/>
  <c r="M109" i="3" s="1"/>
  <c r="N109" i="3" s="1"/>
  <c r="J110" i="3"/>
  <c r="K110" i="3" s="1"/>
  <c r="M110" i="3" s="1"/>
  <c r="N110" i="3" s="1"/>
  <c r="J111" i="3"/>
  <c r="K111" i="3" s="1"/>
  <c r="M111" i="3" s="1"/>
  <c r="N111" i="3" s="1"/>
  <c r="J112" i="3"/>
  <c r="K112" i="3" s="1"/>
  <c r="M112" i="3" s="1"/>
  <c r="N112" i="3" s="1"/>
  <c r="J113" i="3"/>
  <c r="J114" i="3"/>
  <c r="J115" i="3"/>
  <c r="K115" i="3" s="1"/>
  <c r="M115" i="3" s="1"/>
  <c r="N115" i="3" s="1"/>
  <c r="J116" i="3"/>
  <c r="K116" i="3" s="1"/>
  <c r="M116" i="3" s="1"/>
  <c r="N116" i="3" s="1"/>
  <c r="J117" i="3"/>
  <c r="J118" i="3"/>
  <c r="K118" i="3" s="1"/>
  <c r="J119" i="3"/>
  <c r="K119" i="3" s="1"/>
  <c r="M119" i="3" s="1"/>
  <c r="N119" i="3" s="1"/>
  <c r="J120" i="3"/>
  <c r="K120" i="3" s="1"/>
  <c r="M120" i="3" s="1"/>
  <c r="N120" i="3" s="1"/>
  <c r="J121" i="3"/>
  <c r="K121" i="3" s="1"/>
  <c r="M121" i="3" s="1"/>
  <c r="N121" i="3" s="1"/>
  <c r="J122" i="3"/>
  <c r="K122" i="3" s="1"/>
  <c r="M122" i="3" s="1"/>
  <c r="N122" i="3" s="1"/>
  <c r="J123" i="3"/>
  <c r="K123" i="3" s="1"/>
  <c r="M123" i="3" s="1"/>
  <c r="N123" i="3" s="1"/>
  <c r="J124" i="3"/>
  <c r="J125" i="3"/>
  <c r="J126" i="3"/>
  <c r="J127" i="3"/>
  <c r="K127" i="3" s="1"/>
  <c r="M127" i="3" s="1"/>
  <c r="N127" i="3" s="1"/>
  <c r="J128" i="3"/>
  <c r="K128" i="3" s="1"/>
  <c r="M128" i="3" s="1"/>
  <c r="N128" i="3" s="1"/>
  <c r="J129" i="3"/>
  <c r="J130" i="3"/>
  <c r="K130" i="3" s="1"/>
  <c r="M130" i="3" s="1"/>
  <c r="N130" i="3" s="1"/>
  <c r="J131" i="3"/>
  <c r="K131" i="3" s="1"/>
  <c r="M131" i="3" s="1"/>
  <c r="N131" i="3" s="1"/>
  <c r="J132" i="3"/>
  <c r="K132" i="3" s="1"/>
  <c r="M132" i="3" s="1"/>
  <c r="N132" i="3" s="1"/>
  <c r="J133" i="3"/>
  <c r="K133" i="3" s="1"/>
  <c r="M133" i="3" s="1"/>
  <c r="N133" i="3" s="1"/>
  <c r="J136" i="3"/>
  <c r="K136" i="3" s="1"/>
  <c r="M136" i="3" s="1"/>
  <c r="N136" i="3" s="1"/>
  <c r="J137" i="3"/>
  <c r="K137" i="3" s="1"/>
  <c r="M137" i="3" s="1"/>
  <c r="N137" i="3" s="1"/>
  <c r="J138" i="3"/>
  <c r="K138" i="3" s="1"/>
  <c r="M138" i="3" s="1"/>
  <c r="N138" i="3" s="1"/>
  <c r="J139" i="3"/>
  <c r="J140" i="3"/>
  <c r="K140" i="3" s="1"/>
  <c r="M140" i="3" s="1"/>
  <c r="N140" i="3" s="1"/>
  <c r="J141" i="3"/>
  <c r="K141" i="3" s="1"/>
  <c r="M141" i="3" s="1"/>
  <c r="N141" i="3" s="1"/>
  <c r="J142" i="3"/>
  <c r="K142" i="3" s="1"/>
  <c r="M142" i="3" s="1"/>
  <c r="N142" i="3" s="1"/>
  <c r="J143" i="3"/>
  <c r="J144" i="3"/>
  <c r="J145" i="3"/>
  <c r="K145" i="3" s="1"/>
  <c r="M145" i="3" s="1"/>
  <c r="N145" i="3" s="1"/>
  <c r="J146" i="3"/>
  <c r="K146" i="3" s="1"/>
  <c r="M146" i="3" s="1"/>
  <c r="N146" i="3" s="1"/>
  <c r="J147" i="3"/>
  <c r="K147" i="3" s="1"/>
  <c r="M147" i="3" s="1"/>
  <c r="N147" i="3" s="1"/>
  <c r="J148" i="3"/>
  <c r="K148" i="3" s="1"/>
  <c r="M148" i="3" s="1"/>
  <c r="N148" i="3" s="1"/>
  <c r="J149" i="3"/>
  <c r="K149" i="3" s="1"/>
  <c r="M149" i="3" s="1"/>
  <c r="N149" i="3" s="1"/>
  <c r="J150" i="3"/>
  <c r="J151" i="3"/>
  <c r="K151" i="3" s="1"/>
  <c r="M151" i="3" s="1"/>
  <c r="N151" i="3" s="1"/>
  <c r="J152" i="3"/>
  <c r="K152" i="3" s="1"/>
  <c r="M152" i="3" s="1"/>
  <c r="N152" i="3" s="1"/>
  <c r="J153" i="3"/>
  <c r="K153" i="3" s="1"/>
  <c r="M153" i="3" s="1"/>
  <c r="N153" i="3" s="1"/>
  <c r="J154" i="3"/>
  <c r="K154" i="3" s="1"/>
  <c r="M154" i="3" s="1"/>
  <c r="N154" i="3" s="1"/>
  <c r="J155" i="3"/>
  <c r="J156" i="3"/>
  <c r="J157" i="3"/>
  <c r="K157" i="3" s="1"/>
  <c r="M157" i="3" s="1"/>
  <c r="N157" i="3" s="1"/>
  <c r="J158" i="3"/>
  <c r="K158" i="3" s="1"/>
  <c r="M158" i="3" s="1"/>
  <c r="N158" i="3" s="1"/>
  <c r="J159" i="3"/>
  <c r="K159" i="3" s="1"/>
  <c r="M159" i="3" s="1"/>
  <c r="N159" i="3" s="1"/>
  <c r="J160" i="3"/>
  <c r="K160" i="3" s="1"/>
  <c r="M160" i="3" s="1"/>
  <c r="N160" i="3" s="1"/>
  <c r="J161" i="3"/>
  <c r="K161" i="3" s="1"/>
  <c r="M161" i="3" s="1"/>
  <c r="N161" i="3" s="1"/>
  <c r="J162" i="3"/>
  <c r="K162" i="3" s="1"/>
  <c r="M162" i="3" s="1"/>
  <c r="N162" i="3" s="1"/>
  <c r="J163" i="3"/>
  <c r="J164" i="3"/>
  <c r="J165" i="3"/>
  <c r="K165" i="3" s="1"/>
  <c r="M165" i="3" s="1"/>
  <c r="N165" i="3" s="1"/>
  <c r="J166" i="3"/>
  <c r="K166" i="3" s="1"/>
  <c r="M166" i="3" s="1"/>
  <c r="N166" i="3" s="1"/>
  <c r="J167" i="3"/>
  <c r="J168" i="3"/>
  <c r="K168" i="3" s="1"/>
  <c r="M168" i="3" s="1"/>
  <c r="N168" i="3" s="1"/>
  <c r="J169" i="3"/>
  <c r="K169" i="3" s="1"/>
  <c r="M169" i="3" s="1"/>
  <c r="N169" i="3" s="1"/>
  <c r="J170" i="3"/>
  <c r="K170" i="3" s="1"/>
  <c r="M170" i="3" s="1"/>
  <c r="N170" i="3" s="1"/>
  <c r="J171" i="3"/>
  <c r="K171" i="3" s="1"/>
  <c r="M171" i="3" s="1"/>
  <c r="N171" i="3" s="1"/>
  <c r="J172" i="3"/>
  <c r="K172" i="3" s="1"/>
  <c r="M172" i="3" s="1"/>
  <c r="N172" i="3" s="1"/>
  <c r="J173" i="3"/>
  <c r="J174" i="3"/>
  <c r="J175" i="3"/>
  <c r="K175" i="3" s="1"/>
  <c r="M175" i="3" s="1"/>
  <c r="N175" i="3" s="1"/>
  <c r="J176" i="3"/>
  <c r="K176" i="3" s="1"/>
  <c r="M176" i="3" s="1"/>
  <c r="N176" i="3" s="1"/>
  <c r="J177" i="3"/>
  <c r="K177" i="3" s="1"/>
  <c r="M177" i="3" s="1"/>
  <c r="N177" i="3" s="1"/>
  <c r="J178" i="3"/>
  <c r="K178" i="3" s="1"/>
  <c r="M178" i="3" s="1"/>
  <c r="N178" i="3" s="1"/>
  <c r="J179" i="3"/>
  <c r="J180" i="3"/>
  <c r="K180" i="3" s="1"/>
  <c r="M180" i="3" s="1"/>
  <c r="N180" i="3" s="1"/>
  <c r="J181" i="3"/>
  <c r="K181" i="3" s="1"/>
  <c r="M181" i="3" s="1"/>
  <c r="N181" i="3" s="1"/>
  <c r="J182" i="3"/>
  <c r="K182" i="3" s="1"/>
  <c r="M182" i="3" s="1"/>
  <c r="N182" i="3" s="1"/>
  <c r="J183" i="3"/>
  <c r="K183" i="3" s="1"/>
  <c r="M183" i="3" s="1"/>
  <c r="N183" i="3" s="1"/>
  <c r="J184" i="3"/>
  <c r="K184" i="3" s="1"/>
  <c r="M184" i="3" s="1"/>
  <c r="N184" i="3" s="1"/>
  <c r="J185" i="3"/>
  <c r="J186" i="3"/>
  <c r="J187" i="3"/>
  <c r="J188" i="3"/>
  <c r="K188" i="3" s="1"/>
  <c r="M188" i="3" s="1"/>
  <c r="N188" i="3" s="1"/>
  <c r="J189" i="3"/>
  <c r="K189" i="3" s="1"/>
  <c r="M189" i="3" s="1"/>
  <c r="N189" i="3" s="1"/>
  <c r="J190" i="3"/>
  <c r="K190" i="3" s="1"/>
  <c r="M190" i="3" s="1"/>
  <c r="N190" i="3" s="1"/>
  <c r="J191" i="3"/>
  <c r="J192" i="3"/>
  <c r="J193" i="3"/>
  <c r="J194" i="3"/>
  <c r="J195" i="3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K219" i="3" s="1"/>
  <c r="M219" i="3" s="1"/>
  <c r="N219" i="3" s="1"/>
  <c r="J220" i="3"/>
  <c r="K220" i="3" s="1"/>
  <c r="M220" i="3" s="1"/>
  <c r="N220" i="3" s="1"/>
  <c r="J221" i="3"/>
  <c r="J222" i="3"/>
  <c r="K222" i="3" s="1"/>
  <c r="M222" i="3" s="1"/>
  <c r="N222" i="3" s="1"/>
  <c r="J223" i="3"/>
  <c r="J224" i="3"/>
  <c r="K224" i="3" s="1"/>
  <c r="M224" i="3" s="1"/>
  <c r="N224" i="3" s="1"/>
  <c r="J225" i="3"/>
  <c r="K225" i="3" s="1"/>
  <c r="M225" i="3" s="1"/>
  <c r="N225" i="3" s="1"/>
  <c r="J226" i="3"/>
  <c r="K226" i="3" s="1"/>
  <c r="M226" i="3" s="1"/>
  <c r="N226" i="3" s="1"/>
  <c r="J227" i="3"/>
  <c r="J228" i="3"/>
  <c r="J229" i="3"/>
  <c r="K229" i="3" s="1"/>
  <c r="M229" i="3" s="1"/>
  <c r="N229" i="3" s="1"/>
  <c r="J230" i="3"/>
  <c r="K230" i="3" s="1"/>
  <c r="M230" i="3" s="1"/>
  <c r="N230" i="3" s="1"/>
  <c r="J231" i="3"/>
  <c r="K231" i="3" s="1"/>
  <c r="M231" i="3" s="1"/>
  <c r="N231" i="3" s="1"/>
  <c r="J232" i="3"/>
  <c r="K232" i="3" s="1"/>
  <c r="M232" i="3" s="1"/>
  <c r="N232" i="3" s="1"/>
  <c r="J233" i="3"/>
  <c r="J234" i="3"/>
  <c r="K234" i="3" s="1"/>
  <c r="M234" i="3" s="1"/>
  <c r="N234" i="3" s="1"/>
  <c r="J235" i="3"/>
  <c r="K235" i="3" s="1"/>
  <c r="M235" i="3" s="1"/>
  <c r="N235" i="3" s="1"/>
  <c r="J236" i="3"/>
  <c r="K236" i="3" s="1"/>
  <c r="M236" i="3" s="1"/>
  <c r="N236" i="3" s="1"/>
  <c r="J237" i="3"/>
  <c r="K237" i="3" s="1"/>
  <c r="M237" i="3" s="1"/>
  <c r="N237" i="3" s="1"/>
  <c r="J238" i="3"/>
  <c r="K238" i="3" s="1"/>
  <c r="M238" i="3" s="1"/>
  <c r="N238" i="3" s="1"/>
  <c r="J239" i="3"/>
  <c r="J240" i="3"/>
  <c r="J241" i="3"/>
  <c r="K241" i="3" s="1"/>
  <c r="M241" i="3" s="1"/>
  <c r="N241" i="3" s="1"/>
  <c r="J242" i="3"/>
  <c r="K242" i="3" s="1"/>
  <c r="M242" i="3" s="1"/>
  <c r="N242" i="3" s="1"/>
  <c r="J243" i="3"/>
  <c r="K243" i="3" s="1"/>
  <c r="M243" i="3" s="1"/>
  <c r="N243" i="3" s="1"/>
  <c r="J244" i="3"/>
  <c r="K244" i="3" s="1"/>
  <c r="M244" i="3" s="1"/>
  <c r="N244" i="3" s="1"/>
  <c r="J245" i="3"/>
  <c r="J246" i="3"/>
  <c r="J247" i="3"/>
  <c r="J248" i="3"/>
  <c r="J249" i="3"/>
  <c r="K249" i="3" s="1"/>
  <c r="M249" i="3" s="1"/>
  <c r="N249" i="3" s="1"/>
  <c r="J250" i="3"/>
  <c r="K250" i="3" s="1"/>
  <c r="M250" i="3" s="1"/>
  <c r="N250" i="3" s="1"/>
  <c r="J251" i="3"/>
  <c r="J252" i="3"/>
  <c r="K252" i="3" s="1"/>
  <c r="M252" i="3" s="1"/>
  <c r="N252" i="3" s="1"/>
  <c r="J253" i="3"/>
  <c r="K253" i="3" s="1"/>
  <c r="M253" i="3" s="1"/>
  <c r="N253" i="3" s="1"/>
  <c r="J254" i="3"/>
  <c r="K254" i="3" s="1"/>
  <c r="M254" i="3" s="1"/>
  <c r="N254" i="3" s="1"/>
  <c r="J255" i="3"/>
  <c r="K255" i="3" s="1"/>
  <c r="M255" i="3" s="1"/>
  <c r="N255" i="3" s="1"/>
  <c r="J256" i="3"/>
  <c r="K256" i="3" s="1"/>
  <c r="M256" i="3" s="1"/>
  <c r="N256" i="3" s="1"/>
  <c r="J257" i="3"/>
  <c r="J258" i="3"/>
  <c r="K258" i="3" s="1"/>
  <c r="M258" i="3" s="1"/>
  <c r="N258" i="3" s="1"/>
  <c r="J259" i="3"/>
  <c r="K259" i="3" s="1"/>
  <c r="M259" i="3" s="1"/>
  <c r="N259" i="3" s="1"/>
  <c r="J260" i="3"/>
  <c r="K260" i="3" s="1"/>
  <c r="M260" i="3" s="1"/>
  <c r="N260" i="3" s="1"/>
  <c r="J261" i="3"/>
  <c r="K261" i="3" s="1"/>
  <c r="M261" i="3" s="1"/>
  <c r="N261" i="3" s="1"/>
  <c r="J262" i="3"/>
  <c r="K262" i="3" s="1"/>
  <c r="M262" i="3" s="1"/>
  <c r="N262" i="3" s="1"/>
  <c r="J263" i="3"/>
  <c r="J264" i="3"/>
  <c r="K264" i="3" s="1"/>
  <c r="M264" i="3" s="1"/>
  <c r="N264" i="3" s="1"/>
  <c r="J265" i="3"/>
  <c r="K265" i="3" s="1"/>
  <c r="M265" i="3" s="1"/>
  <c r="N265" i="3" s="1"/>
  <c r="J266" i="3"/>
  <c r="K266" i="3" s="1"/>
  <c r="M266" i="3" s="1"/>
  <c r="N266" i="3" s="1"/>
  <c r="J267" i="3"/>
  <c r="K267" i="3" s="1"/>
  <c r="M267" i="3" s="1"/>
  <c r="N267" i="3" s="1"/>
  <c r="J268" i="3"/>
  <c r="K268" i="3" s="1"/>
  <c r="M268" i="3" s="1"/>
  <c r="N268" i="3" s="1"/>
  <c r="J269" i="3"/>
  <c r="K269" i="3" s="1"/>
  <c r="M269" i="3" s="1"/>
  <c r="N269" i="3" s="1"/>
  <c r="J270" i="3"/>
  <c r="J271" i="3"/>
  <c r="J272" i="3"/>
  <c r="K272" i="3" s="1"/>
  <c r="M272" i="3" s="1"/>
  <c r="N272" i="3" s="1"/>
  <c r="J273" i="3"/>
  <c r="K273" i="3" s="1"/>
  <c r="M273" i="3" s="1"/>
  <c r="N273" i="3" s="1"/>
  <c r="J274" i="3"/>
  <c r="K274" i="3" s="1"/>
  <c r="M274" i="3" s="1"/>
  <c r="N274" i="3" s="1"/>
  <c r="J275" i="3"/>
  <c r="J276" i="3"/>
  <c r="J277" i="3"/>
  <c r="K277" i="3" s="1"/>
  <c r="M277" i="3" s="1"/>
  <c r="N277" i="3" s="1"/>
  <c r="J278" i="3"/>
  <c r="K278" i="3" s="1"/>
  <c r="M278" i="3" s="1"/>
  <c r="N278" i="3" s="1"/>
  <c r="J279" i="3"/>
  <c r="K279" i="3" s="1"/>
  <c r="M279" i="3" s="1"/>
  <c r="N279" i="3" s="1"/>
  <c r="J280" i="3"/>
  <c r="K280" i="3" s="1"/>
  <c r="M280" i="3" s="1"/>
  <c r="N280" i="3" s="1"/>
  <c r="J281" i="3"/>
  <c r="J282" i="3"/>
  <c r="K282" i="3" s="1"/>
  <c r="M282" i="3" s="1"/>
  <c r="N282" i="3" s="1"/>
  <c r="J283" i="3"/>
  <c r="K283" i="3" s="1"/>
  <c r="M283" i="3" s="1"/>
  <c r="N283" i="3" s="1"/>
  <c r="J284" i="3"/>
  <c r="K284" i="3" s="1"/>
  <c r="M284" i="3" s="1"/>
  <c r="N284" i="3" s="1"/>
  <c r="J285" i="3"/>
  <c r="K285" i="3" s="1"/>
  <c r="M285" i="3" s="1"/>
  <c r="N285" i="3" s="1"/>
  <c r="J286" i="3"/>
  <c r="K286" i="3" s="1"/>
  <c r="M286" i="3" s="1"/>
  <c r="N286" i="3" s="1"/>
  <c r="J287" i="3"/>
  <c r="J288" i="3"/>
  <c r="K288" i="3" s="1"/>
  <c r="M288" i="3" s="1"/>
  <c r="N288" i="3" s="1"/>
  <c r="J289" i="3"/>
  <c r="K289" i="3" s="1"/>
  <c r="M289" i="3" s="1"/>
  <c r="N289" i="3" s="1"/>
  <c r="J290" i="3"/>
  <c r="K290" i="3" s="1"/>
  <c r="M290" i="3" s="1"/>
  <c r="N290" i="3" s="1"/>
  <c r="J291" i="3"/>
  <c r="K291" i="3" s="1"/>
  <c r="M291" i="3" s="1"/>
  <c r="N291" i="3" s="1"/>
  <c r="J292" i="3"/>
  <c r="K292" i="3" s="1"/>
  <c r="M292" i="3" s="1"/>
  <c r="N292" i="3" s="1"/>
  <c r="J293" i="3"/>
  <c r="K293" i="3" s="1"/>
  <c r="M293" i="3" s="1"/>
  <c r="N293" i="3" s="1"/>
  <c r="J294" i="3"/>
  <c r="J295" i="3"/>
  <c r="J296" i="3"/>
  <c r="K296" i="3" s="1"/>
  <c r="M296" i="3" s="1"/>
  <c r="N296" i="3" s="1"/>
  <c r="J297" i="3"/>
  <c r="K297" i="3" s="1"/>
  <c r="M297" i="3" s="1"/>
  <c r="N297" i="3" s="1"/>
  <c r="J298" i="3"/>
  <c r="K298" i="3" s="1"/>
  <c r="M298" i="3" s="1"/>
  <c r="N298" i="3" s="1"/>
  <c r="J299" i="3"/>
  <c r="J300" i="3"/>
  <c r="K300" i="3" s="1"/>
  <c r="M300" i="3" s="1"/>
  <c r="N300" i="3" s="1"/>
  <c r="J301" i="3"/>
  <c r="K301" i="3" s="1"/>
  <c r="M301" i="3" s="1"/>
  <c r="N301" i="3" s="1"/>
  <c r="J302" i="3"/>
  <c r="K302" i="3" s="1"/>
  <c r="M302" i="3" s="1"/>
  <c r="N302" i="3" s="1"/>
  <c r="J303" i="3"/>
  <c r="K303" i="3" s="1"/>
  <c r="M303" i="3" s="1"/>
  <c r="N303" i="3" s="1"/>
  <c r="J304" i="3"/>
  <c r="K304" i="3" s="1"/>
  <c r="M304" i="3" s="1"/>
  <c r="N304" i="3" s="1"/>
  <c r="J305" i="3"/>
  <c r="J306" i="3"/>
  <c r="K306" i="3" s="1"/>
  <c r="M306" i="3" s="1"/>
  <c r="N306" i="3" s="1"/>
  <c r="J307" i="3"/>
  <c r="K307" i="3" s="1"/>
  <c r="M307" i="3" s="1"/>
  <c r="N307" i="3" s="1"/>
  <c r="J308" i="3"/>
  <c r="K308" i="3" s="1"/>
  <c r="M308" i="3" s="1"/>
  <c r="N308" i="3" s="1"/>
  <c r="J309" i="3"/>
  <c r="K309" i="3" s="1"/>
  <c r="M309" i="3" s="1"/>
  <c r="N309" i="3" s="1"/>
  <c r="J310" i="3"/>
  <c r="K310" i="3" s="1"/>
  <c r="M310" i="3" s="1"/>
  <c r="N310" i="3" s="1"/>
  <c r="J311" i="3"/>
  <c r="J312" i="3"/>
  <c r="J313" i="3"/>
  <c r="K313" i="3" s="1"/>
  <c r="M313" i="3" s="1"/>
  <c r="N313" i="3" s="1"/>
  <c r="J314" i="3"/>
  <c r="K314" i="3" s="1"/>
  <c r="M314" i="3" s="1"/>
  <c r="N314" i="3" s="1"/>
  <c r="J315" i="3"/>
  <c r="K315" i="3" s="1"/>
  <c r="M315" i="3" s="1"/>
  <c r="N315" i="3" s="1"/>
  <c r="J316" i="3"/>
  <c r="K316" i="3" s="1"/>
  <c r="M316" i="3" s="1"/>
  <c r="N316" i="3" s="1"/>
  <c r="J317" i="3"/>
  <c r="J318" i="3"/>
  <c r="K318" i="3" s="1"/>
  <c r="M318" i="3" s="1"/>
  <c r="N318" i="3" s="1"/>
  <c r="J319" i="3"/>
  <c r="J320" i="3"/>
  <c r="K320" i="3" s="1"/>
  <c r="M320" i="3" s="1"/>
  <c r="N320" i="3" s="1"/>
  <c r="J321" i="3"/>
  <c r="K321" i="3" s="1"/>
  <c r="M321" i="3" s="1"/>
  <c r="N321" i="3" s="1"/>
  <c r="J322" i="3"/>
  <c r="K322" i="3" s="1"/>
  <c r="M322" i="3" s="1"/>
  <c r="N322" i="3" s="1"/>
  <c r="J323" i="3"/>
  <c r="J324" i="3"/>
  <c r="K324" i="3" s="1"/>
  <c r="M324" i="3" s="1"/>
  <c r="N324" i="3" s="1"/>
  <c r="J325" i="3"/>
  <c r="K325" i="3" s="1"/>
  <c r="M325" i="3" s="1"/>
  <c r="N325" i="3" s="1"/>
  <c r="J326" i="3"/>
  <c r="K326" i="3" s="1"/>
  <c r="M326" i="3" s="1"/>
  <c r="N326" i="3" s="1"/>
  <c r="J327" i="3"/>
  <c r="K327" i="3" s="1"/>
  <c r="M327" i="3" s="1"/>
  <c r="N327" i="3" s="1"/>
  <c r="J328" i="3"/>
  <c r="K328" i="3" s="1"/>
  <c r="M328" i="3" s="1"/>
  <c r="N328" i="3" s="1"/>
  <c r="J329" i="3"/>
  <c r="K329" i="3" s="1"/>
  <c r="M329" i="3" s="1"/>
  <c r="N329" i="3" s="1"/>
  <c r="J330" i="3"/>
  <c r="K330" i="3" s="1"/>
  <c r="M330" i="3" s="1"/>
  <c r="N330" i="3" s="1"/>
  <c r="J331" i="3"/>
  <c r="K331" i="3" s="1"/>
  <c r="M331" i="3" s="1"/>
  <c r="N331" i="3" s="1"/>
  <c r="J332" i="3"/>
  <c r="K332" i="3" s="1"/>
  <c r="M332" i="3" s="1"/>
  <c r="N332" i="3" s="1"/>
  <c r="J333" i="3"/>
  <c r="K333" i="3" s="1"/>
  <c r="M333" i="3" s="1"/>
  <c r="N333" i="3" s="1"/>
  <c r="J334" i="3"/>
  <c r="K334" i="3" s="1"/>
  <c r="M334" i="3" s="1"/>
  <c r="N334" i="3" s="1"/>
  <c r="J335" i="3"/>
  <c r="J336" i="3"/>
  <c r="K336" i="3" s="1"/>
  <c r="M336" i="3" s="1"/>
  <c r="N336" i="3" s="1"/>
  <c r="J337" i="3"/>
  <c r="K337" i="3" s="1"/>
  <c r="M337" i="3" s="1"/>
  <c r="N337" i="3" s="1"/>
  <c r="J338" i="3"/>
  <c r="K338" i="3" s="1"/>
  <c r="M338" i="3" s="1"/>
  <c r="N338" i="3" s="1"/>
  <c r="J339" i="3"/>
  <c r="K339" i="3" s="1"/>
  <c r="M339" i="3" s="1"/>
  <c r="N339" i="3" s="1"/>
  <c r="J340" i="3"/>
  <c r="K340" i="3" s="1"/>
  <c r="M340" i="3" s="1"/>
  <c r="N340" i="3" s="1"/>
  <c r="J341" i="3"/>
  <c r="J342" i="3"/>
  <c r="J343" i="3"/>
  <c r="J344" i="3"/>
  <c r="K344" i="3" s="1"/>
  <c r="M344" i="3" s="1"/>
  <c r="N344" i="3" s="1"/>
  <c r="J345" i="3"/>
  <c r="K345" i="3" s="1"/>
  <c r="M345" i="3" s="1"/>
  <c r="N345" i="3" s="1"/>
  <c r="J346" i="3"/>
  <c r="K346" i="3" s="1"/>
  <c r="M346" i="3" s="1"/>
  <c r="N346" i="3" s="1"/>
  <c r="J347" i="3"/>
  <c r="K347" i="3" s="1"/>
  <c r="M347" i="3" s="1"/>
  <c r="N347" i="3" s="1"/>
  <c r="J348" i="3"/>
  <c r="K348" i="3" s="1"/>
  <c r="M348" i="3" s="1"/>
  <c r="N348" i="3" s="1"/>
  <c r="J349" i="3"/>
  <c r="K349" i="3" s="1"/>
  <c r="M349" i="3" s="1"/>
  <c r="N349" i="3" s="1"/>
  <c r="J350" i="3"/>
  <c r="K350" i="3" s="1"/>
  <c r="M350" i="3" s="1"/>
  <c r="N350" i="3" s="1"/>
  <c r="J351" i="3"/>
  <c r="K351" i="3" s="1"/>
  <c r="M351" i="3" s="1"/>
  <c r="N351" i="3" s="1"/>
  <c r="J352" i="3"/>
  <c r="K352" i="3" s="1"/>
  <c r="M352" i="3" s="1"/>
  <c r="N352" i="3" s="1"/>
  <c r="J353" i="3"/>
  <c r="J354" i="3"/>
  <c r="K354" i="3" s="1"/>
  <c r="M354" i="3" s="1"/>
  <c r="N354" i="3" s="1"/>
  <c r="J355" i="3"/>
  <c r="K355" i="3" s="1"/>
  <c r="M355" i="3" s="1"/>
  <c r="N355" i="3" s="1"/>
  <c r="J356" i="3"/>
  <c r="K356" i="3" s="1"/>
  <c r="M356" i="3" s="1"/>
  <c r="N356" i="3" s="1"/>
  <c r="J357" i="3"/>
  <c r="K357" i="3" s="1"/>
  <c r="M357" i="3" s="1"/>
  <c r="N357" i="3" s="1"/>
  <c r="J358" i="3"/>
  <c r="K358" i="3" s="1"/>
  <c r="M358" i="3" s="1"/>
  <c r="N358" i="3" s="1"/>
  <c r="J359" i="3"/>
  <c r="K359" i="3" s="1"/>
  <c r="M359" i="3" s="1"/>
  <c r="N359" i="3" s="1"/>
  <c r="J360" i="3"/>
  <c r="K360" i="3" s="1"/>
  <c r="M360" i="3" s="1"/>
  <c r="N360" i="3" s="1"/>
  <c r="J361" i="3"/>
  <c r="K361" i="3" s="1"/>
  <c r="M361" i="3" s="1"/>
  <c r="N361" i="3" s="1"/>
  <c r="J362" i="3"/>
  <c r="K362" i="3" s="1"/>
  <c r="M362" i="3" s="1"/>
  <c r="N362" i="3" s="1"/>
  <c r="J363" i="3"/>
  <c r="K363" i="3" s="1"/>
  <c r="M363" i="3" s="1"/>
  <c r="N363" i="3" s="1"/>
  <c r="J364" i="3"/>
  <c r="K364" i="3" s="1"/>
  <c r="M364" i="3" s="1"/>
  <c r="N364" i="3" s="1"/>
  <c r="J365" i="3"/>
  <c r="K365" i="3" s="1"/>
  <c r="M365" i="3" s="1"/>
  <c r="N365" i="3" s="1"/>
  <c r="J366" i="3"/>
  <c r="K366" i="3" s="1"/>
  <c r="M366" i="3" s="1"/>
  <c r="N366" i="3" s="1"/>
  <c r="J367" i="3"/>
  <c r="K367" i="3" s="1"/>
  <c r="M367" i="3" s="1"/>
  <c r="N367" i="3" s="1"/>
  <c r="J368" i="3"/>
  <c r="K368" i="3" s="1"/>
  <c r="M368" i="3" s="1"/>
  <c r="N368" i="3" s="1"/>
  <c r="J369" i="3"/>
  <c r="K369" i="3" s="1"/>
  <c r="M369" i="3" s="1"/>
  <c r="N369" i="3" s="1"/>
  <c r="J370" i="3"/>
  <c r="K370" i="3" s="1"/>
  <c r="M370" i="3" s="1"/>
  <c r="N370" i="3" s="1"/>
  <c r="J371" i="3"/>
  <c r="J372" i="3"/>
  <c r="K372" i="3" s="1"/>
  <c r="M372" i="3" s="1"/>
  <c r="N372" i="3" s="1"/>
  <c r="J373" i="3"/>
  <c r="K373" i="3" s="1"/>
  <c r="M373" i="3" s="1"/>
  <c r="N373" i="3" s="1"/>
  <c r="J374" i="3"/>
  <c r="K374" i="3" s="1"/>
  <c r="M374" i="3" s="1"/>
  <c r="N374" i="3" s="1"/>
  <c r="J375" i="3"/>
  <c r="K375" i="3" s="1"/>
  <c r="M375" i="3" s="1"/>
  <c r="N375" i="3" s="1"/>
  <c r="J376" i="3"/>
  <c r="K376" i="3" s="1"/>
  <c r="M376" i="3" s="1"/>
  <c r="N376" i="3" s="1"/>
  <c r="J377" i="3"/>
  <c r="J378" i="3"/>
  <c r="K378" i="3" s="1"/>
  <c r="M378" i="3" s="1"/>
  <c r="N378" i="3" s="1"/>
  <c r="J379" i="3"/>
  <c r="K379" i="3" s="1"/>
  <c r="M379" i="3" s="1"/>
  <c r="N379" i="3" s="1"/>
  <c r="J380" i="3"/>
  <c r="K380" i="3" s="1"/>
  <c r="M380" i="3" s="1"/>
  <c r="N380" i="3" s="1"/>
  <c r="J381" i="3"/>
  <c r="K381" i="3" s="1"/>
  <c r="M381" i="3" s="1"/>
  <c r="N381" i="3" s="1"/>
  <c r="J382" i="3"/>
  <c r="K382" i="3" s="1"/>
  <c r="M382" i="3" s="1"/>
  <c r="N382" i="3" s="1"/>
  <c r="J383" i="3"/>
  <c r="K383" i="3" s="1"/>
  <c r="M383" i="3" s="1"/>
  <c r="N383" i="3" s="1"/>
  <c r="J384" i="3"/>
  <c r="K384" i="3" s="1"/>
  <c r="M384" i="3" s="1"/>
  <c r="N384" i="3" s="1"/>
  <c r="J385" i="3"/>
  <c r="K385" i="3" s="1"/>
  <c r="M385" i="3" s="1"/>
  <c r="N385" i="3" s="1"/>
  <c r="J386" i="3"/>
  <c r="K386" i="3" s="1"/>
  <c r="M386" i="3" s="1"/>
  <c r="N386" i="3" s="1"/>
  <c r="J387" i="3"/>
  <c r="K387" i="3" s="1"/>
  <c r="M387" i="3" s="1"/>
  <c r="N387" i="3" s="1"/>
  <c r="J388" i="3"/>
  <c r="K388" i="3" s="1"/>
  <c r="M388" i="3" s="1"/>
  <c r="N388" i="3" s="1"/>
  <c r="J389" i="3"/>
  <c r="J390" i="3"/>
  <c r="K390" i="3" s="1"/>
  <c r="M390" i="3" s="1"/>
  <c r="N390" i="3" s="1"/>
  <c r="J391" i="3"/>
  <c r="K391" i="3" s="1"/>
  <c r="M391" i="3" s="1"/>
  <c r="N391" i="3" s="1"/>
  <c r="J392" i="3"/>
  <c r="K392" i="3" s="1"/>
  <c r="M392" i="3" s="1"/>
  <c r="N392" i="3" s="1"/>
  <c r="J393" i="3"/>
  <c r="K393" i="3" s="1"/>
  <c r="M393" i="3" s="1"/>
  <c r="N393" i="3" s="1"/>
  <c r="J394" i="3"/>
  <c r="K394" i="3" s="1"/>
  <c r="M394" i="3" s="1"/>
  <c r="N394" i="3" s="1"/>
  <c r="J395" i="3"/>
  <c r="J396" i="3"/>
  <c r="K396" i="3" s="1"/>
  <c r="M396" i="3" s="1"/>
  <c r="N396" i="3" s="1"/>
  <c r="J397" i="3"/>
  <c r="K397" i="3" s="1"/>
  <c r="M397" i="3" s="1"/>
  <c r="N397" i="3" s="1"/>
  <c r="J398" i="3"/>
  <c r="K398" i="3" s="1"/>
  <c r="M398" i="3" s="1"/>
  <c r="N398" i="3" s="1"/>
  <c r="J399" i="3"/>
  <c r="K399" i="3" s="1"/>
  <c r="M399" i="3" s="1"/>
  <c r="N399" i="3" s="1"/>
  <c r="J400" i="3"/>
  <c r="K400" i="3" s="1"/>
  <c r="M400" i="3" s="1"/>
  <c r="N400" i="3" s="1"/>
  <c r="J401" i="3"/>
  <c r="K401" i="3" s="1"/>
  <c r="M401" i="3" s="1"/>
  <c r="N401" i="3" s="1"/>
  <c r="J402" i="3"/>
  <c r="K402" i="3" s="1"/>
  <c r="M402" i="3" s="1"/>
  <c r="N402" i="3" s="1"/>
  <c r="J403" i="3"/>
  <c r="K403" i="3" s="1"/>
  <c r="M403" i="3" s="1"/>
  <c r="N403" i="3" s="1"/>
  <c r="J404" i="3"/>
  <c r="K404" i="3" s="1"/>
  <c r="M404" i="3" s="1"/>
  <c r="N404" i="3" s="1"/>
  <c r="J405" i="3"/>
  <c r="K405" i="3" s="1"/>
  <c r="M405" i="3" s="1"/>
  <c r="N405" i="3" s="1"/>
  <c r="J406" i="3"/>
  <c r="K406" i="3" s="1"/>
  <c r="M406" i="3" s="1"/>
  <c r="N406" i="3" s="1"/>
  <c r="J407" i="3"/>
  <c r="J408" i="3"/>
  <c r="K408" i="3" s="1"/>
  <c r="M408" i="3" s="1"/>
  <c r="N408" i="3" s="1"/>
  <c r="J409" i="3"/>
  <c r="K409" i="3" s="1"/>
  <c r="M409" i="3" s="1"/>
  <c r="N409" i="3" s="1"/>
  <c r="J410" i="3"/>
  <c r="K410" i="3" s="1"/>
  <c r="M410" i="3" s="1"/>
  <c r="N410" i="3" s="1"/>
  <c r="J411" i="3"/>
  <c r="K411" i="3" s="1"/>
  <c r="M411" i="3" s="1"/>
  <c r="N411" i="3" s="1"/>
  <c r="J412" i="3"/>
  <c r="K412" i="3" s="1"/>
  <c r="M412" i="3" s="1"/>
  <c r="N412" i="3" s="1"/>
  <c r="J413" i="3"/>
  <c r="J414" i="3"/>
  <c r="K414" i="3" s="1"/>
  <c r="M414" i="3" s="1"/>
  <c r="N414" i="3" s="1"/>
  <c r="J415" i="3"/>
  <c r="K415" i="3" s="1"/>
  <c r="M415" i="3" s="1"/>
  <c r="N415" i="3" s="1"/>
  <c r="J416" i="3"/>
  <c r="K416" i="3" s="1"/>
  <c r="J417" i="3"/>
  <c r="K417" i="3" s="1"/>
  <c r="M417" i="3" s="1"/>
  <c r="N417" i="3" s="1"/>
  <c r="J418" i="3"/>
  <c r="J419" i="3"/>
  <c r="K419" i="3" s="1"/>
  <c r="M419" i="3" s="1"/>
  <c r="N419" i="3" s="1"/>
  <c r="J420" i="3"/>
  <c r="J421" i="3"/>
  <c r="K421" i="3" s="1"/>
  <c r="J422" i="3"/>
  <c r="K422" i="3" s="1"/>
  <c r="M422" i="3" s="1"/>
  <c r="N422" i="3" s="1"/>
  <c r="J423" i="3"/>
  <c r="K423" i="3" s="1"/>
  <c r="J424" i="3"/>
  <c r="K424" i="3" s="1"/>
  <c r="M424" i="3" s="1"/>
  <c r="N424" i="3" s="1"/>
  <c r="J425" i="3"/>
  <c r="J426" i="3"/>
  <c r="K426" i="3" s="1"/>
  <c r="M426" i="3" s="1"/>
  <c r="N426" i="3" s="1"/>
  <c r="J427" i="3"/>
  <c r="K427" i="3" s="1"/>
  <c r="M427" i="3" s="1"/>
  <c r="N427" i="3" s="1"/>
  <c r="J428" i="3"/>
  <c r="K428" i="3" s="1"/>
  <c r="M428" i="3" s="1"/>
  <c r="N428" i="3" s="1"/>
  <c r="J429" i="3"/>
  <c r="K429" i="3" s="1"/>
  <c r="M429" i="3" s="1"/>
  <c r="N429" i="3" s="1"/>
  <c r="J430" i="3"/>
  <c r="K430" i="3" s="1"/>
  <c r="M430" i="3" s="1"/>
  <c r="N430" i="3" s="1"/>
  <c r="J431" i="3"/>
  <c r="J432" i="3"/>
  <c r="K432" i="3" s="1"/>
  <c r="M432" i="3" s="1"/>
  <c r="N432" i="3" s="1"/>
  <c r="J433" i="3"/>
  <c r="K433" i="3" s="1"/>
  <c r="M433" i="3" s="1"/>
  <c r="N433" i="3" s="1"/>
  <c r="J434" i="3"/>
  <c r="K434" i="3" s="1"/>
  <c r="M434" i="3" s="1"/>
  <c r="N434" i="3" s="1"/>
  <c r="J435" i="3"/>
  <c r="K435" i="3" s="1"/>
  <c r="M435" i="3" s="1"/>
  <c r="N435" i="3" s="1"/>
  <c r="J436" i="3"/>
  <c r="K436" i="3" s="1"/>
  <c r="M436" i="3" s="1"/>
  <c r="N436" i="3" s="1"/>
  <c r="J437" i="3"/>
  <c r="J438" i="3"/>
  <c r="K438" i="3" s="1"/>
  <c r="M438" i="3" s="1"/>
  <c r="N438" i="3" s="1"/>
  <c r="J439" i="3"/>
  <c r="K439" i="3" s="1"/>
  <c r="M439" i="3" s="1"/>
  <c r="N439" i="3" s="1"/>
  <c r="J440" i="3"/>
  <c r="K440" i="3" s="1"/>
  <c r="M440" i="3" s="1"/>
  <c r="N440" i="3" s="1"/>
  <c r="J441" i="3"/>
  <c r="K441" i="3" s="1"/>
  <c r="M441" i="3" s="1"/>
  <c r="N441" i="3" s="1"/>
  <c r="J442" i="3"/>
  <c r="K442" i="3" s="1"/>
  <c r="M442" i="3" s="1"/>
  <c r="N442" i="3" s="1"/>
  <c r="J443" i="3"/>
  <c r="K443" i="3" s="1"/>
  <c r="M443" i="3" s="1"/>
  <c r="N443" i="3" s="1"/>
  <c r="J444" i="3"/>
  <c r="K444" i="3" s="1"/>
  <c r="M444" i="3" s="1"/>
  <c r="N444" i="3" s="1"/>
  <c r="J445" i="3"/>
  <c r="K445" i="3" s="1"/>
  <c r="M445" i="3" s="1"/>
  <c r="N445" i="3" s="1"/>
  <c r="J446" i="3"/>
  <c r="K446" i="3" s="1"/>
  <c r="M446" i="3" s="1"/>
  <c r="N446" i="3" s="1"/>
  <c r="J447" i="3"/>
  <c r="K447" i="3" s="1"/>
  <c r="M447" i="3" s="1"/>
  <c r="N447" i="3" s="1"/>
  <c r="J448" i="3"/>
  <c r="K448" i="3" s="1"/>
  <c r="M448" i="3" s="1"/>
  <c r="N448" i="3" s="1"/>
  <c r="J449" i="3"/>
  <c r="K449" i="3" s="1"/>
  <c r="M449" i="3" s="1"/>
  <c r="N449" i="3" s="1"/>
  <c r="J450" i="3"/>
  <c r="K450" i="3" s="1"/>
  <c r="M450" i="3" s="1"/>
  <c r="N450" i="3" s="1"/>
  <c r="J451" i="3"/>
  <c r="K451" i="3" s="1"/>
  <c r="M451" i="3" s="1"/>
  <c r="N451" i="3" s="1"/>
  <c r="J452" i="3"/>
  <c r="K452" i="3" s="1"/>
  <c r="M452" i="3" s="1"/>
  <c r="N452" i="3" s="1"/>
  <c r="J453" i="3"/>
  <c r="K453" i="3" s="1"/>
  <c r="M453" i="3" s="1"/>
  <c r="N453" i="3" s="1"/>
  <c r="J454" i="3"/>
  <c r="K454" i="3" s="1"/>
  <c r="M454" i="3" s="1"/>
  <c r="N454" i="3" s="1"/>
  <c r="J455" i="3"/>
  <c r="K455" i="3" s="1"/>
  <c r="M455" i="3" s="1"/>
  <c r="N455" i="3" s="1"/>
  <c r="J456" i="3"/>
  <c r="K456" i="3" s="1"/>
  <c r="M456" i="3" s="1"/>
  <c r="N456" i="3" s="1"/>
  <c r="J457" i="3"/>
  <c r="K457" i="3" s="1"/>
  <c r="M457" i="3" s="1"/>
  <c r="N457" i="3" s="1"/>
  <c r="J458" i="3"/>
  <c r="K458" i="3" s="1"/>
  <c r="M458" i="3" s="1"/>
  <c r="N458" i="3" s="1"/>
  <c r="J459" i="3"/>
  <c r="K459" i="3" s="1"/>
  <c r="M459" i="3" s="1"/>
  <c r="N459" i="3" s="1"/>
  <c r="J460" i="3"/>
  <c r="K460" i="3" s="1"/>
  <c r="M460" i="3" s="1"/>
  <c r="N460" i="3" s="1"/>
  <c r="J461" i="3"/>
  <c r="K461" i="3" s="1"/>
  <c r="M461" i="3" s="1"/>
  <c r="N461" i="3" s="1"/>
  <c r="J462" i="3"/>
  <c r="K462" i="3" s="1"/>
  <c r="M462" i="3" s="1"/>
  <c r="N462" i="3" s="1"/>
  <c r="J463" i="3"/>
  <c r="K463" i="3" s="1"/>
  <c r="M463" i="3" s="1"/>
  <c r="N463" i="3" s="1"/>
  <c r="J464" i="3"/>
  <c r="K464" i="3" s="1"/>
  <c r="M464" i="3" s="1"/>
  <c r="N464" i="3" s="1"/>
  <c r="J465" i="3"/>
  <c r="K465" i="3" s="1"/>
  <c r="M465" i="3" s="1"/>
  <c r="N465" i="3" s="1"/>
  <c r="J466" i="3"/>
  <c r="K466" i="3" s="1"/>
  <c r="M466" i="3" s="1"/>
  <c r="N466" i="3" s="1"/>
  <c r="J467" i="3"/>
  <c r="J468" i="3"/>
  <c r="K468" i="3" s="1"/>
  <c r="M468" i="3" s="1"/>
  <c r="N468" i="3" s="1"/>
  <c r="J469" i="3"/>
  <c r="K469" i="3" s="1"/>
  <c r="M469" i="3" s="1"/>
  <c r="N469" i="3" s="1"/>
  <c r="J470" i="3"/>
  <c r="K470" i="3" s="1"/>
  <c r="M470" i="3" s="1"/>
  <c r="N470" i="3" s="1"/>
  <c r="J471" i="3"/>
  <c r="K471" i="3" s="1"/>
  <c r="M471" i="3" s="1"/>
  <c r="N471" i="3" s="1"/>
  <c r="J472" i="3"/>
  <c r="K472" i="3" s="1"/>
  <c r="M472" i="3" s="1"/>
  <c r="N472" i="3" s="1"/>
  <c r="J473" i="3"/>
  <c r="J474" i="3"/>
  <c r="K474" i="3" s="1"/>
  <c r="M474" i="3" s="1"/>
  <c r="N474" i="3" s="1"/>
  <c r="J476" i="3"/>
  <c r="K476" i="3" s="1"/>
  <c r="M476" i="3" s="1"/>
  <c r="N476" i="3" s="1"/>
  <c r="J477" i="3"/>
  <c r="K477" i="3" s="1"/>
  <c r="M477" i="3" s="1"/>
  <c r="N477" i="3" s="1"/>
  <c r="J478" i="3"/>
  <c r="K478" i="3" s="1"/>
  <c r="M478" i="3" s="1"/>
  <c r="N478" i="3" s="1"/>
  <c r="J479" i="3"/>
  <c r="K479" i="3" s="1"/>
  <c r="M479" i="3" s="1"/>
  <c r="N479" i="3" s="1"/>
  <c r="J480" i="3"/>
  <c r="J3" i="3"/>
  <c r="K4" i="3"/>
  <c r="M4" i="3" s="1"/>
  <c r="N4" i="3" s="1"/>
  <c r="K6" i="3"/>
  <c r="M6" i="3" s="1"/>
  <c r="N6" i="3" s="1"/>
  <c r="K7" i="3"/>
  <c r="M7" i="3" s="1"/>
  <c r="N7" i="3" s="1"/>
  <c r="K8" i="3"/>
  <c r="M8" i="3" s="1"/>
  <c r="N8" i="3" s="1"/>
  <c r="K9" i="3"/>
  <c r="M9" i="3" s="1"/>
  <c r="N9" i="3" s="1"/>
  <c r="K16" i="3"/>
  <c r="M16" i="3" s="1"/>
  <c r="N16" i="3" s="1"/>
  <c r="K21" i="3"/>
  <c r="M21" i="3" s="1"/>
  <c r="N21" i="3" s="1"/>
  <c r="K26" i="3"/>
  <c r="M26" i="3" s="1"/>
  <c r="N26" i="3" s="1"/>
  <c r="K27" i="3"/>
  <c r="M27" i="3" s="1"/>
  <c r="N27" i="3" s="1"/>
  <c r="K28" i="3"/>
  <c r="M28" i="3" s="1"/>
  <c r="N28" i="3" s="1"/>
  <c r="K29" i="3"/>
  <c r="M29" i="3" s="1"/>
  <c r="N29" i="3" s="1"/>
  <c r="K30" i="3"/>
  <c r="M30" i="3" s="1"/>
  <c r="N30" i="3" s="1"/>
  <c r="K31" i="3"/>
  <c r="M31" i="3" s="1"/>
  <c r="N31" i="3" s="1"/>
  <c r="K32" i="3"/>
  <c r="M32" i="3" s="1"/>
  <c r="N32" i="3" s="1"/>
  <c r="K33" i="3"/>
  <c r="M33" i="3" s="1"/>
  <c r="N33" i="3" s="1"/>
  <c r="K35" i="3"/>
  <c r="M35" i="3" s="1"/>
  <c r="N35" i="3" s="1"/>
  <c r="K36" i="3"/>
  <c r="M36" i="3" s="1"/>
  <c r="N36" i="3" s="1"/>
  <c r="K41" i="3"/>
  <c r="K42" i="3"/>
  <c r="M42" i="3" s="1"/>
  <c r="N42" i="3" s="1"/>
  <c r="K43" i="3"/>
  <c r="K45" i="3"/>
  <c r="M45" i="3" s="1"/>
  <c r="N45" i="3" s="1"/>
  <c r="K52" i="3"/>
  <c r="M52" i="3" s="1"/>
  <c r="N52" i="3" s="1"/>
  <c r="K54" i="3"/>
  <c r="M54" i="3" s="1"/>
  <c r="N54" i="3" s="1"/>
  <c r="K57" i="3"/>
  <c r="M57" i="3" s="1"/>
  <c r="N57" i="3" s="1"/>
  <c r="K58" i="3"/>
  <c r="M58" i="3" s="1"/>
  <c r="N58" i="3" s="1"/>
  <c r="K60" i="3"/>
  <c r="K62" i="3"/>
  <c r="M62" i="3" s="1"/>
  <c r="N62" i="3" s="1"/>
  <c r="K63" i="3"/>
  <c r="M63" i="3" s="1"/>
  <c r="N63" i="3" s="1"/>
  <c r="K64" i="3"/>
  <c r="M64" i="3" s="1"/>
  <c r="N64" i="3" s="1"/>
  <c r="K65" i="3"/>
  <c r="M65" i="3" s="1"/>
  <c r="N65" i="3" s="1"/>
  <c r="K66" i="3"/>
  <c r="M66" i="3" s="1"/>
  <c r="N66" i="3" s="1"/>
  <c r="K67" i="3"/>
  <c r="M67" i="3" s="1"/>
  <c r="N67" i="3" s="1"/>
  <c r="K68" i="3"/>
  <c r="M68" i="3" s="1"/>
  <c r="N68" i="3" s="1"/>
  <c r="K69" i="3"/>
  <c r="M69" i="3" s="1"/>
  <c r="N69" i="3" s="1"/>
  <c r="K70" i="3"/>
  <c r="M70" i="3" s="1"/>
  <c r="N70" i="3" s="1"/>
  <c r="K71" i="3"/>
  <c r="M71" i="3" s="1"/>
  <c r="N71" i="3" s="1"/>
  <c r="K72" i="3"/>
  <c r="M72" i="3" s="1"/>
  <c r="N72" i="3" s="1"/>
  <c r="K73" i="3"/>
  <c r="M73" i="3" s="1"/>
  <c r="N73" i="3" s="1"/>
  <c r="K74" i="3"/>
  <c r="M74" i="3" s="1"/>
  <c r="N74" i="3" s="1"/>
  <c r="K75" i="3"/>
  <c r="M75" i="3" s="1"/>
  <c r="N75" i="3" s="1"/>
  <c r="K78" i="3"/>
  <c r="M78" i="3" s="1"/>
  <c r="N78" i="3" s="1"/>
  <c r="K81" i="3"/>
  <c r="M81" i="3" s="1"/>
  <c r="N81" i="3" s="1"/>
  <c r="K82" i="3"/>
  <c r="K88" i="3"/>
  <c r="M88" i="3" s="1"/>
  <c r="N88" i="3" s="1"/>
  <c r="K89" i="3"/>
  <c r="M89" i="3" s="1"/>
  <c r="N89" i="3" s="1"/>
  <c r="K90" i="3"/>
  <c r="M90" i="3" s="1"/>
  <c r="N90" i="3" s="1"/>
  <c r="K93" i="3"/>
  <c r="M93" i="3" s="1"/>
  <c r="N93" i="3" s="1"/>
  <c r="K98" i="3"/>
  <c r="M98" i="3" s="1"/>
  <c r="N98" i="3" s="1"/>
  <c r="K99" i="3"/>
  <c r="M99" i="3" s="1"/>
  <c r="N99" i="3" s="1"/>
  <c r="K100" i="3"/>
  <c r="M100" i="3" s="1"/>
  <c r="N100" i="3" s="1"/>
  <c r="K101" i="3"/>
  <c r="M101" i="3" s="1"/>
  <c r="N101" i="3" s="1"/>
  <c r="K102" i="3"/>
  <c r="M102" i="3" s="1"/>
  <c r="N102" i="3" s="1"/>
  <c r="K103" i="3"/>
  <c r="M103" i="3" s="1"/>
  <c r="N103" i="3" s="1"/>
  <c r="K104" i="3"/>
  <c r="M104" i="3" s="1"/>
  <c r="N104" i="3" s="1"/>
  <c r="K105" i="3"/>
  <c r="M105" i="3" s="1"/>
  <c r="N105" i="3" s="1"/>
  <c r="K106" i="3"/>
  <c r="M106" i="3" s="1"/>
  <c r="N106" i="3" s="1"/>
  <c r="K113" i="3"/>
  <c r="M113" i="3" s="1"/>
  <c r="N113" i="3" s="1"/>
  <c r="K114" i="3"/>
  <c r="M114" i="3" s="1"/>
  <c r="N114" i="3" s="1"/>
  <c r="K117" i="3"/>
  <c r="M117" i="3" s="1"/>
  <c r="N117" i="3" s="1"/>
  <c r="K124" i="3"/>
  <c r="M124" i="3" s="1"/>
  <c r="N124" i="3" s="1"/>
  <c r="K125" i="3"/>
  <c r="M125" i="3" s="1"/>
  <c r="N125" i="3" s="1"/>
  <c r="K126" i="3"/>
  <c r="M126" i="3" s="1"/>
  <c r="N126" i="3" s="1"/>
  <c r="K129" i="3"/>
  <c r="M129" i="3" s="1"/>
  <c r="N129" i="3" s="1"/>
  <c r="K139" i="3"/>
  <c r="M139" i="3" s="1"/>
  <c r="N139" i="3" s="1"/>
  <c r="K143" i="3"/>
  <c r="M143" i="3" s="1"/>
  <c r="N143" i="3" s="1"/>
  <c r="K144" i="3"/>
  <c r="M144" i="3" s="1"/>
  <c r="N144" i="3" s="1"/>
  <c r="K150" i="3"/>
  <c r="M150" i="3" s="1"/>
  <c r="N150" i="3" s="1"/>
  <c r="K155" i="3"/>
  <c r="M155" i="3" s="1"/>
  <c r="N155" i="3" s="1"/>
  <c r="K156" i="3"/>
  <c r="M156" i="3" s="1"/>
  <c r="N156" i="3" s="1"/>
  <c r="K163" i="3"/>
  <c r="M163" i="3" s="1"/>
  <c r="N163" i="3" s="1"/>
  <c r="K164" i="3"/>
  <c r="M164" i="3" s="1"/>
  <c r="N164" i="3" s="1"/>
  <c r="K167" i="3"/>
  <c r="M167" i="3" s="1"/>
  <c r="N167" i="3" s="1"/>
  <c r="K174" i="3"/>
  <c r="M174" i="3" s="1"/>
  <c r="N174" i="3" s="1"/>
  <c r="K179" i="3"/>
  <c r="M179" i="3" s="1"/>
  <c r="N179" i="3" s="1"/>
  <c r="K186" i="3"/>
  <c r="M186" i="3" s="1"/>
  <c r="N186" i="3" s="1"/>
  <c r="K187" i="3"/>
  <c r="M187" i="3" s="1"/>
  <c r="N187" i="3" s="1"/>
  <c r="K191" i="3"/>
  <c r="M191" i="3" s="1"/>
  <c r="N191" i="3" s="1"/>
  <c r="K192" i="3"/>
  <c r="M192" i="3" s="1"/>
  <c r="N192" i="3" s="1"/>
  <c r="K193" i="3"/>
  <c r="M193" i="3" s="1"/>
  <c r="N193" i="3" s="1"/>
  <c r="K194" i="3"/>
  <c r="M194" i="3" s="1"/>
  <c r="N194" i="3" s="1"/>
  <c r="K195" i="3"/>
  <c r="M195" i="3" s="1"/>
  <c r="N195" i="3" s="1"/>
  <c r="K201" i="3"/>
  <c r="M201" i="3" s="1"/>
  <c r="N201" i="3" s="1"/>
  <c r="K202" i="3"/>
  <c r="M202" i="3" s="1"/>
  <c r="N202" i="3" s="1"/>
  <c r="K203" i="3"/>
  <c r="M203" i="3" s="1"/>
  <c r="N203" i="3" s="1"/>
  <c r="K204" i="3"/>
  <c r="M204" i="3" s="1"/>
  <c r="N204" i="3" s="1"/>
  <c r="K205" i="3"/>
  <c r="M205" i="3" s="1"/>
  <c r="N205" i="3" s="1"/>
  <c r="K206" i="3"/>
  <c r="M206" i="3" s="1"/>
  <c r="N206" i="3" s="1"/>
  <c r="K207" i="3"/>
  <c r="M207" i="3" s="1"/>
  <c r="N207" i="3" s="1"/>
  <c r="K208" i="3"/>
  <c r="M208" i="3" s="1"/>
  <c r="N208" i="3" s="1"/>
  <c r="K209" i="3"/>
  <c r="M209" i="3" s="1"/>
  <c r="N209" i="3" s="1"/>
  <c r="K210" i="3"/>
  <c r="M210" i="3" s="1"/>
  <c r="N210" i="3" s="1"/>
  <c r="K211" i="3"/>
  <c r="M211" i="3" s="1"/>
  <c r="N211" i="3" s="1"/>
  <c r="K212" i="3"/>
  <c r="M212" i="3" s="1"/>
  <c r="N212" i="3" s="1"/>
  <c r="K213" i="3"/>
  <c r="M213" i="3" s="1"/>
  <c r="N213" i="3" s="1"/>
  <c r="K214" i="3"/>
  <c r="M214" i="3" s="1"/>
  <c r="N214" i="3" s="1"/>
  <c r="K215" i="3"/>
  <c r="M215" i="3" s="1"/>
  <c r="N215" i="3" s="1"/>
  <c r="K216" i="3"/>
  <c r="M216" i="3" s="1"/>
  <c r="N216" i="3" s="1"/>
  <c r="K217" i="3"/>
  <c r="M217" i="3" s="1"/>
  <c r="N217" i="3" s="1"/>
  <c r="K218" i="3"/>
  <c r="M218" i="3" s="1"/>
  <c r="N218" i="3" s="1"/>
  <c r="K223" i="3"/>
  <c r="M223" i="3" s="1"/>
  <c r="N223" i="3" s="1"/>
  <c r="K227" i="3"/>
  <c r="M227" i="3" s="1"/>
  <c r="N227" i="3" s="1"/>
  <c r="K228" i="3"/>
  <c r="M228" i="3" s="1"/>
  <c r="N228" i="3" s="1"/>
  <c r="K239" i="3"/>
  <c r="M239" i="3" s="1"/>
  <c r="N239" i="3" s="1"/>
  <c r="K240" i="3"/>
  <c r="M240" i="3" s="1"/>
  <c r="N240" i="3" s="1"/>
  <c r="K246" i="3"/>
  <c r="M246" i="3" s="1"/>
  <c r="N246" i="3" s="1"/>
  <c r="K247" i="3"/>
  <c r="M247" i="3" s="1"/>
  <c r="N247" i="3" s="1"/>
  <c r="K248" i="3"/>
  <c r="M248" i="3" s="1"/>
  <c r="N248" i="3" s="1"/>
  <c r="K251" i="3"/>
  <c r="M251" i="3" s="1"/>
  <c r="N251" i="3" s="1"/>
  <c r="K263" i="3"/>
  <c r="M263" i="3" s="1"/>
  <c r="N263" i="3" s="1"/>
  <c r="K270" i="3"/>
  <c r="M270" i="3" s="1"/>
  <c r="N270" i="3" s="1"/>
  <c r="K271" i="3"/>
  <c r="M271" i="3" s="1"/>
  <c r="N271" i="3" s="1"/>
  <c r="K275" i="3"/>
  <c r="M275" i="3" s="1"/>
  <c r="N275" i="3" s="1"/>
  <c r="K276" i="3"/>
  <c r="M276" i="3" s="1"/>
  <c r="N276" i="3" s="1"/>
  <c r="K287" i="3"/>
  <c r="M287" i="3" s="1"/>
  <c r="N287" i="3" s="1"/>
  <c r="K294" i="3"/>
  <c r="M294" i="3" s="1"/>
  <c r="N294" i="3" s="1"/>
  <c r="K295" i="3"/>
  <c r="M295" i="3" s="1"/>
  <c r="N295" i="3" s="1"/>
  <c r="K299" i="3"/>
  <c r="M299" i="3" s="1"/>
  <c r="N299" i="3" s="1"/>
  <c r="K311" i="3"/>
  <c r="M311" i="3" s="1"/>
  <c r="N311" i="3" s="1"/>
  <c r="K312" i="3"/>
  <c r="M312" i="3" s="1"/>
  <c r="N312" i="3" s="1"/>
  <c r="K319" i="3"/>
  <c r="M319" i="3" s="1"/>
  <c r="N319" i="3" s="1"/>
  <c r="K323" i="3"/>
  <c r="M323" i="3" s="1"/>
  <c r="N323" i="3" s="1"/>
  <c r="K335" i="3"/>
  <c r="M335" i="3" s="1"/>
  <c r="N335" i="3" s="1"/>
  <c r="K342" i="3"/>
  <c r="M342" i="3" s="1"/>
  <c r="N342" i="3" s="1"/>
  <c r="K343" i="3"/>
  <c r="M343" i="3" s="1"/>
  <c r="N343" i="3" s="1"/>
  <c r="K371" i="3"/>
  <c r="M371" i="3" s="1"/>
  <c r="N371" i="3" s="1"/>
  <c r="K395" i="3"/>
  <c r="M395" i="3" s="1"/>
  <c r="N395" i="3" s="1"/>
  <c r="K407" i="3"/>
  <c r="M407" i="3" s="1"/>
  <c r="N407" i="3" s="1"/>
  <c r="K418" i="3"/>
  <c r="M418" i="3" s="1"/>
  <c r="N418" i="3" s="1"/>
  <c r="K420" i="3"/>
  <c r="M420" i="3" s="1"/>
  <c r="N420" i="3" s="1"/>
  <c r="K431" i="3"/>
  <c r="M431" i="3" s="1"/>
  <c r="N431" i="3" s="1"/>
  <c r="K467" i="3"/>
  <c r="M467" i="3" s="1"/>
  <c r="N467" i="3" s="1"/>
  <c r="K480" i="3"/>
  <c r="M480" i="3" s="1"/>
  <c r="N480" i="3" s="1"/>
  <c r="K473" i="3" l="1"/>
  <c r="M473" i="3" s="1"/>
  <c r="N473" i="3" s="1"/>
  <c r="K437" i="3"/>
  <c r="M437" i="3" s="1"/>
  <c r="N437" i="3" s="1"/>
  <c r="K425" i="3"/>
  <c r="M425" i="3" s="1"/>
  <c r="N425" i="3" s="1"/>
  <c r="K413" i="3"/>
  <c r="M413" i="3" s="1"/>
  <c r="N413" i="3" s="1"/>
  <c r="K389" i="3"/>
  <c r="M389" i="3" s="1"/>
  <c r="N389" i="3" s="1"/>
  <c r="K377" i="3"/>
  <c r="M377" i="3" s="1"/>
  <c r="N377" i="3" s="1"/>
  <c r="K353" i="3"/>
  <c r="M353" i="3" s="1"/>
  <c r="N353" i="3" s="1"/>
  <c r="K341" i="3"/>
  <c r="M341" i="3" s="1"/>
  <c r="N341" i="3" s="1"/>
  <c r="K317" i="3"/>
  <c r="M317" i="3" s="1"/>
  <c r="N317" i="3" s="1"/>
  <c r="K305" i="3"/>
  <c r="M305" i="3" s="1"/>
  <c r="N305" i="3" s="1"/>
  <c r="K281" i="3"/>
  <c r="M281" i="3" s="1"/>
  <c r="N281" i="3" s="1"/>
  <c r="K257" i="3"/>
  <c r="M257" i="3" s="1"/>
  <c r="N257" i="3" s="1"/>
  <c r="K245" i="3"/>
  <c r="M245" i="3" s="1"/>
  <c r="N245" i="3" s="1"/>
  <c r="K233" i="3"/>
  <c r="M233" i="3" s="1"/>
  <c r="N233" i="3" s="1"/>
  <c r="K221" i="3"/>
  <c r="M221" i="3" s="1"/>
  <c r="N221" i="3" s="1"/>
  <c r="K185" i="3"/>
  <c r="M185" i="3" s="1"/>
  <c r="N185" i="3" s="1"/>
  <c r="K173" i="3"/>
  <c r="M173" i="3" s="1"/>
  <c r="N173" i="3" s="1"/>
  <c r="K3" i="3"/>
  <c r="M3" i="3" s="1"/>
  <c r="N3" i="3" s="1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5" i="1"/>
  <c r="D13" i="1" l="1"/>
  <c r="E13" i="1"/>
  <c r="F13" i="1"/>
  <c r="G13" i="1"/>
  <c r="H13" i="1"/>
  <c r="I13" i="1"/>
  <c r="J13" i="1"/>
  <c r="C13" i="1"/>
  <c r="K13" i="1" l="1"/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Q4" i="3"/>
  <c r="P4" i="3" s="1"/>
  <c r="Q5" i="3"/>
  <c r="P5" i="3" s="1"/>
  <c r="Q6" i="3"/>
  <c r="P6" i="3" s="1"/>
  <c r="Q7" i="3"/>
  <c r="P7" i="3" s="1"/>
  <c r="Q8" i="3"/>
  <c r="P8" i="3" s="1"/>
  <c r="Q9" i="3"/>
  <c r="P9" i="3" s="1"/>
  <c r="Q10" i="3"/>
  <c r="P10" i="3" s="1"/>
  <c r="Q11" i="3"/>
  <c r="P11" i="3" s="1"/>
  <c r="Q12" i="3"/>
  <c r="P12" i="3" s="1"/>
  <c r="Q13" i="3"/>
  <c r="P13" i="3" s="1"/>
  <c r="Q14" i="3"/>
  <c r="P14" i="3" s="1"/>
  <c r="Q15" i="3"/>
  <c r="P15" i="3" s="1"/>
  <c r="Q16" i="3"/>
  <c r="P16" i="3" s="1"/>
  <c r="Q17" i="3"/>
  <c r="P17" i="3" s="1"/>
  <c r="Q18" i="3"/>
  <c r="P18" i="3" s="1"/>
  <c r="Q19" i="3"/>
  <c r="P19" i="3" s="1"/>
  <c r="Q20" i="3"/>
  <c r="P20" i="3" s="1"/>
  <c r="Q21" i="3"/>
  <c r="P21" i="3" s="1"/>
  <c r="Q22" i="3"/>
  <c r="P22" i="3" s="1"/>
  <c r="Q23" i="3"/>
  <c r="P23" i="3" s="1"/>
  <c r="Q24" i="3"/>
  <c r="P24" i="3" s="1"/>
  <c r="Q25" i="3"/>
  <c r="P25" i="3" s="1"/>
  <c r="Q26" i="3"/>
  <c r="P26" i="3" s="1"/>
  <c r="Q27" i="3"/>
  <c r="P27" i="3" s="1"/>
  <c r="Q28" i="3"/>
  <c r="P28" i="3" s="1"/>
  <c r="Q29" i="3"/>
  <c r="P29" i="3" s="1"/>
  <c r="Q30" i="3"/>
  <c r="P30" i="3" s="1"/>
  <c r="Q31" i="3"/>
  <c r="P31" i="3" s="1"/>
  <c r="Q32" i="3"/>
  <c r="P32" i="3" s="1"/>
  <c r="Q33" i="3"/>
  <c r="P33" i="3" s="1"/>
  <c r="Q34" i="3"/>
  <c r="P34" i="3" s="1"/>
  <c r="Q35" i="3"/>
  <c r="P35" i="3" s="1"/>
  <c r="Q36" i="3"/>
  <c r="P36" i="3" s="1"/>
  <c r="Q37" i="3"/>
  <c r="P37" i="3" s="1"/>
  <c r="Q38" i="3"/>
  <c r="P38" i="3" s="1"/>
  <c r="Q39" i="3"/>
  <c r="P39" i="3" s="1"/>
  <c r="Q40" i="3"/>
  <c r="P40" i="3" s="1"/>
  <c r="Q41" i="3"/>
  <c r="P41" i="3" s="1"/>
  <c r="Q42" i="3"/>
  <c r="P42" i="3" s="1"/>
  <c r="Q43" i="3"/>
  <c r="P43" i="3" s="1"/>
  <c r="Q44" i="3"/>
  <c r="P44" i="3" s="1"/>
  <c r="Q45" i="3"/>
  <c r="P45" i="3" s="1"/>
  <c r="Q46" i="3"/>
  <c r="P46" i="3" s="1"/>
  <c r="Q47" i="3"/>
  <c r="P47" i="3" s="1"/>
  <c r="Q48" i="3"/>
  <c r="P48" i="3" s="1"/>
  <c r="Q49" i="3"/>
  <c r="P49" i="3" s="1"/>
  <c r="Q50" i="3"/>
  <c r="P50" i="3" s="1"/>
  <c r="Q51" i="3"/>
  <c r="P51" i="3" s="1"/>
  <c r="Q52" i="3"/>
  <c r="P52" i="3" s="1"/>
  <c r="Q53" i="3"/>
  <c r="P53" i="3" s="1"/>
  <c r="Q54" i="3"/>
  <c r="P54" i="3" s="1"/>
  <c r="Q55" i="3"/>
  <c r="P55" i="3" s="1"/>
  <c r="Q56" i="3"/>
  <c r="P56" i="3" s="1"/>
  <c r="Q57" i="3"/>
  <c r="P57" i="3" s="1"/>
  <c r="Q58" i="3"/>
  <c r="P58" i="3" s="1"/>
  <c r="Q59" i="3"/>
  <c r="P59" i="3" s="1"/>
  <c r="Q60" i="3"/>
  <c r="P60" i="3" s="1"/>
  <c r="Q61" i="3"/>
  <c r="P61" i="3" s="1"/>
  <c r="Q62" i="3"/>
  <c r="P62" i="3" s="1"/>
  <c r="Q63" i="3"/>
  <c r="P63" i="3" s="1"/>
  <c r="Q64" i="3"/>
  <c r="P64" i="3" s="1"/>
  <c r="Q65" i="3"/>
  <c r="P65" i="3" s="1"/>
  <c r="Q66" i="3"/>
  <c r="P66" i="3" s="1"/>
  <c r="Q67" i="3"/>
  <c r="P67" i="3" s="1"/>
  <c r="Q68" i="3"/>
  <c r="P68" i="3" s="1"/>
  <c r="Q69" i="3"/>
  <c r="P69" i="3" s="1"/>
  <c r="Q70" i="3"/>
  <c r="P70" i="3" s="1"/>
  <c r="Q71" i="3"/>
  <c r="P71" i="3" s="1"/>
  <c r="Q72" i="3"/>
  <c r="P72" i="3" s="1"/>
  <c r="Q73" i="3"/>
  <c r="P73" i="3" s="1"/>
  <c r="Q74" i="3"/>
  <c r="P74" i="3" s="1"/>
  <c r="Q75" i="3"/>
  <c r="P75" i="3" s="1"/>
  <c r="Q76" i="3"/>
  <c r="P76" i="3" s="1"/>
  <c r="Q77" i="3"/>
  <c r="P77" i="3" s="1"/>
  <c r="Q78" i="3"/>
  <c r="P78" i="3" s="1"/>
  <c r="Q79" i="3"/>
  <c r="P79" i="3" s="1"/>
  <c r="Q80" i="3"/>
  <c r="P80" i="3" s="1"/>
  <c r="Q81" i="3"/>
  <c r="P81" i="3" s="1"/>
  <c r="Q82" i="3"/>
  <c r="P82" i="3" s="1"/>
  <c r="Q83" i="3"/>
  <c r="P83" i="3" s="1"/>
  <c r="Q84" i="3"/>
  <c r="P84" i="3" s="1"/>
  <c r="Q85" i="3"/>
  <c r="P85" i="3" s="1"/>
  <c r="Q86" i="3"/>
  <c r="P86" i="3" s="1"/>
  <c r="Q87" i="3"/>
  <c r="P87" i="3" s="1"/>
  <c r="Q88" i="3"/>
  <c r="P88" i="3" s="1"/>
  <c r="Q89" i="3"/>
  <c r="P89" i="3" s="1"/>
  <c r="Q90" i="3"/>
  <c r="P90" i="3" s="1"/>
  <c r="Q91" i="3"/>
  <c r="P91" i="3" s="1"/>
  <c r="Q92" i="3"/>
  <c r="P92" i="3" s="1"/>
  <c r="Q93" i="3"/>
  <c r="P93" i="3" s="1"/>
  <c r="Q94" i="3"/>
  <c r="P94" i="3" s="1"/>
  <c r="Q95" i="3"/>
  <c r="P95" i="3" s="1"/>
  <c r="Q96" i="3"/>
  <c r="P96" i="3" s="1"/>
  <c r="Q97" i="3"/>
  <c r="P97" i="3" s="1"/>
  <c r="Q98" i="3"/>
  <c r="P98" i="3" s="1"/>
  <c r="Q99" i="3"/>
  <c r="P99" i="3" s="1"/>
  <c r="Q100" i="3"/>
  <c r="P100" i="3" s="1"/>
  <c r="Q101" i="3"/>
  <c r="P101" i="3" s="1"/>
  <c r="Q102" i="3"/>
  <c r="P102" i="3" s="1"/>
  <c r="Q103" i="3"/>
  <c r="P103" i="3" s="1"/>
  <c r="Q104" i="3"/>
  <c r="P104" i="3" s="1"/>
  <c r="Q105" i="3"/>
  <c r="P105" i="3" s="1"/>
  <c r="Q106" i="3"/>
  <c r="P106" i="3" s="1"/>
  <c r="Q107" i="3"/>
  <c r="P107" i="3" s="1"/>
  <c r="Q108" i="3"/>
  <c r="P108" i="3" s="1"/>
  <c r="Q109" i="3"/>
  <c r="P109" i="3" s="1"/>
  <c r="Q110" i="3"/>
  <c r="P110" i="3" s="1"/>
  <c r="Q111" i="3"/>
  <c r="P111" i="3" s="1"/>
  <c r="Q112" i="3"/>
  <c r="P112" i="3" s="1"/>
  <c r="Q113" i="3"/>
  <c r="P113" i="3" s="1"/>
  <c r="Q114" i="3"/>
  <c r="P114" i="3" s="1"/>
  <c r="Q115" i="3"/>
  <c r="P115" i="3" s="1"/>
  <c r="Q116" i="3"/>
  <c r="P116" i="3" s="1"/>
  <c r="Q117" i="3"/>
  <c r="P117" i="3" s="1"/>
  <c r="Q118" i="3"/>
  <c r="P118" i="3" s="1"/>
  <c r="Q119" i="3"/>
  <c r="P119" i="3" s="1"/>
  <c r="Q120" i="3"/>
  <c r="P120" i="3" s="1"/>
  <c r="Q121" i="3"/>
  <c r="P121" i="3" s="1"/>
  <c r="Q122" i="3"/>
  <c r="P122" i="3" s="1"/>
  <c r="Q123" i="3"/>
  <c r="P123" i="3" s="1"/>
  <c r="Q124" i="3"/>
  <c r="P124" i="3" s="1"/>
  <c r="Q125" i="3"/>
  <c r="P125" i="3" s="1"/>
  <c r="Q126" i="3"/>
  <c r="P126" i="3" s="1"/>
  <c r="Q127" i="3"/>
  <c r="P127" i="3" s="1"/>
  <c r="Q128" i="3"/>
  <c r="P128" i="3" s="1"/>
  <c r="Q129" i="3"/>
  <c r="P129" i="3" s="1"/>
  <c r="Q130" i="3"/>
  <c r="P130" i="3" s="1"/>
  <c r="Q131" i="3"/>
  <c r="P131" i="3" s="1"/>
  <c r="Q132" i="3"/>
  <c r="P132" i="3" s="1"/>
  <c r="Q133" i="3"/>
  <c r="P133" i="3" s="1"/>
  <c r="Q136" i="3"/>
  <c r="P136" i="3" s="1"/>
  <c r="Q137" i="3"/>
  <c r="P137" i="3" s="1"/>
  <c r="Q138" i="3"/>
  <c r="P138" i="3" s="1"/>
  <c r="Q139" i="3"/>
  <c r="P139" i="3" s="1"/>
  <c r="Q140" i="3"/>
  <c r="P140" i="3" s="1"/>
  <c r="Q141" i="3"/>
  <c r="P141" i="3" s="1"/>
  <c r="Q142" i="3"/>
  <c r="P142" i="3" s="1"/>
  <c r="Q143" i="3"/>
  <c r="P143" i="3" s="1"/>
  <c r="Q144" i="3"/>
  <c r="P144" i="3" s="1"/>
  <c r="Q145" i="3"/>
  <c r="P145" i="3" s="1"/>
  <c r="Q146" i="3"/>
  <c r="P146" i="3" s="1"/>
  <c r="Q147" i="3"/>
  <c r="P147" i="3" s="1"/>
  <c r="Q148" i="3"/>
  <c r="P148" i="3" s="1"/>
  <c r="Q149" i="3"/>
  <c r="P149" i="3" s="1"/>
  <c r="Q150" i="3"/>
  <c r="P150" i="3" s="1"/>
  <c r="Q151" i="3"/>
  <c r="P151" i="3" s="1"/>
  <c r="Q152" i="3"/>
  <c r="P152" i="3" s="1"/>
  <c r="Q153" i="3"/>
  <c r="P153" i="3" s="1"/>
  <c r="Q154" i="3"/>
  <c r="P154" i="3" s="1"/>
  <c r="Q155" i="3"/>
  <c r="P155" i="3" s="1"/>
  <c r="Q156" i="3"/>
  <c r="P156" i="3" s="1"/>
  <c r="Q157" i="3"/>
  <c r="P157" i="3" s="1"/>
  <c r="Q158" i="3"/>
  <c r="P158" i="3" s="1"/>
  <c r="Q159" i="3"/>
  <c r="P159" i="3" s="1"/>
  <c r="Q160" i="3"/>
  <c r="P160" i="3" s="1"/>
  <c r="Q161" i="3"/>
  <c r="P161" i="3" s="1"/>
  <c r="Q162" i="3"/>
  <c r="P162" i="3" s="1"/>
  <c r="Q163" i="3"/>
  <c r="P163" i="3" s="1"/>
  <c r="Q164" i="3"/>
  <c r="P164" i="3" s="1"/>
  <c r="Q165" i="3"/>
  <c r="P165" i="3" s="1"/>
  <c r="Q166" i="3"/>
  <c r="P166" i="3" s="1"/>
  <c r="Q167" i="3"/>
  <c r="P167" i="3" s="1"/>
  <c r="Q168" i="3"/>
  <c r="P168" i="3" s="1"/>
  <c r="Q169" i="3"/>
  <c r="P169" i="3" s="1"/>
  <c r="Q170" i="3"/>
  <c r="P170" i="3" s="1"/>
  <c r="Q171" i="3"/>
  <c r="P171" i="3" s="1"/>
  <c r="Q172" i="3"/>
  <c r="P172" i="3" s="1"/>
  <c r="Q173" i="3"/>
  <c r="P173" i="3" s="1"/>
  <c r="Q174" i="3"/>
  <c r="P174" i="3" s="1"/>
  <c r="Q175" i="3"/>
  <c r="P175" i="3" s="1"/>
  <c r="Q176" i="3"/>
  <c r="P176" i="3" s="1"/>
  <c r="Q177" i="3"/>
  <c r="P177" i="3" s="1"/>
  <c r="Q178" i="3"/>
  <c r="P178" i="3" s="1"/>
  <c r="Q179" i="3"/>
  <c r="P179" i="3" s="1"/>
  <c r="Q180" i="3"/>
  <c r="P180" i="3" s="1"/>
  <c r="Q181" i="3"/>
  <c r="P181" i="3" s="1"/>
  <c r="Q182" i="3"/>
  <c r="P182" i="3" s="1"/>
  <c r="Q183" i="3"/>
  <c r="P183" i="3" s="1"/>
  <c r="Q184" i="3"/>
  <c r="P184" i="3" s="1"/>
  <c r="Q185" i="3"/>
  <c r="P185" i="3" s="1"/>
  <c r="Q186" i="3"/>
  <c r="P186" i="3" s="1"/>
  <c r="Q187" i="3"/>
  <c r="P187" i="3" s="1"/>
  <c r="Q188" i="3"/>
  <c r="P188" i="3" s="1"/>
  <c r="Q189" i="3"/>
  <c r="P189" i="3" s="1"/>
  <c r="Q190" i="3"/>
  <c r="P190" i="3" s="1"/>
  <c r="Q191" i="3"/>
  <c r="P191" i="3" s="1"/>
  <c r="Q192" i="3"/>
  <c r="P192" i="3" s="1"/>
  <c r="Q193" i="3"/>
  <c r="P193" i="3" s="1"/>
  <c r="Q194" i="3"/>
  <c r="P194" i="3" s="1"/>
  <c r="Q195" i="3"/>
  <c r="P195" i="3" s="1"/>
  <c r="Q196" i="3"/>
  <c r="P196" i="3" s="1"/>
  <c r="Q197" i="3"/>
  <c r="P197" i="3" s="1"/>
  <c r="Q198" i="3"/>
  <c r="P198" i="3" s="1"/>
  <c r="Q199" i="3"/>
  <c r="P199" i="3" s="1"/>
  <c r="Q200" i="3"/>
  <c r="P200" i="3" s="1"/>
  <c r="Q201" i="3"/>
  <c r="P201" i="3" s="1"/>
  <c r="Q202" i="3"/>
  <c r="P202" i="3" s="1"/>
  <c r="Q203" i="3"/>
  <c r="P203" i="3" s="1"/>
  <c r="Q204" i="3"/>
  <c r="P204" i="3" s="1"/>
  <c r="Q205" i="3"/>
  <c r="P205" i="3" s="1"/>
  <c r="Q206" i="3"/>
  <c r="P206" i="3" s="1"/>
  <c r="Q207" i="3"/>
  <c r="P207" i="3" s="1"/>
  <c r="Q208" i="3"/>
  <c r="P208" i="3" s="1"/>
  <c r="Q209" i="3"/>
  <c r="P209" i="3" s="1"/>
  <c r="Q210" i="3"/>
  <c r="P210" i="3" s="1"/>
  <c r="Q211" i="3"/>
  <c r="P211" i="3" s="1"/>
  <c r="Q212" i="3"/>
  <c r="P212" i="3" s="1"/>
  <c r="Q213" i="3"/>
  <c r="P213" i="3" s="1"/>
  <c r="Q214" i="3"/>
  <c r="P214" i="3" s="1"/>
  <c r="Q215" i="3"/>
  <c r="P215" i="3" s="1"/>
  <c r="Q216" i="3"/>
  <c r="P216" i="3" s="1"/>
  <c r="Q217" i="3"/>
  <c r="P217" i="3" s="1"/>
  <c r="Q218" i="3"/>
  <c r="P218" i="3" s="1"/>
  <c r="Q219" i="3"/>
  <c r="P219" i="3" s="1"/>
  <c r="Q220" i="3"/>
  <c r="P220" i="3" s="1"/>
  <c r="Q221" i="3"/>
  <c r="P221" i="3" s="1"/>
  <c r="Q222" i="3"/>
  <c r="P222" i="3" s="1"/>
  <c r="Q223" i="3"/>
  <c r="P223" i="3" s="1"/>
  <c r="Q224" i="3"/>
  <c r="P224" i="3" s="1"/>
  <c r="Q225" i="3"/>
  <c r="P225" i="3" s="1"/>
  <c r="Q226" i="3"/>
  <c r="P226" i="3" s="1"/>
  <c r="Q227" i="3"/>
  <c r="P227" i="3" s="1"/>
  <c r="Q228" i="3"/>
  <c r="P228" i="3" s="1"/>
  <c r="Q229" i="3"/>
  <c r="P229" i="3" s="1"/>
  <c r="Q230" i="3"/>
  <c r="P230" i="3" s="1"/>
  <c r="Q231" i="3"/>
  <c r="P231" i="3" s="1"/>
  <c r="Q232" i="3"/>
  <c r="P232" i="3" s="1"/>
  <c r="Q233" i="3"/>
  <c r="P233" i="3" s="1"/>
  <c r="Q234" i="3"/>
  <c r="P234" i="3" s="1"/>
  <c r="Q235" i="3"/>
  <c r="P235" i="3" s="1"/>
  <c r="Q236" i="3"/>
  <c r="P236" i="3" s="1"/>
  <c r="Q237" i="3"/>
  <c r="P237" i="3" s="1"/>
  <c r="Q238" i="3"/>
  <c r="P238" i="3" s="1"/>
  <c r="Q239" i="3"/>
  <c r="P239" i="3" s="1"/>
  <c r="Q240" i="3"/>
  <c r="P240" i="3" s="1"/>
  <c r="Q241" i="3"/>
  <c r="P241" i="3" s="1"/>
  <c r="Q242" i="3"/>
  <c r="P242" i="3" s="1"/>
  <c r="Q243" i="3"/>
  <c r="P243" i="3" s="1"/>
  <c r="Q244" i="3"/>
  <c r="P244" i="3" s="1"/>
  <c r="Q245" i="3"/>
  <c r="P245" i="3" s="1"/>
  <c r="Q246" i="3"/>
  <c r="P246" i="3" s="1"/>
  <c r="Q247" i="3"/>
  <c r="P247" i="3" s="1"/>
  <c r="Q248" i="3"/>
  <c r="P248" i="3" s="1"/>
  <c r="Q249" i="3"/>
  <c r="P249" i="3" s="1"/>
  <c r="Q250" i="3"/>
  <c r="P250" i="3" s="1"/>
  <c r="Q251" i="3"/>
  <c r="P251" i="3" s="1"/>
  <c r="Q252" i="3"/>
  <c r="P252" i="3" s="1"/>
  <c r="Q253" i="3"/>
  <c r="P253" i="3" s="1"/>
  <c r="Q254" i="3"/>
  <c r="P254" i="3" s="1"/>
  <c r="Q255" i="3"/>
  <c r="P255" i="3" s="1"/>
  <c r="Q256" i="3"/>
  <c r="P256" i="3" s="1"/>
  <c r="Q257" i="3"/>
  <c r="P257" i="3" s="1"/>
  <c r="Q258" i="3"/>
  <c r="P258" i="3" s="1"/>
  <c r="Q259" i="3"/>
  <c r="P259" i="3" s="1"/>
  <c r="Q260" i="3"/>
  <c r="P260" i="3" s="1"/>
  <c r="Q261" i="3"/>
  <c r="P261" i="3" s="1"/>
  <c r="Q262" i="3"/>
  <c r="P262" i="3" s="1"/>
  <c r="Q263" i="3"/>
  <c r="P263" i="3" s="1"/>
  <c r="Q264" i="3"/>
  <c r="P264" i="3" s="1"/>
  <c r="Q265" i="3"/>
  <c r="P265" i="3" s="1"/>
  <c r="Q266" i="3"/>
  <c r="P266" i="3" s="1"/>
  <c r="Q267" i="3"/>
  <c r="P267" i="3" s="1"/>
  <c r="Q268" i="3"/>
  <c r="P268" i="3" s="1"/>
  <c r="Q269" i="3"/>
  <c r="P269" i="3" s="1"/>
  <c r="Q270" i="3"/>
  <c r="P270" i="3" s="1"/>
  <c r="Q271" i="3"/>
  <c r="P271" i="3" s="1"/>
  <c r="Q272" i="3"/>
  <c r="P272" i="3" s="1"/>
  <c r="Q273" i="3"/>
  <c r="P273" i="3" s="1"/>
  <c r="Q274" i="3"/>
  <c r="P274" i="3" s="1"/>
  <c r="Q275" i="3"/>
  <c r="P275" i="3" s="1"/>
  <c r="Q276" i="3"/>
  <c r="P276" i="3" s="1"/>
  <c r="Q277" i="3"/>
  <c r="P277" i="3" s="1"/>
  <c r="Q278" i="3"/>
  <c r="P278" i="3" s="1"/>
  <c r="Q279" i="3"/>
  <c r="P279" i="3" s="1"/>
  <c r="Q280" i="3"/>
  <c r="P280" i="3" s="1"/>
  <c r="Q281" i="3"/>
  <c r="P281" i="3" s="1"/>
  <c r="Q282" i="3"/>
  <c r="P282" i="3" s="1"/>
  <c r="Q283" i="3"/>
  <c r="P283" i="3" s="1"/>
  <c r="Q284" i="3"/>
  <c r="P284" i="3" s="1"/>
  <c r="Q285" i="3"/>
  <c r="P285" i="3" s="1"/>
  <c r="Q286" i="3"/>
  <c r="P286" i="3" s="1"/>
  <c r="Q287" i="3"/>
  <c r="P287" i="3" s="1"/>
  <c r="Q288" i="3"/>
  <c r="P288" i="3" s="1"/>
  <c r="Q289" i="3"/>
  <c r="P289" i="3" s="1"/>
  <c r="Q290" i="3"/>
  <c r="P290" i="3" s="1"/>
  <c r="Q291" i="3"/>
  <c r="P291" i="3" s="1"/>
  <c r="Q292" i="3"/>
  <c r="P292" i="3" s="1"/>
  <c r="Q293" i="3"/>
  <c r="P293" i="3" s="1"/>
  <c r="Q294" i="3"/>
  <c r="P294" i="3" s="1"/>
  <c r="Q295" i="3"/>
  <c r="P295" i="3" s="1"/>
  <c r="Q296" i="3"/>
  <c r="P296" i="3" s="1"/>
  <c r="Q297" i="3"/>
  <c r="P297" i="3" s="1"/>
  <c r="Q298" i="3"/>
  <c r="P298" i="3" s="1"/>
  <c r="Q299" i="3"/>
  <c r="P299" i="3" s="1"/>
  <c r="Q300" i="3"/>
  <c r="P300" i="3" s="1"/>
  <c r="Q301" i="3"/>
  <c r="P301" i="3" s="1"/>
  <c r="Q302" i="3"/>
  <c r="P302" i="3" s="1"/>
  <c r="Q303" i="3"/>
  <c r="P303" i="3" s="1"/>
  <c r="Q304" i="3"/>
  <c r="P304" i="3" s="1"/>
  <c r="Q305" i="3"/>
  <c r="P305" i="3" s="1"/>
  <c r="Q306" i="3"/>
  <c r="P306" i="3" s="1"/>
  <c r="Q307" i="3"/>
  <c r="P307" i="3" s="1"/>
  <c r="Q308" i="3"/>
  <c r="P308" i="3" s="1"/>
  <c r="Q309" i="3"/>
  <c r="P309" i="3" s="1"/>
  <c r="Q310" i="3"/>
  <c r="P310" i="3" s="1"/>
  <c r="Q311" i="3"/>
  <c r="P311" i="3" s="1"/>
  <c r="Q312" i="3"/>
  <c r="P312" i="3" s="1"/>
  <c r="Q313" i="3"/>
  <c r="P313" i="3" s="1"/>
  <c r="Q314" i="3"/>
  <c r="P314" i="3" s="1"/>
  <c r="Q315" i="3"/>
  <c r="P315" i="3" s="1"/>
  <c r="Q316" i="3"/>
  <c r="P316" i="3" s="1"/>
  <c r="Q317" i="3"/>
  <c r="P317" i="3" s="1"/>
  <c r="Q318" i="3"/>
  <c r="P318" i="3" s="1"/>
  <c r="Q319" i="3"/>
  <c r="P319" i="3" s="1"/>
  <c r="Q320" i="3"/>
  <c r="P320" i="3" s="1"/>
  <c r="Q321" i="3"/>
  <c r="P321" i="3" s="1"/>
  <c r="Q322" i="3"/>
  <c r="P322" i="3" s="1"/>
  <c r="Q323" i="3"/>
  <c r="P323" i="3" s="1"/>
  <c r="Q324" i="3"/>
  <c r="P324" i="3" s="1"/>
  <c r="Q325" i="3"/>
  <c r="P325" i="3" s="1"/>
  <c r="Q326" i="3"/>
  <c r="P326" i="3" s="1"/>
  <c r="Q327" i="3"/>
  <c r="P327" i="3" s="1"/>
  <c r="Q328" i="3"/>
  <c r="P328" i="3" s="1"/>
  <c r="Q329" i="3"/>
  <c r="P329" i="3" s="1"/>
  <c r="Q330" i="3"/>
  <c r="P330" i="3" s="1"/>
  <c r="Q331" i="3"/>
  <c r="P331" i="3" s="1"/>
  <c r="Q332" i="3"/>
  <c r="P332" i="3" s="1"/>
  <c r="Q333" i="3"/>
  <c r="P333" i="3" s="1"/>
  <c r="Q334" i="3"/>
  <c r="P334" i="3" s="1"/>
  <c r="Q335" i="3"/>
  <c r="P335" i="3" s="1"/>
  <c r="Q336" i="3"/>
  <c r="P336" i="3" s="1"/>
  <c r="Q337" i="3"/>
  <c r="P337" i="3" s="1"/>
  <c r="Q338" i="3"/>
  <c r="P338" i="3" s="1"/>
  <c r="Q339" i="3"/>
  <c r="P339" i="3" s="1"/>
  <c r="Q340" i="3"/>
  <c r="P340" i="3" s="1"/>
  <c r="Q341" i="3"/>
  <c r="P341" i="3" s="1"/>
  <c r="Q342" i="3"/>
  <c r="P342" i="3" s="1"/>
  <c r="Q343" i="3"/>
  <c r="P343" i="3" s="1"/>
  <c r="Q344" i="3"/>
  <c r="P344" i="3" s="1"/>
  <c r="Q345" i="3"/>
  <c r="P345" i="3" s="1"/>
  <c r="Q346" i="3"/>
  <c r="P346" i="3" s="1"/>
  <c r="Q347" i="3"/>
  <c r="P347" i="3" s="1"/>
  <c r="Q348" i="3"/>
  <c r="P348" i="3" s="1"/>
  <c r="Q349" i="3"/>
  <c r="P349" i="3" s="1"/>
  <c r="Q350" i="3"/>
  <c r="P350" i="3" s="1"/>
  <c r="Q351" i="3"/>
  <c r="P351" i="3" s="1"/>
  <c r="Q352" i="3"/>
  <c r="P352" i="3" s="1"/>
  <c r="Q353" i="3"/>
  <c r="P353" i="3" s="1"/>
  <c r="Q354" i="3"/>
  <c r="P354" i="3" s="1"/>
  <c r="Q355" i="3"/>
  <c r="P355" i="3" s="1"/>
  <c r="Q356" i="3"/>
  <c r="P356" i="3" s="1"/>
  <c r="Q357" i="3"/>
  <c r="P357" i="3" s="1"/>
  <c r="Q358" i="3"/>
  <c r="P358" i="3" s="1"/>
  <c r="Q359" i="3"/>
  <c r="P359" i="3" s="1"/>
  <c r="Q360" i="3"/>
  <c r="P360" i="3" s="1"/>
  <c r="Q361" i="3"/>
  <c r="P361" i="3" s="1"/>
  <c r="Q362" i="3"/>
  <c r="P362" i="3" s="1"/>
  <c r="Q363" i="3"/>
  <c r="P363" i="3" s="1"/>
  <c r="Q364" i="3"/>
  <c r="P364" i="3" s="1"/>
  <c r="Q365" i="3"/>
  <c r="P365" i="3" s="1"/>
  <c r="Q366" i="3"/>
  <c r="P366" i="3" s="1"/>
  <c r="Q367" i="3"/>
  <c r="P367" i="3" s="1"/>
  <c r="Q368" i="3"/>
  <c r="P368" i="3" s="1"/>
  <c r="Q369" i="3"/>
  <c r="P369" i="3" s="1"/>
  <c r="Q370" i="3"/>
  <c r="P370" i="3" s="1"/>
  <c r="Q371" i="3"/>
  <c r="P371" i="3" s="1"/>
  <c r="Q372" i="3"/>
  <c r="P372" i="3" s="1"/>
  <c r="Q373" i="3"/>
  <c r="P373" i="3" s="1"/>
  <c r="Q374" i="3"/>
  <c r="P374" i="3" s="1"/>
  <c r="Q375" i="3"/>
  <c r="P375" i="3" s="1"/>
  <c r="Q376" i="3"/>
  <c r="P376" i="3" s="1"/>
  <c r="Q377" i="3"/>
  <c r="P377" i="3" s="1"/>
  <c r="Q378" i="3"/>
  <c r="P378" i="3" s="1"/>
  <c r="Q379" i="3"/>
  <c r="P379" i="3" s="1"/>
  <c r="Q380" i="3"/>
  <c r="P380" i="3" s="1"/>
  <c r="Q381" i="3"/>
  <c r="P381" i="3" s="1"/>
  <c r="Q382" i="3"/>
  <c r="P382" i="3" s="1"/>
  <c r="Q383" i="3"/>
  <c r="P383" i="3" s="1"/>
  <c r="Q384" i="3"/>
  <c r="P384" i="3" s="1"/>
  <c r="Q385" i="3"/>
  <c r="P385" i="3" s="1"/>
  <c r="Q386" i="3"/>
  <c r="P386" i="3" s="1"/>
  <c r="Q387" i="3"/>
  <c r="P387" i="3" s="1"/>
  <c r="Q388" i="3"/>
  <c r="P388" i="3" s="1"/>
  <c r="Q389" i="3"/>
  <c r="P389" i="3" s="1"/>
  <c r="Q390" i="3"/>
  <c r="P390" i="3" s="1"/>
  <c r="Q391" i="3"/>
  <c r="P391" i="3" s="1"/>
  <c r="Q392" i="3"/>
  <c r="P392" i="3" s="1"/>
  <c r="Q393" i="3"/>
  <c r="P393" i="3" s="1"/>
  <c r="Q394" i="3"/>
  <c r="P394" i="3" s="1"/>
  <c r="Q395" i="3"/>
  <c r="P395" i="3" s="1"/>
  <c r="Q396" i="3"/>
  <c r="P396" i="3" s="1"/>
  <c r="Q397" i="3"/>
  <c r="P397" i="3" s="1"/>
  <c r="Q398" i="3"/>
  <c r="P398" i="3" s="1"/>
  <c r="Q399" i="3"/>
  <c r="P399" i="3" s="1"/>
  <c r="Q400" i="3"/>
  <c r="P400" i="3" s="1"/>
  <c r="Q401" i="3"/>
  <c r="P401" i="3" s="1"/>
  <c r="Q402" i="3"/>
  <c r="P402" i="3" s="1"/>
  <c r="Q403" i="3"/>
  <c r="P403" i="3" s="1"/>
  <c r="Q404" i="3"/>
  <c r="P404" i="3" s="1"/>
  <c r="Q405" i="3"/>
  <c r="P405" i="3" s="1"/>
  <c r="Q406" i="3"/>
  <c r="P406" i="3" s="1"/>
  <c r="Q407" i="3"/>
  <c r="P407" i="3" s="1"/>
  <c r="Q408" i="3"/>
  <c r="P408" i="3" s="1"/>
  <c r="Q409" i="3"/>
  <c r="P409" i="3" s="1"/>
  <c r="Q410" i="3"/>
  <c r="P410" i="3" s="1"/>
  <c r="Q411" i="3"/>
  <c r="P411" i="3" s="1"/>
  <c r="Q412" i="3"/>
  <c r="P412" i="3" s="1"/>
  <c r="Q413" i="3"/>
  <c r="P413" i="3" s="1"/>
  <c r="Q414" i="3"/>
  <c r="P414" i="3" s="1"/>
  <c r="Q415" i="3"/>
  <c r="P415" i="3" s="1"/>
  <c r="Q416" i="3"/>
  <c r="P416" i="3" s="1"/>
  <c r="Q417" i="3"/>
  <c r="P417" i="3" s="1"/>
  <c r="Q418" i="3"/>
  <c r="P418" i="3" s="1"/>
  <c r="Q419" i="3"/>
  <c r="P419" i="3" s="1"/>
  <c r="Q420" i="3"/>
  <c r="P420" i="3" s="1"/>
  <c r="Q421" i="3"/>
  <c r="P421" i="3" s="1"/>
  <c r="Q422" i="3"/>
  <c r="P422" i="3" s="1"/>
  <c r="Q423" i="3"/>
  <c r="P423" i="3" s="1"/>
  <c r="Q424" i="3"/>
  <c r="P424" i="3" s="1"/>
  <c r="Q425" i="3"/>
  <c r="P425" i="3" s="1"/>
  <c r="Q426" i="3"/>
  <c r="P426" i="3" s="1"/>
  <c r="Q427" i="3"/>
  <c r="P427" i="3" s="1"/>
  <c r="Q428" i="3"/>
  <c r="P428" i="3" s="1"/>
  <c r="Q429" i="3"/>
  <c r="P429" i="3" s="1"/>
  <c r="Q430" i="3"/>
  <c r="P430" i="3" s="1"/>
  <c r="Q431" i="3"/>
  <c r="P431" i="3" s="1"/>
  <c r="Q432" i="3"/>
  <c r="P432" i="3" s="1"/>
  <c r="Q433" i="3"/>
  <c r="P433" i="3" s="1"/>
  <c r="Q434" i="3"/>
  <c r="P434" i="3" s="1"/>
  <c r="Q435" i="3"/>
  <c r="P435" i="3" s="1"/>
  <c r="Q436" i="3"/>
  <c r="P436" i="3" s="1"/>
  <c r="Q437" i="3"/>
  <c r="P437" i="3" s="1"/>
  <c r="Q438" i="3"/>
  <c r="P438" i="3" s="1"/>
  <c r="Q439" i="3"/>
  <c r="P439" i="3" s="1"/>
  <c r="Q440" i="3"/>
  <c r="P440" i="3" s="1"/>
  <c r="Q441" i="3"/>
  <c r="P441" i="3" s="1"/>
  <c r="Q442" i="3"/>
  <c r="P442" i="3" s="1"/>
  <c r="Q443" i="3"/>
  <c r="P443" i="3" s="1"/>
  <c r="Q444" i="3"/>
  <c r="P444" i="3" s="1"/>
  <c r="Q445" i="3"/>
  <c r="P445" i="3" s="1"/>
  <c r="Q446" i="3"/>
  <c r="P446" i="3" s="1"/>
  <c r="Q447" i="3"/>
  <c r="P447" i="3" s="1"/>
  <c r="Q448" i="3"/>
  <c r="P448" i="3" s="1"/>
  <c r="Q449" i="3"/>
  <c r="P449" i="3" s="1"/>
  <c r="Q450" i="3"/>
  <c r="P450" i="3" s="1"/>
  <c r="Q451" i="3"/>
  <c r="P451" i="3" s="1"/>
  <c r="Q452" i="3"/>
  <c r="P452" i="3" s="1"/>
  <c r="Q453" i="3"/>
  <c r="P453" i="3" s="1"/>
  <c r="Q454" i="3"/>
  <c r="P454" i="3" s="1"/>
  <c r="Q455" i="3"/>
  <c r="P455" i="3" s="1"/>
  <c r="Q456" i="3"/>
  <c r="P456" i="3" s="1"/>
  <c r="Q457" i="3"/>
  <c r="P457" i="3" s="1"/>
  <c r="Q458" i="3"/>
  <c r="P458" i="3" s="1"/>
  <c r="Q459" i="3"/>
  <c r="P459" i="3" s="1"/>
  <c r="Q460" i="3"/>
  <c r="P460" i="3" s="1"/>
  <c r="Q461" i="3"/>
  <c r="P461" i="3" s="1"/>
  <c r="Q462" i="3"/>
  <c r="P462" i="3" s="1"/>
  <c r="Q463" i="3"/>
  <c r="P463" i="3" s="1"/>
  <c r="Q464" i="3"/>
  <c r="P464" i="3" s="1"/>
  <c r="Q465" i="3"/>
  <c r="P465" i="3" s="1"/>
  <c r="Q466" i="3"/>
  <c r="P466" i="3" s="1"/>
  <c r="Q467" i="3"/>
  <c r="P467" i="3" s="1"/>
  <c r="Q468" i="3"/>
  <c r="P468" i="3" s="1"/>
  <c r="Q469" i="3"/>
  <c r="P469" i="3" s="1"/>
  <c r="Q470" i="3"/>
  <c r="P470" i="3" s="1"/>
  <c r="Q471" i="3"/>
  <c r="P471" i="3" s="1"/>
  <c r="Q472" i="3"/>
  <c r="P472" i="3" s="1"/>
  <c r="Q473" i="3"/>
  <c r="P473" i="3" s="1"/>
  <c r="Q474" i="3"/>
  <c r="P474" i="3" s="1"/>
  <c r="Q476" i="3"/>
  <c r="P476" i="3" s="1"/>
  <c r="Q477" i="3"/>
  <c r="P477" i="3" s="1"/>
  <c r="Q478" i="3"/>
  <c r="P478" i="3" s="1"/>
  <c r="Q479" i="3"/>
  <c r="P479" i="3" s="1"/>
  <c r="Q480" i="3"/>
  <c r="P480" i="3" s="1"/>
  <c r="Q3" i="3"/>
  <c r="P3" i="3" s="1"/>
  <c r="D226" i="3" l="1"/>
  <c r="E226" i="3"/>
  <c r="F226" i="3"/>
  <c r="F370" i="3"/>
  <c r="E370" i="3"/>
  <c r="D370" i="3"/>
  <c r="D146" i="3"/>
  <c r="E146" i="3"/>
  <c r="F146" i="3"/>
  <c r="D132" i="3"/>
  <c r="F132" i="3"/>
  <c r="E132" i="3"/>
  <c r="D120" i="3"/>
  <c r="E120" i="3"/>
  <c r="F120" i="3"/>
  <c r="D108" i="3"/>
  <c r="E108" i="3"/>
  <c r="F108" i="3"/>
  <c r="D72" i="3"/>
  <c r="E72" i="3"/>
  <c r="F72" i="3"/>
  <c r="D60" i="3"/>
  <c r="E60" i="3"/>
  <c r="F60" i="3"/>
  <c r="D48" i="3"/>
  <c r="E48" i="3"/>
  <c r="F48" i="3"/>
  <c r="D36" i="3"/>
  <c r="E36" i="3"/>
  <c r="F36" i="3"/>
  <c r="D380" i="3"/>
  <c r="E380" i="3"/>
  <c r="F380" i="3"/>
  <c r="D272" i="3"/>
  <c r="E272" i="3"/>
  <c r="F272" i="3"/>
  <c r="F414" i="3"/>
  <c r="D414" i="3"/>
  <c r="E414" i="3"/>
  <c r="E330" i="3"/>
  <c r="F330" i="3"/>
  <c r="D330" i="3"/>
  <c r="D258" i="3"/>
  <c r="E258" i="3"/>
  <c r="F258" i="3"/>
  <c r="D150" i="3"/>
  <c r="E150" i="3"/>
  <c r="F150" i="3"/>
  <c r="D16" i="3"/>
  <c r="E16" i="3"/>
  <c r="F16" i="3"/>
  <c r="E459" i="3"/>
  <c r="F459" i="3"/>
  <c r="D459" i="3"/>
  <c r="E399" i="3"/>
  <c r="F399" i="3"/>
  <c r="D399" i="3"/>
  <c r="D387" i="3"/>
  <c r="E387" i="3"/>
  <c r="F387" i="3"/>
  <c r="D375" i="3"/>
  <c r="E375" i="3"/>
  <c r="F375" i="3"/>
  <c r="D363" i="3"/>
  <c r="E363" i="3"/>
  <c r="F363" i="3"/>
  <c r="D351" i="3"/>
  <c r="E351" i="3"/>
  <c r="F351" i="3"/>
  <c r="E339" i="3"/>
  <c r="F339" i="3"/>
  <c r="D339" i="3"/>
  <c r="E327" i="3"/>
  <c r="F327" i="3"/>
  <c r="D327" i="3"/>
  <c r="E315" i="3"/>
  <c r="F315" i="3"/>
  <c r="D315" i="3"/>
  <c r="E303" i="3"/>
  <c r="F303" i="3"/>
  <c r="D303" i="3"/>
  <c r="E291" i="3"/>
  <c r="F291" i="3"/>
  <c r="D291" i="3"/>
  <c r="E279" i="3"/>
  <c r="F279" i="3"/>
  <c r="D279" i="3"/>
  <c r="E267" i="3"/>
  <c r="F267" i="3"/>
  <c r="D267" i="3"/>
  <c r="E255" i="3"/>
  <c r="F255" i="3"/>
  <c r="D255" i="3"/>
  <c r="E243" i="3"/>
  <c r="F243" i="3"/>
  <c r="D243" i="3"/>
  <c r="E231" i="3"/>
  <c r="F231" i="3"/>
  <c r="D231" i="3"/>
  <c r="E219" i="3"/>
  <c r="F219" i="3"/>
  <c r="D219" i="3"/>
  <c r="E207" i="3"/>
  <c r="F207" i="3"/>
  <c r="D207" i="3"/>
  <c r="E195" i="3"/>
  <c r="F195" i="3"/>
  <c r="D195" i="3"/>
  <c r="G183" i="3"/>
  <c r="E183" i="3"/>
  <c r="F183" i="3"/>
  <c r="D183" i="3"/>
  <c r="E171" i="3"/>
  <c r="F171" i="3"/>
  <c r="D171" i="3"/>
  <c r="E159" i="3"/>
  <c r="F159" i="3"/>
  <c r="D159" i="3"/>
  <c r="E147" i="3"/>
  <c r="F147" i="3"/>
  <c r="D147" i="3"/>
  <c r="D133" i="3"/>
  <c r="E133" i="3"/>
  <c r="F133" i="3"/>
  <c r="D121" i="3"/>
  <c r="E121" i="3"/>
  <c r="F121" i="3"/>
  <c r="D109" i="3"/>
  <c r="E109" i="3"/>
  <c r="F109" i="3"/>
  <c r="D97" i="3"/>
  <c r="E97" i="3"/>
  <c r="F97" i="3"/>
  <c r="D85" i="3"/>
  <c r="E85" i="3"/>
  <c r="F85" i="3"/>
  <c r="D73" i="3"/>
  <c r="E73" i="3"/>
  <c r="F73" i="3"/>
  <c r="D61" i="3"/>
  <c r="E61" i="3"/>
  <c r="F61" i="3"/>
  <c r="D49" i="3"/>
  <c r="E49" i="3"/>
  <c r="F49" i="3"/>
  <c r="D37" i="3"/>
  <c r="E37" i="3"/>
  <c r="F37" i="3"/>
  <c r="D25" i="3"/>
  <c r="E25" i="3"/>
  <c r="F25" i="3"/>
  <c r="D13" i="3"/>
  <c r="E13" i="3"/>
  <c r="F13" i="3"/>
  <c r="E440" i="3"/>
  <c r="F440" i="3"/>
  <c r="D440" i="3"/>
  <c r="D308" i="3"/>
  <c r="E308" i="3"/>
  <c r="F308" i="3"/>
  <c r="G188" i="3"/>
  <c r="D188" i="3"/>
  <c r="E188" i="3"/>
  <c r="F188" i="3"/>
  <c r="F390" i="3"/>
  <c r="D390" i="3"/>
  <c r="E390" i="3"/>
  <c r="D318" i="3"/>
  <c r="E318" i="3"/>
  <c r="F318" i="3"/>
  <c r="D246" i="3"/>
  <c r="E246" i="3"/>
  <c r="F246" i="3"/>
  <c r="D162" i="3"/>
  <c r="E162" i="3"/>
  <c r="F162" i="3"/>
  <c r="D52" i="3"/>
  <c r="E52" i="3"/>
  <c r="F52" i="3"/>
  <c r="E423" i="3"/>
  <c r="F423" i="3"/>
  <c r="D423" i="3"/>
  <c r="F458" i="3"/>
  <c r="D458" i="3"/>
  <c r="E458" i="3"/>
  <c r="F434" i="3"/>
  <c r="D434" i="3"/>
  <c r="E434" i="3"/>
  <c r="G422" i="3"/>
  <c r="F422" i="3"/>
  <c r="D422" i="3"/>
  <c r="E422" i="3"/>
  <c r="F410" i="3"/>
  <c r="D410" i="3"/>
  <c r="E410" i="3"/>
  <c r="F398" i="3"/>
  <c r="E398" i="3"/>
  <c r="D398" i="3"/>
  <c r="F386" i="3"/>
  <c r="D386" i="3"/>
  <c r="E386" i="3"/>
  <c r="F374" i="3"/>
  <c r="D374" i="3"/>
  <c r="E374" i="3"/>
  <c r="F362" i="3"/>
  <c r="D362" i="3"/>
  <c r="E362" i="3"/>
  <c r="F350" i="3"/>
  <c r="E350" i="3"/>
  <c r="D350" i="3"/>
  <c r="D338" i="3"/>
  <c r="E338" i="3"/>
  <c r="F338" i="3"/>
  <c r="D326" i="3"/>
  <c r="E326" i="3"/>
  <c r="F326" i="3"/>
  <c r="E314" i="3"/>
  <c r="F314" i="3"/>
  <c r="D314" i="3"/>
  <c r="D302" i="3"/>
  <c r="E302" i="3"/>
  <c r="F302" i="3"/>
  <c r="D290" i="3"/>
  <c r="E290" i="3"/>
  <c r="F290" i="3"/>
  <c r="D278" i="3"/>
  <c r="E278" i="3"/>
  <c r="F278" i="3"/>
  <c r="E266" i="3"/>
  <c r="F266" i="3"/>
  <c r="D266" i="3"/>
  <c r="D254" i="3"/>
  <c r="E254" i="3"/>
  <c r="F254" i="3"/>
  <c r="D242" i="3"/>
  <c r="E242" i="3"/>
  <c r="F242" i="3"/>
  <c r="D230" i="3"/>
  <c r="E230" i="3"/>
  <c r="F230" i="3"/>
  <c r="E218" i="3"/>
  <c r="F218" i="3"/>
  <c r="D218" i="3"/>
  <c r="D206" i="3"/>
  <c r="E206" i="3"/>
  <c r="F206" i="3"/>
  <c r="D194" i="3"/>
  <c r="E194" i="3"/>
  <c r="F194" i="3"/>
  <c r="G182" i="3"/>
  <c r="D182" i="3"/>
  <c r="E182" i="3"/>
  <c r="F182" i="3"/>
  <c r="D170" i="3"/>
  <c r="F170" i="3"/>
  <c r="E170" i="3"/>
  <c r="D158" i="3"/>
  <c r="E158" i="3"/>
  <c r="F158" i="3"/>
  <c r="D96" i="3"/>
  <c r="E96" i="3"/>
  <c r="F96" i="3"/>
  <c r="D24" i="3"/>
  <c r="E24" i="3"/>
  <c r="F24" i="3"/>
  <c r="D12" i="3"/>
  <c r="E12" i="3"/>
  <c r="F12" i="3"/>
  <c r="E428" i="3"/>
  <c r="F428" i="3"/>
  <c r="D428" i="3"/>
  <c r="D332" i="3"/>
  <c r="E332" i="3"/>
  <c r="F332" i="3"/>
  <c r="D248" i="3"/>
  <c r="E248" i="3"/>
  <c r="F248" i="3"/>
  <c r="F450" i="3"/>
  <c r="D450" i="3"/>
  <c r="E450" i="3"/>
  <c r="F354" i="3"/>
  <c r="D354" i="3"/>
  <c r="E354" i="3"/>
  <c r="E282" i="3"/>
  <c r="F282" i="3"/>
  <c r="D282" i="3"/>
  <c r="D210" i="3"/>
  <c r="E210" i="3"/>
  <c r="F210" i="3"/>
  <c r="D138" i="3"/>
  <c r="E138" i="3"/>
  <c r="F138" i="3"/>
  <c r="D100" i="3"/>
  <c r="E100" i="3"/>
  <c r="F100" i="3"/>
  <c r="D64" i="3"/>
  <c r="E64" i="3"/>
  <c r="F64" i="3"/>
  <c r="E437" i="3"/>
  <c r="D437" i="3"/>
  <c r="F437" i="3"/>
  <c r="E447" i="3"/>
  <c r="F447" i="3"/>
  <c r="D447" i="3"/>
  <c r="E411" i="3"/>
  <c r="F411" i="3"/>
  <c r="D411" i="3"/>
  <c r="F446" i="3"/>
  <c r="D446" i="3"/>
  <c r="E446" i="3"/>
  <c r="E457" i="3"/>
  <c r="D457" i="3"/>
  <c r="F457" i="3"/>
  <c r="E445" i="3"/>
  <c r="D445" i="3"/>
  <c r="F445" i="3"/>
  <c r="E433" i="3"/>
  <c r="D433" i="3"/>
  <c r="F433" i="3"/>
  <c r="E421" i="3"/>
  <c r="D421" i="3"/>
  <c r="F421" i="3"/>
  <c r="E409" i="3"/>
  <c r="D409" i="3"/>
  <c r="F409" i="3"/>
  <c r="E397" i="3"/>
  <c r="D397" i="3"/>
  <c r="F397" i="3"/>
  <c r="E385" i="3"/>
  <c r="F385" i="3"/>
  <c r="D385" i="3"/>
  <c r="E373" i="3"/>
  <c r="F373" i="3"/>
  <c r="D373" i="3"/>
  <c r="D349" i="3"/>
  <c r="E349" i="3"/>
  <c r="F349" i="3"/>
  <c r="E337" i="3"/>
  <c r="D337" i="3"/>
  <c r="F337" i="3"/>
  <c r="E325" i="3"/>
  <c r="D325" i="3"/>
  <c r="F325" i="3"/>
  <c r="E313" i="3"/>
  <c r="D313" i="3"/>
  <c r="F313" i="3"/>
  <c r="E301" i="3"/>
  <c r="D301" i="3"/>
  <c r="F301" i="3"/>
  <c r="E289" i="3"/>
  <c r="D289" i="3"/>
  <c r="F289" i="3"/>
  <c r="E277" i="3"/>
  <c r="D277" i="3"/>
  <c r="F277" i="3"/>
  <c r="E265" i="3"/>
  <c r="D265" i="3"/>
  <c r="F265" i="3"/>
  <c r="E253" i="3"/>
  <c r="D253" i="3"/>
  <c r="F253" i="3"/>
  <c r="E241" i="3"/>
  <c r="D241" i="3"/>
  <c r="F241" i="3"/>
  <c r="E229" i="3"/>
  <c r="D229" i="3"/>
  <c r="F229" i="3"/>
  <c r="E217" i="3"/>
  <c r="D217" i="3"/>
  <c r="F217" i="3"/>
  <c r="E205" i="3"/>
  <c r="D205" i="3"/>
  <c r="F205" i="3"/>
  <c r="E193" i="3"/>
  <c r="D193" i="3"/>
  <c r="F193" i="3"/>
  <c r="G181" i="3"/>
  <c r="E181" i="3"/>
  <c r="D181" i="3"/>
  <c r="F181" i="3"/>
  <c r="E169" i="3"/>
  <c r="D169" i="3"/>
  <c r="F169" i="3"/>
  <c r="E157" i="3"/>
  <c r="D157" i="3"/>
  <c r="F157" i="3"/>
  <c r="E145" i="3"/>
  <c r="D145" i="3"/>
  <c r="F145" i="3"/>
  <c r="E131" i="3"/>
  <c r="D131" i="3"/>
  <c r="F131" i="3"/>
  <c r="D119" i="3"/>
  <c r="E119" i="3"/>
  <c r="F119" i="3"/>
  <c r="D107" i="3"/>
  <c r="E107" i="3"/>
  <c r="F107" i="3"/>
  <c r="D95" i="3"/>
  <c r="E95" i="3"/>
  <c r="F95" i="3"/>
  <c r="D83" i="3"/>
  <c r="E83" i="3"/>
  <c r="F83" i="3"/>
  <c r="D71" i="3"/>
  <c r="E71" i="3"/>
  <c r="F71" i="3"/>
  <c r="D59" i="3"/>
  <c r="E59" i="3"/>
  <c r="F59" i="3"/>
  <c r="D47" i="3"/>
  <c r="E47" i="3"/>
  <c r="F47" i="3"/>
  <c r="D35" i="3"/>
  <c r="E35" i="3"/>
  <c r="F35" i="3"/>
  <c r="D23" i="3"/>
  <c r="E23" i="3"/>
  <c r="F23" i="3"/>
  <c r="D11" i="3"/>
  <c r="E11" i="3"/>
  <c r="F11" i="3"/>
  <c r="E452" i="3"/>
  <c r="F452" i="3"/>
  <c r="D452" i="3"/>
  <c r="D356" i="3"/>
  <c r="E356" i="3"/>
  <c r="F356" i="3"/>
  <c r="D236" i="3"/>
  <c r="E236" i="3"/>
  <c r="F236" i="3"/>
  <c r="F426" i="3"/>
  <c r="D426" i="3"/>
  <c r="E426" i="3"/>
  <c r="D342" i="3"/>
  <c r="E342" i="3"/>
  <c r="F342" i="3"/>
  <c r="D270" i="3"/>
  <c r="E270" i="3"/>
  <c r="F270" i="3"/>
  <c r="D198" i="3"/>
  <c r="E198" i="3"/>
  <c r="F198" i="3"/>
  <c r="D124" i="3"/>
  <c r="E124" i="3"/>
  <c r="F124" i="3"/>
  <c r="D28" i="3"/>
  <c r="E28" i="3"/>
  <c r="F28" i="3"/>
  <c r="E425" i="3"/>
  <c r="D425" i="3"/>
  <c r="F425" i="3"/>
  <c r="E435" i="3"/>
  <c r="F435" i="3"/>
  <c r="D435" i="3"/>
  <c r="E3" i="3"/>
  <c r="D3" i="3"/>
  <c r="F3" i="3"/>
  <c r="G3" i="3"/>
  <c r="E456" i="3"/>
  <c r="F456" i="3"/>
  <c r="D456" i="3"/>
  <c r="E444" i="3"/>
  <c r="F444" i="3"/>
  <c r="D444" i="3"/>
  <c r="E432" i="3"/>
  <c r="F432" i="3"/>
  <c r="D432" i="3"/>
  <c r="E420" i="3"/>
  <c r="F420" i="3"/>
  <c r="D420" i="3"/>
  <c r="D408" i="3"/>
  <c r="E408" i="3"/>
  <c r="F408" i="3"/>
  <c r="D396" i="3"/>
  <c r="E396" i="3"/>
  <c r="F396" i="3"/>
  <c r="D384" i="3"/>
  <c r="E384" i="3"/>
  <c r="F384" i="3"/>
  <c r="D372" i="3"/>
  <c r="E372" i="3"/>
  <c r="F372" i="3"/>
  <c r="D360" i="3"/>
  <c r="E360" i="3"/>
  <c r="F360" i="3"/>
  <c r="D348" i="3"/>
  <c r="E348" i="3"/>
  <c r="F348" i="3"/>
  <c r="D336" i="3"/>
  <c r="E336" i="3"/>
  <c r="F336" i="3"/>
  <c r="D324" i="3"/>
  <c r="E324" i="3"/>
  <c r="F324" i="3"/>
  <c r="D312" i="3"/>
  <c r="E312" i="3"/>
  <c r="F312" i="3"/>
  <c r="D300" i="3"/>
  <c r="E300" i="3"/>
  <c r="F300" i="3"/>
  <c r="D288" i="3"/>
  <c r="E288" i="3"/>
  <c r="F288" i="3"/>
  <c r="D276" i="3"/>
  <c r="E276" i="3"/>
  <c r="F276" i="3"/>
  <c r="D264" i="3"/>
  <c r="E264" i="3"/>
  <c r="F264" i="3"/>
  <c r="D252" i="3"/>
  <c r="E252" i="3"/>
  <c r="F252" i="3"/>
  <c r="D240" i="3"/>
  <c r="E240" i="3"/>
  <c r="F240" i="3"/>
  <c r="D228" i="3"/>
  <c r="E228" i="3"/>
  <c r="F228" i="3"/>
  <c r="D216" i="3"/>
  <c r="E216" i="3"/>
  <c r="F216" i="3"/>
  <c r="D204" i="3"/>
  <c r="E204" i="3"/>
  <c r="F204" i="3"/>
  <c r="D192" i="3"/>
  <c r="E192" i="3"/>
  <c r="F192" i="3"/>
  <c r="G180" i="3"/>
  <c r="D180" i="3"/>
  <c r="E180" i="3"/>
  <c r="F180" i="3"/>
  <c r="D168" i="3"/>
  <c r="E168" i="3"/>
  <c r="F168" i="3"/>
  <c r="D156" i="3"/>
  <c r="E156" i="3"/>
  <c r="F156" i="3"/>
  <c r="D144" i="3"/>
  <c r="E144" i="3"/>
  <c r="F144" i="3"/>
  <c r="D130" i="3"/>
  <c r="E130" i="3"/>
  <c r="F130" i="3"/>
  <c r="D118" i="3"/>
  <c r="E118" i="3"/>
  <c r="F118" i="3"/>
  <c r="D106" i="3"/>
  <c r="E106" i="3"/>
  <c r="F106" i="3"/>
  <c r="D94" i="3"/>
  <c r="E94" i="3"/>
  <c r="F94" i="3"/>
  <c r="D82" i="3"/>
  <c r="E82" i="3"/>
  <c r="F82" i="3"/>
  <c r="D70" i="3"/>
  <c r="E70" i="3"/>
  <c r="F70" i="3"/>
  <c r="D58" i="3"/>
  <c r="E58" i="3"/>
  <c r="F58" i="3"/>
  <c r="D46" i="3"/>
  <c r="E46" i="3"/>
  <c r="F46" i="3"/>
  <c r="D34" i="3"/>
  <c r="E34" i="3"/>
  <c r="F34" i="3"/>
  <c r="D22" i="3"/>
  <c r="E22" i="3"/>
  <c r="F22" i="3"/>
  <c r="D10" i="3"/>
  <c r="E10" i="3"/>
  <c r="F10" i="3"/>
  <c r="E477" i="3"/>
  <c r="F477" i="3"/>
  <c r="D477" i="3"/>
  <c r="D368" i="3"/>
  <c r="E368" i="3"/>
  <c r="F368" i="3"/>
  <c r="D224" i="3"/>
  <c r="E224" i="3"/>
  <c r="F224" i="3"/>
  <c r="E480" i="3"/>
  <c r="F480" i="3"/>
  <c r="D480" i="3"/>
  <c r="E455" i="3"/>
  <c r="F455" i="3"/>
  <c r="D455" i="3"/>
  <c r="E443" i="3"/>
  <c r="F443" i="3"/>
  <c r="D443" i="3"/>
  <c r="E431" i="3"/>
  <c r="F431" i="3"/>
  <c r="D431" i="3"/>
  <c r="E419" i="3"/>
  <c r="F419" i="3"/>
  <c r="D419" i="3"/>
  <c r="E407" i="3"/>
  <c r="F407" i="3"/>
  <c r="D407" i="3"/>
  <c r="E395" i="3"/>
  <c r="F395" i="3"/>
  <c r="D395" i="3"/>
  <c r="D383" i="3"/>
  <c r="E383" i="3"/>
  <c r="F383" i="3"/>
  <c r="D371" i="3"/>
  <c r="E371" i="3"/>
  <c r="F371" i="3"/>
  <c r="D359" i="3"/>
  <c r="E359" i="3"/>
  <c r="F359" i="3"/>
  <c r="D347" i="3"/>
  <c r="E347" i="3"/>
  <c r="F347" i="3"/>
  <c r="E335" i="3"/>
  <c r="F335" i="3"/>
  <c r="D335" i="3"/>
  <c r="E323" i="3"/>
  <c r="F323" i="3"/>
  <c r="D323" i="3"/>
  <c r="E311" i="3"/>
  <c r="F311" i="3"/>
  <c r="D311" i="3"/>
  <c r="E299" i="3"/>
  <c r="F299" i="3"/>
  <c r="D299" i="3"/>
  <c r="E287" i="3"/>
  <c r="F287" i="3"/>
  <c r="D287" i="3"/>
  <c r="E275" i="3"/>
  <c r="F275" i="3"/>
  <c r="D275" i="3"/>
  <c r="E263" i="3"/>
  <c r="F263" i="3"/>
  <c r="D263" i="3"/>
  <c r="E251" i="3"/>
  <c r="F251" i="3"/>
  <c r="D251" i="3"/>
  <c r="E239" i="3"/>
  <c r="F239" i="3"/>
  <c r="D239" i="3"/>
  <c r="E227" i="3"/>
  <c r="F227" i="3"/>
  <c r="D227" i="3"/>
  <c r="E215" i="3"/>
  <c r="F215" i="3"/>
  <c r="D215" i="3"/>
  <c r="E203" i="3"/>
  <c r="F203" i="3"/>
  <c r="D203" i="3"/>
  <c r="G191" i="3"/>
  <c r="E191" i="3"/>
  <c r="F191" i="3"/>
  <c r="D191" i="3"/>
  <c r="G179" i="3"/>
  <c r="E179" i="3"/>
  <c r="F179" i="3"/>
  <c r="D179" i="3"/>
  <c r="E167" i="3"/>
  <c r="F167" i="3"/>
  <c r="D167" i="3"/>
  <c r="E155" i="3"/>
  <c r="F155" i="3"/>
  <c r="D155" i="3"/>
  <c r="E143" i="3"/>
  <c r="F143" i="3"/>
  <c r="D143" i="3"/>
  <c r="D129" i="3"/>
  <c r="E129" i="3"/>
  <c r="F129" i="3"/>
  <c r="D117" i="3"/>
  <c r="E117" i="3"/>
  <c r="F117" i="3"/>
  <c r="D105" i="3"/>
  <c r="E105" i="3"/>
  <c r="F105" i="3"/>
  <c r="D93" i="3"/>
  <c r="E93" i="3"/>
  <c r="F93" i="3"/>
  <c r="D81" i="3"/>
  <c r="E81" i="3"/>
  <c r="F81" i="3"/>
  <c r="D69" i="3"/>
  <c r="E69" i="3"/>
  <c r="F69" i="3"/>
  <c r="D57" i="3"/>
  <c r="E57" i="3"/>
  <c r="F57" i="3"/>
  <c r="D45" i="3"/>
  <c r="E45" i="3"/>
  <c r="F45" i="3"/>
  <c r="D33" i="3"/>
  <c r="E33" i="3"/>
  <c r="F33" i="3"/>
  <c r="D21" i="3"/>
  <c r="E21" i="3"/>
  <c r="F21" i="3"/>
  <c r="D9" i="3"/>
  <c r="E9" i="3"/>
  <c r="F9" i="3"/>
  <c r="D404" i="3"/>
  <c r="E404" i="3"/>
  <c r="F404" i="3"/>
  <c r="D212" i="3"/>
  <c r="E212" i="3"/>
  <c r="F212" i="3"/>
  <c r="F438" i="3"/>
  <c r="D438" i="3"/>
  <c r="E438" i="3"/>
  <c r="F479" i="3"/>
  <c r="D479" i="3"/>
  <c r="E479" i="3"/>
  <c r="F442" i="3"/>
  <c r="D442" i="3"/>
  <c r="E442" i="3"/>
  <c r="F430" i="3"/>
  <c r="D430" i="3"/>
  <c r="E430" i="3"/>
  <c r="F406" i="3"/>
  <c r="D406" i="3"/>
  <c r="E406" i="3"/>
  <c r="F394" i="3"/>
  <c r="D394" i="3"/>
  <c r="E394" i="3"/>
  <c r="F358" i="3"/>
  <c r="D358" i="3"/>
  <c r="E358" i="3"/>
  <c r="F346" i="3"/>
  <c r="D346" i="3"/>
  <c r="E346" i="3"/>
  <c r="D334" i="3"/>
  <c r="E334" i="3"/>
  <c r="F334" i="3"/>
  <c r="D322" i="3"/>
  <c r="E322" i="3"/>
  <c r="F322" i="3"/>
  <c r="D310" i="3"/>
  <c r="E310" i="3"/>
  <c r="F310" i="3"/>
  <c r="E298" i="3"/>
  <c r="F298" i="3"/>
  <c r="D298" i="3"/>
  <c r="D286" i="3"/>
  <c r="E286" i="3"/>
  <c r="F286" i="3"/>
  <c r="D274" i="3"/>
  <c r="E274" i="3"/>
  <c r="F274" i="3"/>
  <c r="D262" i="3"/>
  <c r="E262" i="3"/>
  <c r="F262" i="3"/>
  <c r="E250" i="3"/>
  <c r="F250" i="3"/>
  <c r="D250" i="3"/>
  <c r="D238" i="3"/>
  <c r="E238" i="3"/>
  <c r="F238" i="3"/>
  <c r="D214" i="3"/>
  <c r="E214" i="3"/>
  <c r="F214" i="3"/>
  <c r="E202" i="3"/>
  <c r="F202" i="3"/>
  <c r="D202" i="3"/>
  <c r="G190" i="3"/>
  <c r="D190" i="3"/>
  <c r="F190" i="3"/>
  <c r="E190" i="3"/>
  <c r="G178" i="3"/>
  <c r="D178" i="3"/>
  <c r="E178" i="3"/>
  <c r="F178" i="3"/>
  <c r="D166" i="3"/>
  <c r="E166" i="3"/>
  <c r="F166" i="3"/>
  <c r="D154" i="3"/>
  <c r="E154" i="3"/>
  <c r="F154" i="3"/>
  <c r="D142" i="3"/>
  <c r="E142" i="3"/>
  <c r="F142" i="3"/>
  <c r="D128" i="3"/>
  <c r="E128" i="3"/>
  <c r="F128" i="3"/>
  <c r="D116" i="3"/>
  <c r="E116" i="3"/>
  <c r="F116" i="3"/>
  <c r="D104" i="3"/>
  <c r="E104" i="3"/>
  <c r="F104" i="3"/>
  <c r="D92" i="3"/>
  <c r="E92" i="3"/>
  <c r="F92" i="3"/>
  <c r="D80" i="3"/>
  <c r="E80" i="3"/>
  <c r="F80" i="3"/>
  <c r="D68" i="3"/>
  <c r="E68" i="3"/>
  <c r="F68" i="3"/>
  <c r="D56" i="3"/>
  <c r="E56" i="3"/>
  <c r="F56" i="3"/>
  <c r="D44" i="3"/>
  <c r="E44" i="3"/>
  <c r="F44" i="3"/>
  <c r="D32" i="3"/>
  <c r="E32" i="3"/>
  <c r="F32" i="3"/>
  <c r="D20" i="3"/>
  <c r="E20" i="3"/>
  <c r="F20" i="3"/>
  <c r="D8" i="3"/>
  <c r="E8" i="3"/>
  <c r="F8" i="3"/>
  <c r="D296" i="3"/>
  <c r="E296" i="3"/>
  <c r="F296" i="3"/>
  <c r="G176" i="3"/>
  <c r="D176" i="3"/>
  <c r="E176" i="3"/>
  <c r="F176" i="3"/>
  <c r="F402" i="3"/>
  <c r="D402" i="3"/>
  <c r="E402" i="3"/>
  <c r="F454" i="3"/>
  <c r="D454" i="3"/>
  <c r="E454" i="3"/>
  <c r="F418" i="3"/>
  <c r="D418" i="3"/>
  <c r="E418" i="3"/>
  <c r="F382" i="3"/>
  <c r="D382" i="3"/>
  <c r="E382" i="3"/>
  <c r="E478" i="3"/>
  <c r="D478" i="3"/>
  <c r="F478" i="3"/>
  <c r="E453" i="3"/>
  <c r="D453" i="3"/>
  <c r="F453" i="3"/>
  <c r="E441" i="3"/>
  <c r="D441" i="3"/>
  <c r="F441" i="3"/>
  <c r="E429" i="3"/>
  <c r="D429" i="3"/>
  <c r="F429" i="3"/>
  <c r="E417" i="3"/>
  <c r="D417" i="3"/>
  <c r="F417" i="3"/>
  <c r="E405" i="3"/>
  <c r="D405" i="3"/>
  <c r="F405" i="3"/>
  <c r="E393" i="3"/>
  <c r="D393" i="3"/>
  <c r="F393" i="3"/>
  <c r="E381" i="3"/>
  <c r="D381" i="3"/>
  <c r="F381" i="3"/>
  <c r="E369" i="3"/>
  <c r="D369" i="3"/>
  <c r="F369" i="3"/>
  <c r="D357" i="3"/>
  <c r="E357" i="3"/>
  <c r="F357" i="3"/>
  <c r="E345" i="3"/>
  <c r="D345" i="3"/>
  <c r="F345" i="3"/>
  <c r="E333" i="3"/>
  <c r="D333" i="3"/>
  <c r="F333" i="3"/>
  <c r="E321" i="3"/>
  <c r="D321" i="3"/>
  <c r="F321" i="3"/>
  <c r="E309" i="3"/>
  <c r="D309" i="3"/>
  <c r="F309" i="3"/>
  <c r="E297" i="3"/>
  <c r="D297" i="3"/>
  <c r="F297" i="3"/>
  <c r="E285" i="3"/>
  <c r="D285" i="3"/>
  <c r="F285" i="3"/>
  <c r="E273" i="3"/>
  <c r="D273" i="3"/>
  <c r="F273" i="3"/>
  <c r="E261" i="3"/>
  <c r="D261" i="3"/>
  <c r="F261" i="3"/>
  <c r="E249" i="3"/>
  <c r="D249" i="3"/>
  <c r="F249" i="3"/>
  <c r="E237" i="3"/>
  <c r="D237" i="3"/>
  <c r="F237" i="3"/>
  <c r="E225" i="3"/>
  <c r="D225" i="3"/>
  <c r="F225" i="3"/>
  <c r="E213" i="3"/>
  <c r="D213" i="3"/>
  <c r="F213" i="3"/>
  <c r="E201" i="3"/>
  <c r="D201" i="3"/>
  <c r="F201" i="3"/>
  <c r="G189" i="3"/>
  <c r="E189" i="3"/>
  <c r="D189" i="3"/>
  <c r="F189" i="3"/>
  <c r="G177" i="3"/>
  <c r="E177" i="3"/>
  <c r="F177" i="3"/>
  <c r="D177" i="3"/>
  <c r="E165" i="3"/>
  <c r="D165" i="3"/>
  <c r="F165" i="3"/>
  <c r="E153" i="3"/>
  <c r="D153" i="3"/>
  <c r="F153" i="3"/>
  <c r="E141" i="3"/>
  <c r="D141" i="3"/>
  <c r="F141" i="3"/>
  <c r="D127" i="3"/>
  <c r="E127" i="3"/>
  <c r="F127" i="3"/>
  <c r="D115" i="3"/>
  <c r="E115" i="3"/>
  <c r="F115" i="3"/>
  <c r="D103" i="3"/>
  <c r="E103" i="3"/>
  <c r="F103" i="3"/>
  <c r="D91" i="3"/>
  <c r="E91" i="3"/>
  <c r="F91" i="3"/>
  <c r="D79" i="3"/>
  <c r="E79" i="3"/>
  <c r="F79" i="3"/>
  <c r="D67" i="3"/>
  <c r="E67" i="3"/>
  <c r="F67" i="3"/>
  <c r="D55" i="3"/>
  <c r="E55" i="3"/>
  <c r="F55" i="3"/>
  <c r="D43" i="3"/>
  <c r="E43" i="3"/>
  <c r="F43" i="3"/>
  <c r="D31" i="3"/>
  <c r="E31" i="3"/>
  <c r="F31" i="3"/>
  <c r="D19" i="3"/>
  <c r="E19" i="3"/>
  <c r="F19" i="3"/>
  <c r="D7" i="3"/>
  <c r="E7" i="3"/>
  <c r="F7" i="3"/>
  <c r="D6" i="3"/>
  <c r="E6" i="3"/>
  <c r="F6" i="3"/>
  <c r="D392" i="3"/>
  <c r="E392" i="3"/>
  <c r="F392" i="3"/>
  <c r="D284" i="3"/>
  <c r="E284" i="3"/>
  <c r="F284" i="3"/>
  <c r="D200" i="3"/>
  <c r="E200" i="3"/>
  <c r="F200" i="3"/>
  <c r="D152" i="3"/>
  <c r="E152" i="3"/>
  <c r="F152" i="3"/>
  <c r="D140" i="3"/>
  <c r="E140" i="3"/>
  <c r="F140" i="3"/>
  <c r="D126" i="3"/>
  <c r="E126" i="3"/>
  <c r="F126" i="3"/>
  <c r="D114" i="3"/>
  <c r="E114" i="3"/>
  <c r="F114" i="3"/>
  <c r="D102" i="3"/>
  <c r="E102" i="3"/>
  <c r="F102" i="3"/>
  <c r="D90" i="3"/>
  <c r="E90" i="3"/>
  <c r="F90" i="3"/>
  <c r="D78" i="3"/>
  <c r="E78" i="3"/>
  <c r="F78" i="3"/>
  <c r="D66" i="3"/>
  <c r="E66" i="3"/>
  <c r="F66" i="3"/>
  <c r="D54" i="3"/>
  <c r="E54" i="3"/>
  <c r="F54" i="3"/>
  <c r="D42" i="3"/>
  <c r="E42" i="3"/>
  <c r="F42" i="3"/>
  <c r="D30" i="3"/>
  <c r="E30" i="3"/>
  <c r="F30" i="3"/>
  <c r="D18" i="3"/>
  <c r="E18" i="3"/>
  <c r="F18" i="3"/>
  <c r="E476" i="3"/>
  <c r="F476" i="3"/>
  <c r="D476" i="3"/>
  <c r="E451" i="3"/>
  <c r="F451" i="3"/>
  <c r="D451" i="3"/>
  <c r="E439" i="3"/>
  <c r="F439" i="3"/>
  <c r="D439" i="3"/>
  <c r="E427" i="3"/>
  <c r="F427" i="3"/>
  <c r="D427" i="3"/>
  <c r="E415" i="3"/>
  <c r="F415" i="3"/>
  <c r="D415" i="3"/>
  <c r="E403" i="3"/>
  <c r="F403" i="3"/>
  <c r="D403" i="3"/>
  <c r="E391" i="3"/>
  <c r="F391" i="3"/>
  <c r="D391" i="3"/>
  <c r="D379" i="3"/>
  <c r="E379" i="3"/>
  <c r="F379" i="3"/>
  <c r="D367" i="3"/>
  <c r="E367" i="3"/>
  <c r="F367" i="3"/>
  <c r="D355" i="3"/>
  <c r="E355" i="3"/>
  <c r="F355" i="3"/>
  <c r="E343" i="3"/>
  <c r="F343" i="3"/>
  <c r="D343" i="3"/>
  <c r="E331" i="3"/>
  <c r="F331" i="3"/>
  <c r="D331" i="3"/>
  <c r="E319" i="3"/>
  <c r="F319" i="3"/>
  <c r="D319" i="3"/>
  <c r="E307" i="3"/>
  <c r="F307" i="3"/>
  <c r="D307" i="3"/>
  <c r="E295" i="3"/>
  <c r="F295" i="3"/>
  <c r="D295" i="3"/>
  <c r="E283" i="3"/>
  <c r="F283" i="3"/>
  <c r="D283" i="3"/>
  <c r="E271" i="3"/>
  <c r="F271" i="3"/>
  <c r="D271" i="3"/>
  <c r="E259" i="3"/>
  <c r="F259" i="3"/>
  <c r="D259" i="3"/>
  <c r="E247" i="3"/>
  <c r="F247" i="3"/>
  <c r="D247" i="3"/>
  <c r="E235" i="3"/>
  <c r="F235" i="3"/>
  <c r="D235" i="3"/>
  <c r="E223" i="3"/>
  <c r="F223" i="3"/>
  <c r="D223" i="3"/>
  <c r="E211" i="3"/>
  <c r="F211" i="3"/>
  <c r="D211" i="3"/>
  <c r="E199" i="3"/>
  <c r="F199" i="3"/>
  <c r="D199" i="3"/>
  <c r="G187" i="3"/>
  <c r="E187" i="3"/>
  <c r="F187" i="3"/>
  <c r="D187" i="3"/>
  <c r="G175" i="3"/>
  <c r="E175" i="3"/>
  <c r="F175" i="3"/>
  <c r="D175" i="3"/>
  <c r="E163" i="3"/>
  <c r="F163" i="3"/>
  <c r="D163" i="3"/>
  <c r="E151" i="3"/>
  <c r="F151" i="3"/>
  <c r="D151" i="3"/>
  <c r="D139" i="3"/>
  <c r="E139" i="3"/>
  <c r="F139" i="3"/>
  <c r="D125" i="3"/>
  <c r="E125" i="3"/>
  <c r="F125" i="3"/>
  <c r="D113" i="3"/>
  <c r="E113" i="3"/>
  <c r="F113" i="3"/>
  <c r="D101" i="3"/>
  <c r="E101" i="3"/>
  <c r="F101" i="3"/>
  <c r="D89" i="3"/>
  <c r="E89" i="3"/>
  <c r="F89" i="3"/>
  <c r="D77" i="3"/>
  <c r="E77" i="3"/>
  <c r="F77" i="3"/>
  <c r="D65" i="3"/>
  <c r="E65" i="3"/>
  <c r="F65" i="3"/>
  <c r="D53" i="3"/>
  <c r="E53" i="3"/>
  <c r="F53" i="3"/>
  <c r="D41" i="3"/>
  <c r="E41" i="3"/>
  <c r="F41" i="3"/>
  <c r="D29" i="3"/>
  <c r="E29" i="3"/>
  <c r="F29" i="3"/>
  <c r="D17" i="3"/>
  <c r="E17" i="3"/>
  <c r="F17" i="3"/>
  <c r="D5" i="3"/>
  <c r="E5" i="3"/>
  <c r="F5" i="3"/>
  <c r="D4" i="3"/>
  <c r="E4" i="3"/>
  <c r="F4" i="3"/>
  <c r="D416" i="3"/>
  <c r="E416" i="3"/>
  <c r="F416" i="3"/>
  <c r="D320" i="3"/>
  <c r="E320" i="3"/>
  <c r="F320" i="3"/>
  <c r="D260" i="3"/>
  <c r="E260" i="3"/>
  <c r="F260" i="3"/>
  <c r="F378" i="3"/>
  <c r="D378" i="3"/>
  <c r="E378" i="3"/>
  <c r="D306" i="3"/>
  <c r="E306" i="3"/>
  <c r="F306" i="3"/>
  <c r="E234" i="3"/>
  <c r="F234" i="3"/>
  <c r="D234" i="3"/>
  <c r="G174" i="3"/>
  <c r="D174" i="3"/>
  <c r="E174" i="3"/>
  <c r="F174" i="3"/>
  <c r="D88" i="3"/>
  <c r="E88" i="3"/>
  <c r="F88" i="3"/>
  <c r="D40" i="3"/>
  <c r="E40" i="3"/>
  <c r="F40" i="3"/>
  <c r="E401" i="3"/>
  <c r="D401" i="3"/>
  <c r="F401" i="3"/>
  <c r="E377" i="3"/>
  <c r="F377" i="3"/>
  <c r="D377" i="3"/>
  <c r="D353" i="3"/>
  <c r="E353" i="3"/>
  <c r="F353" i="3"/>
  <c r="E329" i="3"/>
  <c r="D329" i="3"/>
  <c r="F329" i="3"/>
  <c r="E317" i="3"/>
  <c r="D317" i="3"/>
  <c r="F317" i="3"/>
  <c r="E305" i="3"/>
  <c r="D305" i="3"/>
  <c r="F305" i="3"/>
  <c r="E293" i="3"/>
  <c r="D293" i="3"/>
  <c r="F293" i="3"/>
  <c r="E281" i="3"/>
  <c r="D281" i="3"/>
  <c r="F281" i="3"/>
  <c r="E269" i="3"/>
  <c r="D269" i="3"/>
  <c r="F269" i="3"/>
  <c r="E257" i="3"/>
  <c r="D257" i="3"/>
  <c r="F257" i="3"/>
  <c r="E245" i="3"/>
  <c r="D245" i="3"/>
  <c r="F245" i="3"/>
  <c r="E233" i="3"/>
  <c r="D233" i="3"/>
  <c r="F233" i="3"/>
  <c r="E221" i="3"/>
  <c r="D221" i="3"/>
  <c r="F221" i="3"/>
  <c r="E209" i="3"/>
  <c r="D209" i="3"/>
  <c r="F209" i="3"/>
  <c r="E197" i="3"/>
  <c r="D197" i="3"/>
  <c r="F197" i="3"/>
  <c r="G185" i="3"/>
  <c r="E185" i="3"/>
  <c r="D185" i="3"/>
  <c r="F185" i="3"/>
  <c r="E173" i="3"/>
  <c r="D173" i="3"/>
  <c r="F173" i="3"/>
  <c r="E161" i="3"/>
  <c r="D161" i="3"/>
  <c r="F161" i="3"/>
  <c r="E149" i="3"/>
  <c r="F149" i="3"/>
  <c r="D149" i="3"/>
  <c r="E137" i="3"/>
  <c r="D137" i="3"/>
  <c r="F137" i="3"/>
  <c r="D123" i="3"/>
  <c r="E123" i="3"/>
  <c r="F123" i="3"/>
  <c r="D111" i="3"/>
  <c r="E111" i="3"/>
  <c r="F111" i="3"/>
  <c r="D99" i="3"/>
  <c r="E99" i="3"/>
  <c r="F99" i="3"/>
  <c r="D87" i="3"/>
  <c r="E87" i="3"/>
  <c r="F87" i="3"/>
  <c r="D75" i="3"/>
  <c r="E75" i="3"/>
  <c r="F75" i="3"/>
  <c r="D63" i="3"/>
  <c r="E63" i="3"/>
  <c r="F63" i="3"/>
  <c r="D51" i="3"/>
  <c r="E51" i="3"/>
  <c r="F51" i="3"/>
  <c r="D39" i="3"/>
  <c r="E39" i="3"/>
  <c r="F39" i="3"/>
  <c r="D27" i="3"/>
  <c r="E27" i="3"/>
  <c r="F27" i="3"/>
  <c r="D15" i="3"/>
  <c r="E15" i="3"/>
  <c r="F15" i="3"/>
  <c r="D344" i="3"/>
  <c r="E344" i="3"/>
  <c r="F344" i="3"/>
  <c r="D164" i="3"/>
  <c r="E164" i="3"/>
  <c r="F164" i="3"/>
  <c r="F366" i="3"/>
  <c r="D366" i="3"/>
  <c r="E366" i="3"/>
  <c r="D294" i="3"/>
  <c r="E294" i="3"/>
  <c r="F294" i="3"/>
  <c r="D222" i="3"/>
  <c r="E222" i="3"/>
  <c r="F222" i="3"/>
  <c r="G186" i="3"/>
  <c r="D186" i="3"/>
  <c r="E186" i="3"/>
  <c r="F186" i="3"/>
  <c r="D112" i="3"/>
  <c r="D76" i="3"/>
  <c r="E76" i="3"/>
  <c r="F76" i="3"/>
  <c r="E449" i="3"/>
  <c r="D449" i="3"/>
  <c r="F449" i="3"/>
  <c r="E413" i="3"/>
  <c r="D413" i="3"/>
  <c r="F413" i="3"/>
  <c r="E389" i="3"/>
  <c r="F389" i="3"/>
  <c r="D389" i="3"/>
  <c r="E365" i="3"/>
  <c r="F365" i="3"/>
  <c r="D365" i="3"/>
  <c r="E341" i="3"/>
  <c r="F341" i="3"/>
  <c r="D341" i="3"/>
  <c r="E448" i="3"/>
  <c r="F448" i="3"/>
  <c r="D448" i="3"/>
  <c r="E436" i="3"/>
  <c r="F436" i="3"/>
  <c r="D436" i="3"/>
  <c r="E424" i="3"/>
  <c r="F424" i="3"/>
  <c r="D424" i="3"/>
  <c r="D412" i="3"/>
  <c r="E412" i="3"/>
  <c r="F412" i="3"/>
  <c r="D400" i="3"/>
  <c r="E400" i="3"/>
  <c r="F400" i="3"/>
  <c r="D388" i="3"/>
  <c r="E388" i="3"/>
  <c r="F388" i="3"/>
  <c r="D376" i="3"/>
  <c r="E376" i="3"/>
  <c r="F376" i="3"/>
  <c r="D352" i="3"/>
  <c r="E352" i="3"/>
  <c r="F352" i="3"/>
  <c r="D340" i="3"/>
  <c r="E340" i="3"/>
  <c r="F340" i="3"/>
  <c r="D328" i="3"/>
  <c r="E328" i="3"/>
  <c r="F328" i="3"/>
  <c r="D316" i="3"/>
  <c r="E316" i="3"/>
  <c r="F316" i="3"/>
  <c r="D304" i="3"/>
  <c r="E304" i="3"/>
  <c r="F304" i="3"/>
  <c r="D292" i="3"/>
  <c r="E292" i="3"/>
  <c r="F292" i="3"/>
  <c r="D280" i="3"/>
  <c r="E280" i="3"/>
  <c r="F280" i="3"/>
  <c r="D268" i="3"/>
  <c r="E268" i="3"/>
  <c r="F268" i="3"/>
  <c r="D256" i="3"/>
  <c r="E256" i="3"/>
  <c r="F256" i="3"/>
  <c r="D244" i="3"/>
  <c r="E244" i="3"/>
  <c r="F244" i="3"/>
  <c r="D232" i="3"/>
  <c r="E232" i="3"/>
  <c r="F232" i="3"/>
  <c r="D220" i="3"/>
  <c r="E220" i="3"/>
  <c r="F220" i="3"/>
  <c r="D208" i="3"/>
  <c r="E208" i="3"/>
  <c r="F208" i="3"/>
  <c r="D196" i="3"/>
  <c r="E196" i="3"/>
  <c r="F196" i="3"/>
  <c r="G184" i="3"/>
  <c r="D184" i="3"/>
  <c r="F184" i="3"/>
  <c r="E184" i="3"/>
  <c r="D172" i="3"/>
  <c r="E172" i="3"/>
  <c r="F172" i="3"/>
  <c r="D160" i="3"/>
  <c r="E160" i="3"/>
  <c r="F160" i="3"/>
  <c r="D148" i="3"/>
  <c r="E148" i="3"/>
  <c r="F148" i="3"/>
  <c r="D136" i="3"/>
  <c r="F136" i="3"/>
  <c r="E136" i="3"/>
  <c r="D122" i="3"/>
  <c r="E122" i="3"/>
  <c r="F122" i="3"/>
  <c r="D110" i="3"/>
  <c r="E110" i="3"/>
  <c r="F110" i="3"/>
  <c r="D98" i="3"/>
  <c r="E98" i="3"/>
  <c r="F98" i="3"/>
  <c r="D86" i="3"/>
  <c r="E86" i="3"/>
  <c r="F86" i="3"/>
  <c r="D74" i="3"/>
  <c r="E74" i="3"/>
  <c r="F74" i="3"/>
  <c r="D62" i="3"/>
  <c r="E62" i="3"/>
  <c r="F62" i="3"/>
  <c r="D50" i="3"/>
  <c r="E50" i="3"/>
  <c r="F50" i="3"/>
  <c r="D38" i="3"/>
  <c r="E38" i="3"/>
  <c r="F38" i="3"/>
  <c r="D26" i="3"/>
  <c r="E26" i="3"/>
  <c r="F26" i="3"/>
  <c r="D14" i="3"/>
  <c r="E14" i="3"/>
  <c r="F14" i="3"/>
  <c r="G4" i="3"/>
  <c r="G5" i="3"/>
  <c r="G6" i="3"/>
  <c r="G7" i="3"/>
  <c r="G8" i="3"/>
  <c r="G9" i="3"/>
  <c r="G10" i="3"/>
  <c r="G11" i="3"/>
  <c r="G12" i="3"/>
  <c r="G13" i="3"/>
  <c r="G16" i="3"/>
  <c r="G17" i="3"/>
  <c r="G18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50" i="3"/>
  <c r="G51" i="3"/>
  <c r="G52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8" i="3"/>
  <c r="G79" i="3"/>
  <c r="G80" i="3"/>
  <c r="G85" i="3"/>
  <c r="G86" i="3"/>
  <c r="G87" i="3"/>
  <c r="G92" i="3"/>
  <c r="G93" i="3"/>
  <c r="G95" i="3"/>
  <c r="G96" i="3"/>
  <c r="G97" i="3"/>
  <c r="G98" i="3"/>
  <c r="G99" i="3"/>
  <c r="G100" i="3"/>
  <c r="G101" i="3"/>
  <c r="G102" i="3"/>
  <c r="G103" i="3"/>
  <c r="G104" i="3"/>
  <c r="G105" i="3"/>
  <c r="G110" i="3"/>
  <c r="G111" i="3"/>
  <c r="G114" i="3"/>
  <c r="G115" i="3"/>
  <c r="G116" i="3"/>
  <c r="G117" i="3"/>
  <c r="G126" i="3"/>
  <c r="G127" i="3"/>
  <c r="G128" i="3"/>
  <c r="G129" i="3"/>
  <c r="G130" i="3"/>
  <c r="G131" i="3"/>
  <c r="G136" i="3"/>
  <c r="G137" i="3"/>
  <c r="G139" i="3"/>
  <c r="G140" i="3"/>
  <c r="G143" i="3"/>
  <c r="G144" i="3"/>
  <c r="G145" i="3"/>
  <c r="G149" i="3"/>
  <c r="G150" i="3"/>
  <c r="G151" i="3"/>
  <c r="G154" i="3"/>
  <c r="G155" i="3"/>
  <c r="G156" i="3"/>
  <c r="G157" i="3"/>
  <c r="G158" i="3"/>
  <c r="G159" i="3"/>
  <c r="G160" i="3"/>
  <c r="G164" i="3"/>
  <c r="G165" i="3"/>
  <c r="G166" i="3"/>
  <c r="G172" i="3"/>
  <c r="G173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62" i="3"/>
  <c r="G363" i="3"/>
  <c r="G365" i="3"/>
  <c r="G368" i="3"/>
  <c r="G370" i="3"/>
  <c r="G374" i="3"/>
  <c r="G375" i="3"/>
  <c r="G376" i="3"/>
  <c r="G377" i="3"/>
  <c r="G378" i="3"/>
  <c r="G379" i="3"/>
  <c r="G380" i="3"/>
  <c r="G381" i="3"/>
  <c r="G385" i="3"/>
  <c r="G386" i="3"/>
  <c r="G387" i="3"/>
  <c r="G391" i="3"/>
  <c r="G392" i="3"/>
  <c r="G393" i="3"/>
  <c r="G394" i="3"/>
  <c r="G398" i="3"/>
  <c r="G406" i="3"/>
  <c r="G407" i="3"/>
  <c r="G408" i="3"/>
  <c r="G409" i="3"/>
  <c r="G411" i="3"/>
  <c r="G412" i="3"/>
  <c r="G413" i="3"/>
  <c r="G414" i="3"/>
  <c r="G415" i="3"/>
  <c r="G416" i="3"/>
  <c r="G417" i="3"/>
  <c r="G418" i="3"/>
  <c r="G419" i="3"/>
  <c r="G420" i="3"/>
  <c r="G421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76" i="3"/>
  <c r="G477" i="3"/>
  <c r="G478" i="3"/>
  <c r="G479" i="3"/>
  <c r="G480" i="3"/>
  <c r="K6" i="1"/>
  <c r="K7" i="1"/>
  <c r="K8" i="1"/>
  <c r="K9" i="1"/>
  <c r="K10" i="1"/>
  <c r="K11" i="1"/>
  <c r="K12" i="1"/>
  <c r="K14" i="1"/>
  <c r="K15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5" i="1"/>
  <c r="G388" i="3" l="1"/>
  <c r="G399" i="3"/>
  <c r="G383" i="3"/>
  <c r="G359" i="3"/>
  <c r="G167" i="3"/>
  <c r="G81" i="3"/>
  <c r="G57" i="3"/>
  <c r="G21" i="3"/>
  <c r="G382" i="3"/>
  <c r="G358" i="3"/>
  <c r="G142" i="3"/>
  <c r="G56" i="3"/>
  <c r="G20" i="3"/>
  <c r="G369" i="3"/>
  <c r="G357" i="3"/>
  <c r="G153" i="3"/>
  <c r="G141" i="3"/>
  <c r="G91" i="3"/>
  <c r="G55" i="3"/>
  <c r="G19" i="3"/>
  <c r="G395" i="3"/>
  <c r="G356" i="3"/>
  <c r="G152" i="3"/>
  <c r="G90" i="3"/>
  <c r="G54" i="3"/>
  <c r="G403" i="3"/>
  <c r="G367" i="3"/>
  <c r="G355" i="3"/>
  <c r="G163" i="3"/>
  <c r="G125" i="3"/>
  <c r="G113" i="3"/>
  <c r="G89" i="3"/>
  <c r="G77" i="3"/>
  <c r="G53" i="3"/>
  <c r="G371" i="3"/>
  <c r="G402" i="3"/>
  <c r="G390" i="3"/>
  <c r="G366" i="3"/>
  <c r="G354" i="3"/>
  <c r="G162" i="3"/>
  <c r="G138" i="3"/>
  <c r="G124" i="3"/>
  <c r="G112" i="3"/>
  <c r="G88" i="3"/>
  <c r="G76" i="3"/>
  <c r="G405" i="3"/>
  <c r="G404" i="3"/>
  <c r="G401" i="3"/>
  <c r="G389" i="3"/>
  <c r="G161" i="3"/>
  <c r="G123" i="3"/>
  <c r="G15" i="3"/>
  <c r="G400" i="3"/>
  <c r="G148" i="3"/>
  <c r="G122" i="3"/>
  <c r="G14" i="3"/>
  <c r="G171" i="3"/>
  <c r="G147" i="3"/>
  <c r="G133" i="3"/>
  <c r="G121" i="3"/>
  <c r="G109" i="3"/>
  <c r="G49" i="3"/>
  <c r="G410" i="3"/>
  <c r="G170" i="3"/>
  <c r="G146" i="3"/>
  <c r="G132" i="3"/>
  <c r="G120" i="3"/>
  <c r="G108" i="3"/>
  <c r="G48" i="3"/>
  <c r="G169" i="3"/>
  <c r="G119" i="3"/>
  <c r="G107" i="3"/>
  <c r="G83" i="3"/>
  <c r="G47" i="3"/>
  <c r="G23" i="3"/>
  <c r="G397" i="3"/>
  <c r="G373" i="3"/>
  <c r="G396" i="3"/>
  <c r="G384" i="3"/>
  <c r="G372" i="3"/>
  <c r="G360" i="3"/>
  <c r="G168" i="3"/>
  <c r="G118" i="3"/>
  <c r="G106" i="3"/>
  <c r="G94" i="3"/>
  <c r="G82" i="3"/>
  <c r="G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tc={37E61244-2023-4973-BBB2-B89EBA2C85CA}</author>
    <author>tc={2A2805F6-FEBE-4A89-BE90-B22522BCA732}</author>
    <author>tc={6BC8B301-C25D-4243-8984-1D8083FBD633}</author>
    <author>tc={F057E6D1-F0A4-43AE-A671-8DD980C81287}</author>
    <author>Fadiel Ahjum</author>
  </authors>
  <commentList>
    <comment ref="D1" authorId="0" shapeId="0" xr:uid="{37E61244-2023-4973-BBB2-B89EBA2C85CA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25</t>
      </text>
    </comment>
    <comment ref="E1" authorId="1" shapeId="0" xr:uid="{2A2805F6-FEBE-4A89-BE90-B22522BCA732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298</t>
      </text>
    </comment>
    <comment ref="C13" authorId="2" shapeId="0" xr:uid="{6BC8B301-C25D-4243-8984-1D8083FBD63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Bryce, linked to amount of coke used for combustion.</t>
      </text>
    </comment>
    <comment ref="E14" authorId="3" shapeId="0" xr:uid="{F057E6D1-F0A4-43AE-A671-8DD980C81287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to Match FBC coefficient - see TCH_PWR</t>
      </text>
    </comment>
    <comment ref="C61" authorId="4" shapeId="0" xr:uid="{52625ABC-1A1C-441C-9203-49F352036B5C}">
      <text>
        <r>
          <rPr>
            <b/>
            <sz val="9"/>
            <color indexed="81"/>
            <rFont val="Tahoma"/>
            <family val="2"/>
          </rPr>
          <t xml:space="preserve">Fadiel Ahjum:
</t>
        </r>
        <r>
          <rPr>
            <sz val="9"/>
            <color indexed="81"/>
            <rFont val="Tahoma"/>
            <family val="2"/>
          </rPr>
          <t>IPCC default EF for municipal waste (non biomass fraction)</t>
        </r>
      </text>
    </comment>
    <comment ref="F61" authorId="4" shapeId="0" xr:uid="{0CDECC13-11BC-4EA3-B18D-694980D9EA7E}">
      <text>
        <r>
          <rPr>
            <b/>
            <sz val="9"/>
            <color indexed="81"/>
            <rFont val="Tahoma"/>
            <family val="2"/>
          </rPr>
          <t>Fadiel Ahjum:</t>
        </r>
        <r>
          <rPr>
            <sz val="9"/>
            <color indexed="81"/>
            <rFont val="Tahoma"/>
            <family val="2"/>
          </rPr>
          <t xml:space="preserve">
using HFO values from here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tc={01A1C59C-3C50-4D30-B176-F965640C779D}</author>
  </authors>
  <commentList>
    <comment ref="C84" authorId="0" shapeId="0" xr:uid="{01A1C59C-3C50-4D30-B176-F965640C779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doesn't get consumed by anything other than distribution infrastructure so should not have an emission factor attached.
On the other fuels, it is not always consistent. Some sub-sectors directly consume XIND??? while others (Tamaryn sectors) consume a sector specific fuel.</t>
      </text>
    </comment>
  </commentList>
</comments>
</file>

<file path=xl/sharedStrings.xml><?xml version="1.0" encoding="utf-8"?>
<sst xmlns="http://schemas.openxmlformats.org/spreadsheetml/2006/main" count="1705" uniqueCount="1378">
  <si>
    <t>Source GHG: IPPC National GHG Guideline 2006 - kTon/PJ = ton/TJ</t>
  </si>
  <si>
    <t>Carbon dioxide South Africa</t>
  </si>
  <si>
    <t>Methane South Africa</t>
  </si>
  <si>
    <t>Nitrous Oxide South Africa</t>
  </si>
  <si>
    <t>Sulphur gases South Africa</t>
  </si>
  <si>
    <t>Nitrogen gases South Africa</t>
  </si>
  <si>
    <t>Carbon monoxide South Africa</t>
  </si>
  <si>
    <t>NMVOCs South Africa</t>
  </si>
  <si>
    <t>PM10 South Africa</t>
  </si>
  <si>
    <t>CO2S</t>
  </si>
  <si>
    <t>CH4S</t>
  </si>
  <si>
    <t>N2OS</t>
  </si>
  <si>
    <t>SOXS</t>
  </si>
  <si>
    <t>NOXS</t>
  </si>
  <si>
    <t>CMOX</t>
  </si>
  <si>
    <t>NMVS</t>
  </si>
  <si>
    <t>P10S</t>
  </si>
  <si>
    <t xml:space="preserve">     </t>
  </si>
  <si>
    <t>BIG</t>
  </si>
  <si>
    <t>BIE</t>
  </si>
  <si>
    <t>BID</t>
  </si>
  <si>
    <t>BIB</t>
  </si>
  <si>
    <t>BIO</t>
  </si>
  <si>
    <t>BIW</t>
  </si>
  <si>
    <t>COA</t>
  </si>
  <si>
    <t>COK</t>
  </si>
  <si>
    <t>CLD</t>
  </si>
  <si>
    <t>CLE</t>
  </si>
  <si>
    <t>CRB</t>
  </si>
  <si>
    <t>ELC</t>
  </si>
  <si>
    <t>ELCC</t>
  </si>
  <si>
    <t>GAS</t>
  </si>
  <si>
    <t>GRS</t>
  </si>
  <si>
    <t>GRN</t>
  </si>
  <si>
    <t>GRL</t>
  </si>
  <si>
    <t>GWL</t>
  </si>
  <si>
    <t>GRM</t>
  </si>
  <si>
    <t>GIB</t>
  </si>
  <si>
    <t>GIH</t>
  </si>
  <si>
    <t>GIC</t>
  </si>
  <si>
    <t>GIM</t>
  </si>
  <si>
    <t>HET</t>
  </si>
  <si>
    <t>HEE</t>
  </si>
  <si>
    <t>HEN</t>
  </si>
  <si>
    <t>HYD</t>
  </si>
  <si>
    <t>HGN</t>
  </si>
  <si>
    <t>NUC</t>
  </si>
  <si>
    <t>OAG</t>
  </si>
  <si>
    <t>OCR</t>
  </si>
  <si>
    <t>ODS</t>
  </si>
  <si>
    <t>OGS</t>
  </si>
  <si>
    <t>OHF</t>
  </si>
  <si>
    <t>OKE</t>
  </si>
  <si>
    <t>OLP</t>
  </si>
  <si>
    <t>OTH</t>
  </si>
  <si>
    <t>SOL</t>
  </si>
  <si>
    <t>WND</t>
  </si>
  <si>
    <t>WAS</t>
  </si>
  <si>
    <t>CO2eq</t>
  </si>
  <si>
    <t>flab-p</t>
  </si>
  <si>
    <t xml:space="preserve">Factor-Labour-Primary                             </t>
  </si>
  <si>
    <t>flab-m</t>
  </si>
  <si>
    <t xml:space="preserve">Factor-Labour-Mid                                 </t>
  </si>
  <si>
    <t>flab-s</t>
  </si>
  <si>
    <t xml:space="preserve">Factor-Labour-Secondary                           </t>
  </si>
  <si>
    <t>flab-t</t>
  </si>
  <si>
    <t xml:space="preserve">Factor-Labour-Tertiary                            </t>
  </si>
  <si>
    <t xml:space="preserve">Oil Other                                         </t>
  </si>
  <si>
    <t xml:space="preserve">Gas South Africa                                  </t>
  </si>
  <si>
    <t xml:space="preserve">Electricity                                       </t>
  </si>
  <si>
    <t>ACTGRP</t>
  </si>
  <si>
    <t>Y</t>
  </si>
  <si>
    <t>AGRCH4S</t>
  </si>
  <si>
    <t xml:space="preserve">Agriculture Methane South Africa                  </t>
  </si>
  <si>
    <t>AGRCMOX</t>
  </si>
  <si>
    <t xml:space="preserve">Agriculture Carbon monoxide South Africa          </t>
  </si>
  <si>
    <t>AGRCO2S</t>
  </si>
  <si>
    <t xml:space="preserve">Agriculture Carbon dioxide South Africa           </t>
  </si>
  <si>
    <t>AGRCOA</t>
  </si>
  <si>
    <t xml:space="preserve">Agriculture Coal                                  </t>
  </si>
  <si>
    <t>AGRELC</t>
  </si>
  <si>
    <t xml:space="preserve">Agriculture Electricity                           </t>
  </si>
  <si>
    <t>AGRN2OS</t>
  </si>
  <si>
    <t xml:space="preserve">Agriculture Nitrous Oxide South Africa            </t>
  </si>
  <si>
    <t>AGRNMVS</t>
  </si>
  <si>
    <t xml:space="preserve">Agriculture NMVOCs South Africa                   </t>
  </si>
  <si>
    <t>AGRNOXS</t>
  </si>
  <si>
    <t xml:space="preserve">Agriculture Nitrogen gases South Africa           </t>
  </si>
  <si>
    <t>AGRODS</t>
  </si>
  <si>
    <t xml:space="preserve">Agriculture Oil Diesel                            </t>
  </si>
  <si>
    <t>AGROGS</t>
  </si>
  <si>
    <t xml:space="preserve">Agriculture Oil Gasoline                          </t>
  </si>
  <si>
    <t>AGROHF</t>
  </si>
  <si>
    <t xml:space="preserve">Agriculture Oil HFO                               </t>
  </si>
  <si>
    <t>AGROKE</t>
  </si>
  <si>
    <t xml:space="preserve">Agriculture Oil Kerosene                          </t>
  </si>
  <si>
    <t>AGROLP</t>
  </si>
  <si>
    <t xml:space="preserve">Agriculture Oil LPG                               </t>
  </si>
  <si>
    <t>AGRP10S</t>
  </si>
  <si>
    <t xml:space="preserve">Agriculture PM10 South Africa                     </t>
  </si>
  <si>
    <t>AGRSOXS</t>
  </si>
  <si>
    <t xml:space="preserve">Agriculture Sulphur gases South Africa            </t>
  </si>
  <si>
    <t xml:space="preserve">Biomass bagasse                                   </t>
  </si>
  <si>
    <t xml:space="preserve">Biodiesel                                         </t>
  </si>
  <si>
    <t xml:space="preserve">Bioethanol                                        </t>
  </si>
  <si>
    <t xml:space="preserve">Biogas                                            </t>
  </si>
  <si>
    <t xml:space="preserve">Biomass Other                                     </t>
  </si>
  <si>
    <t xml:space="preserve">Biomass Wood                                      </t>
  </si>
  <si>
    <t>CH4RF</t>
  </si>
  <si>
    <t xml:space="preserve">Fugitive Emissions Region                         </t>
  </si>
  <si>
    <t xml:space="preserve">CH4S South Africa                                 </t>
  </si>
  <si>
    <t>CH4SF</t>
  </si>
  <si>
    <t xml:space="preserve">Fugitive Emissions South Africa                   </t>
  </si>
  <si>
    <t xml:space="preserve">Coal Discard                                      </t>
  </si>
  <si>
    <t xml:space="preserve">Coal low grade                                    </t>
  </si>
  <si>
    <t xml:space="preserve">CMOX South Africa                                 </t>
  </si>
  <si>
    <t>CO2EQS</t>
  </si>
  <si>
    <t xml:space="preserve">CO2EQS South Africa                               </t>
  </si>
  <si>
    <t xml:space="preserve">CO2S South Africa                                 </t>
  </si>
  <si>
    <t>CO2SF</t>
  </si>
  <si>
    <t>CO2SP</t>
  </si>
  <si>
    <t xml:space="preserve">Process Emissions South Africa                    </t>
  </si>
  <si>
    <t xml:space="preserve">Coal                                              </t>
  </si>
  <si>
    <t xml:space="preserve">Coal Coking                                       </t>
  </si>
  <si>
    <t>COMCH4S</t>
  </si>
  <si>
    <t xml:space="preserve">Commercial Methane South Africa                   </t>
  </si>
  <si>
    <t>COMCMOX</t>
  </si>
  <si>
    <t xml:space="preserve">Commercial Carbon monoxide South Africa           </t>
  </si>
  <si>
    <t>COMCO2S</t>
  </si>
  <si>
    <t xml:space="preserve">Commercial Carbon dioxide South Africa            </t>
  </si>
  <si>
    <t>COMCOA</t>
  </si>
  <si>
    <t xml:space="preserve">Commercial - Coal                                 </t>
  </si>
  <si>
    <t>COMELC</t>
  </si>
  <si>
    <t xml:space="preserve">Commercial - Electricity                          </t>
  </si>
  <si>
    <t>COMGAS</t>
  </si>
  <si>
    <t xml:space="preserve">Commercial - Gas                                  </t>
  </si>
  <si>
    <t>COMN2OS</t>
  </si>
  <si>
    <t xml:space="preserve">Commercial Nitrous Oxide South Africa             </t>
  </si>
  <si>
    <t>COMNMVS</t>
  </si>
  <si>
    <t xml:space="preserve">Commercial NMVOCs South Africa                    </t>
  </si>
  <si>
    <t>COMNOXS</t>
  </si>
  <si>
    <t xml:space="preserve">Commercial Nitrogen gases South Africa            </t>
  </si>
  <si>
    <t>COMODS</t>
  </si>
  <si>
    <t xml:space="preserve">Commercial - Oil Diesel                           </t>
  </si>
  <si>
    <t>COMOGS</t>
  </si>
  <si>
    <t xml:space="preserve">Commercial - Oil Gasoline                         </t>
  </si>
  <si>
    <t>COMOHF</t>
  </si>
  <si>
    <t xml:space="preserve">Commercial - Oil HFO                              </t>
  </si>
  <si>
    <t>COMOKE</t>
  </si>
  <si>
    <t xml:space="preserve">Commercial - Oil Paraffin                         </t>
  </si>
  <si>
    <t>COMOLP</t>
  </si>
  <si>
    <t xml:space="preserve">Commercial - Oil LPG                              </t>
  </si>
  <si>
    <t>COMP10S</t>
  </si>
  <si>
    <t xml:space="preserve">Commercial PM10 South Africa                      </t>
  </si>
  <si>
    <t>COMSOXS</t>
  </si>
  <si>
    <t xml:space="preserve">Commercial Sulphur gases South Africa             </t>
  </si>
  <si>
    <t xml:space="preserve">Coal for plants in Botswana                       </t>
  </si>
  <si>
    <t xml:space="preserve">Electricity Upstream Transmission                 </t>
  </si>
  <si>
    <t xml:space="preserve">Gas Indigenous Ibhubezi                           </t>
  </si>
  <si>
    <t xml:space="preserve">Coastal Gas                                       </t>
  </si>
  <si>
    <t xml:space="preserve">Gas Indigenous Shale                              </t>
  </si>
  <si>
    <t xml:space="preserve">Gas Methane Rich                                  </t>
  </si>
  <si>
    <t xml:space="preserve">Gas Regional LNG                                  </t>
  </si>
  <si>
    <t xml:space="preserve">Gas Northern Mozambique                           </t>
  </si>
  <si>
    <t xml:space="preserve">Gas Namibia                                       </t>
  </si>
  <si>
    <t xml:space="preserve">Gas Southern Mozambique                           </t>
  </si>
  <si>
    <t xml:space="preserve">Gas International LNG                             </t>
  </si>
  <si>
    <t xml:space="preserve">Heat-Steam Existing                               </t>
  </si>
  <si>
    <t xml:space="preserve">Heat-Steam New                                    </t>
  </si>
  <si>
    <t xml:space="preserve">Heat-Steam                                        </t>
  </si>
  <si>
    <t xml:space="preserve">Hydrogen                                          </t>
  </si>
  <si>
    <t xml:space="preserve">Hydro                                             </t>
  </si>
  <si>
    <t>INDBIB</t>
  </si>
  <si>
    <t xml:space="preserve">Industry - Biomass Bagasse                        </t>
  </si>
  <si>
    <t>INDBIW</t>
  </si>
  <si>
    <t xml:space="preserve">Industry - Biomass wood                           </t>
  </si>
  <si>
    <t>INDCH4S</t>
  </si>
  <si>
    <t xml:space="preserve">Industry Methane South Africa                     </t>
  </si>
  <si>
    <t>INDCMOX</t>
  </si>
  <si>
    <t xml:space="preserve">Industry - Carbon Monoxide                        </t>
  </si>
  <si>
    <t>INDCO2S</t>
  </si>
  <si>
    <t xml:space="preserve">Industry Carbon dioxide South Africa              </t>
  </si>
  <si>
    <t>INDCOA</t>
  </si>
  <si>
    <t xml:space="preserve">Industry - Coal                                   </t>
  </si>
  <si>
    <t>INDCOK</t>
  </si>
  <si>
    <t xml:space="preserve">Industry - Coking coal                            </t>
  </si>
  <si>
    <t>INDELC</t>
  </si>
  <si>
    <t xml:space="preserve">Industry Electricity                              </t>
  </si>
  <si>
    <t>INDGAS</t>
  </si>
  <si>
    <t xml:space="preserve">Industry - South Africa gas                       </t>
  </si>
  <si>
    <t>INDN2OS</t>
  </si>
  <si>
    <t xml:space="preserve">Industry Nitrous Oxide South Africa               </t>
  </si>
  <si>
    <t>INDNMVS</t>
  </si>
  <si>
    <t xml:space="preserve">Industry NMVOCs South Africa                      </t>
  </si>
  <si>
    <t>INDNOXS</t>
  </si>
  <si>
    <t xml:space="preserve">Industry Nitrogen gases South Africa              </t>
  </si>
  <si>
    <t>INDODS</t>
  </si>
  <si>
    <t xml:space="preserve">Industry - Oil Diesel                             </t>
  </si>
  <si>
    <t>INDOGS</t>
  </si>
  <si>
    <t xml:space="preserve">Industry Oil Gasoline                             </t>
  </si>
  <si>
    <t>INDOHF</t>
  </si>
  <si>
    <t xml:space="preserve">Industry - Oil HFO                                </t>
  </si>
  <si>
    <t>INDOLP</t>
  </si>
  <si>
    <t xml:space="preserve">Industry - Oil LPG                                </t>
  </si>
  <si>
    <t>INDP10S</t>
  </si>
  <si>
    <t xml:space="preserve">Industry PM10 South Africa                        </t>
  </si>
  <si>
    <t>INDSOXS</t>
  </si>
  <si>
    <t xml:space="preserve">Industry Sulphur gases South Africa               </t>
  </si>
  <si>
    <t>INDWAS</t>
  </si>
  <si>
    <t xml:space="preserve">Industry - Waste                                  </t>
  </si>
  <si>
    <t xml:space="preserve">N2OS South Africa                                 </t>
  </si>
  <si>
    <t xml:space="preserve">NMVS South Africa                                 </t>
  </si>
  <si>
    <t xml:space="preserve">NOXS South Africa                                 </t>
  </si>
  <si>
    <t xml:space="preserve">Nuclear                                           </t>
  </si>
  <si>
    <t xml:space="preserve">Oil Av Gasoline                                   </t>
  </si>
  <si>
    <t xml:space="preserve">Oil Crude                                         </t>
  </si>
  <si>
    <t xml:space="preserve">Oil Diesel                                        </t>
  </si>
  <si>
    <t xml:space="preserve">Oil Gasoline                                      </t>
  </si>
  <si>
    <t xml:space="preserve">Oil HFO                                           </t>
  </si>
  <si>
    <t xml:space="preserve">Oil Kerosene                                      </t>
  </si>
  <si>
    <t xml:space="preserve">Oil LPG                                           </t>
  </si>
  <si>
    <t>PWRBIB</t>
  </si>
  <si>
    <t xml:space="preserve">Power Sector Biomass bagasse                      </t>
  </si>
  <si>
    <t>PWRBIG</t>
  </si>
  <si>
    <t xml:space="preserve">Power Sector Biogas                               </t>
  </si>
  <si>
    <t>PWRBIO</t>
  </si>
  <si>
    <t xml:space="preserve">Power Sector Biomass Other                        </t>
  </si>
  <si>
    <t>PWRBIW</t>
  </si>
  <si>
    <t xml:space="preserve">Power Sector Biomass Wood                         </t>
  </si>
  <si>
    <t>PWRCH4R</t>
  </si>
  <si>
    <t xml:space="preserve">Power Sector Methane Region                       </t>
  </si>
  <si>
    <t>PWRCH4S</t>
  </si>
  <si>
    <t xml:space="preserve">Power Sector Methane South Africa                 </t>
  </si>
  <si>
    <t>PWRCLD</t>
  </si>
  <si>
    <t xml:space="preserve">Power Sector Coal Discard                         </t>
  </si>
  <si>
    <t>PWRCLE</t>
  </si>
  <si>
    <t xml:space="preserve">Power Sector Coal low grade                       </t>
  </si>
  <si>
    <t>PWRCMOR</t>
  </si>
  <si>
    <t xml:space="preserve">Power Sector Carbon monoxide Region               </t>
  </si>
  <si>
    <t>PWRCMOX</t>
  </si>
  <si>
    <t xml:space="preserve">Power Sector Carbon monoxide South Africa         </t>
  </si>
  <si>
    <t>PWRCO2R</t>
  </si>
  <si>
    <t xml:space="preserve">Power Sector Carbon dioxide Region                </t>
  </si>
  <si>
    <t>PWRCO2S</t>
  </si>
  <si>
    <t xml:space="preserve">Power Sector Carbon dioxide South Africa          </t>
  </si>
  <si>
    <t>PWRCRB</t>
  </si>
  <si>
    <t xml:space="preserve">Power Sector Coal for plants in Botswana          </t>
  </si>
  <si>
    <t>PWRGAS</t>
  </si>
  <si>
    <t xml:space="preserve">Power Sector Gas South Africa                     </t>
  </si>
  <si>
    <t>PWRGIC</t>
  </si>
  <si>
    <t xml:space="preserve">Power Sector Coastal Gas                          </t>
  </si>
  <si>
    <t>PWRGIH</t>
  </si>
  <si>
    <t xml:space="preserve">Power Sector Gas Indigenous Shale                 </t>
  </si>
  <si>
    <t>PWRGRM</t>
  </si>
  <si>
    <t xml:space="preserve">Power Sector Gas Northern Mozambique              </t>
  </si>
  <si>
    <t>PWRGRN</t>
  </si>
  <si>
    <t xml:space="preserve">Power Sector Gas Namibia                          </t>
  </si>
  <si>
    <t>PWRGRS</t>
  </si>
  <si>
    <t xml:space="preserve">Power Sector Gas Southern Mozambique              </t>
  </si>
  <si>
    <t>PWRHYD</t>
  </si>
  <si>
    <t xml:space="preserve">Power Sector Hydro                                </t>
  </si>
  <si>
    <t>PWRN2OR</t>
  </si>
  <si>
    <t xml:space="preserve">Power Sector Nitrous Oxide Region                 </t>
  </si>
  <si>
    <t>PWRN2OS</t>
  </si>
  <si>
    <t xml:space="preserve">Power Sector Nitrous Oxide South Africa           </t>
  </si>
  <si>
    <t>PWRNMVR</t>
  </si>
  <si>
    <t xml:space="preserve">Power Sector NMVOCs Region                        </t>
  </si>
  <si>
    <t>PWRNMVS</t>
  </si>
  <si>
    <t xml:space="preserve">Power Sector NMVOCs South Africa                  </t>
  </si>
  <si>
    <t>PWRNOXR</t>
  </si>
  <si>
    <t xml:space="preserve">Power Sector Nitrogen gases Region                </t>
  </si>
  <si>
    <t>PWRNOXS</t>
  </si>
  <si>
    <t xml:space="preserve">Power Sector Nitrogen gases South Africa          </t>
  </si>
  <si>
    <t>PWRNUC</t>
  </si>
  <si>
    <t xml:space="preserve">Power Sector Nuclear                              </t>
  </si>
  <si>
    <t>PWRODS</t>
  </si>
  <si>
    <t xml:space="preserve">Power Sector Oil Diesel                           </t>
  </si>
  <si>
    <t>PWRP10R</t>
  </si>
  <si>
    <t xml:space="preserve">Power Sector PM10 Region                          </t>
  </si>
  <si>
    <t>PWRP10S</t>
  </si>
  <si>
    <t xml:space="preserve">Power Sector PM10 South Africa                    </t>
  </si>
  <si>
    <t>PWRSOL</t>
  </si>
  <si>
    <t xml:space="preserve">Power Sector Solar                                </t>
  </si>
  <si>
    <t>PWRSOXR</t>
  </si>
  <si>
    <t xml:space="preserve">Power Sector Sulphur gases Region                 </t>
  </si>
  <si>
    <t>PWRSOXS</t>
  </si>
  <si>
    <t xml:space="preserve">Power Sector Sulphur gases South Africa           </t>
  </si>
  <si>
    <t>PWRWND</t>
  </si>
  <si>
    <t xml:space="preserve">Power Sector Wind                                 </t>
  </si>
  <si>
    <t>RESBIW</t>
  </si>
  <si>
    <t xml:space="preserve">Residential - Biomass Wood                        </t>
  </si>
  <si>
    <t>RESCH4S</t>
  </si>
  <si>
    <t xml:space="preserve">Residential Methane South Africa                  </t>
  </si>
  <si>
    <t>RESCMOX</t>
  </si>
  <si>
    <t xml:space="preserve">Residential Carbon monoxide South Africa          </t>
  </si>
  <si>
    <t>RESCO2S</t>
  </si>
  <si>
    <t xml:space="preserve">Residential Carbon dioxide South Africa           </t>
  </si>
  <si>
    <t>RESCOA</t>
  </si>
  <si>
    <t xml:space="preserve">Residential - Coal                                </t>
  </si>
  <si>
    <t>RESELC</t>
  </si>
  <si>
    <t xml:space="preserve">Residential - Electricity                         </t>
  </si>
  <si>
    <t>RESGAS</t>
  </si>
  <si>
    <t xml:space="preserve">Residential - Natural gas                         </t>
  </si>
  <si>
    <t>RESN2OS</t>
  </si>
  <si>
    <t xml:space="preserve">Residential Nitrous Oxide South Africa            </t>
  </si>
  <si>
    <t>RESNMVS</t>
  </si>
  <si>
    <t xml:space="preserve">Residential NMVOCs South Africa                   </t>
  </si>
  <si>
    <t>RESNOXS</t>
  </si>
  <si>
    <t xml:space="preserve">Residential Nitrogen gases South Africa           </t>
  </si>
  <si>
    <t>RESOKE</t>
  </si>
  <si>
    <t xml:space="preserve">Residential - Oil Paraffin                        </t>
  </si>
  <si>
    <t>RESOLP</t>
  </si>
  <si>
    <t xml:space="preserve">Residential - Oil LPG                             </t>
  </si>
  <si>
    <t>RESP10S</t>
  </si>
  <si>
    <t xml:space="preserve">Residential PM10 South Africa                     </t>
  </si>
  <si>
    <t>RESSOXS</t>
  </si>
  <si>
    <t xml:space="preserve">Residential Sulphur gases South Africa            </t>
  </si>
  <si>
    <t xml:space="preserve">Solar                                             </t>
  </si>
  <si>
    <t xml:space="preserve">SOXS South Africa                                 </t>
  </si>
  <si>
    <t>TRACH4S</t>
  </si>
  <si>
    <t xml:space="preserve">Transport Methane South Africa                    </t>
  </si>
  <si>
    <t>TRACMOX</t>
  </si>
  <si>
    <t xml:space="preserve">Transport Carbon monoxide South Africa            </t>
  </si>
  <si>
    <t>TRACO2S</t>
  </si>
  <si>
    <t xml:space="preserve">Transport Carbon dioxide South Africa             </t>
  </si>
  <si>
    <t>TRAELC</t>
  </si>
  <si>
    <t xml:space="preserve">Transport Electricity                             </t>
  </si>
  <si>
    <t>TRAGAS</t>
  </si>
  <si>
    <t xml:space="preserve">Transport Gas South Africa                        </t>
  </si>
  <si>
    <t>TRAHGN</t>
  </si>
  <si>
    <t xml:space="preserve">Transport Hydrogen                                </t>
  </si>
  <si>
    <t>TRAN2OS</t>
  </si>
  <si>
    <t xml:space="preserve">Transport Nitrous Oxide South Africa              </t>
  </si>
  <si>
    <t>TRANMVS</t>
  </si>
  <si>
    <t xml:space="preserve">Transport NMVOCs South Africa                     </t>
  </si>
  <si>
    <t>TRANOXS</t>
  </si>
  <si>
    <t xml:space="preserve">Transport Nitrogen gases South Africa             </t>
  </si>
  <si>
    <t>TRAOAG</t>
  </si>
  <si>
    <t xml:space="preserve">Transport Oil Av Gasoline                         </t>
  </si>
  <si>
    <t>TRAODS</t>
  </si>
  <si>
    <t xml:space="preserve">Transport Oil Diesel                              </t>
  </si>
  <si>
    <t>TRAOGS</t>
  </si>
  <si>
    <t xml:space="preserve">Transport Oil Gasoline                            </t>
  </si>
  <si>
    <t>TRAOHF</t>
  </si>
  <si>
    <t xml:space="preserve">Transport Oil HFO                                 </t>
  </si>
  <si>
    <t>TRAOKE</t>
  </si>
  <si>
    <t xml:space="preserve">Transport Oil Kerosene                            </t>
  </si>
  <si>
    <t>TRAP10S</t>
  </si>
  <si>
    <t xml:space="preserve">Transport PM10 South Africa                       </t>
  </si>
  <si>
    <t>TRASOXS</t>
  </si>
  <si>
    <t xml:space="preserve">Transport Sulphur gases South Africa              </t>
  </si>
  <si>
    <t>UPSBID</t>
  </si>
  <si>
    <t xml:space="preserve">Supply Sector Biodiesel                           </t>
  </si>
  <si>
    <t>UPSBIE</t>
  </si>
  <si>
    <t xml:space="preserve">Supply Sector Bioethanol                          </t>
  </si>
  <si>
    <t>UPSCH4S</t>
  </si>
  <si>
    <t xml:space="preserve">Supply Sector Methane South Africa                </t>
  </si>
  <si>
    <t>UPSCLE</t>
  </si>
  <si>
    <t xml:space="preserve">Supply Sector Coal low grade                      </t>
  </si>
  <si>
    <t>UPSCMOX</t>
  </si>
  <si>
    <t xml:space="preserve">Supply Sector Carbon monoxide South Africa        </t>
  </si>
  <si>
    <t>UPSCO2S</t>
  </si>
  <si>
    <t xml:space="preserve">Supply Sector Carbon dioxide South Africa         </t>
  </si>
  <si>
    <t>UPSELC</t>
  </si>
  <si>
    <t xml:space="preserve">Supply Sector Electricity                         </t>
  </si>
  <si>
    <t>UPSGAS</t>
  </si>
  <si>
    <t xml:space="preserve">Supply Sector Gas South Africa                    </t>
  </si>
  <si>
    <t>UPSGIC</t>
  </si>
  <si>
    <t xml:space="preserve">Supply Sector Coastal Gas                         </t>
  </si>
  <si>
    <t>UPSHEE</t>
  </si>
  <si>
    <t xml:space="preserve">Supply Sector Heat-Steam Existing                 </t>
  </si>
  <si>
    <t>UPSHEN</t>
  </si>
  <si>
    <t xml:space="preserve">Supply Sector Heat-Steam New                      </t>
  </si>
  <si>
    <t>UPSN2OS</t>
  </si>
  <si>
    <t xml:space="preserve">Supply Sector Nitrous Oxide South Africa          </t>
  </si>
  <si>
    <t>UPSNMVS</t>
  </si>
  <si>
    <t xml:space="preserve">Supply Sector NMVOCs South Africa                 </t>
  </si>
  <si>
    <t>UPSNOXS</t>
  </si>
  <si>
    <t xml:space="preserve">Supply Sector Nitrogen gases South Africa         </t>
  </si>
  <si>
    <t>UPSOCR</t>
  </si>
  <si>
    <t xml:space="preserve">Supply Sector Oil Crude                           </t>
  </si>
  <si>
    <t>UPSOHF</t>
  </si>
  <si>
    <t xml:space="preserve">Supply Sector Oil HFO                             </t>
  </si>
  <si>
    <t>UPSP10S</t>
  </si>
  <si>
    <t xml:space="preserve">Supply Sector PM10 South Africa                   </t>
  </si>
  <si>
    <t>UPSSOXS</t>
  </si>
  <si>
    <t xml:space="preserve">Supply Sector Sulphur gases South Africa          </t>
  </si>
  <si>
    <t xml:space="preserve">Waste                                             </t>
  </si>
  <si>
    <t>WAT</t>
  </si>
  <si>
    <t xml:space="preserve">Water                                             </t>
  </si>
  <si>
    <t xml:space="preserve">Wind                                              </t>
  </si>
  <si>
    <t>ZZZ</t>
  </si>
  <si>
    <t xml:space="preserve">Dummy Commodity                                   </t>
  </si>
  <si>
    <t>AH</t>
  </si>
  <si>
    <t xml:space="preserve">Agriculture - Heating                             </t>
  </si>
  <si>
    <t>AI</t>
  </si>
  <si>
    <t xml:space="preserve">Agriculture - Irrigation                          </t>
  </si>
  <si>
    <t>AO</t>
  </si>
  <si>
    <t xml:space="preserve">Agriculture - Other                               </t>
  </si>
  <si>
    <t>AP</t>
  </si>
  <si>
    <t xml:space="preserve">Agriculture - Processing                          </t>
  </si>
  <si>
    <t>AT</t>
  </si>
  <si>
    <t xml:space="preserve">Agriculture - Traction                            </t>
  </si>
  <si>
    <t>CEC</t>
  </si>
  <si>
    <t xml:space="preserve">Commercial - Cooling                              </t>
  </si>
  <si>
    <t>CEG</t>
  </si>
  <si>
    <t xml:space="preserve">Commercial - Public lights                        </t>
  </si>
  <si>
    <t>CEH</t>
  </si>
  <si>
    <t xml:space="preserve">Commercial - Space Heating                        </t>
  </si>
  <si>
    <t>CEK</t>
  </si>
  <si>
    <t xml:space="preserve">Commercial - Cooking                              </t>
  </si>
  <si>
    <t>CEL</t>
  </si>
  <si>
    <t xml:space="preserve">Commercial - Lighting                             </t>
  </si>
  <si>
    <t>CEO</t>
  </si>
  <si>
    <t xml:space="preserve">Commercial - Other                                </t>
  </si>
  <si>
    <t>CER</t>
  </si>
  <si>
    <t xml:space="preserve">Commercial - Refrigeration                        </t>
  </si>
  <si>
    <t>CET</t>
  </si>
  <si>
    <t xml:space="preserve">Commercial - Public Water                         </t>
  </si>
  <si>
    <t>CEW</t>
  </si>
  <si>
    <t xml:space="preserve">Commercial - Water Heating                        </t>
  </si>
  <si>
    <t>CNC</t>
  </si>
  <si>
    <t>CNG</t>
  </si>
  <si>
    <t>CNH</t>
  </si>
  <si>
    <t>CNK</t>
  </si>
  <si>
    <t>CNL</t>
  </si>
  <si>
    <t>CNO</t>
  </si>
  <si>
    <t>CNR</t>
  </si>
  <si>
    <t>CNT</t>
  </si>
  <si>
    <t>CNW</t>
  </si>
  <si>
    <t>ICPA</t>
  </si>
  <si>
    <t xml:space="preserve">Industry-Chemicals-Compressed air - Electricity   </t>
  </si>
  <si>
    <t>ICPC</t>
  </si>
  <si>
    <t xml:space="preserve">Industry-Chemicals-Cooling - Electricity          </t>
  </si>
  <si>
    <t>ICPE</t>
  </si>
  <si>
    <t xml:space="preserve">Industry-Chemicals-Electrochemical - Electricity  </t>
  </si>
  <si>
    <t>ICPF</t>
  </si>
  <si>
    <t xml:space="preserve">Industry-Chemicals-Fans - Electricity             </t>
  </si>
  <si>
    <t>ICPH</t>
  </si>
  <si>
    <t xml:space="preserve">Industry-Chemicals-HVAC - Electricity             </t>
  </si>
  <si>
    <t>ICPK</t>
  </si>
  <si>
    <t xml:space="preserve">Industry-Chemicals-Elec Heating - Electricity     </t>
  </si>
  <si>
    <t>ICPL</t>
  </si>
  <si>
    <t xml:space="preserve">Industry-Chemicals-Lighting - Electricity         </t>
  </si>
  <si>
    <t>ICPO</t>
  </si>
  <si>
    <t xml:space="preserve">Industry-Chemicals-Other motive - Electricity     </t>
  </si>
  <si>
    <t>ICPP</t>
  </si>
  <si>
    <t xml:space="preserve">Industry-Chemicals-Pumping - Electricity          </t>
  </si>
  <si>
    <t>ICPS</t>
  </si>
  <si>
    <t xml:space="preserve">Industry-Chemicals-boiler/process heating - Waste </t>
  </si>
  <si>
    <t>ICPT</t>
  </si>
  <si>
    <t xml:space="preserve">Industry-Chemicals-Ancillary - Gas - Existing     </t>
  </si>
  <si>
    <t>IFBA</t>
  </si>
  <si>
    <t>Industry-Food, Beverage &amp; Tabacco-Compressed air -</t>
  </si>
  <si>
    <t>IFBC</t>
  </si>
  <si>
    <t>Industry-Food, Beverage &amp; Tabacco-Cooling - Electr</t>
  </si>
  <si>
    <t>IFBE</t>
  </si>
  <si>
    <t xml:space="preserve">Industry-Food, Beverage &amp; Tabacco-Electrochemical </t>
  </si>
  <si>
    <t>IFBF</t>
  </si>
  <si>
    <t>Industry-Food, Beverage &amp; Tabacco-Fans - Electrici</t>
  </si>
  <si>
    <t>IFBH</t>
  </si>
  <si>
    <t>Industry-Food, Beverage &amp; Tabacco-HVAC - Electrici</t>
  </si>
  <si>
    <t>IFBK</t>
  </si>
  <si>
    <t>Industry-Food, Beverage &amp; Tabacco-Elec Heating - E</t>
  </si>
  <si>
    <t>IFBL</t>
  </si>
  <si>
    <t>Industry-Food, Beverage &amp; Tabacco-Lighting - Elect</t>
  </si>
  <si>
    <t>IFBO</t>
  </si>
  <si>
    <t>Industry-Food, Beverage &amp; Tabacco-Other motive - E</t>
  </si>
  <si>
    <t>IFBP</t>
  </si>
  <si>
    <t>Industry-Food, Beverage &amp; Tabacco-Pumping - Electr</t>
  </si>
  <si>
    <t>IFBS</t>
  </si>
  <si>
    <t>Industry-Food, Beverage &amp; Tabacco-boiler/process h</t>
  </si>
  <si>
    <t>IMIA</t>
  </si>
  <si>
    <t xml:space="preserve">Industry-Mining-Compressed air - Electricity      </t>
  </si>
  <si>
    <t>IMIC</t>
  </si>
  <si>
    <t xml:space="preserve">Industry-Mining-Cooling - Electricity             </t>
  </si>
  <si>
    <t>IMIE</t>
  </si>
  <si>
    <t xml:space="preserve">Industry-Mining-Electrochemical - Electricity     </t>
  </si>
  <si>
    <t>IMIF</t>
  </si>
  <si>
    <t xml:space="preserve">Industry-Mining-Fans - Electricity                </t>
  </si>
  <si>
    <t>IMIH</t>
  </si>
  <si>
    <t xml:space="preserve">Industry-Mining-HVAC - Electricity                </t>
  </si>
  <si>
    <t>IMIK</t>
  </si>
  <si>
    <t xml:space="preserve">Industry-Mining-Elec Heating - Electricity        </t>
  </si>
  <si>
    <t>IMIL</t>
  </si>
  <si>
    <t xml:space="preserve">Industry-Mining-Lighting - Electricity            </t>
  </si>
  <si>
    <t>IMIO</t>
  </si>
  <si>
    <t xml:space="preserve">Industry-Mining-Other motive - Electricity        </t>
  </si>
  <si>
    <t>IMIP</t>
  </si>
  <si>
    <t xml:space="preserve">Industry-Mining-Pumping - Electricity             </t>
  </si>
  <si>
    <t>IMIR</t>
  </si>
  <si>
    <t xml:space="preserve">Industry-Mining-Transport - Oil Diesel - Existing </t>
  </si>
  <si>
    <t>IMIS</t>
  </si>
  <si>
    <t>Industry-Mining-boiler/process heating - Waste - E</t>
  </si>
  <si>
    <t>INFA</t>
  </si>
  <si>
    <t xml:space="preserve">Industry-Precious &amp; Non-Ferrous metals-Compressed </t>
  </si>
  <si>
    <t>INFC</t>
  </si>
  <si>
    <t>Industry-Precious &amp; Non-Ferrous metals-Cooling - E</t>
  </si>
  <si>
    <t>INFE</t>
  </si>
  <si>
    <t>Industry-Precious &amp; Non-Ferrous metals-Electrochem</t>
  </si>
  <si>
    <t>INFF</t>
  </si>
  <si>
    <t>Industry-Precious &amp; Non-Ferrous metals-Fans - Elec</t>
  </si>
  <si>
    <t>INFH</t>
  </si>
  <si>
    <t>Industry-Precious &amp; Non-Ferrous metals-HVAC - Elec</t>
  </si>
  <si>
    <t>INFK</t>
  </si>
  <si>
    <t>Industry-Precious &amp; Non-Ferrous metals-Elec Heatin</t>
  </si>
  <si>
    <t>INFL</t>
  </si>
  <si>
    <t xml:space="preserve">Industry-Precious &amp; Non-Ferrous metals-Lighting - </t>
  </si>
  <si>
    <t>INFO</t>
  </si>
  <si>
    <t>Industry-Precious &amp; Non-Ferrous metals-Other motiv</t>
  </si>
  <si>
    <t>INFP</t>
  </si>
  <si>
    <t>Industry-Precious &amp; Non-Ferrous metals-Pumping - E</t>
  </si>
  <si>
    <t>INFS</t>
  </si>
  <si>
    <t>Industry-Precious &amp; Non-Ferrous metals-boiler/proc</t>
  </si>
  <si>
    <t>RHEH</t>
  </si>
  <si>
    <t>Residential - Space Heating - High Income Electrif</t>
  </si>
  <si>
    <t>RHEK</t>
  </si>
  <si>
    <t xml:space="preserve">Residential - Cooking - High Income Electrified   </t>
  </si>
  <si>
    <t>RHEL</t>
  </si>
  <si>
    <t xml:space="preserve">Residential - Lighting - High Income Electrified  </t>
  </si>
  <si>
    <t>RHEN</t>
  </si>
  <si>
    <t>Residential - Non Energy - High Income Electrified</t>
  </si>
  <si>
    <t>RHEO</t>
  </si>
  <si>
    <t xml:space="preserve">Residential - Other - High Income Electrified     </t>
  </si>
  <si>
    <t>RHER</t>
  </si>
  <si>
    <t>Residential - Refrigeration - High Income Electrif</t>
  </si>
  <si>
    <t>RHEWG</t>
  </si>
  <si>
    <t>Residential - Water Heating Geyser - High Income E</t>
  </si>
  <si>
    <t>RLEH</t>
  </si>
  <si>
    <t>Residential - Space Heating - Low Income Electrifi</t>
  </si>
  <si>
    <t>RLEK</t>
  </si>
  <si>
    <t xml:space="preserve">Residential - Cooking - Low Income Electrified    </t>
  </si>
  <si>
    <t>RLEL</t>
  </si>
  <si>
    <t xml:space="preserve">Residential - Lighting - Low Income Electrified   </t>
  </si>
  <si>
    <t>RLEN</t>
  </si>
  <si>
    <t xml:space="preserve">Residential - Non Energy - Low Income Electrified </t>
  </si>
  <si>
    <t>RLEO</t>
  </si>
  <si>
    <t xml:space="preserve">Residential - Other - Low Income Electrified      </t>
  </si>
  <si>
    <t>RLER</t>
  </si>
  <si>
    <t>Residential - Refrigeration - Low Income Electrifi</t>
  </si>
  <si>
    <t>RLEW</t>
  </si>
  <si>
    <t>Residential - Water Heating - Low Income Electrifi</t>
  </si>
  <si>
    <t>RLEWG</t>
  </si>
  <si>
    <t>Residential - Water Heating Geyser - Low Income El</t>
  </si>
  <si>
    <t>RLNH</t>
  </si>
  <si>
    <t>Residential - Space Heating - Low Income Non-Elect</t>
  </si>
  <si>
    <t>RLNK</t>
  </si>
  <si>
    <t>Residential - Cooking - Low Income Non-Electrified</t>
  </si>
  <si>
    <t>RLNL</t>
  </si>
  <si>
    <t>Residential - Lighting - Low Income Non-Electrifie</t>
  </si>
  <si>
    <t>RLNN</t>
  </si>
  <si>
    <t>Residential - Non Energy - Low Income Non-Electrif</t>
  </si>
  <si>
    <t>RLNW</t>
  </si>
  <si>
    <t>Residential - Water Heating Geyser - Low Income No</t>
  </si>
  <si>
    <t>RMEH</t>
  </si>
  <si>
    <t>Residential - Space Heating - Middle Income Electr</t>
  </si>
  <si>
    <t>RMEK</t>
  </si>
  <si>
    <t xml:space="preserve">Residential - Cooking - Middle Income Electrified </t>
  </si>
  <si>
    <t>RMEL</t>
  </si>
  <si>
    <t>Residential - Lighting - Middle Income Electrified</t>
  </si>
  <si>
    <t>RMEN</t>
  </si>
  <si>
    <t>Residential - Non Energy - Middle Income Electrifi</t>
  </si>
  <si>
    <t>RMEO</t>
  </si>
  <si>
    <t xml:space="preserve">Residential - Other - Middle Income Electrified   </t>
  </si>
  <si>
    <t>RMER</t>
  </si>
  <si>
    <t>Residential - Refrigeration - Middle Income Electr</t>
  </si>
  <si>
    <t>RMEW</t>
  </si>
  <si>
    <t>RMEWG</t>
  </si>
  <si>
    <t>Residential - Water Heating Geyser - Middle Income</t>
  </si>
  <si>
    <t>RMNH</t>
  </si>
  <si>
    <t>Residential - Space Heating - Middle Income Non-El</t>
  </si>
  <si>
    <t>RMNK</t>
  </si>
  <si>
    <t>Residential - Cooking - Middle Income Non-Electrif</t>
  </si>
  <si>
    <t>RMNL</t>
  </si>
  <si>
    <t>Residential - Lighting - Middle Income Non-Electri</t>
  </si>
  <si>
    <t>RMNN</t>
  </si>
  <si>
    <t>Residential - Non Energy - Middle Income Non-Elect</t>
  </si>
  <si>
    <t>RMNW</t>
  </si>
  <si>
    <t>TAJET</t>
  </si>
  <si>
    <t xml:space="preserve">Transport Other -  Aviation Jet Fuel              </t>
  </si>
  <si>
    <t>TAOAG</t>
  </si>
  <si>
    <t xml:space="preserve">Transport Other - Aviation Gasoline               </t>
  </si>
  <si>
    <t>TFHCV1</t>
  </si>
  <si>
    <t xml:space="preserve">Transport Freight - HCV1                          </t>
  </si>
  <si>
    <t>TFHCV2</t>
  </si>
  <si>
    <t xml:space="preserve">Transport Freight - HCV2                          </t>
  </si>
  <si>
    <t>TFHCV3</t>
  </si>
  <si>
    <t xml:space="preserve">Transport Freight - HCV3                          </t>
  </si>
  <si>
    <t>TFHCV4</t>
  </si>
  <si>
    <t xml:space="preserve">Transport Freight - HCV4                          </t>
  </si>
  <si>
    <t>TFHCV5</t>
  </si>
  <si>
    <t xml:space="preserve">Transport Freight - HCV5                          </t>
  </si>
  <si>
    <t>TFHCV6</t>
  </si>
  <si>
    <t xml:space="preserve">Transport Freight - HCV6                          </t>
  </si>
  <si>
    <t>TFHCV7</t>
  </si>
  <si>
    <t xml:space="preserve">Transport Freight - HCV7                          </t>
  </si>
  <si>
    <t>TFHCV8</t>
  </si>
  <si>
    <t xml:space="preserve">Transport Freight - HCV8                          </t>
  </si>
  <si>
    <t>TFHCV9</t>
  </si>
  <si>
    <t xml:space="preserve">Transport Freight - HCV9                          </t>
  </si>
  <si>
    <t>TFLCV</t>
  </si>
  <si>
    <t xml:space="preserve">Transport Freight - LCV                           </t>
  </si>
  <si>
    <t>TFPIP</t>
  </si>
  <si>
    <t xml:space="preserve">Transport Other - Pipeline                        </t>
  </si>
  <si>
    <t>TFRCO</t>
  </si>
  <si>
    <t xml:space="preserve">Transport Freight - Rail Corridor                 </t>
  </si>
  <si>
    <t>TFREX</t>
  </si>
  <si>
    <t xml:space="preserve">Transport Freight - Rail Export (bulk mining)     </t>
  </si>
  <si>
    <t>TFROT</t>
  </si>
  <si>
    <t xml:space="preserve">Transport Freight - Rail Other                    </t>
  </si>
  <si>
    <t>TPPRCAR</t>
  </si>
  <si>
    <t xml:space="preserve">Transport Passenger Car Priv.Veh.                 </t>
  </si>
  <si>
    <t>TPPRMOT</t>
  </si>
  <si>
    <t xml:space="preserve">Transport Passenger Moto Priv.Veh.                </t>
  </si>
  <si>
    <t>TPPRSUV</t>
  </si>
  <si>
    <t xml:space="preserve">Transport Passenger SUV Priv.Veh.                 </t>
  </si>
  <si>
    <t>TPPUBRT</t>
  </si>
  <si>
    <t xml:space="preserve">Transport Passenger BRT                           </t>
  </si>
  <si>
    <t>TPPUBUS</t>
  </si>
  <si>
    <t xml:space="preserve">Transport Passenger Bus                           </t>
  </si>
  <si>
    <t>TPPUGAT</t>
  </si>
  <si>
    <t xml:space="preserve">Transport Passenger Gautrain                      </t>
  </si>
  <si>
    <t>TPPUMBT</t>
  </si>
  <si>
    <t xml:space="preserve">Transport Passenger Minibus                       </t>
  </si>
  <si>
    <t>TPPUMER</t>
  </si>
  <si>
    <t xml:space="preserve">Transport Passenger Metro Rail                    </t>
  </si>
  <si>
    <t>TSHFO</t>
  </si>
  <si>
    <t xml:space="preserve">Transport Other - HFO                             </t>
  </si>
  <si>
    <t>IFA_M</t>
  </si>
  <si>
    <t xml:space="preserve">Industry - Ferro Alloy Metals production          </t>
  </si>
  <si>
    <t>IISCRS</t>
  </si>
  <si>
    <t xml:space="preserve">Industry - Crude Steel                            </t>
  </si>
  <si>
    <t>INMBRI</t>
  </si>
  <si>
    <t>Industry - Non-metallic minerals - Bricks and cera</t>
  </si>
  <si>
    <t>INMCEM</t>
  </si>
  <si>
    <t xml:space="preserve">Industry - Non-metallic minerals                  </t>
  </si>
  <si>
    <t>INMGLA</t>
  </si>
  <si>
    <t xml:space="preserve">Industry - Non-metallic minerals - Glass          </t>
  </si>
  <si>
    <t>INMLIM</t>
  </si>
  <si>
    <t xml:space="preserve">Industry - Non-metallic minerals - Lime           </t>
  </si>
  <si>
    <t>IOTA</t>
  </si>
  <si>
    <t xml:space="preserve">Industry-Other-Compressed air - Electricity       </t>
  </si>
  <si>
    <t>IOTC</t>
  </si>
  <si>
    <t xml:space="preserve">Industry-Other-Cooling - Electricity              </t>
  </si>
  <si>
    <t>IOTE</t>
  </si>
  <si>
    <t xml:space="preserve">Industry-Other-Electrochemical - Electricity      </t>
  </si>
  <si>
    <t>IOTF</t>
  </si>
  <si>
    <t xml:space="preserve">Industry-Other-Fans - Electricity                 </t>
  </si>
  <si>
    <t>IOTH</t>
  </si>
  <si>
    <t xml:space="preserve">Industry-Other-HVAC - Electricity                 </t>
  </si>
  <si>
    <t>IOTK</t>
  </si>
  <si>
    <t xml:space="preserve">Industry-Other-Elec Heating - Electricity         </t>
  </si>
  <si>
    <t>IOTL</t>
  </si>
  <si>
    <t xml:space="preserve">Industry-Other-Lighting - Electricity             </t>
  </si>
  <si>
    <t>IOTO</t>
  </si>
  <si>
    <t xml:space="preserve">Industry-Other-Other motive - Electricity         </t>
  </si>
  <si>
    <t>IOTP</t>
  </si>
  <si>
    <t xml:space="preserve">Industry-Other-Pumping - Electricity              </t>
  </si>
  <si>
    <t>IOTR</t>
  </si>
  <si>
    <t xml:space="preserve">Industry-Other-Transport - Oil Diesel - Existing  </t>
  </si>
  <si>
    <t>IOTS</t>
  </si>
  <si>
    <t>Industry-Other-boiler/process heating - Waste - Ex</t>
  </si>
  <si>
    <t>IPPPAP</t>
  </si>
  <si>
    <t xml:space="preserve">Industry - Pulp and paper                         </t>
  </si>
  <si>
    <t>IPPPULPD</t>
  </si>
  <si>
    <t xml:space="preserve">Industry - Pulp&amp;Paper - Pulp dissolving           </t>
  </si>
  <si>
    <t>RESCH4</t>
  </si>
  <si>
    <t xml:space="preserve">Residential - Methane                             </t>
  </si>
  <si>
    <t>RESCO2</t>
  </si>
  <si>
    <t xml:space="preserve">Residential - Carbon Dioxide                      </t>
  </si>
  <si>
    <t>RESN2O</t>
  </si>
  <si>
    <t xml:space="preserve">Residential - Nitrous Oxide                       </t>
  </si>
  <si>
    <t>RESNOX</t>
  </si>
  <si>
    <t xml:space="preserve">Residential - Nitrogen Gases                      </t>
  </si>
  <si>
    <t>RESSOX</t>
  </si>
  <si>
    <t xml:space="preserve">Residential - Sulphur Gases                       </t>
  </si>
  <si>
    <t>COM_CHILLERHEAT-E</t>
  </si>
  <si>
    <t xml:space="preserve">Heat energy for chiller input existing            </t>
  </si>
  <si>
    <t>COM_CHILLERHEAT-N</t>
  </si>
  <si>
    <t xml:space="preserve">Heat energy for chiller input new                 </t>
  </si>
  <si>
    <t>COM_HEAT-E</t>
  </si>
  <si>
    <t>Heat energy for commercial sector heating from swi</t>
  </si>
  <si>
    <t>COM_HEAT-N</t>
  </si>
  <si>
    <t>Heat energy for commercial new sector heating from</t>
  </si>
  <si>
    <t>COMCH4</t>
  </si>
  <si>
    <t xml:space="preserve">Commercial - Methane                              </t>
  </si>
  <si>
    <t>COMCO2</t>
  </si>
  <si>
    <t xml:space="preserve">Commercial - Carbon Dioxide                       </t>
  </si>
  <si>
    <t>COMN2O</t>
  </si>
  <si>
    <t xml:space="preserve">Commercial - Nitrous Oxide                        </t>
  </si>
  <si>
    <t>COMNOX</t>
  </si>
  <si>
    <t xml:space="preserve">Commercial - Nitrogen Gases                       </t>
  </si>
  <si>
    <t>COMSOX</t>
  </si>
  <si>
    <t xml:space="preserve">Commercial - Sulphur Gases                        </t>
  </si>
  <si>
    <t>COMTHRM-E</t>
  </si>
  <si>
    <t>Commercial sector - existing -  thermal energy for</t>
  </si>
  <si>
    <t>COMTHRM-N</t>
  </si>
  <si>
    <t xml:space="preserve">Commercial sector - new -thermal energy for HVAC  </t>
  </si>
  <si>
    <t>ICPELC</t>
  </si>
  <si>
    <t xml:space="preserve">Industry-CP-Electricity                           </t>
  </si>
  <si>
    <t>ICPGAS</t>
  </si>
  <si>
    <t xml:space="preserve">Industry-CP-Gas                                   </t>
  </si>
  <si>
    <t>IFAELC</t>
  </si>
  <si>
    <t xml:space="preserve">Industry-FA-Electricity                           </t>
  </si>
  <si>
    <t>IFAGAS</t>
  </si>
  <si>
    <t xml:space="preserve">Industry-FA-Gas                                   </t>
  </si>
  <si>
    <t>IFBELC</t>
  </si>
  <si>
    <t xml:space="preserve">Industry-FB-Electricity                           </t>
  </si>
  <si>
    <t>IFBGAS</t>
  </si>
  <si>
    <t xml:space="preserve">Industry-FB-Gas                                   </t>
  </si>
  <si>
    <t>IISBIO</t>
  </si>
  <si>
    <t xml:space="preserve">Industry - Iron and Steel - Biomass               </t>
  </si>
  <si>
    <t>IISCKC</t>
  </si>
  <si>
    <t xml:space="preserve">Industry - Iron and Steel - Coking coal           </t>
  </si>
  <si>
    <t>IISCKE</t>
  </si>
  <si>
    <t xml:space="preserve">Industry - Iron and Steel - Coke                  </t>
  </si>
  <si>
    <t>IISCO2</t>
  </si>
  <si>
    <t xml:space="preserve">Industry - Iron and Steel - CO2 emissions         </t>
  </si>
  <si>
    <t>IISCOA</t>
  </si>
  <si>
    <t xml:space="preserve">Industry - Iron and Steel - Coal                  </t>
  </si>
  <si>
    <t>IISCOG</t>
  </si>
  <si>
    <t xml:space="preserve">Industry - Coke oven gas                          </t>
  </si>
  <si>
    <t>IISELC</t>
  </si>
  <si>
    <t xml:space="preserve">Industry-IS-Electricity                           </t>
  </si>
  <si>
    <t>IISGAS</t>
  </si>
  <si>
    <t xml:space="preserve">Industry-IS-Gas                                   </t>
  </si>
  <si>
    <t>IISOIL</t>
  </si>
  <si>
    <t xml:space="preserve">Industry - Iron and Steel - Oil                   </t>
  </si>
  <si>
    <t>IISOLP</t>
  </si>
  <si>
    <t xml:space="preserve">Industry - Iron and Steel - Oil LPG               </t>
  </si>
  <si>
    <t>IISSSC</t>
  </si>
  <si>
    <t xml:space="preserve">Industry - steel scrap                            </t>
  </si>
  <si>
    <t>IISWAS</t>
  </si>
  <si>
    <t xml:space="preserve">Industry - Iron and Steel - Waste                 </t>
  </si>
  <si>
    <t>IMIELC</t>
  </si>
  <si>
    <t xml:space="preserve">Industry-MI-Electricity                           </t>
  </si>
  <si>
    <t>IMIGAS</t>
  </si>
  <si>
    <t xml:space="preserve">Industry-MI-Gas                                   </t>
  </si>
  <si>
    <t>INDCH4</t>
  </si>
  <si>
    <t xml:space="preserve">Industry - Methane                                </t>
  </si>
  <si>
    <t>INDCKC</t>
  </si>
  <si>
    <t>INDCO2</t>
  </si>
  <si>
    <t xml:space="preserve">Industry - Carbon Dioxide                         </t>
  </si>
  <si>
    <t>INDN2O</t>
  </si>
  <si>
    <t xml:space="preserve">Industry - Nitrous Oxide                          </t>
  </si>
  <si>
    <t>INDNMV</t>
  </si>
  <si>
    <t xml:space="preserve">Industry - NMVOCs                                 </t>
  </si>
  <si>
    <t>INDNOX</t>
  </si>
  <si>
    <t xml:space="preserve">Industry - Nitrogen Gases                         </t>
  </si>
  <si>
    <t>INDPM10</t>
  </si>
  <si>
    <t xml:space="preserve">Industry - PM10                                   </t>
  </si>
  <si>
    <t>INDSOX</t>
  </si>
  <si>
    <t xml:space="preserve">Industry - Sulphur Gases                          </t>
  </si>
  <si>
    <t>INFELC</t>
  </si>
  <si>
    <t xml:space="preserve">Industry-NF-Electricity                           </t>
  </si>
  <si>
    <t>INFGAS</t>
  </si>
  <si>
    <t xml:space="preserve">Industry-NF-Gas                                   </t>
  </si>
  <si>
    <t>INMBIO</t>
  </si>
  <si>
    <t xml:space="preserve">Industry - Non-metallic minerals - biomass        </t>
  </si>
  <si>
    <t>INMBRITHF</t>
  </si>
  <si>
    <t>Industry - Non-metallic Minerals - Brick and ceram</t>
  </si>
  <si>
    <t>INMCEMTHF</t>
  </si>
  <si>
    <t>Industry - Non-metallic Minerals - Cement - Therma</t>
  </si>
  <si>
    <t>INMCLI</t>
  </si>
  <si>
    <t xml:space="preserve">Industry - Non-metallic Minerals - Clinker        </t>
  </si>
  <si>
    <t>INMCOA</t>
  </si>
  <si>
    <t xml:space="preserve">Industry - Non-metallic minerals - Coal           </t>
  </si>
  <si>
    <t>INMELC</t>
  </si>
  <si>
    <t xml:space="preserve">Industry-NM-Electricity                           </t>
  </si>
  <si>
    <t>INMGAS</t>
  </si>
  <si>
    <t xml:space="preserve">Industry-NM-Gas                                   </t>
  </si>
  <si>
    <t>INMGLATHF</t>
  </si>
  <si>
    <t>Industry - Non-metallic Minerals - Glass - Thermal</t>
  </si>
  <si>
    <t>INMLIMTHF</t>
  </si>
  <si>
    <t xml:space="preserve">Industry - Non-metallic Minerals - Lime - Thermal </t>
  </si>
  <si>
    <t>INMOIL</t>
  </si>
  <si>
    <t xml:space="preserve">Industry - Non-metallic minerals - Oil            </t>
  </si>
  <si>
    <t>INMRWM</t>
  </si>
  <si>
    <t xml:space="preserve">Industry - Non-metallic Minerals - Raw materials  </t>
  </si>
  <si>
    <t>IOTELC</t>
  </si>
  <si>
    <t xml:space="preserve">Industry-OT-Electricity                           </t>
  </si>
  <si>
    <t>IOTGAS</t>
  </si>
  <si>
    <t xml:space="preserve">Industry-OT-Gas                                   </t>
  </si>
  <si>
    <t>IPPBIO</t>
  </si>
  <si>
    <t xml:space="preserve">Industry - Pulp and Paper - Biomass               </t>
  </si>
  <si>
    <t>IPPBLQ</t>
  </si>
  <si>
    <t xml:space="preserve">Industry - Pulp and Paper - Black liquor          </t>
  </si>
  <si>
    <t>IPPCOA</t>
  </si>
  <si>
    <t xml:space="preserve">Industry - Pulp and paper Coal                    </t>
  </si>
  <si>
    <t>IPPELC</t>
  </si>
  <si>
    <t xml:space="preserve">Industry-PP-Electricity                           </t>
  </si>
  <si>
    <t>IPPGAS</t>
  </si>
  <si>
    <t xml:space="preserve">Industry-PP-Gas                                   </t>
  </si>
  <si>
    <t>IPPODS</t>
  </si>
  <si>
    <t xml:space="preserve">Industry - Pulp and Paper - Oil diesel            </t>
  </si>
  <si>
    <t>IPPOGS</t>
  </si>
  <si>
    <t xml:space="preserve">Industry - Pulp and paper - Oil Gasoline          </t>
  </si>
  <si>
    <t>IPPOHF</t>
  </si>
  <si>
    <t xml:space="preserve">Industry - Pulp and paper - Oil Heavy fuel        </t>
  </si>
  <si>
    <t>IPPOLP</t>
  </si>
  <si>
    <t xml:space="preserve">Industry - Pulp and Paper - Oil LPG               </t>
  </si>
  <si>
    <t>IPPPULP</t>
  </si>
  <si>
    <t xml:space="preserve">Industry - Pulp&amp;Paper - Pulp                      </t>
  </si>
  <si>
    <t>IPPREC</t>
  </si>
  <si>
    <t xml:space="preserve">Industry - Pulp&amp;Paper - Recycled paper            </t>
  </si>
  <si>
    <t>IPPSTM</t>
  </si>
  <si>
    <t xml:space="preserve">Industry - Pulp&amp;Paper - Steam                     </t>
  </si>
  <si>
    <t>IPPTHF</t>
  </si>
  <si>
    <t xml:space="preserve">Industry - Pulp&amp;Paper - Thermal Fuel              </t>
  </si>
  <si>
    <t>INDCLE</t>
  </si>
  <si>
    <t xml:space="preserve">Industry-Low Grade Coal                           </t>
  </si>
  <si>
    <t>PWRENV</t>
  </si>
  <si>
    <t xml:space="preserve">Power Sector - Environmental Levy                 </t>
  </si>
  <si>
    <t>PWREPE</t>
  </si>
  <si>
    <t>Power Sector Power Sector - PS Dummy Commodity - E</t>
  </si>
  <si>
    <t>PWREPN</t>
  </si>
  <si>
    <t>Power Sector Power Sector - PS Dummy Commodity - N</t>
  </si>
  <si>
    <t>PWRCLE-A</t>
  </si>
  <si>
    <t xml:space="preserve">Power Sector Coal low grade - waterberg           </t>
  </si>
  <si>
    <t>CLE-A</t>
  </si>
  <si>
    <t xml:space="preserve">Coal low grade - Waterberg Region                 </t>
  </si>
  <si>
    <t>CLEC</t>
  </si>
  <si>
    <t xml:space="preserve">Coal low grade - existing contracts               </t>
  </si>
  <si>
    <t>CLEC-A</t>
  </si>
  <si>
    <t>Coal low grade -existing contracts - Waterberg Reg</t>
  </si>
  <si>
    <t>CLS</t>
  </si>
  <si>
    <t xml:space="preserve">Coal low grade - Sasol                            </t>
  </si>
  <si>
    <t>CLS-A</t>
  </si>
  <si>
    <t xml:space="preserve">Coal low grade - Sasol - Waterberg                </t>
  </si>
  <si>
    <t>CME</t>
  </si>
  <si>
    <t xml:space="preserve">Coal - Export Grade                               </t>
  </si>
  <si>
    <t>CME-R</t>
  </si>
  <si>
    <t xml:space="preserve">Coal - Export Grade - RBCT                        </t>
  </si>
  <si>
    <t>UPSCLE-A</t>
  </si>
  <si>
    <t xml:space="preserve">Supply Sector Coal low grade - Waterberg          </t>
  </si>
  <si>
    <t>GIHE</t>
  </si>
  <si>
    <t xml:space="preserve">Gas Indigenous Shale for export                   </t>
  </si>
  <si>
    <t>CLENWV</t>
  </si>
  <si>
    <t>New Vaal Coal</t>
  </si>
  <si>
    <t>CLEGTK</t>
  </si>
  <si>
    <t>Grootegeluk Coal</t>
  </si>
  <si>
    <t>CLEKHU</t>
  </si>
  <si>
    <t xml:space="preserve"> Khutala Coal</t>
  </si>
  <si>
    <t>CLEKIP</t>
  </si>
  <si>
    <t>Kipanya Coal</t>
  </si>
  <si>
    <t>CLEMAT</t>
  </si>
  <si>
    <t>Matla Coal</t>
  </si>
  <si>
    <t>CLEMMS</t>
  </si>
  <si>
    <t>Middelburg Coal</t>
  </si>
  <si>
    <t>CLEKRI</t>
  </si>
  <si>
    <t>Kriel Coal</t>
  </si>
  <si>
    <t>CLEOPT</t>
  </si>
  <si>
    <t>Optimum Mine Coal</t>
  </si>
  <si>
    <t>CLENWD</t>
  </si>
  <si>
    <t>New Denmark Coal</t>
  </si>
  <si>
    <t>CLEARN</t>
  </si>
  <si>
    <t xml:space="preserve"> Arnot Coal</t>
  </si>
  <si>
    <t>CLEGDV</t>
  </si>
  <si>
    <t>Goedgevonden Coal</t>
  </si>
  <si>
    <t>CLEMAF</t>
  </si>
  <si>
    <t>Mafube Coal</t>
  </si>
  <si>
    <t>CLEMID</t>
  </si>
  <si>
    <t>Middelkraal Coal</t>
  </si>
  <si>
    <t>CLENBC</t>
  </si>
  <si>
    <t>NBC Coal</t>
  </si>
  <si>
    <t>CLEGRA</t>
  </si>
  <si>
    <t>Graspan Coal</t>
  </si>
  <si>
    <t>CLEKKP</t>
  </si>
  <si>
    <t>KK Pit 5 dump reprocess Coal</t>
  </si>
  <si>
    <t>CLEVGG</t>
  </si>
  <si>
    <t>Vanggatfontein Coal</t>
  </si>
  <si>
    <t>CLELWP</t>
  </si>
  <si>
    <t>Leeuwpan Coal</t>
  </si>
  <si>
    <t>CLEWVF</t>
  </si>
  <si>
    <t>Wolvenfontein Coal</t>
  </si>
  <si>
    <t>CLEPLL</t>
  </si>
  <si>
    <t>Palesa/Loopspruit Coal</t>
  </si>
  <si>
    <t>CLEHFG</t>
  </si>
  <si>
    <t>Halfgewonnen Coal</t>
  </si>
  <si>
    <t>CLEBNK</t>
  </si>
  <si>
    <t>Bankfontein Coal</t>
  </si>
  <si>
    <t>CLEDEL</t>
  </si>
  <si>
    <t>Delmas Coal</t>
  </si>
  <si>
    <t>CLEWLF</t>
  </si>
  <si>
    <t>Wildfontein Coal</t>
  </si>
  <si>
    <t>CLEUSU</t>
  </si>
  <si>
    <t>Usutu Coal</t>
  </si>
  <si>
    <t>CLEESB</t>
  </si>
  <si>
    <t>East Block Coal</t>
  </si>
  <si>
    <t>CLETVT</t>
  </si>
  <si>
    <t>Tavistock/Tweefontein dump reprocess Coal</t>
  </si>
  <si>
    <t>CLERRH</t>
  </si>
  <si>
    <t>Rirhandzu Coal</t>
  </si>
  <si>
    <t>CLEVKF</t>
  </si>
  <si>
    <t>Vlakfontein/Ogies Coal</t>
  </si>
  <si>
    <t>CLEKOO</t>
  </si>
  <si>
    <t>Koornfontein Coal</t>
  </si>
  <si>
    <t>CLEKOX</t>
  </si>
  <si>
    <t>Koornfontein ext. Coal</t>
  </si>
  <si>
    <t>CLEKAI</t>
  </si>
  <si>
    <t>Khanyisa &amp; Intabane Coal</t>
  </si>
  <si>
    <t>CLEGRO</t>
  </si>
  <si>
    <t xml:space="preserve"> Grootegeluk Coal</t>
  </si>
  <si>
    <t>CLEWDK</t>
  </si>
  <si>
    <t>Wonderfontein  Coal</t>
  </si>
  <si>
    <t>CLEMAN</t>
  </si>
  <si>
    <t>Manungu Coal</t>
  </si>
  <si>
    <t>CLENLA</t>
  </si>
  <si>
    <t>New Largo  Coal</t>
  </si>
  <si>
    <t xml:space="preserve">Power Coal Lethabo </t>
  </si>
  <si>
    <t>Power Coal Matimba</t>
  </si>
  <si>
    <t>Power Coal Kendal</t>
  </si>
  <si>
    <t>Power Coal Matla</t>
  </si>
  <si>
    <t>Power Coal Duvha</t>
  </si>
  <si>
    <t>Power Coal Kriel</t>
  </si>
  <si>
    <t>Power Coal Hendrina</t>
  </si>
  <si>
    <t>Power Coal Tutuka</t>
  </si>
  <si>
    <t>Power Coal Arnot</t>
  </si>
  <si>
    <t>Power Coal Majuba</t>
  </si>
  <si>
    <t>Power Coal Komati</t>
  </si>
  <si>
    <t>Power Coal Kusile</t>
  </si>
  <si>
    <t>Power Coal Grootvlei</t>
  </si>
  <si>
    <t>Power Coal Camden</t>
  </si>
  <si>
    <t>Power Coal Medupi</t>
  </si>
  <si>
    <t>PWR_FLAB-M</t>
  </si>
  <si>
    <t xml:space="preserve">Power - Factor-Labour-Mid                         </t>
  </si>
  <si>
    <t>PWR_FLAB-P</t>
  </si>
  <si>
    <t xml:space="preserve">Power - Factor-Labour-Primary                     </t>
  </si>
  <si>
    <t>PWR_FLAB-S</t>
  </si>
  <si>
    <t xml:space="preserve">Power - Factor-Labour-Secondary                   </t>
  </si>
  <si>
    <t>PWR_FLAB-T</t>
  </si>
  <si>
    <t xml:space="preserve">Power - Factor-Labour-Tertiary                    </t>
  </si>
  <si>
    <t>ZDUMETRANS</t>
  </si>
  <si>
    <t>dummy commodity for transmission dummy cost accoun</t>
  </si>
  <si>
    <t>COM</t>
  </si>
  <si>
    <t>Short</t>
  </si>
  <si>
    <t>Exceptions</t>
  </si>
  <si>
    <t>UPS*</t>
  </si>
  <si>
    <t>LET</t>
  </si>
  <si>
    <t>PFD</t>
  </si>
  <si>
    <t>KEN</t>
  </si>
  <si>
    <t>MAT</t>
  </si>
  <si>
    <t>DUV</t>
  </si>
  <si>
    <t>KRI</t>
  </si>
  <si>
    <t>TUT</t>
  </si>
  <si>
    <t>ARN</t>
  </si>
  <si>
    <t>MAJ</t>
  </si>
  <si>
    <t>KOM</t>
  </si>
  <si>
    <t>SCC</t>
  </si>
  <si>
    <t>GRO</t>
  </si>
  <si>
    <t>CAM</t>
  </si>
  <si>
    <t>MED</t>
  </si>
  <si>
    <t>rdim</t>
  </si>
  <si>
    <t>cdim</t>
  </si>
  <si>
    <t>dim</t>
  </si>
  <si>
    <t>par</t>
  </si>
  <si>
    <t>EmisFactor</t>
  </si>
  <si>
    <t>CKC</t>
  </si>
  <si>
    <t>Description</t>
  </si>
  <si>
    <t>SATIM code</t>
  </si>
  <si>
    <t>SATIM description</t>
  </si>
  <si>
    <t>CO2</t>
  </si>
  <si>
    <t>CH4</t>
  </si>
  <si>
    <t>N2O</t>
  </si>
  <si>
    <t>Combined Short</t>
  </si>
  <si>
    <t>Short Description</t>
  </si>
  <si>
    <t>b-p</t>
  </si>
  <si>
    <t>b-m</t>
  </si>
  <si>
    <t>b-s</t>
  </si>
  <si>
    <t>b-t</t>
  </si>
  <si>
    <t>GRP</t>
  </si>
  <si>
    <t>RF</t>
  </si>
  <si>
    <t>S</t>
  </si>
  <si>
    <t>SF</t>
  </si>
  <si>
    <t>X</t>
  </si>
  <si>
    <t>EQS</t>
  </si>
  <si>
    <t>SP</t>
  </si>
  <si>
    <t>C</t>
  </si>
  <si>
    <t>CH4R</t>
  </si>
  <si>
    <t>CMOR</t>
  </si>
  <si>
    <t>CO2R</t>
  </si>
  <si>
    <t>N2OR</t>
  </si>
  <si>
    <t>NMVR</t>
  </si>
  <si>
    <t>NOXR</t>
  </si>
  <si>
    <t>P10R</t>
  </si>
  <si>
    <t>SOXR</t>
  </si>
  <si>
    <t>A</t>
  </si>
  <si>
    <t>E</t>
  </si>
  <si>
    <t>F</t>
  </si>
  <si>
    <t>H</t>
  </si>
  <si>
    <t>K</t>
  </si>
  <si>
    <t>L</t>
  </si>
  <si>
    <t>O</t>
  </si>
  <si>
    <t>P</t>
  </si>
  <si>
    <t>T</t>
  </si>
  <si>
    <t>R</t>
  </si>
  <si>
    <t>N</t>
  </si>
  <si>
    <t>WG</t>
  </si>
  <si>
    <t>W</t>
  </si>
  <si>
    <t>ET</t>
  </si>
  <si>
    <t>AG</t>
  </si>
  <si>
    <t>CV1</t>
  </si>
  <si>
    <t>CV2</t>
  </si>
  <si>
    <t>CV3</t>
  </si>
  <si>
    <t>CV4</t>
  </si>
  <si>
    <t>CV5</t>
  </si>
  <si>
    <t>CV6</t>
  </si>
  <si>
    <t>CV7</t>
  </si>
  <si>
    <t>CV8</t>
  </si>
  <si>
    <t>CV9</t>
  </si>
  <si>
    <t>CV</t>
  </si>
  <si>
    <t>IP</t>
  </si>
  <si>
    <t>CO</t>
  </si>
  <si>
    <t>EX</t>
  </si>
  <si>
    <t>OT</t>
  </si>
  <si>
    <t>RCAR</t>
  </si>
  <si>
    <t>RMOT</t>
  </si>
  <si>
    <t>RSUV</t>
  </si>
  <si>
    <t>UBRT</t>
  </si>
  <si>
    <t>UBUS</t>
  </si>
  <si>
    <t>UGAT</t>
  </si>
  <si>
    <t>UMBT</t>
  </si>
  <si>
    <t>UMER</t>
  </si>
  <si>
    <t>FO</t>
  </si>
  <si>
    <t>_M</t>
  </si>
  <si>
    <t>CRS</t>
  </si>
  <si>
    <t>BRI</t>
  </si>
  <si>
    <t>CEM</t>
  </si>
  <si>
    <t>GLA</t>
  </si>
  <si>
    <t>LIM</t>
  </si>
  <si>
    <t>PAP</t>
  </si>
  <si>
    <t>PULPD</t>
  </si>
  <si>
    <t>NOX</t>
  </si>
  <si>
    <t>SOX</t>
  </si>
  <si>
    <t>_CHILLERHEAT-E</t>
  </si>
  <si>
    <t>_CHILLERHEAT-N</t>
  </si>
  <si>
    <t>_HEAT-E</t>
  </si>
  <si>
    <t>_HEAT-N</t>
  </si>
  <si>
    <t>THRM-E</t>
  </si>
  <si>
    <t>THRM-N</t>
  </si>
  <si>
    <t>CKE</t>
  </si>
  <si>
    <t>COG</t>
  </si>
  <si>
    <t>OIL</t>
  </si>
  <si>
    <t>SSC</t>
  </si>
  <si>
    <t>NMV</t>
  </si>
  <si>
    <t>PM10</t>
  </si>
  <si>
    <t>BRITHF</t>
  </si>
  <si>
    <t>CEMTHF</t>
  </si>
  <si>
    <t>CLI</t>
  </si>
  <si>
    <t>GLATHF</t>
  </si>
  <si>
    <t>LIMTHF</t>
  </si>
  <si>
    <t>RWM</t>
  </si>
  <si>
    <t>BLQ</t>
  </si>
  <si>
    <t>PULP</t>
  </si>
  <si>
    <t>REC</t>
  </si>
  <si>
    <t>STM</t>
  </si>
  <si>
    <t>THF</t>
  </si>
  <si>
    <t>ENV</t>
  </si>
  <si>
    <t>EPE</t>
  </si>
  <si>
    <t>EPN</t>
  </si>
  <si>
    <t>-A</t>
  </si>
  <si>
    <t>C-A</t>
  </si>
  <si>
    <t>-R</t>
  </si>
  <si>
    <t>NWV</t>
  </si>
  <si>
    <t>GTK</t>
  </si>
  <si>
    <t>KHU</t>
  </si>
  <si>
    <t>KIP</t>
  </si>
  <si>
    <t>MMS</t>
  </si>
  <si>
    <t>OPT</t>
  </si>
  <si>
    <t>NWD</t>
  </si>
  <si>
    <t>GDV</t>
  </si>
  <si>
    <t>MAF</t>
  </si>
  <si>
    <t>MID</t>
  </si>
  <si>
    <t>NBC</t>
  </si>
  <si>
    <t>GRA</t>
  </si>
  <si>
    <t>KKP</t>
  </si>
  <si>
    <t>VGG</t>
  </si>
  <si>
    <t>LWP</t>
  </si>
  <si>
    <t>WVF</t>
  </si>
  <si>
    <t>PLL</t>
  </si>
  <si>
    <t>HFG</t>
  </si>
  <si>
    <t>BNK</t>
  </si>
  <si>
    <t>DEL</t>
  </si>
  <si>
    <t>WLF</t>
  </si>
  <si>
    <t>USU</t>
  </si>
  <si>
    <t>ESB</t>
  </si>
  <si>
    <t>TVT</t>
  </si>
  <si>
    <t>RRH</t>
  </si>
  <si>
    <t>VKF</t>
  </si>
  <si>
    <t>KOO</t>
  </si>
  <si>
    <t>KOX</t>
  </si>
  <si>
    <t>KAI</t>
  </si>
  <si>
    <t>WDK</t>
  </si>
  <si>
    <t>MAN</t>
  </si>
  <si>
    <t>NLA</t>
  </si>
  <si>
    <t>_FLAB-M</t>
  </si>
  <si>
    <t>_FLAB-P</t>
  </si>
  <si>
    <t>_FLAB-S</t>
  </si>
  <si>
    <t>_FLAB-T</t>
  </si>
  <si>
    <t>METRANS</t>
  </si>
  <si>
    <t>Natural Gas</t>
  </si>
  <si>
    <t>Other liquid fuels</t>
  </si>
  <si>
    <t>Electricity</t>
  </si>
  <si>
    <t>Coal</t>
  </si>
  <si>
    <t>Diesel</t>
  </si>
  <si>
    <t>Gasoline</t>
  </si>
  <si>
    <t>HFO</t>
  </si>
  <si>
    <t>Kerosene</t>
  </si>
  <si>
    <t>LPG</t>
  </si>
  <si>
    <t>Biomass</t>
  </si>
  <si>
    <t>Biogas</t>
  </si>
  <si>
    <t>Discard Coal</t>
  </si>
  <si>
    <t>Heat</t>
  </si>
  <si>
    <t>Hydrogen</t>
  </si>
  <si>
    <t>Hydro</t>
  </si>
  <si>
    <t>Waste</t>
  </si>
  <si>
    <t>Nuclear</t>
  </si>
  <si>
    <t>Aviation Gasoline</t>
  </si>
  <si>
    <t>Crude Oil</t>
  </si>
  <si>
    <t>Solar</t>
  </si>
  <si>
    <t>Water</t>
  </si>
  <si>
    <t>Dummy</t>
  </si>
  <si>
    <t>Coke</t>
  </si>
  <si>
    <t>Coking coal</t>
  </si>
  <si>
    <t>Coke oven gas</t>
  </si>
  <si>
    <t>Steel Scrap</t>
  </si>
  <si>
    <t>Steam</t>
  </si>
  <si>
    <t>CO2EQ</t>
  </si>
  <si>
    <t>Gas/Diesel oil</t>
  </si>
  <si>
    <t>Residual Fuel Oil (Heavy Fuel Oil)</t>
  </si>
  <si>
    <t>Jet kerosene</t>
  </si>
  <si>
    <t>Residual Fuel Oil</t>
  </si>
  <si>
    <t>Petroleum coke</t>
  </si>
  <si>
    <t>Refinery gas</t>
  </si>
  <si>
    <t>Other Kerosene</t>
  </si>
  <si>
    <t>Bitumen</t>
  </si>
  <si>
    <t>Aviation gasoline</t>
  </si>
  <si>
    <t>Motor gasoline</t>
  </si>
  <si>
    <t>Fuel oil</t>
  </si>
  <si>
    <t>Residual Fuel Oil (HFO)</t>
  </si>
  <si>
    <t>Gas work gas</t>
  </si>
  <si>
    <t>Wood/Wood Waste</t>
  </si>
  <si>
    <t>Other primary solid biomass</t>
  </si>
  <si>
    <t>Charcoal</t>
  </si>
  <si>
    <t>Gas diesel</t>
  </si>
  <si>
    <t>Inventory Fuels</t>
  </si>
  <si>
    <t>Biowood</t>
  </si>
  <si>
    <t>Gas</t>
  </si>
  <si>
    <t>Commodity_Name</t>
  </si>
  <si>
    <t>ForGams!C2</t>
  </si>
  <si>
    <t>Fugitive emissions in SATIM</t>
  </si>
  <si>
    <t>Fugutive emissions are specified in 3 places</t>
  </si>
  <si>
    <t>Coal Mines</t>
  </si>
  <si>
    <t>MINC*</t>
  </si>
  <si>
    <t>1B1</t>
  </si>
  <si>
    <t>Solid Fuels</t>
  </si>
  <si>
    <t>Gas infrastructure</t>
  </si>
  <si>
    <t>Pipelines</t>
  </si>
  <si>
    <t>LNG terminals</t>
  </si>
  <si>
    <t>ULG*</t>
  </si>
  <si>
    <t>Hydrogen SMR</t>
  </si>
  <si>
    <t>USMR*</t>
  </si>
  <si>
    <t>1B2</t>
  </si>
  <si>
    <t>Oil and Natural Gas</t>
  </si>
  <si>
    <t>CTL and GTL Plants</t>
  </si>
  <si>
    <t>1B3</t>
  </si>
  <si>
    <t>Other Emissions</t>
  </si>
  <si>
    <t>CTL Plants</t>
  </si>
  <si>
    <t>UCTL*</t>
  </si>
  <si>
    <t>GTL Plants</t>
  </si>
  <si>
    <t>UGTL*</t>
  </si>
  <si>
    <t>We missing fugitive from oil extraction (no coefficient), which seems to be zero (activity) in SATIM at the moment.</t>
  </si>
  <si>
    <t>Process emissions in SATIM</t>
  </si>
  <si>
    <t>CO2SF, CH4SF</t>
  </si>
  <si>
    <t>CO2P</t>
  </si>
  <si>
    <t>Process emissions are currently only specified in the Non-metallic Minerals Sector (6462)</t>
  </si>
  <si>
    <t>They need to still be specified for Chemical (983kt), Metal -&gt; Iron and steel (15074), ferroalloys (12575), Alumnium (3775), the rest ~6800 kt CO2eq</t>
  </si>
  <si>
    <t>Suggested approach leave emissions where they are in the model but allocate a technology that is not currently allocated a SATIM sector or IPCC categories</t>
  </si>
  <si>
    <t>Allocated Technology</t>
  </si>
  <si>
    <t>XUPSCLE</t>
  </si>
  <si>
    <t>XUPSGAS</t>
  </si>
  <si>
    <t>XUPSGIC</t>
  </si>
  <si>
    <t>UTRNGIMGAS</t>
  </si>
  <si>
    <t>Gas wells</t>
  </si>
  <si>
    <t>MING*</t>
  </si>
  <si>
    <t>X*GAS,XPWRG*,UGAS*</t>
  </si>
  <si>
    <t>Allocated Activity a</t>
  </si>
  <si>
    <t>acoal</t>
  </si>
  <si>
    <t>the rest</t>
  </si>
  <si>
    <t>apetr</t>
  </si>
  <si>
    <t>Suggested approach to allocate emissions to X*GAS process as there is a separate one for each industry sub-sector</t>
  </si>
  <si>
    <t>Sector</t>
  </si>
  <si>
    <t>Subsector</t>
  </si>
  <si>
    <t>Subsubsector</t>
  </si>
  <si>
    <t>Agriculture</t>
  </si>
  <si>
    <t>Other</t>
  </si>
  <si>
    <t>Commerce</t>
  </si>
  <si>
    <t>ComExisting</t>
  </si>
  <si>
    <t>Cooling</t>
  </si>
  <si>
    <t>Public Lights</t>
  </si>
  <si>
    <t>Space Heating</t>
  </si>
  <si>
    <t>Cooking</t>
  </si>
  <si>
    <t>Lighting</t>
  </si>
  <si>
    <t>Refrigeration</t>
  </si>
  <si>
    <t>Public Water</t>
  </si>
  <si>
    <t>Water Heating</t>
  </si>
  <si>
    <t>ComNew</t>
  </si>
  <si>
    <t>AutoGen</t>
  </si>
  <si>
    <t>CHP</t>
  </si>
  <si>
    <t>Power</t>
  </si>
  <si>
    <t>EPumpStorage</t>
  </si>
  <si>
    <t>EBiomass</t>
  </si>
  <si>
    <t>EHydro</t>
  </si>
  <si>
    <t>EImports</t>
  </si>
  <si>
    <t>EPV</t>
  </si>
  <si>
    <t>EPV_Grid</t>
  </si>
  <si>
    <t>EPV_RfTpIND</t>
  </si>
  <si>
    <t>EPV_RfTpCOM</t>
  </si>
  <si>
    <t>EPV_RfTpRES</t>
  </si>
  <si>
    <t>ECSP</t>
  </si>
  <si>
    <t>EWind</t>
  </si>
  <si>
    <t>EBattery</t>
  </si>
  <si>
    <t>EBattery-Commerce</t>
  </si>
  <si>
    <t>EBattery-Industry</t>
  </si>
  <si>
    <t>EBattery-Residential</t>
  </si>
  <si>
    <t>EBattery-Utility</t>
  </si>
  <si>
    <t>ECoal</t>
  </si>
  <si>
    <t>ECoal_CB</t>
  </si>
  <si>
    <t>ECoal_WB</t>
  </si>
  <si>
    <t>EGas</t>
  </si>
  <si>
    <t>ENuclear</t>
  </si>
  <si>
    <t>EOil</t>
  </si>
  <si>
    <t>ETrans</t>
  </si>
  <si>
    <t>Industry</t>
  </si>
  <si>
    <t>Chemicals33</t>
  </si>
  <si>
    <t>Compressed Air</t>
  </si>
  <si>
    <t>Electrochemical</t>
  </si>
  <si>
    <t>Fans</t>
  </si>
  <si>
    <t>HVAC</t>
  </si>
  <si>
    <t>Electric Heating</t>
  </si>
  <si>
    <t>Other Motive</t>
  </si>
  <si>
    <t>Pumping</t>
  </si>
  <si>
    <t xml:space="preserve">Process Heat </t>
  </si>
  <si>
    <t>Ancillary</t>
  </si>
  <si>
    <t>FerroAlloys</t>
  </si>
  <si>
    <t>Food_Bev_Tob30</t>
  </si>
  <si>
    <t>Iron_Steel351</t>
  </si>
  <si>
    <t>BFBOF-Existing</t>
  </si>
  <si>
    <t>BFBOF-New</t>
  </si>
  <si>
    <t>COREAF-Existing</t>
  </si>
  <si>
    <t>Coke Ovens</t>
  </si>
  <si>
    <t>DRIEAF-Existing</t>
  </si>
  <si>
    <t>DRIEAFCoal-New</t>
  </si>
  <si>
    <t>DRIEAFGas-New</t>
  </si>
  <si>
    <t>OtherEAF-Existing</t>
  </si>
  <si>
    <t>SCREAF-Existing</t>
  </si>
  <si>
    <t>SCREAF-New</t>
  </si>
  <si>
    <t>Mining2</t>
  </si>
  <si>
    <t>Supply</t>
  </si>
  <si>
    <t>Imports</t>
  </si>
  <si>
    <t>PNFMetals352</t>
  </si>
  <si>
    <t>NMMProducts34</t>
  </si>
  <si>
    <t>Bricks</t>
  </si>
  <si>
    <t>Cement</t>
  </si>
  <si>
    <t>Glass</t>
  </si>
  <si>
    <t>Lime</t>
  </si>
  <si>
    <t>IndOther</t>
  </si>
  <si>
    <t>Pulp_Paper323</t>
  </si>
  <si>
    <t>Chemical Pulping</t>
  </si>
  <si>
    <t>Disolving Pulping</t>
  </si>
  <si>
    <t>Mechanical Pulping</t>
  </si>
  <si>
    <t>Paper Mill</t>
  </si>
  <si>
    <t>Boiler Plant</t>
  </si>
  <si>
    <t>Extraction</t>
  </si>
  <si>
    <t>Coal_CB</t>
  </si>
  <si>
    <t>Coal_WB</t>
  </si>
  <si>
    <t>Gas_Cl</t>
  </si>
  <si>
    <t>Gas_Sl</t>
  </si>
  <si>
    <t>Exports</t>
  </si>
  <si>
    <t>Residential</t>
  </si>
  <si>
    <t>HighIncome</t>
  </si>
  <si>
    <t>Non Energy</t>
  </si>
  <si>
    <t>LowIncome</t>
  </si>
  <si>
    <t>MiddleIncome</t>
  </si>
  <si>
    <t>Transport</t>
  </si>
  <si>
    <t>Aviation</t>
  </si>
  <si>
    <t>FreightRoad</t>
  </si>
  <si>
    <t>HCV1Electric</t>
  </si>
  <si>
    <t>HCV1Gas</t>
  </si>
  <si>
    <t>HCV1Oil</t>
  </si>
  <si>
    <t>HCV2-5Electric</t>
  </si>
  <si>
    <t>HCV2-5Gas</t>
  </si>
  <si>
    <t>HCV2-5Hydrogen</t>
  </si>
  <si>
    <t>HCV2-5Oil</t>
  </si>
  <si>
    <t>HCV6-9Gas</t>
  </si>
  <si>
    <t>HCV6-9Hydrogen</t>
  </si>
  <si>
    <t>HCV6-9Oil</t>
  </si>
  <si>
    <t>LCVElectric</t>
  </si>
  <si>
    <t>LCVGas</t>
  </si>
  <si>
    <t>LCVOil</t>
  </si>
  <si>
    <t>FreightPip</t>
  </si>
  <si>
    <t>FreightRail</t>
  </si>
  <si>
    <t>PassPriv</t>
  </si>
  <si>
    <t>CarFlex</t>
  </si>
  <si>
    <t>CarElectric</t>
  </si>
  <si>
    <t>CarGas</t>
  </si>
  <si>
    <t>CarHydrogen</t>
  </si>
  <si>
    <t>CarOil</t>
  </si>
  <si>
    <t>CarHybrid</t>
  </si>
  <si>
    <t>MotoOil</t>
  </si>
  <si>
    <t>SUVFlex</t>
  </si>
  <si>
    <t>SUVGas</t>
  </si>
  <si>
    <t>SUVHydrogen</t>
  </si>
  <si>
    <t>SUVOil</t>
  </si>
  <si>
    <t>SUVHybrid</t>
  </si>
  <si>
    <t>PassPub</t>
  </si>
  <si>
    <t>BRTFlex</t>
  </si>
  <si>
    <t>BRTElc</t>
  </si>
  <si>
    <t>BRTGas</t>
  </si>
  <si>
    <t>BRTHydrogen</t>
  </si>
  <si>
    <t>BRTOil</t>
  </si>
  <si>
    <t>BusFlex</t>
  </si>
  <si>
    <t>BusElectric</t>
  </si>
  <si>
    <t>BusGas</t>
  </si>
  <si>
    <t>BusHydrogen</t>
  </si>
  <si>
    <t>BusOil</t>
  </si>
  <si>
    <t>PassengerRail</t>
  </si>
  <si>
    <t>MinibusFlex</t>
  </si>
  <si>
    <t>MinibusGas</t>
  </si>
  <si>
    <t>MinibusHydrogen</t>
  </si>
  <si>
    <t>MinibusOil</t>
  </si>
  <si>
    <t>MinibusHybrid</t>
  </si>
  <si>
    <t>TraOther</t>
  </si>
  <si>
    <t>Refineries</t>
  </si>
  <si>
    <t>BioRef</t>
  </si>
  <si>
    <t>BioRefEthanol</t>
  </si>
  <si>
    <t>BioRefDiesel</t>
  </si>
  <si>
    <t>CTL</t>
  </si>
  <si>
    <t>GTL</t>
  </si>
  <si>
    <t>BioRefSteam</t>
  </si>
  <si>
    <t>LNG</t>
  </si>
  <si>
    <t>LNGT</t>
  </si>
  <si>
    <t>LNGFSRU</t>
  </si>
  <si>
    <t>FSRU</t>
  </si>
  <si>
    <t>LNGTerm</t>
  </si>
  <si>
    <t>CrudeRef</t>
  </si>
  <si>
    <t>EDist</t>
  </si>
  <si>
    <t>EDist Agriculture</t>
  </si>
  <si>
    <t>EDist Commercial</t>
  </si>
  <si>
    <t>EDist Industry</t>
  </si>
  <si>
    <t>EDist Residential</t>
  </si>
  <si>
    <t>Edist Transport</t>
  </si>
  <si>
    <t>Backstop</t>
  </si>
  <si>
    <t>All</t>
  </si>
  <si>
    <t>Transfers</t>
  </si>
  <si>
    <t>LCVHybrid</t>
  </si>
  <si>
    <t>MotoElectric</t>
  </si>
  <si>
    <t>SUVElectric</t>
  </si>
  <si>
    <t>MinibusElectric</t>
  </si>
  <si>
    <t>done in mapprc</t>
  </si>
  <si>
    <t>PWRCLEARNO</t>
  </si>
  <si>
    <t>PWRCLECAMD</t>
  </si>
  <si>
    <t>PWRCLEDUVH</t>
  </si>
  <si>
    <t>PWRCLEGROO</t>
  </si>
  <si>
    <t>PWRCLEHEND</t>
  </si>
  <si>
    <t>PWRCLEKEND</t>
  </si>
  <si>
    <t>PWRCLEKOMA</t>
  </si>
  <si>
    <t>PWRCLEKRIE</t>
  </si>
  <si>
    <t>PWRCLELETH</t>
  </si>
  <si>
    <t>PWRCLEMAJU</t>
  </si>
  <si>
    <t>PWRCLEMATI</t>
  </si>
  <si>
    <t>PWRCLEMATL</t>
  </si>
  <si>
    <t>PWRCLETUTU</t>
  </si>
  <si>
    <t>PWRCLEKUSI</t>
  </si>
  <si>
    <t>PWRCLEMEDU</t>
  </si>
  <si>
    <t>PWRCLEWATE</t>
  </si>
  <si>
    <t>PWROHF</t>
  </si>
  <si>
    <t>PWROKE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</si>
</sst>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;[Red]&quot;-&quot;[$£-809]#,##0.00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theme="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/>
    <xf numFmtId="0" fontId="7" fillId="5" borderId="0" applyNumberFormat="0" applyBorder="0" applyAlignment="0" applyProtection="0"/>
    <xf numFmtId="0" fontId="8" fillId="0" borderId="3" applyNumberFormat="0" applyFill="0" applyAlignment="0" applyProtection="0"/>
  </cellStyleXfs>
  <cellXfs count="11">
    <xf numFmtId="0" fontId="0" fillId="0" borderId="0" xfId="0"/>
    <xf numFmtId="0" fontId="2" fillId="0" borderId="0" xfId="2"/>
    <xf numFmtId="0" fontId="3" fillId="0" borderId="0" xfId="2" applyFont="1"/>
    <xf numFmtId="164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/>
    </xf>
    <xf numFmtId="0" fontId="2" fillId="4" borderId="0" xfId="2" applyFill="1"/>
    <xf numFmtId="0" fontId="4" fillId="0" borderId="0" xfId="2" applyFont="1"/>
    <xf numFmtId="0" fontId="1" fillId="2" borderId="1" xfId="1"/>
    <xf numFmtId="0" fontId="7" fillId="5" borderId="0" xfId="3"/>
    <xf numFmtId="0" fontId="8" fillId="0" borderId="3" xfId="4"/>
    <xf numFmtId="0" fontId="9" fillId="0" borderId="0" xfId="2" applyFont="1"/>
  </cellXfs>
  <cellStyles count="5">
    <cellStyle name="Bad" xfId="3" builtinId="27"/>
    <cellStyle name="Heading 1" xfId="4" builtinId="16"/>
    <cellStyle name="Input" xfId="1" builtinId="20"/>
    <cellStyle name="Normal" xfId="0" builtinId="0"/>
    <cellStyle name="Normal 2" xfId="2" xr:uid="{C92E0664-76EB-463B-BB59-FB336B22DB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37ECF2F-7DD9-4573-B8C3-8678149F6950}" userId="Bruno Merven" providerId="None"/>
  <person displayName="bruno merven" id="{91699B87-187B-4A09-BB94-559E01E0E64C}" userId="144eb91ed0ec640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4-16T06:47:43.83" personId="{91699B87-187B-4A09-BB94-559E01E0E64C}" id="{37E61244-2023-4973-BBB2-B89EBA2C85CA}">
    <text>was 25</text>
  </threadedComment>
  <threadedComment ref="E1" dT="2020-04-16T06:47:52.38" personId="{91699B87-187B-4A09-BB94-559E01E0E64C}" id="{2A2805F6-FEBE-4A89-BE90-B22522BCA732}">
    <text>was 298</text>
  </threadedComment>
  <threadedComment ref="C13" dT="2020-03-26T13:06:59.96" personId="{91699B87-187B-4A09-BB94-559E01E0E64C}" id="{6BC8B301-C25D-4243-8984-1D8083FBD633}">
    <text>from Bryce, linked to amount of coke used for combustion.</text>
  </threadedComment>
  <threadedComment ref="E14" dT="2021-05-27T19:21:07.86" personId="{B37ECF2F-7DD9-4573-B8C3-8678149F6950}" id="{F057E6D1-F0A4-43AE-A671-8DD980C81287}">
    <text>adjusted to Match FBC coefficient - see TCH_PWR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4" dT="2020-04-21T13:19:25.41" personId="{91699B87-187B-4A09-BB94-559E01E0E64C}" id="{01A1C59C-3C50-4D30-B176-F965640C779D}">
    <text>This doesn't get consumed by anything other than distribution infrastructure so should not have an emission factor attached.
On the other fuels, it is not always consistent. Some sub-sectors directly consume XIND??? while others (Tamaryn sectors) consume a sector specific fuel.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36A6-22AB-49BE-AA94-1B152FC7212D}">
  <sheetPr codeName="Sheet1"/>
  <dimension ref="A1:K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6" sqref="D16"/>
    </sheetView>
  </sheetViews>
  <sheetFormatPr defaultRowHeight="15" x14ac:dyDescent="0.25"/>
  <cols>
    <col min="1" max="1" width="50.140625" customWidth="1"/>
  </cols>
  <sheetData>
    <row r="1" spans="1:11" x14ac:dyDescent="0.25">
      <c r="C1">
        <v>1</v>
      </c>
      <c r="D1">
        <v>21</v>
      </c>
      <c r="E1">
        <v>310</v>
      </c>
      <c r="F1">
        <v>0</v>
      </c>
      <c r="G1">
        <v>0</v>
      </c>
      <c r="H1">
        <v>0</v>
      </c>
      <c r="I1">
        <v>0</v>
      </c>
      <c r="J1">
        <v>0</v>
      </c>
    </row>
    <row r="2" spans="1:11" x14ac:dyDescent="0.25">
      <c r="B2" s="1"/>
      <c r="C2" s="2" t="s">
        <v>0</v>
      </c>
      <c r="D2" s="1"/>
      <c r="E2" s="1"/>
      <c r="F2" s="1"/>
      <c r="G2" s="1"/>
      <c r="H2" s="1">
        <v>7</v>
      </c>
      <c r="I2" s="1">
        <v>8</v>
      </c>
      <c r="J2" s="1">
        <v>9</v>
      </c>
    </row>
    <row r="3" spans="1:11" ht="60" x14ac:dyDescent="0.25">
      <c r="B3" s="1">
        <v>16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58</v>
      </c>
    </row>
    <row r="4" spans="1:11" x14ac:dyDescent="0.25">
      <c r="A4" t="s">
        <v>960</v>
      </c>
      <c r="B4" s="1" t="s">
        <v>959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3" t="s">
        <v>58</v>
      </c>
    </row>
    <row r="5" spans="1:11" x14ac:dyDescent="0.25">
      <c r="A5" t="str">
        <f>INDEX(ForGams!$L$3:$L$603,MATCH(B5,ForGams!$J$3:$J$603,0))</f>
        <v xml:space="preserve">Power Sector Biogas                               </v>
      </c>
      <c r="B5" s="1" t="s">
        <v>18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>
        <f>SUMPRODUCT($C$1:$J$1,C5:J5)</f>
        <v>0</v>
      </c>
    </row>
    <row r="6" spans="1:11" x14ac:dyDescent="0.25">
      <c r="A6" t="str">
        <f>INDEX(ForGams!$L$3:$L$603,MATCH(B6,ForGams!$J$3:$J$603,0))</f>
        <v xml:space="preserve">Supply Sector Bioethanol                          </v>
      </c>
      <c r="B6" s="1" t="s">
        <v>19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>
        <f t="shared" ref="K6:K12" si="0">SUMPRODUCT($C$1:$J$1,C6:J6)</f>
        <v>0</v>
      </c>
    </row>
    <row r="7" spans="1:11" x14ac:dyDescent="0.25">
      <c r="A7" t="str">
        <f>INDEX(ForGams!$L$3:$L$603,MATCH(B7,ForGams!$J$3:$J$603,0))</f>
        <v xml:space="preserve">Supply Sector Biodiesel                           </v>
      </c>
      <c r="B7" s="1" t="s">
        <v>20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>
        <f t="shared" si="0"/>
        <v>0</v>
      </c>
    </row>
    <row r="8" spans="1:11" x14ac:dyDescent="0.25">
      <c r="A8" t="str">
        <f>INDEX(ForGams!$L$3:$L$603,MATCH(B8,ForGams!$J$3:$J$603,0))</f>
        <v xml:space="preserve">Industry - Biomass Bagasse                        </v>
      </c>
      <c r="B8" s="1" t="s">
        <v>21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>
        <f t="shared" si="0"/>
        <v>0</v>
      </c>
    </row>
    <row r="9" spans="1:11" x14ac:dyDescent="0.25">
      <c r="A9" t="str">
        <f>INDEX(ForGams!$L$3:$L$603,MATCH(B9,ForGams!$J$3:$J$603,0))</f>
        <v xml:space="preserve">Power Sector Biomass Other                        </v>
      </c>
      <c r="B9" s="1" t="s">
        <v>22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>
        <f t="shared" si="0"/>
        <v>0</v>
      </c>
    </row>
    <row r="10" spans="1:11" x14ac:dyDescent="0.25">
      <c r="A10" t="str">
        <f>INDEX(ForGams!$L$3:$L$603,MATCH(B10,ForGams!$J$3:$J$603,0))</f>
        <v xml:space="preserve">Industry - Biomass wood                           </v>
      </c>
      <c r="B10" s="1" t="s">
        <v>23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>
        <f t="shared" si="0"/>
        <v>0</v>
      </c>
    </row>
    <row r="11" spans="1:11" x14ac:dyDescent="0.25">
      <c r="A11" t="str">
        <f>INDEX(ForGams!$L$3:$L$603,MATCH(B11,ForGams!$J$3:$J$603,0))</f>
        <v xml:space="preserve">Agriculture Coal                                  </v>
      </c>
      <c r="B11" s="1" t="s">
        <v>24</v>
      </c>
      <c r="C11" s="1">
        <v>96.25</v>
      </c>
      <c r="D11" s="1">
        <v>1E-3</v>
      </c>
      <c r="E11" s="1">
        <v>1.4E-3</v>
      </c>
      <c r="F11" s="1">
        <v>0.62619999999999998</v>
      </c>
      <c r="G11" s="1">
        <v>0.3</v>
      </c>
      <c r="H11" s="1">
        <v>0.02</v>
      </c>
      <c r="I11" s="1">
        <v>5.0000000000000001E-3</v>
      </c>
      <c r="J11" s="1">
        <v>0</v>
      </c>
      <c r="K11">
        <f t="shared" si="0"/>
        <v>96.704999999999998</v>
      </c>
    </row>
    <row r="12" spans="1:11" x14ac:dyDescent="0.25">
      <c r="A12" t="str">
        <f>INDEX(ForGams!$L$3:$L$603,MATCH(B12,ForGams!$J$3:$J$603,0))</f>
        <v xml:space="preserve">Industry - Coking coal                            </v>
      </c>
      <c r="B12" s="1" t="s">
        <v>25</v>
      </c>
      <c r="C12" s="1">
        <v>94.6</v>
      </c>
      <c r="D12" s="1">
        <v>1E-3</v>
      </c>
      <c r="E12" s="1">
        <v>1.5E-3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>
        <f t="shared" si="0"/>
        <v>95.085999999999999</v>
      </c>
    </row>
    <row r="13" spans="1:11" x14ac:dyDescent="0.25">
      <c r="A13" t="str">
        <f>INDEX(ForGams!$L$3:$L$603,MATCH(B13,ForGams!$J$3:$J$603,0))</f>
        <v xml:space="preserve">Industry - Iron and Steel - Coking coal           </v>
      </c>
      <c r="B13" t="s">
        <v>957</v>
      </c>
      <c r="C13" s="1">
        <f>C12*37.8%</f>
        <v>35.758799999999994</v>
      </c>
      <c r="D13" s="1">
        <f t="shared" ref="D13:J13" si="1">D12*37.8%</f>
        <v>3.7799999999999997E-4</v>
      </c>
      <c r="E13" s="1">
        <f t="shared" si="1"/>
        <v>5.669999999999999E-4</v>
      </c>
      <c r="F13" s="1">
        <f t="shared" si="1"/>
        <v>0</v>
      </c>
      <c r="G13" s="1">
        <f t="shared" si="1"/>
        <v>0</v>
      </c>
      <c r="H13" s="1">
        <f t="shared" si="1"/>
        <v>0</v>
      </c>
      <c r="I13" s="1">
        <f t="shared" si="1"/>
        <v>0</v>
      </c>
      <c r="J13" s="1">
        <f t="shared" si="1"/>
        <v>0</v>
      </c>
      <c r="K13">
        <f t="shared" ref="K13" si="2">SUMPRODUCT($C$1:$J$1,C13:J13)</f>
        <v>35.942507999999997</v>
      </c>
    </row>
    <row r="14" spans="1:11" x14ac:dyDescent="0.25">
      <c r="A14" t="str">
        <f>INDEX(ForGams!$L$3:$L$603,MATCH(B14,ForGams!$J$3:$J$603,0))</f>
        <v xml:space="preserve">Power Sector Coal Discard                         </v>
      </c>
      <c r="B14" s="1" t="s">
        <v>26</v>
      </c>
      <c r="C14" s="1">
        <v>96.25</v>
      </c>
      <c r="D14" s="10">
        <v>0</v>
      </c>
      <c r="E14" s="10">
        <v>8.5999999999999993E-2</v>
      </c>
      <c r="F14" s="1">
        <v>0.62619999999999998</v>
      </c>
      <c r="G14" s="1">
        <v>0.3</v>
      </c>
      <c r="H14" s="1">
        <v>0.02</v>
      </c>
      <c r="I14" s="1">
        <v>5.0000000000000001E-3</v>
      </c>
      <c r="J14" s="1">
        <v>0</v>
      </c>
      <c r="K14">
        <f>SUMPRODUCT($C$1:$J$1,C14:J14)</f>
        <v>122.91</v>
      </c>
    </row>
    <row r="15" spans="1:11" x14ac:dyDescent="0.25">
      <c r="A15" t="str">
        <f>INDEX(ForGams!$L$3:$L$603,MATCH(B15,ForGams!$J$3:$J$603,0))</f>
        <v xml:space="preserve">Power Sector Coal low grade                       </v>
      </c>
      <c r="B15" s="1" t="s">
        <v>27</v>
      </c>
      <c r="C15" s="1">
        <v>96.25</v>
      </c>
      <c r="D15" s="1">
        <v>1E-3</v>
      </c>
      <c r="E15" s="1">
        <v>1.4E-3</v>
      </c>
      <c r="F15" s="1">
        <v>0.62619999999999998</v>
      </c>
      <c r="G15" s="1">
        <v>0.3</v>
      </c>
      <c r="H15" s="1">
        <v>0.02</v>
      </c>
      <c r="I15" s="1">
        <v>5.0000000000000001E-3</v>
      </c>
      <c r="J15" s="1">
        <v>0</v>
      </c>
      <c r="K15">
        <f>SUMPRODUCT($C$1:$J$1,C15:J15)</f>
        <v>96.704999999999998</v>
      </c>
    </row>
    <row r="16" spans="1:11" x14ac:dyDescent="0.25">
      <c r="A16" t="str">
        <f>INDEX(ForGams!$L$3:$L$603,MATCH(B16,ForGams!$J$3:$J$603,0))</f>
        <v xml:space="preserve">Power Sector Coal low grade - waterberg           </v>
      </c>
      <c r="B16" t="s">
        <v>819</v>
      </c>
      <c r="C16" s="1">
        <v>96.25</v>
      </c>
      <c r="D16" s="1">
        <v>1E-3</v>
      </c>
      <c r="E16" s="1">
        <v>1.4E-3</v>
      </c>
      <c r="F16" s="1">
        <v>0.62619999999999998</v>
      </c>
      <c r="G16" s="1">
        <v>0.3</v>
      </c>
      <c r="H16" s="1">
        <v>0.02</v>
      </c>
      <c r="I16" s="1">
        <v>5.0000000000000001E-3</v>
      </c>
      <c r="J16" s="1">
        <v>0</v>
      </c>
      <c r="K16">
        <f t="shared" ref="K16:K31" si="3">SUMPRODUCT($C$1:$J$1,C16:J16)</f>
        <v>96.704999999999998</v>
      </c>
    </row>
    <row r="17" spans="1:11" x14ac:dyDescent="0.25">
      <c r="A17" t="e">
        <f>INDEX(ForGams!$L$3:$L$603,MATCH(B17,ForGams!$J$3:$J$603,0))</f>
        <v>#N/A</v>
      </c>
      <c r="B17" t="s">
        <v>938</v>
      </c>
      <c r="C17" s="1">
        <v>96.25</v>
      </c>
      <c r="D17" s="1">
        <v>1E-3</v>
      </c>
      <c r="E17" s="1">
        <v>1.4E-3</v>
      </c>
      <c r="F17" s="1">
        <v>0.62619999999999998</v>
      </c>
      <c r="G17" s="1">
        <v>0.3</v>
      </c>
      <c r="H17" s="1">
        <v>0.02</v>
      </c>
      <c r="I17" s="1">
        <v>5.0000000000000001E-3</v>
      </c>
      <c r="J17" s="1">
        <v>0</v>
      </c>
      <c r="K17">
        <f t="shared" si="3"/>
        <v>96.704999999999998</v>
      </c>
    </row>
    <row r="18" spans="1:11" x14ac:dyDescent="0.25">
      <c r="A18" t="e">
        <f>INDEX(ForGams!$L$3:$L$603,MATCH(B18,ForGams!$J$3:$J$603,0))</f>
        <v>#N/A</v>
      </c>
      <c r="B18" t="s">
        <v>939</v>
      </c>
      <c r="C18" s="1">
        <v>96.25</v>
      </c>
      <c r="D18" s="1">
        <v>1E-3</v>
      </c>
      <c r="E18" s="1">
        <v>1.4E-3</v>
      </c>
      <c r="F18" s="1">
        <v>0.62619999999999998</v>
      </c>
      <c r="G18" s="1">
        <v>0.3</v>
      </c>
      <c r="H18" s="1">
        <v>0.02</v>
      </c>
      <c r="I18" s="1">
        <v>5.0000000000000001E-3</v>
      </c>
      <c r="J18" s="1">
        <v>0</v>
      </c>
      <c r="K18">
        <f t="shared" si="3"/>
        <v>96.704999999999998</v>
      </c>
    </row>
    <row r="19" spans="1:11" x14ac:dyDescent="0.25">
      <c r="A19" t="e">
        <f>INDEX(ForGams!$L$3:$L$603,MATCH(B19,ForGams!$J$3:$J$603,0))</f>
        <v>#N/A</v>
      </c>
      <c r="B19" t="s">
        <v>940</v>
      </c>
      <c r="C19" s="1">
        <v>96.25</v>
      </c>
      <c r="D19" s="1">
        <v>1E-3</v>
      </c>
      <c r="E19" s="1">
        <v>1.4E-3</v>
      </c>
      <c r="F19" s="1">
        <v>0.62619999999999998</v>
      </c>
      <c r="G19" s="1">
        <v>0.3</v>
      </c>
      <c r="H19" s="1">
        <v>0.02</v>
      </c>
      <c r="I19" s="1">
        <v>5.0000000000000001E-3</v>
      </c>
      <c r="J19" s="1">
        <v>0</v>
      </c>
      <c r="K19">
        <f t="shared" si="3"/>
        <v>96.704999999999998</v>
      </c>
    </row>
    <row r="20" spans="1:11" x14ac:dyDescent="0.25">
      <c r="A20" t="str">
        <f>INDEX(ForGams!$L$3:$L$603,MATCH(B20,ForGams!$J$3:$J$603,0))</f>
        <v>Matla Coal</v>
      </c>
      <c r="B20" t="s">
        <v>941</v>
      </c>
      <c r="C20" s="1">
        <v>96.25</v>
      </c>
      <c r="D20" s="1">
        <v>1E-3</v>
      </c>
      <c r="E20" s="1">
        <v>1.4E-3</v>
      </c>
      <c r="F20" s="1">
        <v>0.62619999999999998</v>
      </c>
      <c r="G20" s="1">
        <v>0.3</v>
      </c>
      <c r="H20" s="1">
        <v>0.02</v>
      </c>
      <c r="I20" s="1">
        <v>5.0000000000000001E-3</v>
      </c>
      <c r="J20" s="1">
        <v>0</v>
      </c>
      <c r="K20">
        <f t="shared" si="3"/>
        <v>96.704999999999998</v>
      </c>
    </row>
    <row r="21" spans="1:11" x14ac:dyDescent="0.25">
      <c r="A21" t="e">
        <f>INDEX(ForGams!$L$3:$L$603,MATCH(B21,ForGams!$J$3:$J$603,0))</f>
        <v>#N/A</v>
      </c>
      <c r="B21" t="s">
        <v>942</v>
      </c>
      <c r="C21" s="1">
        <v>96.25</v>
      </c>
      <c r="D21" s="1">
        <v>1E-3</v>
      </c>
      <c r="E21" s="1">
        <v>1.4E-3</v>
      </c>
      <c r="F21" s="1">
        <v>0.62619999999999998</v>
      </c>
      <c r="G21" s="1">
        <v>0.3</v>
      </c>
      <c r="H21" s="1">
        <v>0.02</v>
      </c>
      <c r="I21" s="1">
        <v>5.0000000000000001E-3</v>
      </c>
      <c r="J21" s="1">
        <v>0</v>
      </c>
      <c r="K21">
        <f t="shared" si="3"/>
        <v>96.704999999999998</v>
      </c>
    </row>
    <row r="22" spans="1:11" x14ac:dyDescent="0.25">
      <c r="A22" t="str">
        <f>INDEX(ForGams!$L$3:$L$603,MATCH(B22,ForGams!$J$3:$J$603,0))</f>
        <v>Kriel Coal</v>
      </c>
      <c r="B22" t="s">
        <v>943</v>
      </c>
      <c r="C22" s="1">
        <v>96.25</v>
      </c>
      <c r="D22" s="1">
        <v>1E-3</v>
      </c>
      <c r="E22" s="1">
        <v>1.4E-3</v>
      </c>
      <c r="F22" s="1">
        <v>0.62619999999999998</v>
      </c>
      <c r="G22" s="1">
        <v>0.3</v>
      </c>
      <c r="H22" s="1">
        <v>0.02</v>
      </c>
      <c r="I22" s="1">
        <v>5.0000000000000001E-3</v>
      </c>
      <c r="J22" s="1">
        <v>0</v>
      </c>
      <c r="K22">
        <f t="shared" si="3"/>
        <v>96.704999999999998</v>
      </c>
    </row>
    <row r="23" spans="1:11" x14ac:dyDescent="0.25">
      <c r="A23" t="str">
        <f>INDEX(ForGams!$L$3:$L$603,MATCH(B23,ForGams!$J$3:$J$603,0))</f>
        <v xml:space="preserve">Supply Sector Heat-Steam New                      </v>
      </c>
      <c r="B23" t="s">
        <v>43</v>
      </c>
      <c r="C23" s="1">
        <v>96.25</v>
      </c>
      <c r="D23" s="1">
        <v>1E-3</v>
      </c>
      <c r="E23" s="1">
        <v>1.4E-3</v>
      </c>
      <c r="F23" s="1">
        <v>0.62619999999999998</v>
      </c>
      <c r="G23" s="1">
        <v>0.3</v>
      </c>
      <c r="H23" s="1">
        <v>0.02</v>
      </c>
      <c r="I23" s="1">
        <v>5.0000000000000001E-3</v>
      </c>
      <c r="J23" s="1">
        <v>0</v>
      </c>
      <c r="K23">
        <f t="shared" si="3"/>
        <v>96.704999999999998</v>
      </c>
    </row>
    <row r="24" spans="1:11" x14ac:dyDescent="0.25">
      <c r="A24" t="e">
        <f>INDEX(ForGams!$L$3:$L$603,MATCH(B24,ForGams!$J$3:$J$603,0))</f>
        <v>#N/A</v>
      </c>
      <c r="B24" t="s">
        <v>944</v>
      </c>
      <c r="C24" s="1">
        <v>96.25</v>
      </c>
      <c r="D24" s="1">
        <v>1E-3</v>
      </c>
      <c r="E24" s="1">
        <v>1.4E-3</v>
      </c>
      <c r="F24" s="1">
        <v>0.62619999999999998</v>
      </c>
      <c r="G24" s="1">
        <v>0.3</v>
      </c>
      <c r="H24" s="1">
        <v>0.02</v>
      </c>
      <c r="I24" s="1">
        <v>5.0000000000000001E-3</v>
      </c>
      <c r="J24" s="1">
        <v>0</v>
      </c>
      <c r="K24">
        <f t="shared" si="3"/>
        <v>96.704999999999998</v>
      </c>
    </row>
    <row r="25" spans="1:11" x14ac:dyDescent="0.25">
      <c r="A25" t="str">
        <f>INDEX(ForGams!$L$3:$L$603,MATCH(B25,ForGams!$J$3:$J$603,0))</f>
        <v xml:space="preserve"> Arnot Coal</v>
      </c>
      <c r="B25" t="s">
        <v>945</v>
      </c>
      <c r="C25" s="1">
        <v>96.25</v>
      </c>
      <c r="D25" s="1">
        <v>1E-3</v>
      </c>
      <c r="E25" s="1">
        <v>1.4E-3</v>
      </c>
      <c r="F25" s="1">
        <v>0.62619999999999998</v>
      </c>
      <c r="G25" s="1">
        <v>0.3</v>
      </c>
      <c r="H25" s="1">
        <v>0.02</v>
      </c>
      <c r="I25" s="1">
        <v>5.0000000000000001E-3</v>
      </c>
      <c r="J25" s="1">
        <v>0</v>
      </c>
      <c r="K25">
        <f t="shared" si="3"/>
        <v>96.704999999999998</v>
      </c>
    </row>
    <row r="26" spans="1:11" x14ac:dyDescent="0.25">
      <c r="A26" t="e">
        <f>INDEX(ForGams!$L$3:$L$603,MATCH(B26,ForGams!$J$3:$J$603,0))</f>
        <v>#N/A</v>
      </c>
      <c r="B26" t="s">
        <v>946</v>
      </c>
      <c r="C26" s="1">
        <v>96.25</v>
      </c>
      <c r="D26" s="1">
        <v>1E-3</v>
      </c>
      <c r="E26" s="1">
        <v>1.4E-3</v>
      </c>
      <c r="F26" s="1">
        <v>0.62619999999999998</v>
      </c>
      <c r="G26" s="1">
        <v>0.3</v>
      </c>
      <c r="H26" s="1">
        <v>0.02</v>
      </c>
      <c r="I26" s="1">
        <v>5.0000000000000001E-3</v>
      </c>
      <c r="J26" s="1">
        <v>0</v>
      </c>
      <c r="K26">
        <f t="shared" si="3"/>
        <v>96.704999999999998</v>
      </c>
    </row>
    <row r="27" spans="1:11" x14ac:dyDescent="0.25">
      <c r="A27" t="e">
        <f>INDEX(ForGams!$L$3:$L$603,MATCH(B27,ForGams!$J$3:$J$603,0))</f>
        <v>#N/A</v>
      </c>
      <c r="B27" t="s">
        <v>947</v>
      </c>
      <c r="C27" s="1">
        <v>96.25</v>
      </c>
      <c r="D27" s="1">
        <v>1E-3</v>
      </c>
      <c r="E27" s="1">
        <v>1.4E-3</v>
      </c>
      <c r="F27" s="1">
        <v>0.62619999999999998</v>
      </c>
      <c r="G27" s="1">
        <v>0.3</v>
      </c>
      <c r="H27" s="1">
        <v>0.02</v>
      </c>
      <c r="I27" s="1">
        <v>5.0000000000000001E-3</v>
      </c>
      <c r="J27" s="1">
        <v>0</v>
      </c>
      <c r="K27">
        <f t="shared" si="3"/>
        <v>96.704999999999998</v>
      </c>
    </row>
    <row r="28" spans="1:11" x14ac:dyDescent="0.25">
      <c r="A28" t="e">
        <f>INDEX(ForGams!$L$3:$L$603,MATCH(B28,ForGams!$J$3:$J$603,0))</f>
        <v>#N/A</v>
      </c>
      <c r="B28" t="s">
        <v>948</v>
      </c>
      <c r="C28" s="1">
        <v>96.25</v>
      </c>
      <c r="D28" s="1">
        <v>1E-3</v>
      </c>
      <c r="E28" s="1">
        <v>1.4E-3</v>
      </c>
      <c r="F28" s="1">
        <v>0.62619999999999998</v>
      </c>
      <c r="G28" s="1">
        <v>0.3</v>
      </c>
      <c r="H28" s="1">
        <v>0.02</v>
      </c>
      <c r="I28" s="1">
        <v>5.0000000000000001E-3</v>
      </c>
      <c r="J28" s="1">
        <v>0</v>
      </c>
      <c r="K28">
        <f t="shared" si="3"/>
        <v>96.704999999999998</v>
      </c>
    </row>
    <row r="29" spans="1:11" x14ac:dyDescent="0.25">
      <c r="A29" t="str">
        <f>INDEX(ForGams!$L$3:$L$603,MATCH(B29,ForGams!$J$3:$J$603,0))</f>
        <v xml:space="preserve"> Grootegeluk Coal</v>
      </c>
      <c r="B29" t="s">
        <v>949</v>
      </c>
      <c r="C29" s="1">
        <v>96.25</v>
      </c>
      <c r="D29" s="1">
        <v>1E-3</v>
      </c>
      <c r="E29" s="1">
        <v>1.4E-3</v>
      </c>
      <c r="F29" s="1">
        <v>0.62619999999999998</v>
      </c>
      <c r="G29" s="1">
        <v>0.3</v>
      </c>
      <c r="H29" s="1">
        <v>0.02</v>
      </c>
      <c r="I29" s="1">
        <v>5.0000000000000001E-3</v>
      </c>
      <c r="J29" s="1">
        <v>0</v>
      </c>
      <c r="K29">
        <f t="shared" si="3"/>
        <v>96.704999999999998</v>
      </c>
    </row>
    <row r="30" spans="1:11" x14ac:dyDescent="0.25">
      <c r="A30" t="e">
        <f>INDEX(ForGams!$L$3:$L$603,MATCH(B30,ForGams!$J$3:$J$603,0))</f>
        <v>#N/A</v>
      </c>
      <c r="B30" t="s">
        <v>950</v>
      </c>
      <c r="C30" s="1">
        <v>96.25</v>
      </c>
      <c r="D30" s="1">
        <v>1E-3</v>
      </c>
      <c r="E30" s="1">
        <v>1.4E-3</v>
      </c>
      <c r="F30" s="1">
        <v>0.62619999999999998</v>
      </c>
      <c r="G30" s="1">
        <v>0.3</v>
      </c>
      <c r="H30" s="1">
        <v>0.02</v>
      </c>
      <c r="I30" s="1">
        <v>5.0000000000000001E-3</v>
      </c>
      <c r="J30" s="1">
        <v>0</v>
      </c>
      <c r="K30">
        <f t="shared" si="3"/>
        <v>96.704999999999998</v>
      </c>
    </row>
    <row r="31" spans="1:11" x14ac:dyDescent="0.25">
      <c r="A31" t="e">
        <f>INDEX(ForGams!$L$3:$L$603,MATCH(B31,ForGams!$J$3:$J$603,0))</f>
        <v>#N/A</v>
      </c>
      <c r="B31" t="s">
        <v>951</v>
      </c>
      <c r="C31" s="1">
        <v>96.25</v>
      </c>
      <c r="D31" s="1">
        <v>1E-3</v>
      </c>
      <c r="E31" s="1">
        <v>1.4E-3</v>
      </c>
      <c r="F31" s="1">
        <v>0.62619999999999998</v>
      </c>
      <c r="G31" s="1">
        <v>0.3</v>
      </c>
      <c r="H31" s="1">
        <v>0.02</v>
      </c>
      <c r="I31" s="1">
        <v>5.0000000000000001E-3</v>
      </c>
      <c r="J31" s="1">
        <v>0</v>
      </c>
      <c r="K31">
        <f t="shared" si="3"/>
        <v>96.704999999999998</v>
      </c>
    </row>
    <row r="32" spans="1:11" x14ac:dyDescent="0.25">
      <c r="A32" t="str">
        <f>INDEX(ForGams!$L$3:$L$603,MATCH(B32,ForGams!$J$3:$J$603,0))</f>
        <v xml:space="preserve">Power Sector Coal for plants in Botswana          </v>
      </c>
      <c r="B32" s="5" t="s">
        <v>28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>
        <f t="shared" ref="K32:K61" si="4">SUMPRODUCT($C$1:$J$1,C32:J32)</f>
        <v>0</v>
      </c>
    </row>
    <row r="33" spans="1:11" x14ac:dyDescent="0.25">
      <c r="A33" t="str">
        <f>INDEX(ForGams!$L$3:$L$603,MATCH(B33,ForGams!$J$3:$J$603,0))</f>
        <v xml:space="preserve">Agriculture Electricity                           </v>
      </c>
      <c r="B33" s="1" t="s">
        <v>29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>
        <f t="shared" si="4"/>
        <v>0</v>
      </c>
    </row>
    <row r="34" spans="1:11" x14ac:dyDescent="0.25">
      <c r="A34" t="e">
        <f>INDEX(ForGams!$L$3:$L$603,MATCH(B34,ForGams!$J$3:$J$603,0))</f>
        <v>#N/A</v>
      </c>
      <c r="B34" s="1" t="s">
        <v>30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>
        <f t="shared" si="4"/>
        <v>0</v>
      </c>
    </row>
    <row r="35" spans="1:11" x14ac:dyDescent="0.25">
      <c r="A35" t="str">
        <f>INDEX(ForGams!$L$3:$L$603,MATCH(B35,ForGams!$J$3:$J$603,0))</f>
        <v xml:space="preserve">Commercial - Gas                                  </v>
      </c>
      <c r="B35" s="1" t="s">
        <v>31</v>
      </c>
      <c r="C35" s="1">
        <v>56.1</v>
      </c>
      <c r="D35" s="1">
        <v>1E-3</v>
      </c>
      <c r="E35" s="1">
        <v>1E-4</v>
      </c>
      <c r="F35" s="1">
        <v>0</v>
      </c>
      <c r="G35" s="1">
        <v>0.15</v>
      </c>
      <c r="H35" s="1">
        <v>0.02</v>
      </c>
      <c r="I35" s="1">
        <v>5.0000000000000001E-3</v>
      </c>
      <c r="J35" s="1">
        <v>0</v>
      </c>
      <c r="K35">
        <f t="shared" si="4"/>
        <v>56.152000000000001</v>
      </c>
    </row>
    <row r="36" spans="1:11" x14ac:dyDescent="0.25">
      <c r="A36" t="str">
        <f>INDEX(ForGams!$L$3:$L$603,MATCH(B36,ForGams!$J$3:$J$603,0))</f>
        <v xml:space="preserve">Power Sector Gas Southern Mozambique              </v>
      </c>
      <c r="B36" s="5" t="s">
        <v>32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>
        <f t="shared" si="4"/>
        <v>0</v>
      </c>
    </row>
    <row r="37" spans="1:11" x14ac:dyDescent="0.25">
      <c r="A37" t="str">
        <f>INDEX(ForGams!$L$3:$L$603,MATCH(B37,ForGams!$J$3:$J$603,0))</f>
        <v xml:space="preserve">Power Sector Gas Namibia                          </v>
      </c>
      <c r="B37" s="5" t="s">
        <v>33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>
        <f t="shared" si="4"/>
        <v>0</v>
      </c>
    </row>
    <row r="38" spans="1:11" x14ac:dyDescent="0.25">
      <c r="A38" t="e">
        <f>INDEX(ForGams!$L$3:$L$603,MATCH(B38,ForGams!$J$3:$J$603,0))</f>
        <v>#N/A</v>
      </c>
      <c r="B38" s="1" t="s">
        <v>34</v>
      </c>
      <c r="C38" s="1">
        <v>56.1</v>
      </c>
      <c r="D38" s="1">
        <v>1E-3</v>
      </c>
      <c r="E38" s="1">
        <v>1E-4</v>
      </c>
      <c r="F38" s="1">
        <v>0</v>
      </c>
      <c r="G38" s="1">
        <v>0.15</v>
      </c>
      <c r="H38" s="1">
        <v>0.02</v>
      </c>
      <c r="I38" s="1">
        <v>5.0000000000000001E-3</v>
      </c>
      <c r="J38" s="1">
        <v>0</v>
      </c>
      <c r="K38">
        <f t="shared" si="4"/>
        <v>56.152000000000001</v>
      </c>
    </row>
    <row r="39" spans="1:11" x14ac:dyDescent="0.25">
      <c r="A39" t="e">
        <f>INDEX(ForGams!$L$3:$L$603,MATCH(B39,ForGams!$J$3:$J$603,0))</f>
        <v>#N/A</v>
      </c>
      <c r="B39" s="1" t="s">
        <v>35</v>
      </c>
      <c r="C39" s="1">
        <v>56.1</v>
      </c>
      <c r="D39" s="1">
        <v>1E-3</v>
      </c>
      <c r="E39" s="1">
        <v>1E-4</v>
      </c>
      <c r="F39" s="1">
        <v>0</v>
      </c>
      <c r="G39" s="1">
        <v>0.15</v>
      </c>
      <c r="H39" s="1">
        <v>0.02</v>
      </c>
      <c r="I39" s="1">
        <v>5.0000000000000001E-3</v>
      </c>
      <c r="J39" s="1">
        <v>0</v>
      </c>
      <c r="K39">
        <f t="shared" si="4"/>
        <v>56.152000000000001</v>
      </c>
    </row>
    <row r="40" spans="1:11" x14ac:dyDescent="0.25">
      <c r="A40" t="str">
        <f>INDEX(ForGams!$L$3:$L$603,MATCH(B40,ForGams!$J$3:$J$603,0))</f>
        <v xml:space="preserve">Power Sector Gas Northern Mozambique              </v>
      </c>
      <c r="B40" s="5" t="s">
        <v>36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>
        <f t="shared" si="4"/>
        <v>0</v>
      </c>
    </row>
    <row r="41" spans="1:11" x14ac:dyDescent="0.25">
      <c r="A41" t="e">
        <f>INDEX(ForGams!$L$3:$L$603,MATCH(B41,ForGams!$J$3:$J$603,0))</f>
        <v>#N/A</v>
      </c>
      <c r="B41" s="1" t="s">
        <v>37</v>
      </c>
      <c r="C41" s="1">
        <v>56.1</v>
      </c>
      <c r="D41" s="1">
        <v>1E-3</v>
      </c>
      <c r="E41" s="1">
        <v>1E-4</v>
      </c>
      <c r="F41" s="1">
        <v>0</v>
      </c>
      <c r="G41" s="1">
        <v>0.15</v>
      </c>
      <c r="H41" s="1">
        <v>0.02</v>
      </c>
      <c r="I41" s="1">
        <v>5.0000000000000001E-3</v>
      </c>
      <c r="J41" s="1">
        <v>0</v>
      </c>
      <c r="K41">
        <f t="shared" si="4"/>
        <v>56.152000000000001</v>
      </c>
    </row>
    <row r="42" spans="1:11" x14ac:dyDescent="0.25">
      <c r="A42" t="str">
        <f>INDEX(ForGams!$L$3:$L$603,MATCH(B42,ForGams!$J$3:$J$603,0))</f>
        <v xml:space="preserve">Power Sector Gas Indigenous Shale                 </v>
      </c>
      <c r="B42" s="1" t="s">
        <v>38</v>
      </c>
      <c r="C42" s="1">
        <v>56.1</v>
      </c>
      <c r="D42" s="1">
        <v>1E-3</v>
      </c>
      <c r="E42" s="1" t="s">
        <v>17</v>
      </c>
      <c r="F42" s="1">
        <v>0</v>
      </c>
      <c r="G42" s="1">
        <v>0.15</v>
      </c>
      <c r="H42" s="1">
        <v>0.02</v>
      </c>
      <c r="I42" s="1">
        <v>5.0000000000000001E-3</v>
      </c>
      <c r="J42" s="1">
        <v>0</v>
      </c>
      <c r="K42">
        <f t="shared" si="4"/>
        <v>56.121000000000002</v>
      </c>
    </row>
    <row r="43" spans="1:11" x14ac:dyDescent="0.25">
      <c r="A43" t="str">
        <f>INDEX(ForGams!$L$3:$L$603,MATCH(B43,ForGams!$J$3:$J$603,0))</f>
        <v xml:space="preserve">Power Sector Coastal Gas                          </v>
      </c>
      <c r="B43" s="1" t="s">
        <v>39</v>
      </c>
      <c r="C43" s="1">
        <v>56.1</v>
      </c>
      <c r="D43" s="1">
        <v>1E-3</v>
      </c>
      <c r="E43" s="1">
        <v>1E-4</v>
      </c>
      <c r="F43" s="1">
        <v>0</v>
      </c>
      <c r="G43" s="1">
        <v>0.15</v>
      </c>
      <c r="H43" s="1">
        <v>0.02</v>
      </c>
      <c r="I43" s="1">
        <v>5.0000000000000001E-3</v>
      </c>
      <c r="J43" s="1">
        <v>0</v>
      </c>
      <c r="K43">
        <f t="shared" si="4"/>
        <v>56.152000000000001</v>
      </c>
    </row>
    <row r="44" spans="1:11" x14ac:dyDescent="0.25">
      <c r="A44" t="e">
        <f>INDEX(ForGams!$L$3:$L$603,MATCH(B44,ForGams!$J$3:$J$603,0))</f>
        <v>#N/A</v>
      </c>
      <c r="B44" s="1" t="s">
        <v>40</v>
      </c>
      <c r="C44" s="1">
        <v>56.1</v>
      </c>
      <c r="D44" s="1">
        <v>1E-3</v>
      </c>
      <c r="E44" s="1">
        <v>1E-4</v>
      </c>
      <c r="F44" s="1">
        <v>0</v>
      </c>
      <c r="G44" s="1">
        <v>0.15</v>
      </c>
      <c r="H44" s="1">
        <v>0.02</v>
      </c>
      <c r="I44" s="1">
        <v>5.0000000000000001E-3</v>
      </c>
      <c r="J44" s="1">
        <v>0</v>
      </c>
      <c r="K44">
        <f t="shared" si="4"/>
        <v>56.152000000000001</v>
      </c>
    </row>
    <row r="45" spans="1:11" x14ac:dyDescent="0.25">
      <c r="A45" t="e">
        <f>INDEX(ForGams!$L$3:$L$603,MATCH(B45,ForGams!$J$3:$J$603,0))</f>
        <v>#N/A</v>
      </c>
      <c r="B45" s="1" t="s">
        <v>41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>
        <f t="shared" si="4"/>
        <v>0</v>
      </c>
    </row>
    <row r="46" spans="1:11" x14ac:dyDescent="0.25">
      <c r="A46" t="str">
        <f>INDEX(ForGams!$L$3:$L$603,MATCH(B46,ForGams!$J$3:$J$603,0))</f>
        <v xml:space="preserve">Supply Sector Heat-Steam Existing                 </v>
      </c>
      <c r="B46" s="1" t="s">
        <v>42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>
        <f t="shared" si="4"/>
        <v>0</v>
      </c>
    </row>
    <row r="47" spans="1:11" x14ac:dyDescent="0.25">
      <c r="A47" t="str">
        <f>INDEX(ForGams!$L$3:$L$603,MATCH(B47,ForGams!$J$3:$J$603,0))</f>
        <v xml:space="preserve">Supply Sector Heat-Steam New                      </v>
      </c>
      <c r="B47" s="1" t="s">
        <v>43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>
        <f t="shared" si="4"/>
        <v>0</v>
      </c>
    </row>
    <row r="48" spans="1:11" x14ac:dyDescent="0.25">
      <c r="A48" t="str">
        <f>INDEX(ForGams!$L$3:$L$603,MATCH(B48,ForGams!$J$3:$J$603,0))</f>
        <v xml:space="preserve">Power Sector Hydro                                </v>
      </c>
      <c r="B48" s="1" t="s">
        <v>44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>
        <f t="shared" si="4"/>
        <v>0</v>
      </c>
    </row>
    <row r="49" spans="1:11" x14ac:dyDescent="0.25">
      <c r="A49" t="str">
        <f>INDEX(ForGams!$L$3:$L$603,MATCH(B49,ForGams!$J$3:$J$603,0))</f>
        <v xml:space="preserve">Transport Hydrogen                                </v>
      </c>
      <c r="B49" s="6" t="s">
        <v>45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>
        <f t="shared" si="4"/>
        <v>0</v>
      </c>
    </row>
    <row r="50" spans="1:11" x14ac:dyDescent="0.25">
      <c r="A50" t="str">
        <f>INDEX(ForGams!$L$3:$L$603,MATCH(B50,ForGams!$J$3:$J$603,0))</f>
        <v xml:space="preserve">Power Sector Nuclear                              </v>
      </c>
      <c r="B50" s="1" t="s">
        <v>46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>
        <f t="shared" si="4"/>
        <v>0</v>
      </c>
    </row>
    <row r="51" spans="1:11" x14ac:dyDescent="0.25">
      <c r="A51" t="str">
        <f>INDEX(ForGams!$L$3:$L$603,MATCH(B51,ForGams!$J$3:$J$603,0))</f>
        <v xml:space="preserve">Transport Oil Av Gasoline                         </v>
      </c>
      <c r="B51" s="1" t="s">
        <v>47</v>
      </c>
      <c r="C51" s="1">
        <v>70</v>
      </c>
      <c r="D51" s="1">
        <v>3.0000000000000001E-3</v>
      </c>
      <c r="E51" s="1">
        <v>5.9999999999999995E-4</v>
      </c>
      <c r="F51" s="1">
        <v>4.6699999999999998E-2</v>
      </c>
      <c r="G51" s="1">
        <v>0.3</v>
      </c>
      <c r="H51" s="1">
        <v>0.1</v>
      </c>
      <c r="I51" s="1">
        <v>0.05</v>
      </c>
      <c r="J51" s="1">
        <v>0</v>
      </c>
      <c r="K51">
        <f t="shared" si="4"/>
        <v>70.249000000000009</v>
      </c>
    </row>
    <row r="52" spans="1:11" x14ac:dyDescent="0.25">
      <c r="A52" t="str">
        <f>INDEX(ForGams!$L$3:$L$603,MATCH(B52,ForGams!$J$3:$J$603,0))</f>
        <v xml:space="preserve">Supply Sector Oil Crude                           </v>
      </c>
      <c r="B52" s="1" t="s">
        <v>48</v>
      </c>
      <c r="C52" s="1">
        <v>73.3</v>
      </c>
      <c r="D52" s="1">
        <v>3.0000000000000001E-3</v>
      </c>
      <c r="E52" s="1">
        <v>5.9999999999999995E-4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>
        <f t="shared" si="4"/>
        <v>73.549000000000007</v>
      </c>
    </row>
    <row r="53" spans="1:11" x14ac:dyDescent="0.25">
      <c r="A53" t="str">
        <f>INDEX(ForGams!$L$3:$L$603,MATCH(B53,ForGams!$J$3:$J$603,0))</f>
        <v xml:space="preserve">Agriculture Oil Diesel                            </v>
      </c>
      <c r="B53" s="1" t="s">
        <v>49</v>
      </c>
      <c r="C53" s="1">
        <v>74.066699999999997</v>
      </c>
      <c r="D53" s="1">
        <v>3.0000000000000001E-3</v>
      </c>
      <c r="E53" s="1">
        <v>5.9999999999999995E-4</v>
      </c>
      <c r="F53" s="1">
        <v>0.25290000000000001</v>
      </c>
      <c r="G53" s="1">
        <v>0.2</v>
      </c>
      <c r="H53" s="1">
        <v>1.4999999999999999E-2</v>
      </c>
      <c r="I53" s="1">
        <v>5.0000000000000001E-3</v>
      </c>
      <c r="J53" s="1">
        <v>0</v>
      </c>
      <c r="K53">
        <f t="shared" si="4"/>
        <v>74.315700000000007</v>
      </c>
    </row>
    <row r="54" spans="1:11" x14ac:dyDescent="0.25">
      <c r="A54" t="str">
        <f>INDEX(ForGams!$L$3:$L$603,MATCH(B54,ForGams!$J$3:$J$603,0))</f>
        <v xml:space="preserve">Agriculture Oil Gasoline                          </v>
      </c>
      <c r="B54" s="1" t="s">
        <v>50</v>
      </c>
      <c r="C54" s="1">
        <v>69.3</v>
      </c>
      <c r="D54" s="1">
        <v>3.0000000000000001E-3</v>
      </c>
      <c r="E54" s="1">
        <v>5.9999999999999995E-4</v>
      </c>
      <c r="F54" s="1">
        <v>4.6699999999999998E-2</v>
      </c>
      <c r="G54" s="1">
        <v>0.6</v>
      </c>
      <c r="H54" s="1">
        <v>8</v>
      </c>
      <c r="I54" s="1">
        <v>1.5</v>
      </c>
      <c r="J54" s="1">
        <v>0</v>
      </c>
      <c r="K54">
        <f t="shared" si="4"/>
        <v>69.549000000000007</v>
      </c>
    </row>
    <row r="55" spans="1:11" x14ac:dyDescent="0.25">
      <c r="A55" t="str">
        <f>INDEX(ForGams!$L$3:$L$603,MATCH(B55,ForGams!$J$3:$J$603,0))</f>
        <v xml:space="preserve">Agriculture Oil HFO                               </v>
      </c>
      <c r="B55" s="1" t="s">
        <v>51</v>
      </c>
      <c r="C55" s="1">
        <v>77.400000000000006</v>
      </c>
      <c r="D55" s="1">
        <v>3.0000000000000001E-3</v>
      </c>
      <c r="E55" s="1">
        <v>5.9999999999999995E-4</v>
      </c>
      <c r="F55" s="1">
        <v>1.5290999999999999</v>
      </c>
      <c r="G55" s="1">
        <v>0.2</v>
      </c>
      <c r="H55" s="1">
        <v>0.01</v>
      </c>
      <c r="I55" s="1">
        <v>5.0000000000000001E-3</v>
      </c>
      <c r="J55" s="1">
        <v>0</v>
      </c>
      <c r="K55">
        <f t="shared" si="4"/>
        <v>77.649000000000015</v>
      </c>
    </row>
    <row r="56" spans="1:11" x14ac:dyDescent="0.25">
      <c r="A56" t="str">
        <f>INDEX(ForGams!$L$3:$L$603,MATCH(B56,ForGams!$J$3:$J$603,0))</f>
        <v xml:space="preserve">Agriculture Oil Kerosene                          </v>
      </c>
      <c r="B56" s="1" t="s">
        <v>52</v>
      </c>
      <c r="C56" s="1">
        <v>72.900000000000006</v>
      </c>
      <c r="D56" s="1">
        <v>3.0000000000000001E-3</v>
      </c>
      <c r="E56" s="1">
        <v>5.9999999999999995E-4</v>
      </c>
      <c r="F56" s="1">
        <v>4.5900000000000003E-2</v>
      </c>
      <c r="G56" s="1">
        <v>0.2</v>
      </c>
      <c r="H56" s="1">
        <v>0.01</v>
      </c>
      <c r="I56" s="1">
        <v>5.0000000000000001E-3</v>
      </c>
      <c r="J56" s="1">
        <v>0</v>
      </c>
      <c r="K56">
        <f t="shared" si="4"/>
        <v>73.149000000000015</v>
      </c>
    </row>
    <row r="57" spans="1:11" x14ac:dyDescent="0.25">
      <c r="A57" t="str">
        <f>INDEX(ForGams!$L$3:$L$603,MATCH(B57,ForGams!$J$3:$J$603,0))</f>
        <v xml:space="preserve">Agriculture Oil LPG                               </v>
      </c>
      <c r="B57" s="1" t="s">
        <v>53</v>
      </c>
      <c r="C57" s="1">
        <v>63.1</v>
      </c>
      <c r="D57" s="1">
        <v>3.0000000000000001E-3</v>
      </c>
      <c r="E57" s="1">
        <v>1E-4</v>
      </c>
      <c r="F57" s="1">
        <v>5.4089999999999998</v>
      </c>
      <c r="G57" s="1">
        <v>1.2460000000000001E-2</v>
      </c>
      <c r="H57" s="1">
        <v>0.182</v>
      </c>
      <c r="I57" s="1">
        <v>2.3699999999999999E-2</v>
      </c>
      <c r="J57" s="1">
        <v>0</v>
      </c>
      <c r="K57">
        <f t="shared" si="4"/>
        <v>63.194000000000003</v>
      </c>
    </row>
    <row r="58" spans="1:11" x14ac:dyDescent="0.25">
      <c r="A58" t="e">
        <f>INDEX(ForGams!$L$3:$L$603,MATCH(B58,ForGams!$J$3:$J$603,0))</f>
        <v>#N/A</v>
      </c>
      <c r="B58" s="1" t="s">
        <v>54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>
        <f t="shared" si="4"/>
        <v>0</v>
      </c>
    </row>
    <row r="59" spans="1:11" x14ac:dyDescent="0.25">
      <c r="A59" t="str">
        <f>INDEX(ForGams!$L$3:$L$603,MATCH(B59,ForGams!$J$3:$J$603,0))</f>
        <v xml:space="preserve">Power Sector Solar                                </v>
      </c>
      <c r="B59" s="1" t="s">
        <v>55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>
        <f t="shared" si="4"/>
        <v>0</v>
      </c>
    </row>
    <row r="60" spans="1:11" x14ac:dyDescent="0.25">
      <c r="A60" t="str">
        <f>INDEX(ForGams!$L$3:$L$603,MATCH(B60,ForGams!$J$3:$J$603,0))</f>
        <v xml:space="preserve">Power Sector Wind                                 </v>
      </c>
      <c r="B60" s="1" t="s">
        <v>56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>
        <f t="shared" si="4"/>
        <v>0</v>
      </c>
    </row>
    <row r="61" spans="1:11" x14ac:dyDescent="0.25">
      <c r="A61" t="str">
        <f>INDEX(ForGams!$L$3:$L$603,MATCH(B61,ForGams!$J$3:$J$603,0))</f>
        <v xml:space="preserve">Industry - Waste                                  </v>
      </c>
      <c r="B61" s="1" t="s">
        <v>57</v>
      </c>
      <c r="C61" s="1">
        <v>91.7</v>
      </c>
      <c r="D61" s="1">
        <v>0.03</v>
      </c>
      <c r="E61" s="1">
        <v>4.0000000000000001E-3</v>
      </c>
      <c r="F61" s="1">
        <v>1.5290999999999999</v>
      </c>
      <c r="G61" s="1">
        <v>0.2</v>
      </c>
      <c r="H61" s="1">
        <v>0.01</v>
      </c>
      <c r="I61" s="1">
        <v>5.0000000000000001E-3</v>
      </c>
      <c r="J61" s="1">
        <v>0</v>
      </c>
      <c r="K61">
        <f t="shared" si="4"/>
        <v>93.57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5E55-6D10-45A0-86EF-16765CC6C762}">
  <sheetPr codeName="Sheet2"/>
  <dimension ref="C1:AF480"/>
  <sheetViews>
    <sheetView tabSelected="1" topLeftCell="A101" workbookViewId="0">
      <selection activeCell="F112" sqref="F112"/>
    </sheetView>
  </sheetViews>
  <sheetFormatPr defaultRowHeight="15" x14ac:dyDescent="0.25"/>
  <cols>
    <col min="3" max="3" width="20.140625" bestFit="1" customWidth="1"/>
    <col min="12" max="12" width="52" bestFit="1" customWidth="1"/>
    <col min="13" max="13" width="16.7109375" bestFit="1" customWidth="1"/>
    <col min="14" max="14" width="26.42578125" bestFit="1" customWidth="1"/>
    <col min="15" max="15" width="10.7109375" customWidth="1"/>
    <col min="29" max="29" width="16.7109375" bestFit="1" customWidth="1"/>
    <col min="30" max="30" width="26.42578125" bestFit="1" customWidth="1"/>
    <col min="31" max="31" width="31.140625" bestFit="1" customWidth="1"/>
  </cols>
  <sheetData>
    <row r="1" spans="3:32" x14ac:dyDescent="0.25">
      <c r="C1" t="s">
        <v>934</v>
      </c>
    </row>
    <row r="2" spans="3:32" x14ac:dyDescent="0.25">
      <c r="D2" t="s">
        <v>961</v>
      </c>
      <c r="E2" t="s">
        <v>962</v>
      </c>
      <c r="F2" t="s">
        <v>963</v>
      </c>
      <c r="G2" t="s">
        <v>58</v>
      </c>
      <c r="J2" t="s">
        <v>935</v>
      </c>
      <c r="K2" t="s">
        <v>964</v>
      </c>
      <c r="L2" t="s">
        <v>958</v>
      </c>
      <c r="M2" t="s">
        <v>965</v>
      </c>
      <c r="N2" t="s">
        <v>1148</v>
      </c>
      <c r="P2" t="s">
        <v>936</v>
      </c>
      <c r="Q2" s="7" t="s">
        <v>937</v>
      </c>
      <c r="R2" s="7"/>
      <c r="S2" s="7"/>
      <c r="T2" s="7"/>
      <c r="U2" s="7"/>
      <c r="AC2" t="s">
        <v>965</v>
      </c>
      <c r="AD2" t="s">
        <v>1148</v>
      </c>
      <c r="AE2" t="s">
        <v>1145</v>
      </c>
    </row>
    <row r="3" spans="3:32" x14ac:dyDescent="0.25">
      <c r="C3" t="s">
        <v>59</v>
      </c>
      <c r="D3">
        <f>IF($P3&gt;0,0,IFERROR(INDEX(Factors!$C$5:$C$61,MATCH($J3,Factors!$B$5:$B$61,0)),0))</f>
        <v>0</v>
      </c>
      <c r="E3">
        <f>IF($P3&gt;0,0,IFERROR(INDEX(Factors!$D$5:$D$61,MATCH($J3,Factors!$B$5:$B$61,0)),0))</f>
        <v>0</v>
      </c>
      <c r="F3">
        <f>IF($P3&gt;0,0,IFERROR(INDEX(Factors!$E$5:$E$61,MATCH($J3,Factors!$B$5:$B$61,0)),0))</f>
        <v>0</v>
      </c>
      <c r="G3">
        <f>IF($P3&gt;0,0,IFERROR(INDEX(Factors!$K$5:$K$61,MATCH($J3,Factors!$B$5:$B$61,0)),0))</f>
        <v>0</v>
      </c>
      <c r="J3" t="str">
        <f t="shared" ref="J3:J66" si="0">IFERROR(RIGHT(C3,LEN(C3)-3),"")</f>
        <v>b-p</v>
      </c>
      <c r="K3" t="str">
        <f t="shared" ref="K3:K66" si="1">IF(LEN(C3)=3,C3,J3)</f>
        <v>b-p</v>
      </c>
      <c r="L3" t="s">
        <v>60</v>
      </c>
      <c r="M3">
        <f t="shared" ref="M3:M36" si="2">INDEX($AA$3:$AA$226,MATCH(K3,$Z$3:$Z$226,0))</f>
        <v>0</v>
      </c>
      <c r="N3">
        <f>INDEX($AD$3:$AD$56,MATCH(M3,$AC$3:$AC$56,0))</f>
        <v>0</v>
      </c>
      <c r="P3">
        <f>SUM(Q3:U3)</f>
        <v>0</v>
      </c>
      <c r="Q3">
        <f t="shared" ref="Q3:Q66" si="3">IFERROR(SEARCH($Q$2,C3),0)</f>
        <v>0</v>
      </c>
      <c r="Z3" t="s">
        <v>966</v>
      </c>
      <c r="AC3" t="s">
        <v>1117</v>
      </c>
      <c r="AD3" t="s">
        <v>1136</v>
      </c>
      <c r="AE3" t="s">
        <v>1129</v>
      </c>
      <c r="AF3" t="s">
        <v>1139</v>
      </c>
    </row>
    <row r="4" spans="3:32" x14ac:dyDescent="0.25">
      <c r="C4" t="s">
        <v>61</v>
      </c>
      <c r="D4">
        <f>IF($P4&gt;0,0,IFERROR(INDEX(Factors!$C$5:$C$61,MATCH($J4,Factors!$B$5:$B$61,0)),0))</f>
        <v>0</v>
      </c>
      <c r="E4">
        <f>IF($P4&gt;0,0,IFERROR(INDEX(Factors!$D$5:$D$61,MATCH($J4,Factors!$B$5:$B$61,0)),0))</f>
        <v>0</v>
      </c>
      <c r="F4">
        <f>IF($P4&gt;0,0,IFERROR(INDEX(Factors!$E$5:$E$61,MATCH($J4,Factors!$B$5:$B$61,0)),0))</f>
        <v>0</v>
      </c>
      <c r="G4">
        <f>IF(P4&gt;0,0,IFERROR(INDEX(Factors!$K$5:$K$61,MATCH(J4,Factors!$B$5:$B$61,0)),0))</f>
        <v>0</v>
      </c>
      <c r="J4" t="str">
        <f t="shared" si="0"/>
        <v>b-m</v>
      </c>
      <c r="K4" t="str">
        <f t="shared" si="1"/>
        <v>b-m</v>
      </c>
      <c r="L4" t="s">
        <v>62</v>
      </c>
      <c r="M4">
        <f t="shared" si="2"/>
        <v>0</v>
      </c>
      <c r="N4">
        <f t="shared" ref="N4:N67" si="4">INDEX($AD$3:$AD$56,MATCH(M4,$AC$3:$AC$56,0))</f>
        <v>0</v>
      </c>
      <c r="P4">
        <f t="shared" ref="P4:P67" si="5">SUM(Q4:U4)</f>
        <v>0</v>
      </c>
      <c r="Q4">
        <f t="shared" si="3"/>
        <v>0</v>
      </c>
      <c r="Z4" t="s">
        <v>967</v>
      </c>
      <c r="AC4" t="s">
        <v>1110</v>
      </c>
      <c r="AE4" t="s">
        <v>1131</v>
      </c>
      <c r="AF4" t="s">
        <v>1139</v>
      </c>
    </row>
    <row r="5" spans="3:32" x14ac:dyDescent="0.25">
      <c r="C5" t="s">
        <v>63</v>
      </c>
      <c r="D5">
        <f>IF($P5&gt;0,0,IFERROR(INDEX(Factors!$C$5:$C$61,MATCH($J5,Factors!$B$5:$B$61,0)),0))</f>
        <v>0</v>
      </c>
      <c r="E5">
        <f>IF($P5&gt;0,0,IFERROR(INDEX(Factors!$D$5:$D$61,MATCH($J5,Factors!$B$5:$B$61,0)),0))</f>
        <v>0</v>
      </c>
      <c r="F5">
        <f>IF($P5&gt;0,0,IFERROR(INDEX(Factors!$E$5:$E$61,MATCH($J5,Factors!$B$5:$B$61,0)),0))</f>
        <v>0</v>
      </c>
      <c r="G5">
        <f>IF(P5&gt;0,0,IFERROR(INDEX(Factors!$K$5:$K$61,MATCH(J5,Factors!$B$5:$B$61,0)),0))</f>
        <v>0</v>
      </c>
      <c r="J5" t="str">
        <f t="shared" si="0"/>
        <v>b-s</v>
      </c>
      <c r="K5" t="str">
        <f t="shared" si="1"/>
        <v>b-s</v>
      </c>
      <c r="L5" t="s">
        <v>64</v>
      </c>
      <c r="M5">
        <f t="shared" si="2"/>
        <v>0</v>
      </c>
      <c r="N5">
        <f t="shared" si="4"/>
        <v>0</v>
      </c>
      <c r="P5">
        <f t="shared" si="5"/>
        <v>0</v>
      </c>
      <c r="Q5">
        <f t="shared" si="3"/>
        <v>0</v>
      </c>
      <c r="Z5" t="s">
        <v>968</v>
      </c>
      <c r="AC5" t="s">
        <v>1109</v>
      </c>
      <c r="AD5" t="s">
        <v>1142</v>
      </c>
      <c r="AE5" t="s">
        <v>1138</v>
      </c>
      <c r="AF5" t="s">
        <v>1139</v>
      </c>
    </row>
    <row r="6" spans="3:32" x14ac:dyDescent="0.25">
      <c r="C6" t="s">
        <v>65</v>
      </c>
      <c r="D6">
        <f>IF($P6&gt;0,0,IFERROR(INDEX(Factors!$C$5:$C$61,MATCH($J6,Factors!$B$5:$B$61,0)),0))</f>
        <v>0</v>
      </c>
      <c r="E6">
        <f>IF($P6&gt;0,0,IFERROR(INDEX(Factors!$D$5:$D$61,MATCH($J6,Factors!$B$5:$B$61,0)),0))</f>
        <v>0</v>
      </c>
      <c r="F6">
        <f>IF($P6&gt;0,0,IFERROR(INDEX(Factors!$E$5:$E$61,MATCH($J6,Factors!$B$5:$B$61,0)),0))</f>
        <v>0</v>
      </c>
      <c r="G6">
        <f>IF(P6&gt;0,0,IFERROR(INDEX(Factors!$K$5:$K$61,MATCH(J6,Factors!$B$5:$B$61,0)),0))</f>
        <v>0</v>
      </c>
      <c r="J6" t="str">
        <f t="shared" si="0"/>
        <v>b-t</v>
      </c>
      <c r="K6" t="str">
        <f t="shared" si="1"/>
        <v>b-t</v>
      </c>
      <c r="L6" t="s">
        <v>66</v>
      </c>
      <c r="M6">
        <f t="shared" si="2"/>
        <v>0</v>
      </c>
      <c r="N6">
        <f t="shared" si="4"/>
        <v>0</v>
      </c>
      <c r="P6">
        <f t="shared" si="5"/>
        <v>0</v>
      </c>
      <c r="Q6">
        <f t="shared" si="3"/>
        <v>0</v>
      </c>
      <c r="Z6" t="s">
        <v>969</v>
      </c>
      <c r="AC6" t="s">
        <v>1146</v>
      </c>
      <c r="AD6" t="s">
        <v>1141</v>
      </c>
      <c r="AE6" s="8" t="s">
        <v>1130</v>
      </c>
      <c r="AF6" t="s">
        <v>1134</v>
      </c>
    </row>
    <row r="7" spans="3:32" x14ac:dyDescent="0.25">
      <c r="C7" t="s">
        <v>54</v>
      </c>
      <c r="D7">
        <f>IF($P7&gt;0,0,IFERROR(INDEX(Factors!$C$5:$C$61,MATCH($J7,Factors!$B$5:$B$61,0)),0))</f>
        <v>0</v>
      </c>
      <c r="E7">
        <f>IF($P7&gt;0,0,IFERROR(INDEX(Factors!$D$5:$D$61,MATCH($J7,Factors!$B$5:$B$61,0)),0))</f>
        <v>0</v>
      </c>
      <c r="F7">
        <f>IF($P7&gt;0,0,IFERROR(INDEX(Factors!$E$5:$E$61,MATCH($J7,Factors!$B$5:$B$61,0)),0))</f>
        <v>0</v>
      </c>
      <c r="G7">
        <f>IF(P7&gt;0,0,IFERROR(INDEX(Factors!$K$5:$K$61,MATCH(J7,Factors!$B$5:$B$61,0)),0))</f>
        <v>0</v>
      </c>
      <c r="J7" t="str">
        <f t="shared" si="0"/>
        <v/>
      </c>
      <c r="K7" t="str">
        <f t="shared" si="1"/>
        <v>OTH</v>
      </c>
      <c r="L7" t="s">
        <v>67</v>
      </c>
      <c r="M7" t="str">
        <f t="shared" si="2"/>
        <v>Other liquid fuels</v>
      </c>
      <c r="N7" t="str">
        <f t="shared" si="4"/>
        <v>Bitumen</v>
      </c>
      <c r="P7">
        <f t="shared" si="5"/>
        <v>0</v>
      </c>
      <c r="Q7">
        <f t="shared" si="3"/>
        <v>0</v>
      </c>
      <c r="Z7" t="s">
        <v>54</v>
      </c>
      <c r="AA7" t="s">
        <v>1101</v>
      </c>
      <c r="AC7" t="s">
        <v>962</v>
      </c>
      <c r="AE7" s="8" t="s">
        <v>1133</v>
      </c>
      <c r="AF7" t="s">
        <v>1100</v>
      </c>
    </row>
    <row r="8" spans="3:32" x14ac:dyDescent="0.25">
      <c r="C8" t="s">
        <v>31</v>
      </c>
      <c r="D8">
        <f>IF($P8&gt;0,0,IFERROR(INDEX(Factors!$C$5:$C$61,MATCH($J8,Factors!$B$5:$B$61,0)),0))</f>
        <v>0</v>
      </c>
      <c r="E8">
        <f>IF($P8&gt;0,0,IFERROR(INDEX(Factors!$D$5:$D$61,MATCH($J8,Factors!$B$5:$B$61,0)),0))</f>
        <v>0</v>
      </c>
      <c r="F8">
        <f>IF($P8&gt;0,0,IFERROR(INDEX(Factors!$E$5:$E$61,MATCH($J8,Factors!$B$5:$B$61,0)),0))</f>
        <v>0</v>
      </c>
      <c r="G8">
        <f>IF(P8&gt;0,0,IFERROR(INDEX(Factors!$K$5:$K$61,MATCH(J8,Factors!$B$5:$B$61,0)),0))</f>
        <v>0</v>
      </c>
      <c r="J8" t="str">
        <f t="shared" si="0"/>
        <v/>
      </c>
      <c r="K8" t="str">
        <f t="shared" si="1"/>
        <v>GAS</v>
      </c>
      <c r="L8" t="s">
        <v>68</v>
      </c>
      <c r="M8" t="str">
        <f t="shared" si="2"/>
        <v>Gas</v>
      </c>
      <c r="N8" t="str">
        <f t="shared" si="4"/>
        <v>Gas</v>
      </c>
      <c r="P8">
        <f t="shared" si="5"/>
        <v>0</v>
      </c>
      <c r="Q8">
        <f t="shared" si="3"/>
        <v>0</v>
      </c>
      <c r="Z8" t="s">
        <v>31</v>
      </c>
      <c r="AA8" t="s">
        <v>1147</v>
      </c>
      <c r="AC8" t="s">
        <v>978</v>
      </c>
      <c r="AE8" s="8" t="s">
        <v>1143</v>
      </c>
      <c r="AF8" t="s">
        <v>1141</v>
      </c>
    </row>
    <row r="9" spans="3:32" x14ac:dyDescent="0.25">
      <c r="C9" t="s">
        <v>29</v>
      </c>
      <c r="D9">
        <f>IF($P9&gt;0,0,IFERROR(INDEX(Factors!$C$5:$C$61,MATCH($J9,Factors!$B$5:$B$61,0)),0))</f>
        <v>0</v>
      </c>
      <c r="E9">
        <f>IF($P9&gt;0,0,IFERROR(INDEX(Factors!$D$5:$D$61,MATCH($J9,Factors!$B$5:$B$61,0)),0))</f>
        <v>0</v>
      </c>
      <c r="F9">
        <f>IF($P9&gt;0,0,IFERROR(INDEX(Factors!$E$5:$E$61,MATCH($J9,Factors!$B$5:$B$61,0)),0))</f>
        <v>0</v>
      </c>
      <c r="G9">
        <f>IF(P9&gt;0,0,IFERROR(INDEX(Factors!$K$5:$K$61,MATCH(J9,Factors!$B$5:$B$61,0)),0))</f>
        <v>0</v>
      </c>
      <c r="J9" t="str">
        <f t="shared" si="0"/>
        <v/>
      </c>
      <c r="K9" t="str">
        <f t="shared" si="1"/>
        <v>ELC</v>
      </c>
      <c r="L9" t="s">
        <v>69</v>
      </c>
      <c r="M9" t="str">
        <f t="shared" si="2"/>
        <v>Electricity</v>
      </c>
      <c r="N9">
        <f t="shared" si="4"/>
        <v>0</v>
      </c>
      <c r="P9">
        <f t="shared" si="5"/>
        <v>0</v>
      </c>
      <c r="Q9">
        <f t="shared" si="3"/>
        <v>0</v>
      </c>
      <c r="Z9" t="s">
        <v>29</v>
      </c>
      <c r="AA9" t="s">
        <v>1102</v>
      </c>
      <c r="AC9" t="s">
        <v>10</v>
      </c>
      <c r="AE9" t="s">
        <v>1128</v>
      </c>
      <c r="AF9" t="s">
        <v>1104</v>
      </c>
    </row>
    <row r="10" spans="3:32" x14ac:dyDescent="0.25">
      <c r="C10" t="s">
        <v>70</v>
      </c>
      <c r="D10">
        <f>IF($P10&gt;0,0,IFERROR(INDEX(Factors!$C$5:$C$61,MATCH($J10,Factors!$B$5:$B$61,0)),0))</f>
        <v>0</v>
      </c>
      <c r="E10">
        <f>IF($P10&gt;0,0,IFERROR(INDEX(Factors!$D$5:$D$61,MATCH($J10,Factors!$B$5:$B$61,0)),0))</f>
        <v>0</v>
      </c>
      <c r="F10">
        <f>IF($P10&gt;0,0,IFERROR(INDEX(Factors!$E$5:$E$61,MATCH($J10,Factors!$B$5:$B$61,0)),0))</f>
        <v>0</v>
      </c>
      <c r="G10">
        <f>IF(P10&gt;0,0,IFERROR(INDEX(Factors!$K$5:$K$61,MATCH(J10,Factors!$B$5:$B$61,0)),0))</f>
        <v>0</v>
      </c>
      <c r="J10" t="str">
        <f t="shared" si="0"/>
        <v>GRP</v>
      </c>
      <c r="K10" t="str">
        <f t="shared" si="1"/>
        <v>GRP</v>
      </c>
      <c r="L10" t="s">
        <v>71</v>
      </c>
      <c r="M10">
        <f t="shared" si="2"/>
        <v>0</v>
      </c>
      <c r="N10">
        <f t="shared" si="4"/>
        <v>0</v>
      </c>
      <c r="P10">
        <f t="shared" si="5"/>
        <v>0</v>
      </c>
      <c r="Q10">
        <f t="shared" si="3"/>
        <v>0</v>
      </c>
      <c r="Z10" t="s">
        <v>970</v>
      </c>
      <c r="AC10" t="s">
        <v>979</v>
      </c>
      <c r="AE10" t="s">
        <v>1144</v>
      </c>
      <c r="AF10" t="s">
        <v>1104</v>
      </c>
    </row>
    <row r="11" spans="3:32" x14ac:dyDescent="0.25">
      <c r="C11" t="s">
        <v>72</v>
      </c>
      <c r="D11">
        <f>IF($P11&gt;0,0,IFERROR(INDEX(Factors!$C$5:$C$61,MATCH($J11,Factors!$B$5:$B$61,0)),0))</f>
        <v>0</v>
      </c>
      <c r="E11">
        <f>IF($P11&gt;0,0,IFERROR(INDEX(Factors!$D$5:$D$61,MATCH($J11,Factors!$B$5:$B$61,0)),0))</f>
        <v>0</v>
      </c>
      <c r="F11">
        <f>IF($P11&gt;0,0,IFERROR(INDEX(Factors!$E$5:$E$61,MATCH($J11,Factors!$B$5:$B$61,0)),0))</f>
        <v>0</v>
      </c>
      <c r="G11">
        <f>IF(P11&gt;0,0,IFERROR(INDEX(Factors!$K$5:$K$61,MATCH(J11,Factors!$B$5:$B$61,0)),0))</f>
        <v>0</v>
      </c>
      <c r="J11" t="str">
        <f t="shared" si="0"/>
        <v>CH4S</v>
      </c>
      <c r="K11" t="str">
        <f t="shared" si="1"/>
        <v>CH4S</v>
      </c>
      <c r="L11" t="s">
        <v>73</v>
      </c>
      <c r="M11" t="str">
        <f t="shared" si="2"/>
        <v>CH4S</v>
      </c>
      <c r="N11">
        <f t="shared" si="4"/>
        <v>0</v>
      </c>
      <c r="P11">
        <f t="shared" si="5"/>
        <v>0</v>
      </c>
      <c r="Q11">
        <f t="shared" si="3"/>
        <v>0</v>
      </c>
      <c r="Z11" t="s">
        <v>10</v>
      </c>
      <c r="AA11" t="str">
        <f>Z11</f>
        <v>CH4S</v>
      </c>
      <c r="AC11" t="s">
        <v>14</v>
      </c>
    </row>
    <row r="12" spans="3:32" x14ac:dyDescent="0.25">
      <c r="C12" t="s">
        <v>74</v>
      </c>
      <c r="D12">
        <f>IF($P12&gt;0,0,IFERROR(INDEX(Factors!$C$5:$C$61,MATCH($J12,Factors!$B$5:$B$61,0)),0))</f>
        <v>0</v>
      </c>
      <c r="E12">
        <f>IF($P12&gt;0,0,IFERROR(INDEX(Factors!$D$5:$D$61,MATCH($J12,Factors!$B$5:$B$61,0)),0))</f>
        <v>0</v>
      </c>
      <c r="F12">
        <f>IF($P12&gt;0,0,IFERROR(INDEX(Factors!$E$5:$E$61,MATCH($J12,Factors!$B$5:$B$61,0)),0))</f>
        <v>0</v>
      </c>
      <c r="G12">
        <f>IF(P12&gt;0,0,IFERROR(INDEX(Factors!$K$5:$K$61,MATCH(J12,Factors!$B$5:$B$61,0)),0))</f>
        <v>0</v>
      </c>
      <c r="J12" t="str">
        <f t="shared" si="0"/>
        <v>CMOX</v>
      </c>
      <c r="K12" t="str">
        <f t="shared" si="1"/>
        <v>CMOX</v>
      </c>
      <c r="L12" t="s">
        <v>75</v>
      </c>
      <c r="M12" t="str">
        <f t="shared" si="2"/>
        <v>CMOX</v>
      </c>
      <c r="N12">
        <f t="shared" si="4"/>
        <v>0</v>
      </c>
      <c r="P12">
        <f t="shared" si="5"/>
        <v>0</v>
      </c>
      <c r="Q12">
        <f t="shared" si="3"/>
        <v>0</v>
      </c>
      <c r="Z12" t="s">
        <v>14</v>
      </c>
      <c r="AA12" t="str">
        <f>Z12</f>
        <v>CMOX</v>
      </c>
      <c r="AC12" t="s">
        <v>961</v>
      </c>
    </row>
    <row r="13" spans="3:32" x14ac:dyDescent="0.25">
      <c r="C13" t="s">
        <v>76</v>
      </c>
      <c r="D13">
        <f>IF($P13&gt;0,0,IFERROR(INDEX(Factors!$C$5:$C$61,MATCH($J13,Factors!$B$5:$B$61,0)),0))</f>
        <v>0</v>
      </c>
      <c r="E13">
        <f>IF($P13&gt;0,0,IFERROR(INDEX(Factors!$D$5:$D$61,MATCH($J13,Factors!$B$5:$B$61,0)),0))</f>
        <v>0</v>
      </c>
      <c r="F13">
        <f>IF($P13&gt;0,0,IFERROR(INDEX(Factors!$E$5:$E$61,MATCH($J13,Factors!$B$5:$B$61,0)),0))</f>
        <v>0</v>
      </c>
      <c r="G13">
        <f>IF(P13&gt;0,0,IFERROR(INDEX(Factors!$K$5:$K$61,MATCH(J13,Factors!$B$5:$B$61,0)),0))</f>
        <v>0</v>
      </c>
      <c r="J13" t="str">
        <f t="shared" si="0"/>
        <v>CO2S</v>
      </c>
      <c r="K13" t="str">
        <f t="shared" si="1"/>
        <v>CO2S</v>
      </c>
      <c r="L13" t="s">
        <v>77</v>
      </c>
      <c r="M13" t="str">
        <f t="shared" si="2"/>
        <v>CO2S</v>
      </c>
      <c r="N13">
        <f t="shared" si="4"/>
        <v>0</v>
      </c>
      <c r="P13">
        <f t="shared" si="5"/>
        <v>0</v>
      </c>
      <c r="Q13">
        <f t="shared" si="3"/>
        <v>0</v>
      </c>
      <c r="Z13" t="s">
        <v>9</v>
      </c>
      <c r="AA13" t="str">
        <f>Z13</f>
        <v>CO2S</v>
      </c>
      <c r="AC13" t="s">
        <v>1127</v>
      </c>
    </row>
    <row r="14" spans="3:32" x14ac:dyDescent="0.25">
      <c r="C14" t="s">
        <v>78</v>
      </c>
      <c r="D14">
        <f>IF($P14&gt;0,0,IFERROR(INDEX(Factors!$C$5:$C$61,MATCH($J14,Factors!$B$5:$B$61,0)),0))</f>
        <v>96.25</v>
      </c>
      <c r="E14">
        <f>IF($P14&gt;0,0,IFERROR(INDEX(Factors!$D$5:$D$61,MATCH($J14,Factors!$B$5:$B$61,0)),0))</f>
        <v>1E-3</v>
      </c>
      <c r="F14">
        <f>IF($P14&gt;0,0,IFERROR(INDEX(Factors!$E$5:$E$61,MATCH($J14,Factors!$B$5:$B$61,0)),0))</f>
        <v>1.4E-3</v>
      </c>
      <c r="G14">
        <f>IF(P14&gt;0,0,IFERROR(INDEX(Factors!$K$5:$K$61,MATCH(J14,Factors!$B$5:$B$61,0)),0))</f>
        <v>96.704999999999998</v>
      </c>
      <c r="J14" t="str">
        <f t="shared" si="0"/>
        <v>COA</v>
      </c>
      <c r="K14" t="str">
        <f t="shared" si="1"/>
        <v>COA</v>
      </c>
      <c r="L14" t="s">
        <v>79</v>
      </c>
      <c r="M14" t="str">
        <f t="shared" si="2"/>
        <v>Coal</v>
      </c>
      <c r="N14" t="str">
        <f t="shared" si="4"/>
        <v>Coal</v>
      </c>
      <c r="P14">
        <f t="shared" si="5"/>
        <v>0</v>
      </c>
      <c r="Q14">
        <f t="shared" si="3"/>
        <v>0</v>
      </c>
      <c r="Z14" t="s">
        <v>24</v>
      </c>
      <c r="AA14" t="s">
        <v>1103</v>
      </c>
      <c r="AC14" t="s">
        <v>980</v>
      </c>
    </row>
    <row r="15" spans="3:32" x14ac:dyDescent="0.25">
      <c r="C15" t="s">
        <v>80</v>
      </c>
      <c r="D15">
        <f>IF($P15&gt;0,0,IFERROR(INDEX(Factors!$C$5:$C$61,MATCH($J15,Factors!$B$5:$B$61,0)),0))</f>
        <v>0</v>
      </c>
      <c r="E15">
        <f>IF($P15&gt;0,0,IFERROR(INDEX(Factors!$D$5:$D$61,MATCH($J15,Factors!$B$5:$B$61,0)),0))</f>
        <v>0</v>
      </c>
      <c r="F15">
        <f>IF($P15&gt;0,0,IFERROR(INDEX(Factors!$E$5:$E$61,MATCH($J15,Factors!$B$5:$B$61,0)),0))</f>
        <v>0</v>
      </c>
      <c r="G15">
        <f>IF(P15&gt;0,0,IFERROR(INDEX(Factors!$K$5:$K$61,MATCH(J15,Factors!$B$5:$B$61,0)),0))</f>
        <v>0</v>
      </c>
      <c r="J15" t="str">
        <f t="shared" si="0"/>
        <v>ELC</v>
      </c>
      <c r="K15" t="str">
        <f t="shared" si="1"/>
        <v>ELC</v>
      </c>
      <c r="L15" t="s">
        <v>81</v>
      </c>
      <c r="M15" t="str">
        <f t="shared" si="2"/>
        <v>Electricity</v>
      </c>
      <c r="N15">
        <f t="shared" si="4"/>
        <v>0</v>
      </c>
      <c r="P15">
        <f t="shared" si="5"/>
        <v>0</v>
      </c>
      <c r="Q15">
        <f t="shared" si="3"/>
        <v>0</v>
      </c>
      <c r="Z15" t="s">
        <v>11</v>
      </c>
      <c r="AA15" t="str">
        <f>Z15</f>
        <v>N2OS</v>
      </c>
      <c r="AC15" t="s">
        <v>9</v>
      </c>
    </row>
    <row r="16" spans="3:32" x14ac:dyDescent="0.25">
      <c r="C16" t="s">
        <v>82</v>
      </c>
      <c r="D16">
        <f>IF($P16&gt;0,0,IFERROR(INDEX(Factors!$C$5:$C$61,MATCH($J16,Factors!$B$5:$B$61,0)),0))</f>
        <v>0</v>
      </c>
      <c r="E16">
        <f>IF($P16&gt;0,0,IFERROR(INDEX(Factors!$D$5:$D$61,MATCH($J16,Factors!$B$5:$B$61,0)),0))</f>
        <v>0</v>
      </c>
      <c r="F16">
        <f>IF($P16&gt;0,0,IFERROR(INDEX(Factors!$E$5:$E$61,MATCH($J16,Factors!$B$5:$B$61,0)),0))</f>
        <v>0</v>
      </c>
      <c r="G16">
        <f>IF(P16&gt;0,0,IFERROR(INDEX(Factors!$K$5:$K$61,MATCH(J16,Factors!$B$5:$B$61,0)),0))</f>
        <v>0</v>
      </c>
      <c r="J16" t="str">
        <f t="shared" si="0"/>
        <v>N2OS</v>
      </c>
      <c r="K16" t="str">
        <f t="shared" si="1"/>
        <v>N2OS</v>
      </c>
      <c r="L16" t="s">
        <v>83</v>
      </c>
      <c r="M16" t="str">
        <f t="shared" si="2"/>
        <v>N2OS</v>
      </c>
      <c r="N16">
        <f t="shared" si="4"/>
        <v>0</v>
      </c>
      <c r="P16">
        <f t="shared" si="5"/>
        <v>0</v>
      </c>
      <c r="Q16">
        <f t="shared" si="3"/>
        <v>0</v>
      </c>
      <c r="Z16" t="s">
        <v>15</v>
      </c>
      <c r="AA16" t="str">
        <f>Z16</f>
        <v>NMVS</v>
      </c>
      <c r="AC16" t="s">
        <v>1103</v>
      </c>
      <c r="AD16" t="s">
        <v>1103</v>
      </c>
    </row>
    <row r="17" spans="3:30" x14ac:dyDescent="0.25">
      <c r="C17" t="s">
        <v>84</v>
      </c>
      <c r="D17">
        <f>IF($P17&gt;0,0,IFERROR(INDEX(Factors!$C$5:$C$61,MATCH($J17,Factors!$B$5:$B$61,0)),0))</f>
        <v>0</v>
      </c>
      <c r="E17">
        <f>IF($P17&gt;0,0,IFERROR(INDEX(Factors!$D$5:$D$61,MATCH($J17,Factors!$B$5:$B$61,0)),0))</f>
        <v>0</v>
      </c>
      <c r="F17">
        <f>IF($P17&gt;0,0,IFERROR(INDEX(Factors!$E$5:$E$61,MATCH($J17,Factors!$B$5:$B$61,0)),0))</f>
        <v>0</v>
      </c>
      <c r="G17">
        <f>IF(P17&gt;0,0,IFERROR(INDEX(Factors!$K$5:$K$61,MATCH(J17,Factors!$B$5:$B$61,0)),0))</f>
        <v>0</v>
      </c>
      <c r="J17" t="str">
        <f t="shared" si="0"/>
        <v>NMVS</v>
      </c>
      <c r="K17" t="str">
        <f t="shared" si="1"/>
        <v>NMVS</v>
      </c>
      <c r="L17" t="s">
        <v>85</v>
      </c>
      <c r="M17" t="str">
        <f t="shared" si="2"/>
        <v>NMVS</v>
      </c>
      <c r="N17">
        <f t="shared" si="4"/>
        <v>0</v>
      </c>
      <c r="P17">
        <f t="shared" si="5"/>
        <v>0</v>
      </c>
      <c r="Q17">
        <f t="shared" si="3"/>
        <v>0</v>
      </c>
      <c r="Z17" t="s">
        <v>13</v>
      </c>
      <c r="AA17" t="str">
        <f>Z17</f>
        <v>NOXS</v>
      </c>
      <c r="AC17" t="s">
        <v>1122</v>
      </c>
      <c r="AD17" t="s">
        <v>1132</v>
      </c>
    </row>
    <row r="18" spans="3:30" x14ac:dyDescent="0.25">
      <c r="C18" t="s">
        <v>86</v>
      </c>
      <c r="D18">
        <f>IF($P18&gt;0,0,IFERROR(INDEX(Factors!$C$5:$C$61,MATCH($J18,Factors!$B$5:$B$61,0)),0))</f>
        <v>0</v>
      </c>
      <c r="E18">
        <f>IF($P18&gt;0,0,IFERROR(INDEX(Factors!$D$5:$D$61,MATCH($J18,Factors!$B$5:$B$61,0)),0))</f>
        <v>0</v>
      </c>
      <c r="F18">
        <f>IF($P18&gt;0,0,IFERROR(INDEX(Factors!$E$5:$E$61,MATCH($J18,Factors!$B$5:$B$61,0)),0))</f>
        <v>0</v>
      </c>
      <c r="G18">
        <f>IF(P18&gt;0,0,IFERROR(INDEX(Factors!$K$5:$K$61,MATCH(J18,Factors!$B$5:$B$61,0)),0))</f>
        <v>0</v>
      </c>
      <c r="J18" t="str">
        <f t="shared" si="0"/>
        <v>NOXS</v>
      </c>
      <c r="K18" t="str">
        <f t="shared" si="1"/>
        <v>NOXS</v>
      </c>
      <c r="L18" t="s">
        <v>87</v>
      </c>
      <c r="M18" t="str">
        <f t="shared" si="2"/>
        <v>NOXS</v>
      </c>
      <c r="N18">
        <f t="shared" si="4"/>
        <v>0</v>
      </c>
      <c r="P18">
        <f t="shared" si="5"/>
        <v>0</v>
      </c>
      <c r="Q18">
        <f t="shared" si="3"/>
        <v>0</v>
      </c>
      <c r="Z18" t="s">
        <v>49</v>
      </c>
      <c r="AA18" t="s">
        <v>1104</v>
      </c>
      <c r="AC18" t="s">
        <v>1124</v>
      </c>
      <c r="AD18" t="s">
        <v>1140</v>
      </c>
    </row>
    <row r="19" spans="3:30" x14ac:dyDescent="0.25">
      <c r="C19" t="s">
        <v>88</v>
      </c>
      <c r="D19">
        <f>IF($P19&gt;0,0,IFERROR(INDEX(Factors!$C$5:$C$61,MATCH($J19,Factors!$B$5:$B$61,0)),0))</f>
        <v>74.066699999999997</v>
      </c>
      <c r="E19">
        <f>IF($P19&gt;0,0,IFERROR(INDEX(Factors!$D$5:$D$61,MATCH($J19,Factors!$B$5:$B$61,0)),0))</f>
        <v>3.0000000000000001E-3</v>
      </c>
      <c r="F19">
        <f>IF($P19&gt;0,0,IFERROR(INDEX(Factors!$E$5:$E$61,MATCH($J19,Factors!$B$5:$B$61,0)),0))</f>
        <v>5.9999999999999995E-4</v>
      </c>
      <c r="G19">
        <f>IF(P19&gt;0,0,IFERROR(INDEX(Factors!$K$5:$K$61,MATCH(J19,Factors!$B$5:$B$61,0)),0))</f>
        <v>74.315700000000007</v>
      </c>
      <c r="J19" t="str">
        <f t="shared" si="0"/>
        <v>ODS</v>
      </c>
      <c r="K19" t="str">
        <f t="shared" si="1"/>
        <v>ODS</v>
      </c>
      <c r="L19" t="s">
        <v>89</v>
      </c>
      <c r="M19" t="str">
        <f t="shared" si="2"/>
        <v>Diesel</v>
      </c>
      <c r="N19" t="str">
        <f t="shared" si="4"/>
        <v>Diesel</v>
      </c>
      <c r="P19">
        <f t="shared" si="5"/>
        <v>0</v>
      </c>
      <c r="Q19">
        <f t="shared" si="3"/>
        <v>0</v>
      </c>
      <c r="Z19" t="s">
        <v>50</v>
      </c>
      <c r="AA19" t="s">
        <v>1105</v>
      </c>
      <c r="AC19" t="s">
        <v>1123</v>
      </c>
    </row>
    <row r="20" spans="3:30" x14ac:dyDescent="0.25">
      <c r="C20" t="s">
        <v>90</v>
      </c>
      <c r="D20">
        <f>IF($P20&gt;0,0,IFERROR(INDEX(Factors!$C$5:$C$61,MATCH($J20,Factors!$B$5:$B$61,0)),0))</f>
        <v>69.3</v>
      </c>
      <c r="E20">
        <f>IF($P20&gt;0,0,IFERROR(INDEX(Factors!$D$5:$D$61,MATCH($J20,Factors!$B$5:$B$61,0)),0))</f>
        <v>3.0000000000000001E-3</v>
      </c>
      <c r="F20">
        <f>IF($P20&gt;0,0,IFERROR(INDEX(Factors!$E$5:$E$61,MATCH($J20,Factors!$B$5:$B$61,0)),0))</f>
        <v>5.9999999999999995E-4</v>
      </c>
      <c r="G20">
        <f>IF(P20&gt;0,0,IFERROR(INDEX(Factors!$K$5:$K$61,MATCH(J20,Factors!$B$5:$B$61,0)),0))</f>
        <v>69.549000000000007</v>
      </c>
      <c r="J20" t="str">
        <f t="shared" si="0"/>
        <v>OGS</v>
      </c>
      <c r="K20" t="str">
        <f t="shared" si="1"/>
        <v>OGS</v>
      </c>
      <c r="L20" t="s">
        <v>91</v>
      </c>
      <c r="M20" t="str">
        <f t="shared" si="2"/>
        <v>Gasoline</v>
      </c>
      <c r="N20" t="str">
        <f t="shared" si="4"/>
        <v>Motor gasoline</v>
      </c>
      <c r="P20">
        <f t="shared" si="5"/>
        <v>0</v>
      </c>
      <c r="Q20">
        <f t="shared" si="3"/>
        <v>0</v>
      </c>
      <c r="Z20" t="s">
        <v>51</v>
      </c>
      <c r="AA20" t="s">
        <v>1106</v>
      </c>
      <c r="AC20" t="s">
        <v>1118</v>
      </c>
    </row>
    <row r="21" spans="3:30" x14ac:dyDescent="0.25">
      <c r="C21" t="s">
        <v>92</v>
      </c>
      <c r="D21">
        <f>IF($P21&gt;0,0,IFERROR(INDEX(Factors!$C$5:$C$61,MATCH($J21,Factors!$B$5:$B$61,0)),0))</f>
        <v>77.400000000000006</v>
      </c>
      <c r="E21">
        <f>IF($P21&gt;0,0,IFERROR(INDEX(Factors!$D$5:$D$61,MATCH($J21,Factors!$B$5:$B$61,0)),0))</f>
        <v>3.0000000000000001E-3</v>
      </c>
      <c r="F21">
        <f>IF($P21&gt;0,0,IFERROR(INDEX(Factors!$E$5:$E$61,MATCH($J21,Factors!$B$5:$B$61,0)),0))</f>
        <v>5.9999999999999995E-4</v>
      </c>
      <c r="G21">
        <f>IF(P21&gt;0,0,IFERROR(INDEX(Factors!$K$5:$K$61,MATCH(J21,Factors!$B$5:$B$61,0)),0))</f>
        <v>77.649000000000015</v>
      </c>
      <c r="J21" t="str">
        <f t="shared" si="0"/>
        <v>OHF</v>
      </c>
      <c r="K21" t="str">
        <f t="shared" si="1"/>
        <v>OHF</v>
      </c>
      <c r="L21" t="s">
        <v>93</v>
      </c>
      <c r="M21" t="str">
        <f t="shared" si="2"/>
        <v>HFO</v>
      </c>
      <c r="N21" t="str">
        <f t="shared" si="4"/>
        <v>Residual Fuel Oil (HFO)</v>
      </c>
      <c r="P21">
        <f t="shared" si="5"/>
        <v>0</v>
      </c>
      <c r="Q21">
        <f t="shared" si="3"/>
        <v>0</v>
      </c>
      <c r="Z21" t="s">
        <v>52</v>
      </c>
      <c r="AA21" t="s">
        <v>1107</v>
      </c>
      <c r="AC21" t="s">
        <v>1104</v>
      </c>
      <c r="AD21" t="s">
        <v>1104</v>
      </c>
    </row>
    <row r="22" spans="3:30" x14ac:dyDescent="0.25">
      <c r="C22" t="s">
        <v>94</v>
      </c>
      <c r="D22">
        <f>IF($P22&gt;0,0,IFERROR(INDEX(Factors!$C$5:$C$61,MATCH($J22,Factors!$B$5:$B$61,0)),0))</f>
        <v>72.900000000000006</v>
      </c>
      <c r="E22">
        <f>IF($P22&gt;0,0,IFERROR(INDEX(Factors!$D$5:$D$61,MATCH($J22,Factors!$B$5:$B$61,0)),0))</f>
        <v>3.0000000000000001E-3</v>
      </c>
      <c r="F22">
        <f>IF($P22&gt;0,0,IFERROR(INDEX(Factors!$E$5:$E$61,MATCH($J22,Factors!$B$5:$B$61,0)),0))</f>
        <v>5.9999999999999995E-4</v>
      </c>
      <c r="G22">
        <f>IF(P22&gt;0,0,IFERROR(INDEX(Factors!$K$5:$K$61,MATCH(J22,Factors!$B$5:$B$61,0)),0))</f>
        <v>73.149000000000015</v>
      </c>
      <c r="J22" t="str">
        <f t="shared" si="0"/>
        <v>OKE</v>
      </c>
      <c r="K22" t="str">
        <f t="shared" si="1"/>
        <v>OKE</v>
      </c>
      <c r="L22" t="s">
        <v>95</v>
      </c>
      <c r="M22" t="str">
        <f t="shared" si="2"/>
        <v>Kerosene</v>
      </c>
      <c r="N22" t="str">
        <f t="shared" si="4"/>
        <v>Kerosene</v>
      </c>
      <c r="P22">
        <f t="shared" si="5"/>
        <v>0</v>
      </c>
      <c r="Q22">
        <f t="shared" si="3"/>
        <v>0</v>
      </c>
      <c r="Z22" t="s">
        <v>53</v>
      </c>
      <c r="AA22" t="s">
        <v>1108</v>
      </c>
      <c r="AC22" t="s">
        <v>1111</v>
      </c>
      <c r="AD22" s="8" t="s">
        <v>1103</v>
      </c>
    </row>
    <row r="23" spans="3:30" x14ac:dyDescent="0.25">
      <c r="C23" t="s">
        <v>96</v>
      </c>
      <c r="D23">
        <f>IF($P23&gt;0,0,IFERROR(INDEX(Factors!$C$5:$C$61,MATCH($J23,Factors!$B$5:$B$61,0)),0))</f>
        <v>63.1</v>
      </c>
      <c r="E23">
        <f>IF($P23&gt;0,0,IFERROR(INDEX(Factors!$D$5:$D$61,MATCH($J23,Factors!$B$5:$B$61,0)),0))</f>
        <v>3.0000000000000001E-3</v>
      </c>
      <c r="F23">
        <f>IF($P23&gt;0,0,IFERROR(INDEX(Factors!$E$5:$E$61,MATCH($J23,Factors!$B$5:$B$61,0)),0))</f>
        <v>1E-4</v>
      </c>
      <c r="G23">
        <f>IF(P23&gt;0,0,IFERROR(INDEX(Factors!$K$5:$K$61,MATCH(J23,Factors!$B$5:$B$61,0)),0))</f>
        <v>63.194000000000003</v>
      </c>
      <c r="J23" t="str">
        <f t="shared" si="0"/>
        <v>OLP</v>
      </c>
      <c r="K23" t="str">
        <f t="shared" si="1"/>
        <v>OLP</v>
      </c>
      <c r="L23" t="s">
        <v>97</v>
      </c>
      <c r="M23" t="str">
        <f t="shared" si="2"/>
        <v>LPG</v>
      </c>
      <c r="N23" t="str">
        <f t="shared" si="4"/>
        <v>LPG</v>
      </c>
      <c r="P23">
        <f t="shared" si="5"/>
        <v>0</v>
      </c>
      <c r="Q23">
        <f t="shared" si="3"/>
        <v>0</v>
      </c>
      <c r="Z23" t="s">
        <v>16</v>
      </c>
      <c r="AA23" t="str">
        <f>Z23</f>
        <v>P10S</v>
      </c>
      <c r="AC23" t="s">
        <v>1121</v>
      </c>
    </row>
    <row r="24" spans="3:30" x14ac:dyDescent="0.25">
      <c r="C24" t="s">
        <v>98</v>
      </c>
      <c r="D24">
        <f>IF($P24&gt;0,0,IFERROR(INDEX(Factors!$C$5:$C$61,MATCH($J24,Factors!$B$5:$B$61,0)),0))</f>
        <v>0</v>
      </c>
      <c r="E24">
        <f>IF($P24&gt;0,0,IFERROR(INDEX(Factors!$D$5:$D$61,MATCH($J24,Factors!$B$5:$B$61,0)),0))</f>
        <v>0</v>
      </c>
      <c r="F24">
        <f>IF($P24&gt;0,0,IFERROR(INDEX(Factors!$E$5:$E$61,MATCH($J24,Factors!$B$5:$B$61,0)),0))</f>
        <v>0</v>
      </c>
      <c r="G24">
        <f>IF(P24&gt;0,0,IFERROR(INDEX(Factors!$K$5:$K$61,MATCH(J24,Factors!$B$5:$B$61,0)),0))</f>
        <v>0</v>
      </c>
      <c r="J24" t="str">
        <f t="shared" si="0"/>
        <v>P10S</v>
      </c>
      <c r="K24" t="str">
        <f t="shared" si="1"/>
        <v>P10S</v>
      </c>
      <c r="L24" t="s">
        <v>99</v>
      </c>
      <c r="M24" t="str">
        <f t="shared" si="2"/>
        <v>P10S</v>
      </c>
      <c r="N24">
        <f t="shared" si="4"/>
        <v>0</v>
      </c>
      <c r="P24">
        <f t="shared" si="5"/>
        <v>0</v>
      </c>
      <c r="Q24">
        <f t="shared" si="3"/>
        <v>0</v>
      </c>
      <c r="Z24" t="s">
        <v>12</v>
      </c>
      <c r="AA24" t="str">
        <f>Z24</f>
        <v>SOXS</v>
      </c>
      <c r="AC24" t="s">
        <v>1102</v>
      </c>
    </row>
    <row r="25" spans="3:30" x14ac:dyDescent="0.25">
      <c r="C25" t="s">
        <v>100</v>
      </c>
      <c r="D25">
        <f>IF($P25&gt;0,0,IFERROR(INDEX(Factors!$C$5:$C$61,MATCH($J25,Factors!$B$5:$B$61,0)),0))</f>
        <v>0</v>
      </c>
      <c r="E25">
        <f>IF($P25&gt;0,0,IFERROR(INDEX(Factors!$D$5:$D$61,MATCH($J25,Factors!$B$5:$B$61,0)),0))</f>
        <v>0</v>
      </c>
      <c r="F25">
        <f>IF($P25&gt;0,0,IFERROR(INDEX(Factors!$E$5:$E$61,MATCH($J25,Factors!$B$5:$B$61,0)),0))</f>
        <v>0</v>
      </c>
      <c r="G25">
        <f>IF(P25&gt;0,0,IFERROR(INDEX(Factors!$K$5:$K$61,MATCH(J25,Factors!$B$5:$B$61,0)),0))</f>
        <v>0</v>
      </c>
      <c r="J25" t="str">
        <f t="shared" si="0"/>
        <v>SOXS</v>
      </c>
      <c r="K25" t="str">
        <f t="shared" si="1"/>
        <v>SOXS</v>
      </c>
      <c r="L25" t="s">
        <v>101</v>
      </c>
      <c r="M25" t="str">
        <f t="shared" si="2"/>
        <v>SOXS</v>
      </c>
      <c r="N25">
        <f t="shared" si="4"/>
        <v>0</v>
      </c>
      <c r="P25">
        <f t="shared" si="5"/>
        <v>0</v>
      </c>
      <c r="Q25">
        <f t="shared" si="3"/>
        <v>0</v>
      </c>
      <c r="Z25" t="s">
        <v>21</v>
      </c>
      <c r="AA25" t="s">
        <v>1109</v>
      </c>
      <c r="AC25" t="s">
        <v>1105</v>
      </c>
      <c r="AD25" t="s">
        <v>1137</v>
      </c>
    </row>
    <row r="26" spans="3:30" x14ac:dyDescent="0.25">
      <c r="C26" t="s">
        <v>21</v>
      </c>
      <c r="D26">
        <f>IF($P26&gt;0,0,IFERROR(INDEX(Factors!$C$5:$C$61,MATCH($J26,Factors!$B$5:$B$61,0)),0))</f>
        <v>0</v>
      </c>
      <c r="E26">
        <f>IF($P26&gt;0,0,IFERROR(INDEX(Factors!$D$5:$D$61,MATCH($J26,Factors!$B$5:$B$61,0)),0))</f>
        <v>0</v>
      </c>
      <c r="F26">
        <f>IF($P26&gt;0,0,IFERROR(INDEX(Factors!$E$5:$E$61,MATCH($J26,Factors!$B$5:$B$61,0)),0))</f>
        <v>0</v>
      </c>
      <c r="G26">
        <f>IF(P26&gt;0,0,IFERROR(INDEX(Factors!$K$5:$K$61,MATCH(J26,Factors!$B$5:$B$61,0)),0))</f>
        <v>0</v>
      </c>
      <c r="J26" t="str">
        <f t="shared" si="0"/>
        <v/>
      </c>
      <c r="K26" t="str">
        <f t="shared" si="1"/>
        <v>BIB</v>
      </c>
      <c r="L26" t="s">
        <v>102</v>
      </c>
      <c r="M26" t="str">
        <f t="shared" si="2"/>
        <v>Biomass</v>
      </c>
      <c r="N26" t="str">
        <f t="shared" si="4"/>
        <v>Other primary solid biomass</v>
      </c>
      <c r="P26">
        <f t="shared" si="5"/>
        <v>0</v>
      </c>
      <c r="Q26">
        <f t="shared" si="3"/>
        <v>0</v>
      </c>
      <c r="Z26" t="s">
        <v>20</v>
      </c>
      <c r="AA26" t="s">
        <v>1109</v>
      </c>
      <c r="AC26" t="s">
        <v>1112</v>
      </c>
    </row>
    <row r="27" spans="3:30" x14ac:dyDescent="0.25">
      <c r="C27" t="s">
        <v>20</v>
      </c>
      <c r="D27">
        <f>IF($P27&gt;0,0,IFERROR(INDEX(Factors!$C$5:$C$61,MATCH($J27,Factors!$B$5:$B$61,0)),0))</f>
        <v>0</v>
      </c>
      <c r="E27">
        <f>IF($P27&gt;0,0,IFERROR(INDEX(Factors!$D$5:$D$61,MATCH($J27,Factors!$B$5:$B$61,0)),0))</f>
        <v>0</v>
      </c>
      <c r="F27">
        <f>IF($P27&gt;0,0,IFERROR(INDEX(Factors!$E$5:$E$61,MATCH($J27,Factors!$B$5:$B$61,0)),0))</f>
        <v>0</v>
      </c>
      <c r="G27">
        <f>IF(P27&gt;0,0,IFERROR(INDEX(Factors!$K$5:$K$61,MATCH(J27,Factors!$B$5:$B$61,0)),0))</f>
        <v>0</v>
      </c>
      <c r="J27" t="str">
        <f t="shared" si="0"/>
        <v/>
      </c>
      <c r="K27" t="str">
        <f t="shared" si="1"/>
        <v>BID</v>
      </c>
      <c r="L27" t="s">
        <v>103</v>
      </c>
      <c r="M27" t="str">
        <f t="shared" si="2"/>
        <v>Biomass</v>
      </c>
      <c r="N27" t="str">
        <f t="shared" si="4"/>
        <v>Other primary solid biomass</v>
      </c>
      <c r="P27">
        <f t="shared" si="5"/>
        <v>0</v>
      </c>
      <c r="Q27">
        <f t="shared" si="3"/>
        <v>0</v>
      </c>
      <c r="Z27" t="s">
        <v>19</v>
      </c>
      <c r="AA27" t="s">
        <v>1109</v>
      </c>
      <c r="AC27" t="s">
        <v>1106</v>
      </c>
      <c r="AD27" t="s">
        <v>1139</v>
      </c>
    </row>
    <row r="28" spans="3:30" x14ac:dyDescent="0.25">
      <c r="C28" t="s">
        <v>19</v>
      </c>
      <c r="D28">
        <f>IF($P28&gt;0,0,IFERROR(INDEX(Factors!$C$5:$C$61,MATCH($J28,Factors!$B$5:$B$61,0)),0))</f>
        <v>0</v>
      </c>
      <c r="E28">
        <f>IF($P28&gt;0,0,IFERROR(INDEX(Factors!$D$5:$D$61,MATCH($J28,Factors!$B$5:$B$61,0)),0))</f>
        <v>0</v>
      </c>
      <c r="F28">
        <f>IF($P28&gt;0,0,IFERROR(INDEX(Factors!$E$5:$E$61,MATCH($J28,Factors!$B$5:$B$61,0)),0))</f>
        <v>0</v>
      </c>
      <c r="G28">
        <f>IF(P28&gt;0,0,IFERROR(INDEX(Factors!$K$5:$K$61,MATCH(J28,Factors!$B$5:$B$61,0)),0))</f>
        <v>0</v>
      </c>
      <c r="J28" t="str">
        <f t="shared" si="0"/>
        <v/>
      </c>
      <c r="K28" t="str">
        <f t="shared" si="1"/>
        <v>BIE</v>
      </c>
      <c r="L28" t="s">
        <v>104</v>
      </c>
      <c r="M28" t="str">
        <f t="shared" si="2"/>
        <v>Biomass</v>
      </c>
      <c r="N28" t="str">
        <f t="shared" si="4"/>
        <v>Other primary solid biomass</v>
      </c>
      <c r="P28">
        <f t="shared" si="5"/>
        <v>0</v>
      </c>
      <c r="Q28">
        <f t="shared" si="3"/>
        <v>0</v>
      </c>
      <c r="Z28" t="s">
        <v>18</v>
      </c>
      <c r="AA28" t="s">
        <v>1110</v>
      </c>
      <c r="AC28" t="s">
        <v>1114</v>
      </c>
    </row>
    <row r="29" spans="3:30" x14ac:dyDescent="0.25">
      <c r="C29" t="s">
        <v>18</v>
      </c>
      <c r="D29">
        <f>IF($P29&gt;0,0,IFERROR(INDEX(Factors!$C$5:$C$61,MATCH($J29,Factors!$B$5:$B$61,0)),0))</f>
        <v>0</v>
      </c>
      <c r="E29">
        <f>IF($P29&gt;0,0,IFERROR(INDEX(Factors!$D$5:$D$61,MATCH($J29,Factors!$B$5:$B$61,0)),0))</f>
        <v>0</v>
      </c>
      <c r="F29">
        <f>IF($P29&gt;0,0,IFERROR(INDEX(Factors!$E$5:$E$61,MATCH($J29,Factors!$B$5:$B$61,0)),0))</f>
        <v>0</v>
      </c>
      <c r="G29">
        <f>IF(P29&gt;0,0,IFERROR(INDEX(Factors!$K$5:$K$61,MATCH(J29,Factors!$B$5:$B$61,0)),0))</f>
        <v>0</v>
      </c>
      <c r="J29" t="str">
        <f t="shared" si="0"/>
        <v/>
      </c>
      <c r="K29" t="str">
        <f t="shared" si="1"/>
        <v>BIG</v>
      </c>
      <c r="L29" t="s">
        <v>105</v>
      </c>
      <c r="M29" t="str">
        <f t="shared" si="2"/>
        <v>Biogas</v>
      </c>
      <c r="N29">
        <f t="shared" si="4"/>
        <v>0</v>
      </c>
      <c r="P29">
        <f t="shared" si="5"/>
        <v>0</v>
      </c>
      <c r="Q29">
        <f t="shared" si="3"/>
        <v>0</v>
      </c>
      <c r="Z29" t="s">
        <v>22</v>
      </c>
      <c r="AA29" t="s">
        <v>1109</v>
      </c>
      <c r="AC29" t="s">
        <v>1113</v>
      </c>
    </row>
    <row r="30" spans="3:30" x14ac:dyDescent="0.25">
      <c r="C30" t="s">
        <v>22</v>
      </c>
      <c r="D30">
        <f>IF($P30&gt;0,0,IFERROR(INDEX(Factors!$C$5:$C$61,MATCH($J30,Factors!$B$5:$B$61,0)),0))</f>
        <v>0</v>
      </c>
      <c r="E30">
        <f>IF($P30&gt;0,0,IFERROR(INDEX(Factors!$D$5:$D$61,MATCH($J30,Factors!$B$5:$B$61,0)),0))</f>
        <v>0</v>
      </c>
      <c r="F30">
        <f>IF($P30&gt;0,0,IFERROR(INDEX(Factors!$E$5:$E$61,MATCH($J30,Factors!$B$5:$B$61,0)),0))</f>
        <v>0</v>
      </c>
      <c r="G30">
        <f>IF(P30&gt;0,0,IFERROR(INDEX(Factors!$K$5:$K$61,MATCH(J30,Factors!$B$5:$B$61,0)),0))</f>
        <v>0</v>
      </c>
      <c r="J30" t="str">
        <f t="shared" si="0"/>
        <v/>
      </c>
      <c r="K30" t="str">
        <f t="shared" si="1"/>
        <v>BIO</v>
      </c>
      <c r="L30" t="s">
        <v>106</v>
      </c>
      <c r="M30" t="str">
        <f t="shared" si="2"/>
        <v>Biomass</v>
      </c>
      <c r="N30" t="str">
        <f t="shared" si="4"/>
        <v>Other primary solid biomass</v>
      </c>
      <c r="P30">
        <f t="shared" si="5"/>
        <v>0</v>
      </c>
      <c r="Q30">
        <f t="shared" si="3"/>
        <v>0</v>
      </c>
      <c r="Z30" t="s">
        <v>23</v>
      </c>
      <c r="AA30" t="s">
        <v>1146</v>
      </c>
      <c r="AC30" t="s">
        <v>1107</v>
      </c>
      <c r="AD30" t="s">
        <v>1107</v>
      </c>
    </row>
    <row r="31" spans="3:30" x14ac:dyDescent="0.25">
      <c r="C31" t="s">
        <v>23</v>
      </c>
      <c r="D31">
        <f>IF($P31&gt;0,0,IFERROR(INDEX(Factors!$C$5:$C$61,MATCH($J31,Factors!$B$5:$B$61,0)),0))</f>
        <v>0</v>
      </c>
      <c r="E31">
        <f>IF($P31&gt;0,0,IFERROR(INDEX(Factors!$D$5:$D$61,MATCH($J31,Factors!$B$5:$B$61,0)),0))</f>
        <v>0</v>
      </c>
      <c r="F31">
        <f>IF($P31&gt;0,0,IFERROR(INDEX(Factors!$E$5:$E$61,MATCH($J31,Factors!$B$5:$B$61,0)),0))</f>
        <v>0</v>
      </c>
      <c r="G31">
        <f>IF(P31&gt;0,0,IFERROR(INDEX(Factors!$K$5:$K$61,MATCH(J31,Factors!$B$5:$B$61,0)),0))</f>
        <v>0</v>
      </c>
      <c r="J31" t="str">
        <f t="shared" si="0"/>
        <v/>
      </c>
      <c r="K31" t="str">
        <f t="shared" si="1"/>
        <v>BIW</v>
      </c>
      <c r="L31" t="s">
        <v>107</v>
      </c>
      <c r="M31" t="str">
        <f t="shared" si="2"/>
        <v>Biowood</v>
      </c>
      <c r="N31" t="str">
        <f t="shared" si="4"/>
        <v>Wood/Wood Waste</v>
      </c>
      <c r="P31">
        <f t="shared" si="5"/>
        <v>0</v>
      </c>
      <c r="Q31">
        <f t="shared" si="3"/>
        <v>0</v>
      </c>
      <c r="Z31" t="s">
        <v>971</v>
      </c>
      <c r="AC31" t="s">
        <v>1108</v>
      </c>
      <c r="AD31" t="s">
        <v>1108</v>
      </c>
    </row>
    <row r="32" spans="3:30" x14ac:dyDescent="0.25">
      <c r="C32" t="s">
        <v>108</v>
      </c>
      <c r="D32">
        <f>IF($P32&gt;0,0,IFERROR(INDEX(Factors!$C$5:$C$61,MATCH($J32,Factors!$B$5:$B$61,0)),0))</f>
        <v>0</v>
      </c>
      <c r="E32">
        <f>IF($P32&gt;0,0,IFERROR(INDEX(Factors!$D$5:$D$61,MATCH($J32,Factors!$B$5:$B$61,0)),0))</f>
        <v>0</v>
      </c>
      <c r="F32">
        <f>IF($P32&gt;0,0,IFERROR(INDEX(Factors!$E$5:$E$61,MATCH($J32,Factors!$B$5:$B$61,0)),0))</f>
        <v>0</v>
      </c>
      <c r="G32">
        <f>IF(P32&gt;0,0,IFERROR(INDEX(Factors!$K$5:$K$61,MATCH(J32,Factors!$B$5:$B$61,0)),0))</f>
        <v>0</v>
      </c>
      <c r="J32" t="str">
        <f t="shared" si="0"/>
        <v>RF</v>
      </c>
      <c r="K32" t="str">
        <f t="shared" si="1"/>
        <v>RF</v>
      </c>
      <c r="L32" t="s">
        <v>109</v>
      </c>
      <c r="M32">
        <f t="shared" si="2"/>
        <v>0</v>
      </c>
      <c r="N32">
        <f t="shared" si="4"/>
        <v>0</v>
      </c>
      <c r="P32">
        <f t="shared" si="5"/>
        <v>0</v>
      </c>
      <c r="Q32">
        <f t="shared" si="3"/>
        <v>0</v>
      </c>
      <c r="Z32" t="s">
        <v>972</v>
      </c>
      <c r="AC32" t="s">
        <v>963</v>
      </c>
    </row>
    <row r="33" spans="3:30" x14ac:dyDescent="0.25">
      <c r="C33" t="s">
        <v>10</v>
      </c>
      <c r="D33">
        <f>IF($P33&gt;0,0,IFERROR(INDEX(Factors!$C$5:$C$61,MATCH($J33,Factors!$B$5:$B$61,0)),0))</f>
        <v>0</v>
      </c>
      <c r="E33">
        <f>IF($P33&gt;0,0,IFERROR(INDEX(Factors!$D$5:$D$61,MATCH($J33,Factors!$B$5:$B$61,0)),0))</f>
        <v>0</v>
      </c>
      <c r="F33">
        <f>IF($P33&gt;0,0,IFERROR(INDEX(Factors!$E$5:$E$61,MATCH($J33,Factors!$B$5:$B$61,0)),0))</f>
        <v>0</v>
      </c>
      <c r="G33">
        <f>IF(P33&gt;0,0,IFERROR(INDEX(Factors!$K$5:$K$61,MATCH(J33,Factors!$B$5:$B$61,0)),0))</f>
        <v>0</v>
      </c>
      <c r="J33" t="str">
        <f t="shared" si="0"/>
        <v>S</v>
      </c>
      <c r="K33" t="str">
        <f t="shared" si="1"/>
        <v>S</v>
      </c>
      <c r="L33" t="s">
        <v>110</v>
      </c>
      <c r="M33">
        <f t="shared" si="2"/>
        <v>0</v>
      </c>
      <c r="N33">
        <f t="shared" si="4"/>
        <v>0</v>
      </c>
      <c r="P33">
        <f t="shared" si="5"/>
        <v>0</v>
      </c>
      <c r="Q33">
        <f t="shared" si="3"/>
        <v>0</v>
      </c>
      <c r="Z33" t="s">
        <v>973</v>
      </c>
      <c r="AC33" t="s">
        <v>981</v>
      </c>
    </row>
    <row r="34" spans="3:30" x14ac:dyDescent="0.25">
      <c r="C34" t="s">
        <v>111</v>
      </c>
      <c r="D34">
        <f>IF($P34&gt;0,0,IFERROR(INDEX(Factors!$C$5:$C$61,MATCH($J34,Factors!$B$5:$B$61,0)),0))</f>
        <v>0</v>
      </c>
      <c r="E34">
        <f>IF($P34&gt;0,0,IFERROR(INDEX(Factors!$D$5:$D$61,MATCH($J34,Factors!$B$5:$B$61,0)),0))</f>
        <v>0</v>
      </c>
      <c r="F34">
        <f>IF($P34&gt;0,0,IFERROR(INDEX(Factors!$E$5:$E$61,MATCH($J34,Factors!$B$5:$B$61,0)),0))</f>
        <v>0</v>
      </c>
      <c r="G34">
        <f>IF(P34&gt;0,0,IFERROR(INDEX(Factors!$K$5:$K$61,MATCH(J34,Factors!$B$5:$B$61,0)),0))</f>
        <v>0</v>
      </c>
      <c r="J34" t="str">
        <f t="shared" si="0"/>
        <v>SF</v>
      </c>
      <c r="K34" t="str">
        <f t="shared" si="1"/>
        <v>SF</v>
      </c>
      <c r="L34" t="s">
        <v>112</v>
      </c>
      <c r="M34">
        <f t="shared" si="2"/>
        <v>0</v>
      </c>
      <c r="N34">
        <f t="shared" si="4"/>
        <v>0</v>
      </c>
      <c r="P34">
        <f t="shared" si="5"/>
        <v>0</v>
      </c>
      <c r="Q34">
        <f t="shared" si="3"/>
        <v>0</v>
      </c>
      <c r="Z34" t="s">
        <v>26</v>
      </c>
      <c r="AA34" t="s">
        <v>1111</v>
      </c>
      <c r="AC34" t="s">
        <v>11</v>
      </c>
    </row>
    <row r="35" spans="3:30" x14ac:dyDescent="0.25">
      <c r="C35" t="s">
        <v>26</v>
      </c>
      <c r="D35">
        <f>IF($P35&gt;0,0,IFERROR(INDEX(Factors!$C$5:$C$61,MATCH($J35,Factors!$B$5:$B$61,0)),0))</f>
        <v>0</v>
      </c>
      <c r="E35">
        <f>IF($P35&gt;0,0,IFERROR(INDEX(Factors!$D$5:$D$61,MATCH($J35,Factors!$B$5:$B$61,0)),0))</f>
        <v>0</v>
      </c>
      <c r="F35">
        <f>IF($P35&gt;0,0,IFERROR(INDEX(Factors!$E$5:$E$61,MATCH($J35,Factors!$B$5:$B$61,0)),0))</f>
        <v>0</v>
      </c>
      <c r="G35">
        <f>IF(P35&gt;0,0,IFERROR(INDEX(Factors!$K$5:$K$61,MATCH(J35,Factors!$B$5:$B$61,0)),0))</f>
        <v>0</v>
      </c>
      <c r="J35" t="str">
        <f t="shared" si="0"/>
        <v/>
      </c>
      <c r="K35" t="str">
        <f t="shared" si="1"/>
        <v>CLD</v>
      </c>
      <c r="L35" t="s">
        <v>113</v>
      </c>
      <c r="M35" t="str">
        <f t="shared" si="2"/>
        <v>Discard Coal</v>
      </c>
      <c r="N35" t="str">
        <f t="shared" si="4"/>
        <v>Coal</v>
      </c>
      <c r="P35">
        <f t="shared" si="5"/>
        <v>0</v>
      </c>
      <c r="Q35">
        <f t="shared" si="3"/>
        <v>0</v>
      </c>
      <c r="Z35" t="s">
        <v>27</v>
      </c>
      <c r="AA35" t="s">
        <v>1103</v>
      </c>
      <c r="AC35" t="s">
        <v>1147</v>
      </c>
      <c r="AD35" t="s">
        <v>1147</v>
      </c>
    </row>
    <row r="36" spans="3:30" x14ac:dyDescent="0.25">
      <c r="C36" t="s">
        <v>27</v>
      </c>
      <c r="D36">
        <f>IF($P36&gt;0,0,IFERROR(INDEX(Factors!$C$5:$C$61,MATCH($J36,Factors!$B$5:$B$61,0)),0))</f>
        <v>0</v>
      </c>
      <c r="E36">
        <f>IF($P36&gt;0,0,IFERROR(INDEX(Factors!$D$5:$D$61,MATCH($J36,Factors!$B$5:$B$61,0)),0))</f>
        <v>0</v>
      </c>
      <c r="F36">
        <f>IF($P36&gt;0,0,IFERROR(INDEX(Factors!$E$5:$E$61,MATCH($J36,Factors!$B$5:$B$61,0)),0))</f>
        <v>0</v>
      </c>
      <c r="G36">
        <f>IF(P36&gt;0,0,IFERROR(INDEX(Factors!$K$5:$K$61,MATCH(J36,Factors!$B$5:$B$61,0)),0))</f>
        <v>0</v>
      </c>
      <c r="J36" t="str">
        <f t="shared" si="0"/>
        <v/>
      </c>
      <c r="K36" t="str">
        <f t="shared" si="1"/>
        <v>CLE</v>
      </c>
      <c r="L36" t="s">
        <v>114</v>
      </c>
      <c r="M36" t="str">
        <f t="shared" si="2"/>
        <v>Coal</v>
      </c>
      <c r="N36" t="str">
        <f t="shared" si="4"/>
        <v>Coal</v>
      </c>
      <c r="P36">
        <f t="shared" si="5"/>
        <v>0</v>
      </c>
      <c r="Q36">
        <f t="shared" si="3"/>
        <v>0</v>
      </c>
      <c r="Z36" t="s">
        <v>974</v>
      </c>
      <c r="AC36" t="s">
        <v>1044</v>
      </c>
    </row>
    <row r="37" spans="3:30" x14ac:dyDescent="0.25">
      <c r="C37" t="s">
        <v>14</v>
      </c>
      <c r="D37">
        <f>IF($P37&gt;0,0,IFERROR(INDEX(Factors!$C$5:$C$61,MATCH($J37,Factors!$B$5:$B$61,0)),0))</f>
        <v>0</v>
      </c>
      <c r="E37">
        <f>IF($P37&gt;0,0,IFERROR(INDEX(Factors!$D$5:$D$61,MATCH($J37,Factors!$B$5:$B$61,0)),0))</f>
        <v>0</v>
      </c>
      <c r="F37">
        <f>IF($P37&gt;0,0,IFERROR(INDEX(Factors!$E$5:$E$61,MATCH($J37,Factors!$B$5:$B$61,0)),0))</f>
        <v>0</v>
      </c>
      <c r="G37">
        <f>IF(P37&gt;0,0,IFERROR(INDEX(Factors!$K$5:$K$61,MATCH(J37,Factors!$B$5:$B$61,0)),0))</f>
        <v>0</v>
      </c>
      <c r="J37" t="str">
        <f t="shared" si="0"/>
        <v>X</v>
      </c>
      <c r="K37" t="str">
        <f t="shared" si="1"/>
        <v>X</v>
      </c>
      <c r="L37" t="s">
        <v>115</v>
      </c>
      <c r="M37" t="s">
        <v>14</v>
      </c>
      <c r="N37">
        <f t="shared" si="4"/>
        <v>0</v>
      </c>
      <c r="P37">
        <f t="shared" si="5"/>
        <v>0</v>
      </c>
      <c r="Q37">
        <f t="shared" si="3"/>
        <v>0</v>
      </c>
      <c r="Z37" t="s">
        <v>975</v>
      </c>
      <c r="AC37" t="s">
        <v>982</v>
      </c>
    </row>
    <row r="38" spans="3:30" x14ac:dyDescent="0.25">
      <c r="C38" t="s">
        <v>116</v>
      </c>
      <c r="D38">
        <f>IF($P38&gt;0,0,IFERROR(INDEX(Factors!$C$5:$C$61,MATCH($J38,Factors!$B$5:$B$61,0)),0))</f>
        <v>0</v>
      </c>
      <c r="E38">
        <f>IF($P38&gt;0,0,IFERROR(INDEX(Factors!$D$5:$D$61,MATCH($J38,Factors!$B$5:$B$61,0)),0))</f>
        <v>0</v>
      </c>
      <c r="F38">
        <f>IF($P38&gt;0,0,IFERROR(INDEX(Factors!$E$5:$E$61,MATCH($J38,Factors!$B$5:$B$61,0)),0))</f>
        <v>0</v>
      </c>
      <c r="G38">
        <f>IF(P38&gt;0,0,IFERROR(INDEX(Factors!$K$5:$K$61,MATCH(J38,Factors!$B$5:$B$61,0)),0))</f>
        <v>0</v>
      </c>
      <c r="J38" t="str">
        <f t="shared" si="0"/>
        <v>EQS</v>
      </c>
      <c r="K38" t="str">
        <f t="shared" si="1"/>
        <v>EQS</v>
      </c>
      <c r="L38" t="s">
        <v>117</v>
      </c>
      <c r="M38" t="s">
        <v>1127</v>
      </c>
      <c r="N38">
        <f t="shared" si="4"/>
        <v>0</v>
      </c>
      <c r="P38">
        <f t="shared" si="5"/>
        <v>0</v>
      </c>
      <c r="Q38">
        <f t="shared" si="3"/>
        <v>0</v>
      </c>
      <c r="Z38" t="s">
        <v>976</v>
      </c>
      <c r="AC38" t="s">
        <v>15</v>
      </c>
    </row>
    <row r="39" spans="3:30" x14ac:dyDescent="0.25">
      <c r="C39" t="s">
        <v>9</v>
      </c>
      <c r="D39">
        <f>IF($P39&gt;0,0,IFERROR(INDEX(Factors!$C$5:$C$61,MATCH($J39,Factors!$B$5:$B$61,0)),0))</f>
        <v>0</v>
      </c>
      <c r="E39">
        <f>IF($P39&gt;0,0,IFERROR(INDEX(Factors!$D$5:$D$61,MATCH($J39,Factors!$B$5:$B$61,0)),0))</f>
        <v>0</v>
      </c>
      <c r="F39">
        <f>IF($P39&gt;0,0,IFERROR(INDEX(Factors!$E$5:$E$61,MATCH($J39,Factors!$B$5:$B$61,0)),0))</f>
        <v>0</v>
      </c>
      <c r="G39">
        <f>IF(P39&gt;0,0,IFERROR(INDEX(Factors!$K$5:$K$61,MATCH(J39,Factors!$B$5:$B$61,0)),0))</f>
        <v>0</v>
      </c>
      <c r="J39" t="str">
        <f t="shared" si="0"/>
        <v>S</v>
      </c>
      <c r="K39" t="str">
        <f t="shared" si="1"/>
        <v>S</v>
      </c>
      <c r="L39" t="s">
        <v>118</v>
      </c>
      <c r="M39" t="s">
        <v>961</v>
      </c>
      <c r="N39">
        <f t="shared" si="4"/>
        <v>0</v>
      </c>
      <c r="P39">
        <f t="shared" si="5"/>
        <v>0</v>
      </c>
      <c r="Q39">
        <f t="shared" si="3"/>
        <v>0</v>
      </c>
      <c r="Z39" t="s">
        <v>25</v>
      </c>
      <c r="AC39" t="s">
        <v>1032</v>
      </c>
    </row>
    <row r="40" spans="3:30" x14ac:dyDescent="0.25">
      <c r="C40" t="s">
        <v>119</v>
      </c>
      <c r="D40">
        <f>IF($P40&gt;0,0,IFERROR(INDEX(Factors!$C$5:$C$61,MATCH($J40,Factors!$B$5:$B$61,0)),0))</f>
        <v>0</v>
      </c>
      <c r="E40">
        <f>IF($P40&gt;0,0,IFERROR(INDEX(Factors!$D$5:$D$61,MATCH($J40,Factors!$B$5:$B$61,0)),0))</f>
        <v>0</v>
      </c>
      <c r="F40">
        <f>IF($P40&gt;0,0,IFERROR(INDEX(Factors!$E$5:$E$61,MATCH($J40,Factors!$B$5:$B$61,0)),0))</f>
        <v>0</v>
      </c>
      <c r="G40">
        <f>IF(P40&gt;0,0,IFERROR(INDEX(Factors!$K$5:$K$61,MATCH(J40,Factors!$B$5:$B$61,0)),0))</f>
        <v>0</v>
      </c>
      <c r="J40" t="str">
        <f t="shared" si="0"/>
        <v>SF</v>
      </c>
      <c r="K40" t="str">
        <f t="shared" si="1"/>
        <v>SF</v>
      </c>
      <c r="L40" t="s">
        <v>112</v>
      </c>
      <c r="M40" t="s">
        <v>961</v>
      </c>
      <c r="N40">
        <f t="shared" si="4"/>
        <v>0</v>
      </c>
      <c r="P40">
        <f t="shared" si="5"/>
        <v>0</v>
      </c>
      <c r="Q40">
        <f t="shared" si="3"/>
        <v>0</v>
      </c>
      <c r="Z40" t="s">
        <v>28</v>
      </c>
      <c r="AC40" t="s">
        <v>983</v>
      </c>
    </row>
    <row r="41" spans="3:30" x14ac:dyDescent="0.25">
      <c r="C41" t="s">
        <v>120</v>
      </c>
      <c r="D41">
        <f>IF($P41&gt;0,0,IFERROR(INDEX(Factors!$C$5:$C$61,MATCH($J41,Factors!$B$5:$B$61,0)),0))</f>
        <v>0</v>
      </c>
      <c r="E41">
        <f>IF($P41&gt;0,0,IFERROR(INDEX(Factors!$D$5:$D$61,MATCH($J41,Factors!$B$5:$B$61,0)),0))</f>
        <v>0</v>
      </c>
      <c r="F41">
        <f>IF($P41&gt;0,0,IFERROR(INDEX(Factors!$E$5:$E$61,MATCH($J41,Factors!$B$5:$B$61,0)),0))</f>
        <v>0</v>
      </c>
      <c r="G41">
        <f>IF(P41&gt;0,0,IFERROR(INDEX(Factors!$K$5:$K$61,MATCH(J41,Factors!$B$5:$B$61,0)),0))</f>
        <v>0</v>
      </c>
      <c r="J41" t="str">
        <f t="shared" si="0"/>
        <v>SP</v>
      </c>
      <c r="K41" t="str">
        <f t="shared" si="1"/>
        <v>SP</v>
      </c>
      <c r="L41" t="s">
        <v>121</v>
      </c>
      <c r="M41" t="s">
        <v>961</v>
      </c>
      <c r="N41">
        <f t="shared" si="4"/>
        <v>0</v>
      </c>
      <c r="P41">
        <f t="shared" si="5"/>
        <v>0</v>
      </c>
      <c r="Q41">
        <f t="shared" si="3"/>
        <v>0</v>
      </c>
      <c r="Z41" t="s">
        <v>977</v>
      </c>
      <c r="AC41" t="s">
        <v>13</v>
      </c>
    </row>
    <row r="42" spans="3:30" x14ac:dyDescent="0.25">
      <c r="C42" t="s">
        <v>24</v>
      </c>
      <c r="D42">
        <f>IF($P42&gt;0,0,IFERROR(INDEX(Factors!$C$5:$C$61,MATCH($J42,Factors!$B$5:$B$61,0)),0))</f>
        <v>0</v>
      </c>
      <c r="E42">
        <f>IF($P42&gt;0,0,IFERROR(INDEX(Factors!$D$5:$D$61,MATCH($J42,Factors!$B$5:$B$61,0)),0))</f>
        <v>0</v>
      </c>
      <c r="F42">
        <f>IF($P42&gt;0,0,IFERROR(INDEX(Factors!$E$5:$E$61,MATCH($J42,Factors!$B$5:$B$61,0)),0))</f>
        <v>0</v>
      </c>
      <c r="G42">
        <f>IF(P42&gt;0,0,IFERROR(INDEX(Factors!$K$5:$K$61,MATCH(J42,Factors!$B$5:$B$61,0)),0))</f>
        <v>0</v>
      </c>
      <c r="J42" t="str">
        <f t="shared" si="0"/>
        <v/>
      </c>
      <c r="K42" t="str">
        <f t="shared" si="1"/>
        <v>COA</v>
      </c>
      <c r="L42" t="s">
        <v>122</v>
      </c>
      <c r="M42" t="str">
        <f>INDEX($AA$3:$AA$226,MATCH(K42,$Z$3:$Z$226,0))</f>
        <v>Coal</v>
      </c>
      <c r="N42" t="str">
        <f t="shared" si="4"/>
        <v>Coal</v>
      </c>
      <c r="P42">
        <f t="shared" si="5"/>
        <v>0</v>
      </c>
      <c r="Q42">
        <f t="shared" si="3"/>
        <v>0</v>
      </c>
      <c r="Z42" t="s">
        <v>37</v>
      </c>
      <c r="AA42" t="s">
        <v>1147</v>
      </c>
      <c r="AC42" t="s">
        <v>1116</v>
      </c>
    </row>
    <row r="43" spans="3:30" x14ac:dyDescent="0.25">
      <c r="C43" t="s">
        <v>25</v>
      </c>
      <c r="D43">
        <f>IF($P43&gt;0,0,IFERROR(INDEX(Factors!$C$5:$C$61,MATCH($J43,Factors!$B$5:$B$61,0)),0))</f>
        <v>0</v>
      </c>
      <c r="E43">
        <f>IF($P43&gt;0,0,IFERROR(INDEX(Factors!$D$5:$D$61,MATCH($J43,Factors!$B$5:$B$61,0)),0))</f>
        <v>0</v>
      </c>
      <c r="F43">
        <f>IF($P43&gt;0,0,IFERROR(INDEX(Factors!$E$5:$E$61,MATCH($J43,Factors!$B$5:$B$61,0)),0))</f>
        <v>0</v>
      </c>
      <c r="G43">
        <f>IF(P43&gt;0,0,IFERROR(INDEX(Factors!$K$5:$K$61,MATCH(J43,Factors!$B$5:$B$61,0)),0))</f>
        <v>0</v>
      </c>
      <c r="J43" t="str">
        <f t="shared" si="0"/>
        <v/>
      </c>
      <c r="K43" t="str">
        <f t="shared" si="1"/>
        <v>COK</v>
      </c>
      <c r="L43" t="s">
        <v>123</v>
      </c>
      <c r="M43" t="s">
        <v>1123</v>
      </c>
      <c r="N43">
        <f t="shared" si="4"/>
        <v>0</v>
      </c>
      <c r="P43">
        <f t="shared" si="5"/>
        <v>0</v>
      </c>
      <c r="Q43">
        <f t="shared" si="3"/>
        <v>0</v>
      </c>
      <c r="Z43" t="s">
        <v>39</v>
      </c>
      <c r="AA43" t="s">
        <v>1147</v>
      </c>
      <c r="AC43" t="s">
        <v>1101</v>
      </c>
      <c r="AD43" t="s">
        <v>1135</v>
      </c>
    </row>
    <row r="44" spans="3:30" x14ac:dyDescent="0.25">
      <c r="C44" t="s">
        <v>124</v>
      </c>
      <c r="D44">
        <f>IF($P44&gt;0,0,IFERROR(INDEX(Factors!$C$5:$C$61,MATCH($J44,Factors!$B$5:$B$61,0)),0))</f>
        <v>0</v>
      </c>
      <c r="E44">
        <f>IF($P44&gt;0,0,IFERROR(INDEX(Factors!$D$5:$D$61,MATCH($J44,Factors!$B$5:$B$61,0)),0))</f>
        <v>0</v>
      </c>
      <c r="F44">
        <f>IF($P44&gt;0,0,IFERROR(INDEX(Factors!$E$5:$E$61,MATCH($J44,Factors!$B$5:$B$61,0)),0))</f>
        <v>0</v>
      </c>
      <c r="G44">
        <f>IF(P44&gt;0,0,IFERROR(INDEX(Factors!$K$5:$K$61,MATCH(J44,Factors!$B$5:$B$61,0)),0))</f>
        <v>0</v>
      </c>
      <c r="J44" t="str">
        <f t="shared" si="0"/>
        <v>CH4S</v>
      </c>
      <c r="K44" t="str">
        <f t="shared" si="1"/>
        <v>CH4S</v>
      </c>
      <c r="L44" t="s">
        <v>125</v>
      </c>
      <c r="M44" t="str">
        <f t="shared" ref="M44:M59" si="6">INDEX($AA$3:$AA$226,MATCH(K44,$Z$3:$Z$226,0))</f>
        <v>CH4S</v>
      </c>
      <c r="N44">
        <f t="shared" si="4"/>
        <v>0</v>
      </c>
      <c r="P44">
        <f t="shared" si="5"/>
        <v>0</v>
      </c>
      <c r="Q44">
        <f t="shared" si="3"/>
        <v>0</v>
      </c>
      <c r="Z44" t="s">
        <v>38</v>
      </c>
      <c r="AA44" t="s">
        <v>1147</v>
      </c>
      <c r="AC44" t="s">
        <v>984</v>
      </c>
    </row>
    <row r="45" spans="3:30" x14ac:dyDescent="0.25">
      <c r="C45" t="s">
        <v>126</v>
      </c>
      <c r="D45">
        <f>IF($P45&gt;0,0,IFERROR(INDEX(Factors!$C$5:$C$61,MATCH($J45,Factors!$B$5:$B$61,0)),0))</f>
        <v>0</v>
      </c>
      <c r="E45">
        <f>IF($P45&gt;0,0,IFERROR(INDEX(Factors!$D$5:$D$61,MATCH($J45,Factors!$B$5:$B$61,0)),0))</f>
        <v>0</v>
      </c>
      <c r="F45">
        <f>IF($P45&gt;0,0,IFERROR(INDEX(Factors!$E$5:$E$61,MATCH($J45,Factors!$B$5:$B$61,0)),0))</f>
        <v>0</v>
      </c>
      <c r="G45">
        <f>IF(P45&gt;0,0,IFERROR(INDEX(Factors!$K$5:$K$61,MATCH(J45,Factors!$B$5:$B$61,0)),0))</f>
        <v>0</v>
      </c>
      <c r="J45" t="str">
        <f t="shared" si="0"/>
        <v>CMOX</v>
      </c>
      <c r="K45" t="str">
        <f t="shared" si="1"/>
        <v>CMOX</v>
      </c>
      <c r="L45" t="s">
        <v>127</v>
      </c>
      <c r="M45" t="str">
        <f t="shared" si="6"/>
        <v>CMOX</v>
      </c>
      <c r="N45">
        <f t="shared" si="4"/>
        <v>0</v>
      </c>
      <c r="P45">
        <f t="shared" si="5"/>
        <v>0</v>
      </c>
      <c r="Q45">
        <f t="shared" si="3"/>
        <v>0</v>
      </c>
      <c r="Z45" t="s">
        <v>40</v>
      </c>
      <c r="AA45" t="s">
        <v>1147</v>
      </c>
      <c r="AC45" t="s">
        <v>16</v>
      </c>
    </row>
    <row r="46" spans="3:30" x14ac:dyDescent="0.25">
      <c r="C46" t="s">
        <v>128</v>
      </c>
      <c r="D46">
        <f>IF($P46&gt;0,0,IFERROR(INDEX(Factors!$C$5:$C$61,MATCH($J46,Factors!$B$5:$B$61,0)),0))</f>
        <v>0</v>
      </c>
      <c r="E46">
        <f>IF($P46&gt;0,0,IFERROR(INDEX(Factors!$D$5:$D$61,MATCH($J46,Factors!$B$5:$B$61,0)),0))</f>
        <v>0</v>
      </c>
      <c r="F46">
        <f>IF($P46&gt;0,0,IFERROR(INDEX(Factors!$E$5:$E$61,MATCH($J46,Factors!$B$5:$B$61,0)),0))</f>
        <v>0</v>
      </c>
      <c r="G46">
        <f>IF(P46&gt;0,0,IFERROR(INDEX(Factors!$K$5:$K$61,MATCH(J46,Factors!$B$5:$B$61,0)),0))</f>
        <v>0</v>
      </c>
      <c r="J46" t="str">
        <f t="shared" si="0"/>
        <v>CO2S</v>
      </c>
      <c r="K46" t="str">
        <f t="shared" si="1"/>
        <v>CO2S</v>
      </c>
      <c r="L46" t="s">
        <v>129</v>
      </c>
      <c r="M46" t="str">
        <f t="shared" si="6"/>
        <v>CO2S</v>
      </c>
      <c r="N46">
        <f t="shared" si="4"/>
        <v>0</v>
      </c>
      <c r="P46">
        <f t="shared" si="5"/>
        <v>0</v>
      </c>
      <c r="Q46">
        <f t="shared" si="3"/>
        <v>0</v>
      </c>
      <c r="Z46" t="s">
        <v>34</v>
      </c>
      <c r="AA46" t="s">
        <v>1147</v>
      </c>
      <c r="AC46" t="s">
        <v>1045</v>
      </c>
    </row>
    <row r="47" spans="3:30" x14ac:dyDescent="0.25">
      <c r="C47" t="s">
        <v>130</v>
      </c>
      <c r="D47">
        <f>IF($P47&gt;0,0,IFERROR(INDEX(Factors!$C$5:$C$61,MATCH($J47,Factors!$B$5:$B$61,0)),0))</f>
        <v>96.25</v>
      </c>
      <c r="E47">
        <f>IF($P47&gt;0,0,IFERROR(INDEX(Factors!$D$5:$D$61,MATCH($J47,Factors!$B$5:$B$61,0)),0))</f>
        <v>1E-3</v>
      </c>
      <c r="F47">
        <f>IF($P47&gt;0,0,IFERROR(INDEX(Factors!$E$5:$E$61,MATCH($J47,Factors!$B$5:$B$61,0)),0))</f>
        <v>1.4E-3</v>
      </c>
      <c r="G47">
        <f>IF(P47&gt;0,0,IFERROR(INDEX(Factors!$K$5:$K$61,MATCH(J47,Factors!$B$5:$B$61,0)),0))</f>
        <v>96.704999999999998</v>
      </c>
      <c r="J47" t="str">
        <f t="shared" si="0"/>
        <v>COA</v>
      </c>
      <c r="K47" t="str">
        <f t="shared" si="1"/>
        <v>COA</v>
      </c>
      <c r="L47" t="s">
        <v>131</v>
      </c>
      <c r="M47" t="str">
        <f t="shared" si="6"/>
        <v>Coal</v>
      </c>
      <c r="N47" t="str">
        <f t="shared" si="4"/>
        <v>Coal</v>
      </c>
      <c r="P47">
        <f t="shared" si="5"/>
        <v>0</v>
      </c>
      <c r="Q47">
        <f t="shared" si="3"/>
        <v>0</v>
      </c>
      <c r="Z47" t="s">
        <v>36</v>
      </c>
      <c r="AA47" t="s">
        <v>1147</v>
      </c>
      <c r="AC47" t="s">
        <v>1119</v>
      </c>
    </row>
    <row r="48" spans="3:30" x14ac:dyDescent="0.25">
      <c r="C48" t="s">
        <v>132</v>
      </c>
      <c r="D48">
        <f>IF($P48&gt;0,0,IFERROR(INDEX(Factors!$C$5:$C$61,MATCH($J48,Factors!$B$5:$B$61,0)),0))</f>
        <v>0</v>
      </c>
      <c r="E48">
        <f>IF($P48&gt;0,0,IFERROR(INDEX(Factors!$D$5:$D$61,MATCH($J48,Factors!$B$5:$B$61,0)),0))</f>
        <v>0</v>
      </c>
      <c r="F48">
        <f>IF($P48&gt;0,0,IFERROR(INDEX(Factors!$E$5:$E$61,MATCH($J48,Factors!$B$5:$B$61,0)),0))</f>
        <v>0</v>
      </c>
      <c r="G48">
        <f>IF(P48&gt;0,0,IFERROR(INDEX(Factors!$K$5:$K$61,MATCH(J48,Factors!$B$5:$B$61,0)),0))</f>
        <v>0</v>
      </c>
      <c r="J48" t="str">
        <f t="shared" si="0"/>
        <v>ELC</v>
      </c>
      <c r="K48" t="str">
        <f t="shared" si="1"/>
        <v>ELC</v>
      </c>
      <c r="L48" t="s">
        <v>133</v>
      </c>
      <c r="M48" t="str">
        <f t="shared" si="6"/>
        <v>Electricity</v>
      </c>
      <c r="N48">
        <f t="shared" si="4"/>
        <v>0</v>
      </c>
      <c r="P48">
        <f t="shared" si="5"/>
        <v>0</v>
      </c>
      <c r="Q48">
        <f t="shared" si="3"/>
        <v>0</v>
      </c>
      <c r="Z48" t="s">
        <v>33</v>
      </c>
      <c r="AA48" t="s">
        <v>1147</v>
      </c>
      <c r="AC48" t="s">
        <v>1033</v>
      </c>
    </row>
    <row r="49" spans="3:29" x14ac:dyDescent="0.25">
      <c r="C49" t="s">
        <v>134</v>
      </c>
      <c r="D49">
        <f>IF($P49&gt;0,0,IFERROR(INDEX(Factors!$C$5:$C$61,MATCH($J49,Factors!$B$5:$B$61,0)),0))</f>
        <v>56.1</v>
      </c>
      <c r="E49">
        <f>IF($P49&gt;0,0,IFERROR(INDEX(Factors!$D$5:$D$61,MATCH($J49,Factors!$B$5:$B$61,0)),0))</f>
        <v>1E-3</v>
      </c>
      <c r="F49">
        <f>IF($P49&gt;0,0,IFERROR(INDEX(Factors!$E$5:$E$61,MATCH($J49,Factors!$B$5:$B$61,0)),0))</f>
        <v>1E-4</v>
      </c>
      <c r="G49">
        <f>IF(P49&gt;0,0,IFERROR(INDEX(Factors!$K$5:$K$61,MATCH(J49,Factors!$B$5:$B$61,0)),0))</f>
        <v>56.152000000000001</v>
      </c>
      <c r="J49" t="str">
        <f t="shared" si="0"/>
        <v>GAS</v>
      </c>
      <c r="K49" t="str">
        <f t="shared" si="1"/>
        <v>GAS</v>
      </c>
      <c r="L49" t="s">
        <v>135</v>
      </c>
      <c r="M49" t="str">
        <f t="shared" si="6"/>
        <v>Gas</v>
      </c>
      <c r="N49" t="str">
        <f t="shared" si="4"/>
        <v>Gas</v>
      </c>
      <c r="P49">
        <f t="shared" si="5"/>
        <v>0</v>
      </c>
      <c r="Q49">
        <f t="shared" si="3"/>
        <v>0</v>
      </c>
      <c r="Z49" t="s">
        <v>32</v>
      </c>
      <c r="AA49" t="s">
        <v>1147</v>
      </c>
      <c r="AC49" t="s">
        <v>985</v>
      </c>
    </row>
    <row r="50" spans="3:29" x14ac:dyDescent="0.25">
      <c r="C50" t="s">
        <v>136</v>
      </c>
      <c r="D50">
        <f>IF($P50&gt;0,0,IFERROR(INDEX(Factors!$C$5:$C$61,MATCH($J50,Factors!$B$5:$B$61,0)),0))</f>
        <v>0</v>
      </c>
      <c r="E50">
        <f>IF($P50&gt;0,0,IFERROR(INDEX(Factors!$D$5:$D$61,MATCH($J50,Factors!$B$5:$B$61,0)),0))</f>
        <v>0</v>
      </c>
      <c r="F50">
        <f>IF($P50&gt;0,0,IFERROR(INDEX(Factors!$E$5:$E$61,MATCH($J50,Factors!$B$5:$B$61,0)),0))</f>
        <v>0</v>
      </c>
      <c r="G50">
        <f>IF(P50&gt;0,0,IFERROR(INDEX(Factors!$K$5:$K$61,MATCH(J50,Factors!$B$5:$B$61,0)),0))</f>
        <v>0</v>
      </c>
      <c r="J50" t="str">
        <f t="shared" si="0"/>
        <v>N2OS</v>
      </c>
      <c r="K50" t="str">
        <f t="shared" si="1"/>
        <v>N2OS</v>
      </c>
      <c r="L50" t="s">
        <v>137</v>
      </c>
      <c r="M50" t="str">
        <f t="shared" si="6"/>
        <v>N2OS</v>
      </c>
      <c r="N50">
        <f t="shared" si="4"/>
        <v>0</v>
      </c>
      <c r="P50">
        <f t="shared" si="5"/>
        <v>0</v>
      </c>
      <c r="Q50">
        <f t="shared" si="3"/>
        <v>0</v>
      </c>
      <c r="Z50" t="s">
        <v>35</v>
      </c>
      <c r="AA50" t="s">
        <v>1147</v>
      </c>
      <c r="AC50" t="s">
        <v>12</v>
      </c>
    </row>
    <row r="51" spans="3:29" x14ac:dyDescent="0.25">
      <c r="C51" t="s">
        <v>138</v>
      </c>
      <c r="D51">
        <f>IF($P51&gt;0,0,IFERROR(INDEX(Factors!$C$5:$C$61,MATCH($J51,Factors!$B$5:$B$61,0)),0))</f>
        <v>0</v>
      </c>
      <c r="E51">
        <f>IF($P51&gt;0,0,IFERROR(INDEX(Factors!$D$5:$D$61,MATCH($J51,Factors!$B$5:$B$61,0)),0))</f>
        <v>0</v>
      </c>
      <c r="F51">
        <f>IF($P51&gt;0,0,IFERROR(INDEX(Factors!$E$5:$E$61,MATCH($J51,Factors!$B$5:$B$61,0)),0))</f>
        <v>0</v>
      </c>
      <c r="G51">
        <f>IF(P51&gt;0,0,IFERROR(INDEX(Factors!$K$5:$K$61,MATCH(J51,Factors!$B$5:$B$61,0)),0))</f>
        <v>0</v>
      </c>
      <c r="J51" t="str">
        <f t="shared" si="0"/>
        <v>NMVS</v>
      </c>
      <c r="K51" t="str">
        <f t="shared" si="1"/>
        <v>NMVS</v>
      </c>
      <c r="L51" t="s">
        <v>139</v>
      </c>
      <c r="M51" t="str">
        <f t="shared" si="6"/>
        <v>NMVS</v>
      </c>
      <c r="N51">
        <f t="shared" si="4"/>
        <v>0</v>
      </c>
      <c r="P51">
        <f t="shared" si="5"/>
        <v>0</v>
      </c>
      <c r="Q51">
        <f t="shared" si="3"/>
        <v>0</v>
      </c>
      <c r="Z51" t="s">
        <v>42</v>
      </c>
      <c r="AA51" t="s">
        <v>1112</v>
      </c>
      <c r="AC51" t="s">
        <v>1126</v>
      </c>
    </row>
    <row r="52" spans="3:29" x14ac:dyDescent="0.25">
      <c r="C52" t="s">
        <v>140</v>
      </c>
      <c r="D52">
        <f>IF($P52&gt;0,0,IFERROR(INDEX(Factors!$C$5:$C$61,MATCH($J52,Factors!$B$5:$B$61,0)),0))</f>
        <v>0</v>
      </c>
      <c r="E52">
        <f>IF($P52&gt;0,0,IFERROR(INDEX(Factors!$D$5:$D$61,MATCH($J52,Factors!$B$5:$B$61,0)),0))</f>
        <v>0</v>
      </c>
      <c r="F52">
        <f>IF($P52&gt;0,0,IFERROR(INDEX(Factors!$E$5:$E$61,MATCH($J52,Factors!$B$5:$B$61,0)),0))</f>
        <v>0</v>
      </c>
      <c r="G52">
        <f>IF(P52&gt;0,0,IFERROR(INDEX(Factors!$K$5:$K$61,MATCH(J52,Factors!$B$5:$B$61,0)),0))</f>
        <v>0</v>
      </c>
      <c r="J52" t="str">
        <f t="shared" si="0"/>
        <v>NOXS</v>
      </c>
      <c r="K52" t="str">
        <f t="shared" si="1"/>
        <v>NOXS</v>
      </c>
      <c r="L52" t="s">
        <v>141</v>
      </c>
      <c r="M52" t="str">
        <f t="shared" si="6"/>
        <v>NOXS</v>
      </c>
      <c r="N52">
        <f t="shared" si="4"/>
        <v>0</v>
      </c>
      <c r="P52">
        <f t="shared" si="5"/>
        <v>0</v>
      </c>
      <c r="Q52">
        <f t="shared" si="3"/>
        <v>0</v>
      </c>
      <c r="Z52" t="s">
        <v>43</v>
      </c>
      <c r="AA52" t="s">
        <v>1112</v>
      </c>
      <c r="AC52" t="s">
        <v>1125</v>
      </c>
    </row>
    <row r="53" spans="3:29" x14ac:dyDescent="0.25">
      <c r="C53" t="s">
        <v>142</v>
      </c>
      <c r="D53">
        <f>IF($P53&gt;0,0,IFERROR(INDEX(Factors!$C$5:$C$61,MATCH($J53,Factors!$B$5:$B$61,0)),0))</f>
        <v>74.066699999999997</v>
      </c>
      <c r="E53">
        <f>IF($P53&gt;0,0,IFERROR(INDEX(Factors!$D$5:$D$61,MATCH($J53,Factors!$B$5:$B$61,0)),0))</f>
        <v>3.0000000000000001E-3</v>
      </c>
      <c r="F53">
        <f>IF($P53&gt;0,0,IFERROR(INDEX(Factors!$E$5:$E$61,MATCH($J53,Factors!$B$5:$B$61,0)),0))</f>
        <v>5.9999999999999995E-4</v>
      </c>
      <c r="G53">
        <f>IF(P53&gt;0,0,IFERROR(INDEX(Factors!$K$5:$K$61,MATCH(J53,Factors!$B$5:$B$61,0)),0))</f>
        <v>74.315700000000007</v>
      </c>
      <c r="J53" t="str">
        <f t="shared" si="0"/>
        <v>ODS</v>
      </c>
      <c r="K53" t="str">
        <f t="shared" si="1"/>
        <v>ODS</v>
      </c>
      <c r="L53" t="s">
        <v>143</v>
      </c>
      <c r="M53" t="str">
        <f t="shared" si="6"/>
        <v>Diesel</v>
      </c>
      <c r="N53" t="str">
        <f t="shared" si="4"/>
        <v>Diesel</v>
      </c>
      <c r="P53">
        <f t="shared" si="5"/>
        <v>0</v>
      </c>
      <c r="Q53">
        <f t="shared" si="3"/>
        <v>0</v>
      </c>
      <c r="Z53" t="s">
        <v>41</v>
      </c>
      <c r="AA53" t="s">
        <v>1112</v>
      </c>
      <c r="AC53" t="s">
        <v>1115</v>
      </c>
    </row>
    <row r="54" spans="3:29" x14ac:dyDescent="0.25">
      <c r="C54" t="s">
        <v>144</v>
      </c>
      <c r="D54">
        <f>IF($P54&gt;0,0,IFERROR(INDEX(Factors!$C$5:$C$61,MATCH($J54,Factors!$B$5:$B$61,0)),0))</f>
        <v>69.3</v>
      </c>
      <c r="E54">
        <f>IF($P54&gt;0,0,IFERROR(INDEX(Factors!$D$5:$D$61,MATCH($J54,Factors!$B$5:$B$61,0)),0))</f>
        <v>3.0000000000000001E-3</v>
      </c>
      <c r="F54">
        <f>IF($P54&gt;0,0,IFERROR(INDEX(Factors!$E$5:$E$61,MATCH($J54,Factors!$B$5:$B$61,0)),0))</f>
        <v>5.9999999999999995E-4</v>
      </c>
      <c r="G54">
        <f>IF(P54&gt;0,0,IFERROR(INDEX(Factors!$K$5:$K$61,MATCH(J54,Factors!$B$5:$B$61,0)),0))</f>
        <v>69.549000000000007</v>
      </c>
      <c r="J54" t="str">
        <f t="shared" si="0"/>
        <v>OGS</v>
      </c>
      <c r="K54" t="str">
        <f t="shared" si="1"/>
        <v>OGS</v>
      </c>
      <c r="L54" t="s">
        <v>145</v>
      </c>
      <c r="M54" t="str">
        <f t="shared" si="6"/>
        <v>Gasoline</v>
      </c>
      <c r="N54" t="str">
        <f t="shared" si="4"/>
        <v>Motor gasoline</v>
      </c>
      <c r="P54">
        <f t="shared" si="5"/>
        <v>0</v>
      </c>
      <c r="Q54">
        <f t="shared" si="3"/>
        <v>0</v>
      </c>
      <c r="Z54" t="s">
        <v>45</v>
      </c>
      <c r="AA54" t="s">
        <v>1113</v>
      </c>
      <c r="AC54" t="s">
        <v>1120</v>
      </c>
    </row>
    <row r="55" spans="3:29" x14ac:dyDescent="0.25">
      <c r="C55" t="s">
        <v>146</v>
      </c>
      <c r="D55">
        <f>IF($P55&gt;0,0,IFERROR(INDEX(Factors!$C$5:$C$61,MATCH($J55,Factors!$B$5:$B$61,0)),0))</f>
        <v>77.400000000000006</v>
      </c>
      <c r="E55">
        <f>IF($P55&gt;0,0,IFERROR(INDEX(Factors!$D$5:$D$61,MATCH($J55,Factors!$B$5:$B$61,0)),0))</f>
        <v>3.0000000000000001E-3</v>
      </c>
      <c r="F55">
        <f>IF($P55&gt;0,0,IFERROR(INDEX(Factors!$E$5:$E$61,MATCH($J55,Factors!$B$5:$B$61,0)),0))</f>
        <v>5.9999999999999995E-4</v>
      </c>
      <c r="G55">
        <f>IF(P55&gt;0,0,IFERROR(INDEX(Factors!$K$5:$K$61,MATCH(J55,Factors!$B$5:$B$61,0)),0))</f>
        <v>77.649000000000015</v>
      </c>
      <c r="J55" t="str">
        <f t="shared" si="0"/>
        <v>OHF</v>
      </c>
      <c r="K55" t="str">
        <f t="shared" si="1"/>
        <v>OHF</v>
      </c>
      <c r="L55" t="s">
        <v>147</v>
      </c>
      <c r="M55" t="str">
        <f t="shared" si="6"/>
        <v>HFO</v>
      </c>
      <c r="N55" t="str">
        <f t="shared" si="4"/>
        <v>Residual Fuel Oil (HFO)</v>
      </c>
      <c r="P55">
        <f t="shared" si="5"/>
        <v>0</v>
      </c>
      <c r="Q55">
        <f t="shared" si="3"/>
        <v>0</v>
      </c>
      <c r="Z55" t="s">
        <v>44</v>
      </c>
      <c r="AA55" t="s">
        <v>1114</v>
      </c>
      <c r="AC55" t="s">
        <v>56</v>
      </c>
    </row>
    <row r="56" spans="3:29" x14ac:dyDescent="0.25">
      <c r="C56" t="s">
        <v>148</v>
      </c>
      <c r="D56">
        <f>IF($P56&gt;0,0,IFERROR(INDEX(Factors!$C$5:$C$61,MATCH($J56,Factors!$B$5:$B$61,0)),0))</f>
        <v>72.900000000000006</v>
      </c>
      <c r="E56">
        <f>IF($P56&gt;0,0,IFERROR(INDEX(Factors!$D$5:$D$61,MATCH($J56,Factors!$B$5:$B$61,0)),0))</f>
        <v>3.0000000000000001E-3</v>
      </c>
      <c r="F56">
        <f>IF($P56&gt;0,0,IFERROR(INDEX(Factors!$E$5:$E$61,MATCH($J56,Factors!$B$5:$B$61,0)),0))</f>
        <v>5.9999999999999995E-4</v>
      </c>
      <c r="G56">
        <f>IF(P56&gt;0,0,IFERROR(INDEX(Factors!$K$5:$K$61,MATCH(J56,Factors!$B$5:$B$61,0)),0))</f>
        <v>73.149000000000015</v>
      </c>
      <c r="J56" t="str">
        <f t="shared" si="0"/>
        <v>OKE</v>
      </c>
      <c r="K56" t="str">
        <f t="shared" si="1"/>
        <v>OKE</v>
      </c>
      <c r="L56" t="s">
        <v>149</v>
      </c>
      <c r="M56" t="str">
        <f t="shared" si="6"/>
        <v>Kerosene</v>
      </c>
      <c r="N56" t="str">
        <f t="shared" si="4"/>
        <v>Kerosene</v>
      </c>
      <c r="P56">
        <f t="shared" si="5"/>
        <v>0</v>
      </c>
      <c r="Q56">
        <f t="shared" si="3"/>
        <v>0</v>
      </c>
      <c r="Z56" t="s">
        <v>57</v>
      </c>
      <c r="AA56" t="s">
        <v>1115</v>
      </c>
      <c r="AC56">
        <v>0</v>
      </c>
    </row>
    <row r="57" spans="3:29" x14ac:dyDescent="0.25">
      <c r="C57" t="s">
        <v>150</v>
      </c>
      <c r="D57">
        <f>IF($P57&gt;0,0,IFERROR(INDEX(Factors!$C$5:$C$61,MATCH($J57,Factors!$B$5:$B$61,0)),0))</f>
        <v>63.1</v>
      </c>
      <c r="E57">
        <f>IF($P57&gt;0,0,IFERROR(INDEX(Factors!$D$5:$D$61,MATCH($J57,Factors!$B$5:$B$61,0)),0))</f>
        <v>3.0000000000000001E-3</v>
      </c>
      <c r="F57">
        <f>IF($P57&gt;0,0,IFERROR(INDEX(Factors!$E$5:$E$61,MATCH($J57,Factors!$B$5:$B$61,0)),0))</f>
        <v>1E-4</v>
      </c>
      <c r="G57">
        <f>IF(P57&gt;0,0,IFERROR(INDEX(Factors!$K$5:$K$61,MATCH(J57,Factors!$B$5:$B$61,0)),0))</f>
        <v>63.194000000000003</v>
      </c>
      <c r="J57" t="str">
        <f t="shared" si="0"/>
        <v>OLP</v>
      </c>
      <c r="K57" t="str">
        <f t="shared" si="1"/>
        <v>OLP</v>
      </c>
      <c r="L57" t="s">
        <v>151</v>
      </c>
      <c r="M57" t="str">
        <f t="shared" si="6"/>
        <v>LPG</v>
      </c>
      <c r="N57" t="str">
        <f t="shared" si="4"/>
        <v>LPG</v>
      </c>
      <c r="P57">
        <f t="shared" si="5"/>
        <v>0</v>
      </c>
      <c r="Q57">
        <f t="shared" si="3"/>
        <v>0</v>
      </c>
      <c r="Z57" t="s">
        <v>46</v>
      </c>
      <c r="AA57" t="s">
        <v>1116</v>
      </c>
    </row>
    <row r="58" spans="3:29" x14ac:dyDescent="0.25">
      <c r="C58" t="s">
        <v>152</v>
      </c>
      <c r="D58">
        <f>IF($P58&gt;0,0,IFERROR(INDEX(Factors!$C$5:$C$61,MATCH($J58,Factors!$B$5:$B$61,0)),0))</f>
        <v>0</v>
      </c>
      <c r="E58">
        <f>IF($P58&gt;0,0,IFERROR(INDEX(Factors!$D$5:$D$61,MATCH($J58,Factors!$B$5:$B$61,0)),0))</f>
        <v>0</v>
      </c>
      <c r="F58">
        <f>IF($P58&gt;0,0,IFERROR(INDEX(Factors!$E$5:$E$61,MATCH($J58,Factors!$B$5:$B$61,0)),0))</f>
        <v>0</v>
      </c>
      <c r="G58">
        <f>IF(P58&gt;0,0,IFERROR(INDEX(Factors!$K$5:$K$61,MATCH(J58,Factors!$B$5:$B$61,0)),0))</f>
        <v>0</v>
      </c>
      <c r="J58" t="str">
        <f t="shared" si="0"/>
        <v>P10S</v>
      </c>
      <c r="K58" t="str">
        <f t="shared" si="1"/>
        <v>P10S</v>
      </c>
      <c r="L58" t="s">
        <v>153</v>
      </c>
      <c r="M58" t="str">
        <f t="shared" si="6"/>
        <v>P10S</v>
      </c>
      <c r="N58">
        <f t="shared" si="4"/>
        <v>0</v>
      </c>
      <c r="P58">
        <f t="shared" si="5"/>
        <v>0</v>
      </c>
      <c r="Q58">
        <f t="shared" si="3"/>
        <v>0</v>
      </c>
      <c r="Z58" t="s">
        <v>47</v>
      </c>
      <c r="AA58" t="s">
        <v>1117</v>
      </c>
    </row>
    <row r="59" spans="3:29" x14ac:dyDescent="0.25">
      <c r="C59" t="s">
        <v>154</v>
      </c>
      <c r="D59">
        <f>IF($P59&gt;0,0,IFERROR(INDEX(Factors!$C$5:$C$61,MATCH($J59,Factors!$B$5:$B$61,0)),0))</f>
        <v>0</v>
      </c>
      <c r="E59">
        <f>IF($P59&gt;0,0,IFERROR(INDEX(Factors!$D$5:$D$61,MATCH($J59,Factors!$B$5:$B$61,0)),0))</f>
        <v>0</v>
      </c>
      <c r="F59">
        <f>IF($P59&gt;0,0,IFERROR(INDEX(Factors!$E$5:$E$61,MATCH($J59,Factors!$B$5:$B$61,0)),0))</f>
        <v>0</v>
      </c>
      <c r="G59">
        <f>IF(P59&gt;0,0,IFERROR(INDEX(Factors!$K$5:$K$61,MATCH(J59,Factors!$B$5:$B$61,0)),0))</f>
        <v>0</v>
      </c>
      <c r="J59" t="str">
        <f t="shared" si="0"/>
        <v>SOXS</v>
      </c>
      <c r="K59" t="str">
        <f t="shared" si="1"/>
        <v>SOXS</v>
      </c>
      <c r="L59" t="s">
        <v>155</v>
      </c>
      <c r="M59" t="str">
        <f t="shared" si="6"/>
        <v>SOXS</v>
      </c>
      <c r="N59">
        <f t="shared" si="4"/>
        <v>0</v>
      </c>
      <c r="P59">
        <f t="shared" si="5"/>
        <v>0</v>
      </c>
      <c r="Q59">
        <f t="shared" si="3"/>
        <v>0</v>
      </c>
      <c r="Z59" t="s">
        <v>48</v>
      </c>
      <c r="AA59" t="s">
        <v>1118</v>
      </c>
    </row>
    <row r="60" spans="3:29" x14ac:dyDescent="0.25">
      <c r="C60" t="s">
        <v>28</v>
      </c>
      <c r="D60">
        <f>IF($P60&gt;0,0,IFERROR(INDEX(Factors!$C$5:$C$61,MATCH($J60,Factors!$B$5:$B$61,0)),0))</f>
        <v>0</v>
      </c>
      <c r="E60">
        <f>IF($P60&gt;0,0,IFERROR(INDEX(Factors!$D$5:$D$61,MATCH($J60,Factors!$B$5:$B$61,0)),0))</f>
        <v>0</v>
      </c>
      <c r="F60">
        <f>IF($P60&gt;0,0,IFERROR(INDEX(Factors!$E$5:$E$61,MATCH($J60,Factors!$B$5:$B$61,0)),0))</f>
        <v>0</v>
      </c>
      <c r="G60">
        <f>IF(P60&gt;0,0,IFERROR(INDEX(Factors!$K$5:$K$61,MATCH(J60,Factors!$B$5:$B$61,0)),0))</f>
        <v>0</v>
      </c>
      <c r="J60" t="str">
        <f t="shared" si="0"/>
        <v/>
      </c>
      <c r="K60" t="str">
        <f t="shared" si="1"/>
        <v>CRB</v>
      </c>
      <c r="L60" t="s">
        <v>156</v>
      </c>
      <c r="M60" t="s">
        <v>1103</v>
      </c>
      <c r="N60" t="str">
        <f t="shared" si="4"/>
        <v>Coal</v>
      </c>
      <c r="P60">
        <f t="shared" si="5"/>
        <v>0</v>
      </c>
      <c r="Q60">
        <f t="shared" si="3"/>
        <v>0</v>
      </c>
      <c r="Z60" t="s">
        <v>978</v>
      </c>
      <c r="AA60" t="str">
        <f t="shared" ref="AA60:AA66" si="7">Z60</f>
        <v>CH4R</v>
      </c>
    </row>
    <row r="61" spans="3:29" x14ac:dyDescent="0.25">
      <c r="C61" t="s">
        <v>30</v>
      </c>
      <c r="D61">
        <f>IF($P61&gt;0,0,IFERROR(INDEX(Factors!$C$5:$C$61,MATCH($J61,Factors!$B$5:$B$61,0)),0))</f>
        <v>0</v>
      </c>
      <c r="E61">
        <f>IF($P61&gt;0,0,IFERROR(INDEX(Factors!$D$5:$D$61,MATCH($J61,Factors!$B$5:$B$61,0)),0))</f>
        <v>0</v>
      </c>
      <c r="F61">
        <f>IF($P61&gt;0,0,IFERROR(INDEX(Factors!$E$5:$E$61,MATCH($J61,Factors!$B$5:$B$61,0)),0))</f>
        <v>0</v>
      </c>
      <c r="G61">
        <f>IF(P61&gt;0,0,IFERROR(INDEX(Factors!$K$5:$K$61,MATCH(J61,Factors!$B$5:$B$61,0)),0))</f>
        <v>0</v>
      </c>
      <c r="J61" t="str">
        <f t="shared" si="0"/>
        <v>C</v>
      </c>
      <c r="K61" t="str">
        <f t="shared" si="1"/>
        <v>C</v>
      </c>
      <c r="L61" t="s">
        <v>157</v>
      </c>
      <c r="M61">
        <f t="shared" ref="M61:M81" si="8">INDEX($AA$3:$AA$226,MATCH(K61,$Z$3:$Z$226,0))</f>
        <v>0</v>
      </c>
      <c r="N61">
        <f t="shared" si="4"/>
        <v>0</v>
      </c>
      <c r="P61">
        <f t="shared" si="5"/>
        <v>0</v>
      </c>
      <c r="Q61">
        <f t="shared" si="3"/>
        <v>0</v>
      </c>
      <c r="Z61" t="s">
        <v>979</v>
      </c>
      <c r="AA61" t="str">
        <f t="shared" si="7"/>
        <v>CMOR</v>
      </c>
    </row>
    <row r="62" spans="3:29" x14ac:dyDescent="0.25">
      <c r="C62" t="s">
        <v>37</v>
      </c>
      <c r="D62">
        <f>IF($P62&gt;0,0,IFERROR(INDEX(Factors!$C$5:$C$61,MATCH($J62,Factors!$B$5:$B$61,0)),0))</f>
        <v>0</v>
      </c>
      <c r="E62">
        <f>IF($P62&gt;0,0,IFERROR(INDEX(Factors!$D$5:$D$61,MATCH($J62,Factors!$B$5:$B$61,0)),0))</f>
        <v>0</v>
      </c>
      <c r="F62">
        <f>IF($P62&gt;0,0,IFERROR(INDEX(Factors!$E$5:$E$61,MATCH($J62,Factors!$B$5:$B$61,0)),0))</f>
        <v>0</v>
      </c>
      <c r="G62">
        <f>IF(P62&gt;0,0,IFERROR(INDEX(Factors!$K$5:$K$61,MATCH(J62,Factors!$B$5:$B$61,0)),0))</f>
        <v>0</v>
      </c>
      <c r="J62" t="str">
        <f t="shared" si="0"/>
        <v/>
      </c>
      <c r="K62" t="str">
        <f t="shared" si="1"/>
        <v>GIB</v>
      </c>
      <c r="L62" t="s">
        <v>158</v>
      </c>
      <c r="M62" t="str">
        <f t="shared" si="8"/>
        <v>Gas</v>
      </c>
      <c r="N62" t="str">
        <f t="shared" si="4"/>
        <v>Gas</v>
      </c>
      <c r="P62">
        <f t="shared" si="5"/>
        <v>0</v>
      </c>
      <c r="Q62">
        <f t="shared" si="3"/>
        <v>0</v>
      </c>
      <c r="Z62" t="s">
        <v>980</v>
      </c>
      <c r="AA62" t="str">
        <f t="shared" si="7"/>
        <v>CO2R</v>
      </c>
    </row>
    <row r="63" spans="3:29" x14ac:dyDescent="0.25">
      <c r="C63" t="s">
        <v>39</v>
      </c>
      <c r="D63">
        <f>IF($P63&gt;0,0,IFERROR(INDEX(Factors!$C$5:$C$61,MATCH($J63,Factors!$B$5:$B$61,0)),0))</f>
        <v>0</v>
      </c>
      <c r="E63">
        <f>IF($P63&gt;0,0,IFERROR(INDEX(Factors!$D$5:$D$61,MATCH($J63,Factors!$B$5:$B$61,0)),0))</f>
        <v>0</v>
      </c>
      <c r="F63">
        <f>IF($P63&gt;0,0,IFERROR(INDEX(Factors!$E$5:$E$61,MATCH($J63,Factors!$B$5:$B$61,0)),0))</f>
        <v>0</v>
      </c>
      <c r="G63">
        <f>IF(P63&gt;0,0,IFERROR(INDEX(Factors!$K$5:$K$61,MATCH(J63,Factors!$B$5:$B$61,0)),0))</f>
        <v>0</v>
      </c>
      <c r="J63" t="str">
        <f t="shared" si="0"/>
        <v/>
      </c>
      <c r="K63" t="str">
        <f t="shared" si="1"/>
        <v>GIC</v>
      </c>
      <c r="L63" t="s">
        <v>159</v>
      </c>
      <c r="M63" t="str">
        <f t="shared" si="8"/>
        <v>Gas</v>
      </c>
      <c r="N63" t="str">
        <f t="shared" si="4"/>
        <v>Gas</v>
      </c>
      <c r="P63">
        <f t="shared" si="5"/>
        <v>0</v>
      </c>
      <c r="Q63">
        <f t="shared" si="3"/>
        <v>0</v>
      </c>
      <c r="Z63" t="s">
        <v>981</v>
      </c>
      <c r="AA63" t="str">
        <f t="shared" si="7"/>
        <v>N2OR</v>
      </c>
    </row>
    <row r="64" spans="3:29" x14ac:dyDescent="0.25">
      <c r="C64" t="s">
        <v>38</v>
      </c>
      <c r="D64">
        <f>IF($P64&gt;0,0,IFERROR(INDEX(Factors!$C$5:$C$61,MATCH($J64,Factors!$B$5:$B$61,0)),0))</f>
        <v>0</v>
      </c>
      <c r="E64">
        <f>IF($P64&gt;0,0,IFERROR(INDEX(Factors!$D$5:$D$61,MATCH($J64,Factors!$B$5:$B$61,0)),0))</f>
        <v>0</v>
      </c>
      <c r="F64">
        <f>IF($P64&gt;0,0,IFERROR(INDEX(Factors!$E$5:$E$61,MATCH($J64,Factors!$B$5:$B$61,0)),0))</f>
        <v>0</v>
      </c>
      <c r="G64">
        <f>IF(P64&gt;0,0,IFERROR(INDEX(Factors!$K$5:$K$61,MATCH(J64,Factors!$B$5:$B$61,0)),0))</f>
        <v>0</v>
      </c>
      <c r="J64" t="str">
        <f t="shared" si="0"/>
        <v/>
      </c>
      <c r="K64" t="str">
        <f t="shared" si="1"/>
        <v>GIH</v>
      </c>
      <c r="L64" t="s">
        <v>160</v>
      </c>
      <c r="M64" t="str">
        <f t="shared" si="8"/>
        <v>Gas</v>
      </c>
      <c r="N64" t="str">
        <f t="shared" si="4"/>
        <v>Gas</v>
      </c>
      <c r="P64">
        <f t="shared" si="5"/>
        <v>0</v>
      </c>
      <c r="Q64">
        <f t="shared" si="3"/>
        <v>0</v>
      </c>
      <c r="Z64" t="s">
        <v>982</v>
      </c>
      <c r="AA64" t="str">
        <f t="shared" si="7"/>
        <v>NMVR</v>
      </c>
    </row>
    <row r="65" spans="3:27" x14ac:dyDescent="0.25">
      <c r="C65" t="s">
        <v>40</v>
      </c>
      <c r="D65">
        <f>IF($P65&gt;0,0,IFERROR(INDEX(Factors!$C$5:$C$61,MATCH($J65,Factors!$B$5:$B$61,0)),0))</f>
        <v>0</v>
      </c>
      <c r="E65">
        <f>IF($P65&gt;0,0,IFERROR(INDEX(Factors!$D$5:$D$61,MATCH($J65,Factors!$B$5:$B$61,0)),0))</f>
        <v>0</v>
      </c>
      <c r="F65">
        <f>IF($P65&gt;0,0,IFERROR(INDEX(Factors!$E$5:$E$61,MATCH($J65,Factors!$B$5:$B$61,0)),0))</f>
        <v>0</v>
      </c>
      <c r="G65">
        <f>IF(P65&gt;0,0,IFERROR(INDEX(Factors!$K$5:$K$61,MATCH(J65,Factors!$B$5:$B$61,0)),0))</f>
        <v>0</v>
      </c>
      <c r="J65" t="str">
        <f t="shared" si="0"/>
        <v/>
      </c>
      <c r="K65" t="str">
        <f t="shared" si="1"/>
        <v>GIM</v>
      </c>
      <c r="L65" t="s">
        <v>161</v>
      </c>
      <c r="M65" t="str">
        <f t="shared" si="8"/>
        <v>Gas</v>
      </c>
      <c r="N65" t="str">
        <f t="shared" si="4"/>
        <v>Gas</v>
      </c>
      <c r="P65">
        <f t="shared" si="5"/>
        <v>0</v>
      </c>
      <c r="Q65">
        <f t="shared" si="3"/>
        <v>0</v>
      </c>
      <c r="Z65" t="s">
        <v>983</v>
      </c>
      <c r="AA65" t="str">
        <f t="shared" si="7"/>
        <v>NOXR</v>
      </c>
    </row>
    <row r="66" spans="3:27" x14ac:dyDescent="0.25">
      <c r="C66" t="s">
        <v>34</v>
      </c>
      <c r="D66">
        <f>IF($P66&gt;0,0,IFERROR(INDEX(Factors!$C$5:$C$61,MATCH($J66,Factors!$B$5:$B$61,0)),0))</f>
        <v>0</v>
      </c>
      <c r="E66">
        <f>IF($P66&gt;0,0,IFERROR(INDEX(Factors!$D$5:$D$61,MATCH($J66,Factors!$B$5:$B$61,0)),0))</f>
        <v>0</v>
      </c>
      <c r="F66">
        <f>IF($P66&gt;0,0,IFERROR(INDEX(Factors!$E$5:$E$61,MATCH($J66,Factors!$B$5:$B$61,0)),0))</f>
        <v>0</v>
      </c>
      <c r="G66">
        <f>IF(P66&gt;0,0,IFERROR(INDEX(Factors!$K$5:$K$61,MATCH(J66,Factors!$B$5:$B$61,0)),0))</f>
        <v>0</v>
      </c>
      <c r="J66" t="str">
        <f t="shared" si="0"/>
        <v/>
      </c>
      <c r="K66" t="str">
        <f t="shared" si="1"/>
        <v>GRL</v>
      </c>
      <c r="L66" t="s">
        <v>162</v>
      </c>
      <c r="M66" t="str">
        <f t="shared" si="8"/>
        <v>Gas</v>
      </c>
      <c r="N66" t="str">
        <f t="shared" si="4"/>
        <v>Gas</v>
      </c>
      <c r="P66">
        <f t="shared" si="5"/>
        <v>0</v>
      </c>
      <c r="Q66">
        <f t="shared" si="3"/>
        <v>0</v>
      </c>
      <c r="Z66" t="s">
        <v>984</v>
      </c>
      <c r="AA66" t="str">
        <f t="shared" si="7"/>
        <v>P10R</v>
      </c>
    </row>
    <row r="67" spans="3:27" x14ac:dyDescent="0.25">
      <c r="C67" t="s">
        <v>36</v>
      </c>
      <c r="D67">
        <f>IF($P67&gt;0,0,IFERROR(INDEX(Factors!$C$5:$C$61,MATCH($J67,Factors!$B$5:$B$61,0)),0))</f>
        <v>0</v>
      </c>
      <c r="E67">
        <f>IF($P67&gt;0,0,IFERROR(INDEX(Factors!$D$5:$D$61,MATCH($J67,Factors!$B$5:$B$61,0)),0))</f>
        <v>0</v>
      </c>
      <c r="F67">
        <f>IF($P67&gt;0,0,IFERROR(INDEX(Factors!$E$5:$E$61,MATCH($J67,Factors!$B$5:$B$61,0)),0))</f>
        <v>0</v>
      </c>
      <c r="G67">
        <f>IF(P67&gt;0,0,IFERROR(INDEX(Factors!$K$5:$K$61,MATCH(J67,Factors!$B$5:$B$61,0)),0))</f>
        <v>0</v>
      </c>
      <c r="J67" t="str">
        <f t="shared" ref="J67:J130" si="9">IFERROR(RIGHT(C67,LEN(C67)-3),"")</f>
        <v/>
      </c>
      <c r="K67" t="str">
        <f t="shared" ref="K67:K130" si="10">IF(LEN(C67)=3,C67,J67)</f>
        <v>GRM</v>
      </c>
      <c r="L67" t="s">
        <v>163</v>
      </c>
      <c r="M67" t="str">
        <f t="shared" si="8"/>
        <v>Gas</v>
      </c>
      <c r="N67" t="str">
        <f t="shared" si="4"/>
        <v>Gas</v>
      </c>
      <c r="P67">
        <f t="shared" si="5"/>
        <v>0</v>
      </c>
      <c r="Q67">
        <f t="shared" ref="Q67:Q130" si="11">IFERROR(SEARCH($Q$2,C67),0)</f>
        <v>0</v>
      </c>
      <c r="Z67" t="s">
        <v>55</v>
      </c>
      <c r="AA67" t="s">
        <v>1119</v>
      </c>
    </row>
    <row r="68" spans="3:27" x14ac:dyDescent="0.25">
      <c r="C68" t="s">
        <v>33</v>
      </c>
      <c r="D68">
        <f>IF($P68&gt;0,0,IFERROR(INDEX(Factors!$C$5:$C$61,MATCH($J68,Factors!$B$5:$B$61,0)),0))</f>
        <v>0</v>
      </c>
      <c r="E68">
        <f>IF($P68&gt;0,0,IFERROR(INDEX(Factors!$D$5:$D$61,MATCH($J68,Factors!$B$5:$B$61,0)),0))</f>
        <v>0</v>
      </c>
      <c r="F68">
        <f>IF($P68&gt;0,0,IFERROR(INDEX(Factors!$E$5:$E$61,MATCH($J68,Factors!$B$5:$B$61,0)),0))</f>
        <v>0</v>
      </c>
      <c r="G68">
        <f>IF(P68&gt;0,0,IFERROR(INDEX(Factors!$K$5:$K$61,MATCH(J68,Factors!$B$5:$B$61,0)),0))</f>
        <v>0</v>
      </c>
      <c r="J68" t="str">
        <f t="shared" si="9"/>
        <v/>
      </c>
      <c r="K68" t="str">
        <f t="shared" si="10"/>
        <v>GRN</v>
      </c>
      <c r="L68" t="s">
        <v>164</v>
      </c>
      <c r="M68" t="str">
        <f t="shared" si="8"/>
        <v>Gas</v>
      </c>
      <c r="N68" t="str">
        <f t="shared" ref="N68:N131" si="12">INDEX($AD$3:$AD$56,MATCH(M68,$AC$3:$AC$56,0))</f>
        <v>Gas</v>
      </c>
      <c r="P68">
        <f t="shared" ref="P68:P131" si="13">SUM(Q68:U68)</f>
        <v>0</v>
      </c>
      <c r="Q68">
        <f t="shared" si="11"/>
        <v>0</v>
      </c>
      <c r="Z68" t="s">
        <v>985</v>
      </c>
      <c r="AA68" t="str">
        <f>Z68</f>
        <v>SOXR</v>
      </c>
    </row>
    <row r="69" spans="3:27" x14ac:dyDescent="0.25">
      <c r="C69" t="s">
        <v>32</v>
      </c>
      <c r="D69">
        <f>IF($P69&gt;0,0,IFERROR(INDEX(Factors!$C$5:$C$61,MATCH($J69,Factors!$B$5:$B$61,0)),0))</f>
        <v>0</v>
      </c>
      <c r="E69">
        <f>IF($P69&gt;0,0,IFERROR(INDEX(Factors!$D$5:$D$61,MATCH($J69,Factors!$B$5:$B$61,0)),0))</f>
        <v>0</v>
      </c>
      <c r="F69">
        <f>IF($P69&gt;0,0,IFERROR(INDEX(Factors!$E$5:$E$61,MATCH($J69,Factors!$B$5:$B$61,0)),0))</f>
        <v>0</v>
      </c>
      <c r="G69">
        <f>IF(P69&gt;0,0,IFERROR(INDEX(Factors!$K$5:$K$61,MATCH(J69,Factors!$B$5:$B$61,0)),0))</f>
        <v>0</v>
      </c>
      <c r="J69" t="str">
        <f t="shared" si="9"/>
        <v/>
      </c>
      <c r="K69" t="str">
        <f t="shared" si="10"/>
        <v>GRS</v>
      </c>
      <c r="L69" t="s">
        <v>165</v>
      </c>
      <c r="M69" t="str">
        <f t="shared" si="8"/>
        <v>Gas</v>
      </c>
      <c r="N69" t="str">
        <f t="shared" si="12"/>
        <v>Gas</v>
      </c>
      <c r="P69">
        <f t="shared" si="13"/>
        <v>0</v>
      </c>
      <c r="Q69">
        <f t="shared" si="11"/>
        <v>0</v>
      </c>
      <c r="Z69" t="s">
        <v>56</v>
      </c>
      <c r="AA69" t="str">
        <f>Z69</f>
        <v>WND</v>
      </c>
    </row>
    <row r="70" spans="3:27" x14ac:dyDescent="0.25">
      <c r="C70" t="s">
        <v>35</v>
      </c>
      <c r="D70">
        <f>IF($P70&gt;0,0,IFERROR(INDEX(Factors!$C$5:$C$61,MATCH($J70,Factors!$B$5:$B$61,0)),0))</f>
        <v>0</v>
      </c>
      <c r="E70">
        <f>IF($P70&gt;0,0,IFERROR(INDEX(Factors!$D$5:$D$61,MATCH($J70,Factors!$B$5:$B$61,0)),0))</f>
        <v>0</v>
      </c>
      <c r="F70">
        <f>IF($P70&gt;0,0,IFERROR(INDEX(Factors!$E$5:$E$61,MATCH($J70,Factors!$B$5:$B$61,0)),0))</f>
        <v>0</v>
      </c>
      <c r="G70">
        <f>IF(P70&gt;0,0,IFERROR(INDEX(Factors!$K$5:$K$61,MATCH(J70,Factors!$B$5:$B$61,0)),0))</f>
        <v>0</v>
      </c>
      <c r="J70" t="str">
        <f t="shared" si="9"/>
        <v/>
      </c>
      <c r="K70" t="str">
        <f t="shared" si="10"/>
        <v>GWL</v>
      </c>
      <c r="L70" t="s">
        <v>166</v>
      </c>
      <c r="M70" t="str">
        <f t="shared" si="8"/>
        <v>Gas</v>
      </c>
      <c r="N70" t="str">
        <f t="shared" si="12"/>
        <v>Gas</v>
      </c>
      <c r="P70">
        <f t="shared" si="13"/>
        <v>0</v>
      </c>
      <c r="Q70">
        <f t="shared" si="11"/>
        <v>0</v>
      </c>
      <c r="Z70" t="s">
        <v>388</v>
      </c>
      <c r="AA70" t="s">
        <v>1120</v>
      </c>
    </row>
    <row r="71" spans="3:27" x14ac:dyDescent="0.25">
      <c r="C71" t="s">
        <v>42</v>
      </c>
      <c r="D71">
        <f>IF($P71&gt;0,0,IFERROR(INDEX(Factors!$C$5:$C$61,MATCH($J71,Factors!$B$5:$B$61,0)),0))</f>
        <v>0</v>
      </c>
      <c r="E71">
        <f>IF($P71&gt;0,0,IFERROR(INDEX(Factors!$D$5:$D$61,MATCH($J71,Factors!$B$5:$B$61,0)),0))</f>
        <v>0</v>
      </c>
      <c r="F71">
        <f>IF($P71&gt;0,0,IFERROR(INDEX(Factors!$E$5:$E$61,MATCH($J71,Factors!$B$5:$B$61,0)),0))</f>
        <v>0</v>
      </c>
      <c r="G71">
        <f>IF(P71&gt;0,0,IFERROR(INDEX(Factors!$K$5:$K$61,MATCH(J71,Factors!$B$5:$B$61,0)),0))</f>
        <v>0</v>
      </c>
      <c r="J71" t="str">
        <f t="shared" si="9"/>
        <v/>
      </c>
      <c r="K71" t="str">
        <f t="shared" si="10"/>
        <v>HEE</v>
      </c>
      <c r="L71" t="s">
        <v>167</v>
      </c>
      <c r="M71" t="str">
        <f t="shared" si="8"/>
        <v>Heat</v>
      </c>
      <c r="N71">
        <f t="shared" si="12"/>
        <v>0</v>
      </c>
      <c r="P71">
        <f t="shared" si="13"/>
        <v>0</v>
      </c>
      <c r="Q71">
        <f t="shared" si="11"/>
        <v>0</v>
      </c>
      <c r="Z71" t="s">
        <v>391</v>
      </c>
      <c r="AA71" t="s">
        <v>1121</v>
      </c>
    </row>
    <row r="72" spans="3:27" x14ac:dyDescent="0.25">
      <c r="C72" t="s">
        <v>43</v>
      </c>
      <c r="D72">
        <f>IF($P72&gt;0,0,IFERROR(INDEX(Factors!$C$5:$C$61,MATCH($J72,Factors!$B$5:$B$61,0)),0))</f>
        <v>0</v>
      </c>
      <c r="E72">
        <f>IF($P72&gt;0,0,IFERROR(INDEX(Factors!$D$5:$D$61,MATCH($J72,Factors!$B$5:$B$61,0)),0))</f>
        <v>0</v>
      </c>
      <c r="F72">
        <f>IF($P72&gt;0,0,IFERROR(INDEX(Factors!$E$5:$E$61,MATCH($J72,Factors!$B$5:$B$61,0)),0))</f>
        <v>0</v>
      </c>
      <c r="G72">
        <f>IF(P72&gt;0,0,IFERROR(INDEX(Factors!$K$5:$K$61,MATCH(J72,Factors!$B$5:$B$61,0)),0))</f>
        <v>0</v>
      </c>
      <c r="J72" t="str">
        <f t="shared" si="9"/>
        <v/>
      </c>
      <c r="K72" t="str">
        <f t="shared" si="10"/>
        <v>HEN</v>
      </c>
      <c r="L72" t="s">
        <v>168</v>
      </c>
      <c r="M72" t="str">
        <f t="shared" si="8"/>
        <v>Heat</v>
      </c>
      <c r="N72">
        <f t="shared" si="12"/>
        <v>0</v>
      </c>
      <c r="P72">
        <f t="shared" si="13"/>
        <v>0</v>
      </c>
      <c r="Q72">
        <f t="shared" si="11"/>
        <v>0</v>
      </c>
      <c r="Z72" t="s">
        <v>403</v>
      </c>
    </row>
    <row r="73" spans="3:27" x14ac:dyDescent="0.25">
      <c r="C73" t="s">
        <v>41</v>
      </c>
      <c r="D73">
        <f>IF($P73&gt;0,0,IFERROR(INDEX(Factors!$C$5:$C$61,MATCH($J73,Factors!$B$5:$B$61,0)),0))</f>
        <v>0</v>
      </c>
      <c r="E73">
        <f>IF($P73&gt;0,0,IFERROR(INDEX(Factors!$D$5:$D$61,MATCH($J73,Factors!$B$5:$B$61,0)),0))</f>
        <v>0</v>
      </c>
      <c r="F73">
        <f>IF($P73&gt;0,0,IFERROR(INDEX(Factors!$E$5:$E$61,MATCH($J73,Factors!$B$5:$B$61,0)),0))</f>
        <v>0</v>
      </c>
      <c r="G73">
        <f>IF(P73&gt;0,0,IFERROR(INDEX(Factors!$K$5:$K$61,MATCH(J73,Factors!$B$5:$B$61,0)),0))</f>
        <v>0</v>
      </c>
      <c r="J73" t="str">
        <f t="shared" si="9"/>
        <v/>
      </c>
      <c r="K73" t="str">
        <f t="shared" si="10"/>
        <v>HET</v>
      </c>
      <c r="L73" t="s">
        <v>169</v>
      </c>
      <c r="M73" t="str">
        <f t="shared" si="8"/>
        <v>Heat</v>
      </c>
      <c r="N73">
        <f t="shared" si="12"/>
        <v>0</v>
      </c>
      <c r="P73">
        <f t="shared" si="13"/>
        <v>0</v>
      </c>
      <c r="Q73">
        <f t="shared" si="11"/>
        <v>0</v>
      </c>
      <c r="Z73" t="s">
        <v>405</v>
      </c>
    </row>
    <row r="74" spans="3:27" x14ac:dyDescent="0.25">
      <c r="C74" t="s">
        <v>45</v>
      </c>
      <c r="D74">
        <f>IF($P74&gt;0,0,IFERROR(INDEX(Factors!$C$5:$C$61,MATCH($J74,Factors!$B$5:$B$61,0)),0))</f>
        <v>0</v>
      </c>
      <c r="E74">
        <f>IF($P74&gt;0,0,IFERROR(INDEX(Factors!$D$5:$D$61,MATCH($J74,Factors!$B$5:$B$61,0)),0))</f>
        <v>0</v>
      </c>
      <c r="F74">
        <f>IF($P74&gt;0,0,IFERROR(INDEX(Factors!$E$5:$E$61,MATCH($J74,Factors!$B$5:$B$61,0)),0))</f>
        <v>0</v>
      </c>
      <c r="G74">
        <f>IF(P74&gt;0,0,IFERROR(INDEX(Factors!$K$5:$K$61,MATCH(J74,Factors!$B$5:$B$61,0)),0))</f>
        <v>0</v>
      </c>
      <c r="J74" t="str">
        <f t="shared" si="9"/>
        <v/>
      </c>
      <c r="K74" t="str">
        <f t="shared" si="10"/>
        <v>HGN</v>
      </c>
      <c r="L74" t="s">
        <v>170</v>
      </c>
      <c r="M74" t="str">
        <f t="shared" si="8"/>
        <v>Hydrogen</v>
      </c>
      <c r="N74">
        <f t="shared" si="12"/>
        <v>0</v>
      </c>
      <c r="P74">
        <f t="shared" si="13"/>
        <v>0</v>
      </c>
      <c r="Q74">
        <f t="shared" si="11"/>
        <v>0</v>
      </c>
      <c r="Z74" t="s">
        <v>407</v>
      </c>
    </row>
    <row r="75" spans="3:27" x14ac:dyDescent="0.25">
      <c r="C75" t="s">
        <v>44</v>
      </c>
      <c r="D75">
        <f>IF($P75&gt;0,0,IFERROR(INDEX(Factors!$C$5:$C$61,MATCH($J75,Factors!$B$5:$B$61,0)),0))</f>
        <v>0</v>
      </c>
      <c r="E75">
        <f>IF($P75&gt;0,0,IFERROR(INDEX(Factors!$D$5:$D$61,MATCH($J75,Factors!$B$5:$B$61,0)),0))</f>
        <v>0</v>
      </c>
      <c r="F75">
        <f>IF($P75&gt;0,0,IFERROR(INDEX(Factors!$E$5:$E$61,MATCH($J75,Factors!$B$5:$B$61,0)),0))</f>
        <v>0</v>
      </c>
      <c r="G75">
        <f>IF(P75&gt;0,0,IFERROR(INDEX(Factors!$K$5:$K$61,MATCH(J75,Factors!$B$5:$B$61,0)),0))</f>
        <v>0</v>
      </c>
      <c r="J75" t="str">
        <f t="shared" si="9"/>
        <v/>
      </c>
      <c r="K75" t="str">
        <f t="shared" si="10"/>
        <v>HYD</v>
      </c>
      <c r="L75" t="s">
        <v>171</v>
      </c>
      <c r="M75" t="str">
        <f t="shared" si="8"/>
        <v>Hydro</v>
      </c>
      <c r="N75">
        <f t="shared" si="12"/>
        <v>0</v>
      </c>
      <c r="P75">
        <f t="shared" si="13"/>
        <v>0</v>
      </c>
      <c r="Q75">
        <f t="shared" si="11"/>
        <v>0</v>
      </c>
      <c r="Z75" t="s">
        <v>409</v>
      </c>
    </row>
    <row r="76" spans="3:27" x14ac:dyDescent="0.25">
      <c r="C76" t="s">
        <v>172</v>
      </c>
      <c r="D76">
        <f>IF($P76&gt;0,0,IFERROR(INDEX(Factors!$C$5:$C$61,MATCH($J76,Factors!$B$5:$B$61,0)),0))</f>
        <v>0</v>
      </c>
      <c r="E76">
        <f>IF($P76&gt;0,0,IFERROR(INDEX(Factors!$D$5:$D$61,MATCH($J76,Factors!$B$5:$B$61,0)),0))</f>
        <v>0</v>
      </c>
      <c r="F76">
        <f>IF($P76&gt;0,0,IFERROR(INDEX(Factors!$E$5:$E$61,MATCH($J76,Factors!$B$5:$B$61,0)),0))</f>
        <v>0</v>
      </c>
      <c r="G76">
        <f>IF(P76&gt;0,0,IFERROR(INDEX(Factors!$K$5:$K$61,MATCH(J76,Factors!$B$5:$B$61,0)),0))</f>
        <v>0</v>
      </c>
      <c r="J76" t="str">
        <f t="shared" si="9"/>
        <v>BIB</v>
      </c>
      <c r="K76" t="str">
        <f t="shared" si="10"/>
        <v>BIB</v>
      </c>
      <c r="L76" t="s">
        <v>173</v>
      </c>
      <c r="M76" t="str">
        <f t="shared" si="8"/>
        <v>Biomass</v>
      </c>
      <c r="N76" t="str">
        <f t="shared" si="12"/>
        <v>Other primary solid biomass</v>
      </c>
      <c r="P76">
        <f t="shared" si="13"/>
        <v>0</v>
      </c>
      <c r="Q76">
        <f t="shared" si="11"/>
        <v>0</v>
      </c>
      <c r="Z76" t="s">
        <v>411</v>
      </c>
    </row>
    <row r="77" spans="3:27" x14ac:dyDescent="0.25">
      <c r="C77" t="s">
        <v>174</v>
      </c>
      <c r="D77">
        <f>IF($P77&gt;0,0,IFERROR(INDEX(Factors!$C$5:$C$61,MATCH($J77,Factors!$B$5:$B$61,0)),0))</f>
        <v>0</v>
      </c>
      <c r="E77">
        <f>IF($P77&gt;0,0,IFERROR(INDEX(Factors!$D$5:$D$61,MATCH($J77,Factors!$B$5:$B$61,0)),0))</f>
        <v>0</v>
      </c>
      <c r="F77">
        <f>IF($P77&gt;0,0,IFERROR(INDEX(Factors!$E$5:$E$61,MATCH($J77,Factors!$B$5:$B$61,0)),0))</f>
        <v>0</v>
      </c>
      <c r="G77">
        <f>IF(P77&gt;0,0,IFERROR(INDEX(Factors!$K$5:$K$61,MATCH(J77,Factors!$B$5:$B$61,0)),0))</f>
        <v>0</v>
      </c>
      <c r="J77" t="str">
        <f t="shared" si="9"/>
        <v>BIW</v>
      </c>
      <c r="K77" t="str">
        <f t="shared" si="10"/>
        <v>BIW</v>
      </c>
      <c r="L77" t="s">
        <v>175</v>
      </c>
      <c r="M77" t="str">
        <f t="shared" si="8"/>
        <v>Biowood</v>
      </c>
      <c r="N77" t="str">
        <f t="shared" si="12"/>
        <v>Wood/Wood Waste</v>
      </c>
      <c r="P77">
        <f t="shared" si="13"/>
        <v>0</v>
      </c>
      <c r="Q77">
        <f t="shared" si="11"/>
        <v>0</v>
      </c>
      <c r="Z77" t="s">
        <v>413</v>
      </c>
    </row>
    <row r="78" spans="3:27" x14ac:dyDescent="0.25">
      <c r="C78" t="s">
        <v>176</v>
      </c>
      <c r="D78">
        <f>IF($P78&gt;0,0,IFERROR(INDEX(Factors!$C$5:$C$61,MATCH($J78,Factors!$B$5:$B$61,0)),0))</f>
        <v>0</v>
      </c>
      <c r="E78">
        <f>IF($P78&gt;0,0,IFERROR(INDEX(Factors!$D$5:$D$61,MATCH($J78,Factors!$B$5:$B$61,0)),0))</f>
        <v>0</v>
      </c>
      <c r="F78">
        <f>IF($P78&gt;0,0,IFERROR(INDEX(Factors!$E$5:$E$61,MATCH($J78,Factors!$B$5:$B$61,0)),0))</f>
        <v>0</v>
      </c>
      <c r="G78">
        <f>IF(P78&gt;0,0,IFERROR(INDEX(Factors!$K$5:$K$61,MATCH(J78,Factors!$B$5:$B$61,0)),0))</f>
        <v>0</v>
      </c>
      <c r="J78" t="str">
        <f t="shared" si="9"/>
        <v>CH4S</v>
      </c>
      <c r="K78" t="str">
        <f t="shared" si="10"/>
        <v>CH4S</v>
      </c>
      <c r="L78" t="s">
        <v>177</v>
      </c>
      <c r="M78" t="str">
        <f t="shared" si="8"/>
        <v>CH4S</v>
      </c>
      <c r="N78">
        <f t="shared" si="12"/>
        <v>0</v>
      </c>
      <c r="P78">
        <f t="shared" si="13"/>
        <v>0</v>
      </c>
      <c r="Q78">
        <f t="shared" si="11"/>
        <v>0</v>
      </c>
      <c r="Z78" t="s">
        <v>415</v>
      </c>
    </row>
    <row r="79" spans="3:27" x14ac:dyDescent="0.25">
      <c r="C79" t="s">
        <v>178</v>
      </c>
      <c r="D79">
        <f>IF($P79&gt;0,0,IFERROR(INDEX(Factors!$C$5:$C$61,MATCH($J79,Factors!$B$5:$B$61,0)),0))</f>
        <v>0</v>
      </c>
      <c r="E79">
        <f>IF($P79&gt;0,0,IFERROR(INDEX(Factors!$D$5:$D$61,MATCH($J79,Factors!$B$5:$B$61,0)),0))</f>
        <v>0</v>
      </c>
      <c r="F79">
        <f>IF($P79&gt;0,0,IFERROR(INDEX(Factors!$E$5:$E$61,MATCH($J79,Factors!$B$5:$B$61,0)),0))</f>
        <v>0</v>
      </c>
      <c r="G79">
        <f>IF(P79&gt;0,0,IFERROR(INDEX(Factors!$K$5:$K$61,MATCH(J79,Factors!$B$5:$B$61,0)),0))</f>
        <v>0</v>
      </c>
      <c r="J79" t="str">
        <f t="shared" si="9"/>
        <v>CMOX</v>
      </c>
      <c r="K79" t="str">
        <f t="shared" si="10"/>
        <v>CMOX</v>
      </c>
      <c r="L79" t="s">
        <v>179</v>
      </c>
      <c r="M79" t="str">
        <f t="shared" si="8"/>
        <v>CMOX</v>
      </c>
      <c r="N79">
        <f t="shared" si="12"/>
        <v>0</v>
      </c>
      <c r="P79">
        <f t="shared" si="13"/>
        <v>0</v>
      </c>
      <c r="Q79">
        <f t="shared" si="11"/>
        <v>0</v>
      </c>
      <c r="Z79" t="s">
        <v>417</v>
      </c>
    </row>
    <row r="80" spans="3:27" x14ac:dyDescent="0.25">
      <c r="C80" t="s">
        <v>180</v>
      </c>
      <c r="D80">
        <f>IF($P80&gt;0,0,IFERROR(INDEX(Factors!$C$5:$C$61,MATCH($J80,Factors!$B$5:$B$61,0)),0))</f>
        <v>0</v>
      </c>
      <c r="E80">
        <f>IF($P80&gt;0,0,IFERROR(INDEX(Factors!$D$5:$D$61,MATCH($J80,Factors!$B$5:$B$61,0)),0))</f>
        <v>0</v>
      </c>
      <c r="F80">
        <f>IF($P80&gt;0,0,IFERROR(INDEX(Factors!$E$5:$E$61,MATCH($J80,Factors!$B$5:$B$61,0)),0))</f>
        <v>0</v>
      </c>
      <c r="G80">
        <f>IF(P80&gt;0,0,IFERROR(INDEX(Factors!$K$5:$K$61,MATCH(J80,Factors!$B$5:$B$61,0)),0))</f>
        <v>0</v>
      </c>
      <c r="J80" t="str">
        <f t="shared" si="9"/>
        <v>CO2S</v>
      </c>
      <c r="K80" t="str">
        <f t="shared" si="10"/>
        <v>CO2S</v>
      </c>
      <c r="L80" t="s">
        <v>181</v>
      </c>
      <c r="M80" t="str">
        <f t="shared" si="8"/>
        <v>CO2S</v>
      </c>
      <c r="N80">
        <f t="shared" si="12"/>
        <v>0</v>
      </c>
      <c r="P80">
        <f t="shared" si="13"/>
        <v>0</v>
      </c>
      <c r="Q80">
        <f t="shared" si="11"/>
        <v>0</v>
      </c>
      <c r="Z80" t="s">
        <v>419</v>
      </c>
    </row>
    <row r="81" spans="3:26" x14ac:dyDescent="0.25">
      <c r="C81" t="s">
        <v>182</v>
      </c>
      <c r="D81">
        <f>IF($P81&gt;0,0,IFERROR(INDEX(Factors!$C$5:$C$61,MATCH($J81,Factors!$B$5:$B$61,0)),0))</f>
        <v>96.25</v>
      </c>
      <c r="E81">
        <f>IF($P81&gt;0,0,IFERROR(INDEX(Factors!$D$5:$D$61,MATCH($J81,Factors!$B$5:$B$61,0)),0))</f>
        <v>1E-3</v>
      </c>
      <c r="F81">
        <f>IF($P81&gt;0,0,IFERROR(INDEX(Factors!$E$5:$E$61,MATCH($J81,Factors!$B$5:$B$61,0)),0))</f>
        <v>1.4E-3</v>
      </c>
      <c r="G81">
        <f>IF(P81&gt;0,0,IFERROR(INDEX(Factors!$K$5:$K$61,MATCH(J81,Factors!$B$5:$B$61,0)),0))</f>
        <v>96.704999999999998</v>
      </c>
      <c r="J81" t="str">
        <f t="shared" si="9"/>
        <v>COA</v>
      </c>
      <c r="K81" t="str">
        <f t="shared" si="10"/>
        <v>COA</v>
      </c>
      <c r="L81" t="s">
        <v>183</v>
      </c>
      <c r="M81" t="str">
        <f t="shared" si="8"/>
        <v>Coal</v>
      </c>
      <c r="N81" t="str">
        <f t="shared" si="12"/>
        <v>Coal</v>
      </c>
      <c r="P81">
        <f t="shared" si="13"/>
        <v>0</v>
      </c>
      <c r="Q81">
        <f t="shared" si="11"/>
        <v>0</v>
      </c>
      <c r="Z81" t="s">
        <v>421</v>
      </c>
    </row>
    <row r="82" spans="3:26" x14ac:dyDescent="0.25">
      <c r="C82" t="s">
        <v>184</v>
      </c>
      <c r="D82">
        <f>IF($P82&gt;0,0,IFERROR(INDEX(Factors!$C$5:$C$61,MATCH($J82,Factors!$B$5:$B$61,0)),0))</f>
        <v>94.6</v>
      </c>
      <c r="E82">
        <f>IF($P82&gt;0,0,IFERROR(INDEX(Factors!$D$5:$D$61,MATCH($J82,Factors!$B$5:$B$61,0)),0))</f>
        <v>1E-3</v>
      </c>
      <c r="F82">
        <f>IF($P82&gt;0,0,IFERROR(INDEX(Factors!$E$5:$E$61,MATCH($J82,Factors!$B$5:$B$61,0)),0))</f>
        <v>1.5E-3</v>
      </c>
      <c r="G82">
        <f>IF(P82&gt;0,0,IFERROR(INDEX(Factors!$K$5:$K$61,MATCH(J82,Factors!$B$5:$B$61,0)),0))</f>
        <v>95.085999999999999</v>
      </c>
      <c r="J82" t="str">
        <f t="shared" si="9"/>
        <v>COK</v>
      </c>
      <c r="K82" t="str">
        <f t="shared" si="10"/>
        <v>COK</v>
      </c>
      <c r="L82" t="s">
        <v>185</v>
      </c>
      <c r="M82" t="s">
        <v>1123</v>
      </c>
      <c r="N82">
        <f t="shared" si="12"/>
        <v>0</v>
      </c>
      <c r="P82">
        <f t="shared" si="13"/>
        <v>0</v>
      </c>
      <c r="Q82">
        <f t="shared" si="11"/>
        <v>0</v>
      </c>
      <c r="Z82" t="s">
        <v>422</v>
      </c>
    </row>
    <row r="83" spans="3:26" x14ac:dyDescent="0.25">
      <c r="C83" t="s">
        <v>186</v>
      </c>
      <c r="D83">
        <f>IF($P83&gt;0,0,IFERROR(INDEX(Factors!$C$5:$C$61,MATCH($J83,Factors!$B$5:$B$61,0)),0))</f>
        <v>0</v>
      </c>
      <c r="E83">
        <f>IF($P83&gt;0,0,IFERROR(INDEX(Factors!$D$5:$D$61,MATCH($J83,Factors!$B$5:$B$61,0)),0))</f>
        <v>0</v>
      </c>
      <c r="F83">
        <f>IF($P83&gt;0,0,IFERROR(INDEX(Factors!$E$5:$E$61,MATCH($J83,Factors!$B$5:$B$61,0)),0))</f>
        <v>0</v>
      </c>
      <c r="G83">
        <f>IF(P83&gt;0,0,IFERROR(INDEX(Factors!$K$5:$K$61,MATCH(J83,Factors!$B$5:$B$61,0)),0))</f>
        <v>0</v>
      </c>
      <c r="J83" t="str">
        <f t="shared" si="9"/>
        <v>ELC</v>
      </c>
      <c r="K83" t="str">
        <f t="shared" si="10"/>
        <v>ELC</v>
      </c>
      <c r="L83" t="s">
        <v>187</v>
      </c>
      <c r="M83" t="str">
        <f t="shared" ref="M83:M117" si="14">INDEX($AA$3:$AA$226,MATCH(K83,$Z$3:$Z$226,0))</f>
        <v>Electricity</v>
      </c>
      <c r="N83">
        <f t="shared" si="12"/>
        <v>0</v>
      </c>
      <c r="P83">
        <f t="shared" si="13"/>
        <v>0</v>
      </c>
      <c r="Q83">
        <f t="shared" si="11"/>
        <v>0</v>
      </c>
      <c r="Z83" t="s">
        <v>423</v>
      </c>
    </row>
    <row r="84" spans="3:26" x14ac:dyDescent="0.25">
      <c r="C84" s="8" t="s">
        <v>188</v>
      </c>
      <c r="D84" s="8">
        <v>0</v>
      </c>
      <c r="E84" s="8">
        <v>0</v>
      </c>
      <c r="F84" s="8">
        <v>0</v>
      </c>
      <c r="G84" s="8">
        <v>0</v>
      </c>
      <c r="J84" t="str">
        <f t="shared" si="9"/>
        <v>GAS</v>
      </c>
      <c r="K84" t="str">
        <f t="shared" si="10"/>
        <v>GAS</v>
      </c>
      <c r="L84" t="s">
        <v>189</v>
      </c>
      <c r="M84" t="str">
        <f t="shared" si="14"/>
        <v>Gas</v>
      </c>
      <c r="N84" t="str">
        <f t="shared" si="12"/>
        <v>Gas</v>
      </c>
      <c r="P84">
        <f t="shared" si="13"/>
        <v>0</v>
      </c>
      <c r="Q84">
        <f t="shared" si="11"/>
        <v>0</v>
      </c>
      <c r="Z84" t="s">
        <v>424</v>
      </c>
    </row>
    <row r="85" spans="3:26" x14ac:dyDescent="0.25">
      <c r="C85" t="s">
        <v>190</v>
      </c>
      <c r="D85">
        <f>IF($P85&gt;0,0,IFERROR(INDEX(Factors!$C$5:$C$61,MATCH($J85,Factors!$B$5:$B$61,0)),0))</f>
        <v>0</v>
      </c>
      <c r="E85">
        <f>IF($P85&gt;0,0,IFERROR(INDEX(Factors!$D$5:$D$61,MATCH($J85,Factors!$B$5:$B$61,0)),0))</f>
        <v>0</v>
      </c>
      <c r="F85">
        <f>IF($P85&gt;0,0,IFERROR(INDEX(Factors!$E$5:$E$61,MATCH($J85,Factors!$B$5:$B$61,0)),0))</f>
        <v>0</v>
      </c>
      <c r="G85">
        <f>IF(P85&gt;0,0,IFERROR(INDEX(Factors!$K$5:$K$61,MATCH(J85,Factors!$B$5:$B$61,0)),0))</f>
        <v>0</v>
      </c>
      <c r="J85" t="str">
        <f t="shared" si="9"/>
        <v>N2OS</v>
      </c>
      <c r="K85" t="str">
        <f t="shared" si="10"/>
        <v>N2OS</v>
      </c>
      <c r="L85" t="s">
        <v>191</v>
      </c>
      <c r="M85" t="str">
        <f t="shared" si="14"/>
        <v>N2OS</v>
      </c>
      <c r="N85">
        <f t="shared" si="12"/>
        <v>0</v>
      </c>
      <c r="P85">
        <f t="shared" si="13"/>
        <v>0</v>
      </c>
      <c r="Q85">
        <f t="shared" si="11"/>
        <v>0</v>
      </c>
      <c r="Z85" t="s">
        <v>425</v>
      </c>
    </row>
    <row r="86" spans="3:26" x14ac:dyDescent="0.25">
      <c r="C86" t="s">
        <v>192</v>
      </c>
      <c r="D86">
        <f>IF($P86&gt;0,0,IFERROR(INDEX(Factors!$C$5:$C$61,MATCH($J86,Factors!$B$5:$B$61,0)),0))</f>
        <v>0</v>
      </c>
      <c r="E86">
        <f>IF($P86&gt;0,0,IFERROR(INDEX(Factors!$D$5:$D$61,MATCH($J86,Factors!$B$5:$B$61,0)),0))</f>
        <v>0</v>
      </c>
      <c r="F86">
        <f>IF($P86&gt;0,0,IFERROR(INDEX(Factors!$E$5:$E$61,MATCH($J86,Factors!$B$5:$B$61,0)),0))</f>
        <v>0</v>
      </c>
      <c r="G86">
        <f>IF(P86&gt;0,0,IFERROR(INDEX(Factors!$K$5:$K$61,MATCH(J86,Factors!$B$5:$B$61,0)),0))</f>
        <v>0</v>
      </c>
      <c r="J86" t="str">
        <f t="shared" si="9"/>
        <v>NMVS</v>
      </c>
      <c r="K86" t="str">
        <f t="shared" si="10"/>
        <v>NMVS</v>
      </c>
      <c r="L86" t="s">
        <v>193</v>
      </c>
      <c r="M86" t="str">
        <f t="shared" si="14"/>
        <v>NMVS</v>
      </c>
      <c r="N86">
        <f t="shared" si="12"/>
        <v>0</v>
      </c>
      <c r="P86">
        <f t="shared" si="13"/>
        <v>0</v>
      </c>
      <c r="Q86">
        <f t="shared" si="11"/>
        <v>0</v>
      </c>
      <c r="Z86" t="s">
        <v>426</v>
      </c>
    </row>
    <row r="87" spans="3:26" x14ac:dyDescent="0.25">
      <c r="C87" t="s">
        <v>194</v>
      </c>
      <c r="D87">
        <f>IF($P87&gt;0,0,IFERROR(INDEX(Factors!$C$5:$C$61,MATCH($J87,Factors!$B$5:$B$61,0)),0))</f>
        <v>0</v>
      </c>
      <c r="E87">
        <f>IF($P87&gt;0,0,IFERROR(INDEX(Factors!$D$5:$D$61,MATCH($J87,Factors!$B$5:$B$61,0)),0))</f>
        <v>0</v>
      </c>
      <c r="F87">
        <f>IF($P87&gt;0,0,IFERROR(INDEX(Factors!$E$5:$E$61,MATCH($J87,Factors!$B$5:$B$61,0)),0))</f>
        <v>0</v>
      </c>
      <c r="G87">
        <f>IF(P87&gt;0,0,IFERROR(INDEX(Factors!$K$5:$K$61,MATCH(J87,Factors!$B$5:$B$61,0)),0))</f>
        <v>0</v>
      </c>
      <c r="J87" t="str">
        <f t="shared" si="9"/>
        <v>NOXS</v>
      </c>
      <c r="K87" t="str">
        <f t="shared" si="10"/>
        <v>NOXS</v>
      </c>
      <c r="L87" t="s">
        <v>195</v>
      </c>
      <c r="M87" t="str">
        <f t="shared" si="14"/>
        <v>NOXS</v>
      </c>
      <c r="N87">
        <f t="shared" si="12"/>
        <v>0</v>
      </c>
      <c r="P87">
        <f t="shared" si="13"/>
        <v>0</v>
      </c>
      <c r="Q87">
        <f t="shared" si="11"/>
        <v>0</v>
      </c>
      <c r="Z87" t="s">
        <v>427</v>
      </c>
    </row>
    <row r="88" spans="3:26" x14ac:dyDescent="0.25">
      <c r="C88" t="s">
        <v>196</v>
      </c>
      <c r="D88">
        <f>IF($P88&gt;0,0,IFERROR(INDEX(Factors!$C$5:$C$61,MATCH($J88,Factors!$B$5:$B$61,0)),0))</f>
        <v>74.066699999999997</v>
      </c>
      <c r="E88">
        <f>IF($P88&gt;0,0,IFERROR(INDEX(Factors!$D$5:$D$61,MATCH($J88,Factors!$B$5:$B$61,0)),0))</f>
        <v>3.0000000000000001E-3</v>
      </c>
      <c r="F88">
        <f>IF($P88&gt;0,0,IFERROR(INDEX(Factors!$E$5:$E$61,MATCH($J88,Factors!$B$5:$B$61,0)),0))</f>
        <v>5.9999999999999995E-4</v>
      </c>
      <c r="G88">
        <f>IF(P88&gt;0,0,IFERROR(INDEX(Factors!$K$5:$K$61,MATCH(J88,Factors!$B$5:$B$61,0)),0))</f>
        <v>74.315700000000007</v>
      </c>
      <c r="J88" t="str">
        <f t="shared" si="9"/>
        <v>ODS</v>
      </c>
      <c r="K88" t="str">
        <f t="shared" si="10"/>
        <v>ODS</v>
      </c>
      <c r="L88" t="s">
        <v>197</v>
      </c>
      <c r="M88" t="str">
        <f t="shared" si="14"/>
        <v>Diesel</v>
      </c>
      <c r="N88" t="str">
        <f t="shared" si="12"/>
        <v>Diesel</v>
      </c>
      <c r="P88">
        <f t="shared" si="13"/>
        <v>0</v>
      </c>
      <c r="Q88">
        <f t="shared" si="11"/>
        <v>0</v>
      </c>
      <c r="Z88" t="s">
        <v>428</v>
      </c>
    </row>
    <row r="89" spans="3:26" x14ac:dyDescent="0.25">
      <c r="C89" t="s">
        <v>198</v>
      </c>
      <c r="D89">
        <f>IF($P89&gt;0,0,IFERROR(INDEX(Factors!$C$5:$C$61,MATCH($J89,Factors!$B$5:$B$61,0)),0))</f>
        <v>69.3</v>
      </c>
      <c r="E89">
        <f>IF($P89&gt;0,0,IFERROR(INDEX(Factors!$D$5:$D$61,MATCH($J89,Factors!$B$5:$B$61,0)),0))</f>
        <v>3.0000000000000001E-3</v>
      </c>
      <c r="F89">
        <f>IF($P89&gt;0,0,IFERROR(INDEX(Factors!$E$5:$E$61,MATCH($J89,Factors!$B$5:$B$61,0)),0))</f>
        <v>5.9999999999999995E-4</v>
      </c>
      <c r="G89">
        <f>IF(P89&gt;0,0,IFERROR(INDEX(Factors!$K$5:$K$61,MATCH(J89,Factors!$B$5:$B$61,0)),0))</f>
        <v>69.549000000000007</v>
      </c>
      <c r="J89" t="str">
        <f t="shared" si="9"/>
        <v>OGS</v>
      </c>
      <c r="K89" t="str">
        <f t="shared" si="10"/>
        <v>OGS</v>
      </c>
      <c r="L89" t="s">
        <v>199</v>
      </c>
      <c r="M89" t="str">
        <f t="shared" si="14"/>
        <v>Gasoline</v>
      </c>
      <c r="N89" t="str">
        <f t="shared" si="12"/>
        <v>Motor gasoline</v>
      </c>
      <c r="P89">
        <f t="shared" si="13"/>
        <v>0</v>
      </c>
      <c r="Q89">
        <f t="shared" si="11"/>
        <v>0</v>
      </c>
      <c r="Z89" t="s">
        <v>429</v>
      </c>
    </row>
    <row r="90" spans="3:26" x14ac:dyDescent="0.25">
      <c r="C90" t="s">
        <v>200</v>
      </c>
      <c r="D90">
        <f>IF($P90&gt;0,0,IFERROR(INDEX(Factors!$C$5:$C$61,MATCH($J90,Factors!$B$5:$B$61,0)),0))</f>
        <v>77.400000000000006</v>
      </c>
      <c r="E90">
        <f>IF($P90&gt;0,0,IFERROR(INDEX(Factors!$D$5:$D$61,MATCH($J90,Factors!$B$5:$B$61,0)),0))</f>
        <v>3.0000000000000001E-3</v>
      </c>
      <c r="F90">
        <f>IF($P90&gt;0,0,IFERROR(INDEX(Factors!$E$5:$E$61,MATCH($J90,Factors!$B$5:$B$61,0)),0))</f>
        <v>5.9999999999999995E-4</v>
      </c>
      <c r="G90">
        <f>IF(P90&gt;0,0,IFERROR(INDEX(Factors!$K$5:$K$61,MATCH(J90,Factors!$B$5:$B$61,0)),0))</f>
        <v>77.649000000000015</v>
      </c>
      <c r="J90" t="str">
        <f t="shared" si="9"/>
        <v>OHF</v>
      </c>
      <c r="K90" t="str">
        <f t="shared" si="10"/>
        <v>OHF</v>
      </c>
      <c r="L90" t="s">
        <v>201</v>
      </c>
      <c r="M90" t="str">
        <f t="shared" si="14"/>
        <v>HFO</v>
      </c>
      <c r="N90" t="str">
        <f t="shared" si="12"/>
        <v>Residual Fuel Oil (HFO)</v>
      </c>
      <c r="P90">
        <f t="shared" si="13"/>
        <v>0</v>
      </c>
      <c r="Q90">
        <f t="shared" si="11"/>
        <v>0</v>
      </c>
      <c r="Z90" t="s">
        <v>986</v>
      </c>
    </row>
    <row r="91" spans="3:26" x14ac:dyDescent="0.25">
      <c r="C91" t="s">
        <v>202</v>
      </c>
      <c r="D91">
        <f>IF($P91&gt;0,0,IFERROR(INDEX(Factors!$C$5:$C$61,MATCH($J91,Factors!$B$5:$B$61,0)),0))</f>
        <v>63.1</v>
      </c>
      <c r="E91">
        <f>IF($P91&gt;0,0,IFERROR(INDEX(Factors!$D$5:$D$61,MATCH($J91,Factors!$B$5:$B$61,0)),0))</f>
        <v>3.0000000000000001E-3</v>
      </c>
      <c r="F91">
        <f>IF($P91&gt;0,0,IFERROR(INDEX(Factors!$E$5:$E$61,MATCH($J91,Factors!$B$5:$B$61,0)),0))</f>
        <v>1E-4</v>
      </c>
      <c r="G91">
        <f>IF(P91&gt;0,0,IFERROR(INDEX(Factors!$K$5:$K$61,MATCH(J91,Factors!$B$5:$B$61,0)),0))</f>
        <v>63.194000000000003</v>
      </c>
      <c r="J91" t="str">
        <f t="shared" si="9"/>
        <v>OLP</v>
      </c>
      <c r="K91" t="str">
        <f t="shared" si="10"/>
        <v>OLP</v>
      </c>
      <c r="L91" t="s">
        <v>203</v>
      </c>
      <c r="M91" t="str">
        <f t="shared" si="14"/>
        <v>LPG</v>
      </c>
      <c r="N91" t="str">
        <f t="shared" si="12"/>
        <v>LPG</v>
      </c>
      <c r="P91">
        <f t="shared" si="13"/>
        <v>0</v>
      </c>
      <c r="Q91">
        <f t="shared" si="11"/>
        <v>0</v>
      </c>
      <c r="Z91" t="s">
        <v>987</v>
      </c>
    </row>
    <row r="92" spans="3:26" x14ac:dyDescent="0.25">
      <c r="C92" t="s">
        <v>204</v>
      </c>
      <c r="D92">
        <f>IF($P92&gt;0,0,IFERROR(INDEX(Factors!$C$5:$C$61,MATCH($J92,Factors!$B$5:$B$61,0)),0))</f>
        <v>0</v>
      </c>
      <c r="E92">
        <f>IF($P92&gt;0,0,IFERROR(INDEX(Factors!$D$5:$D$61,MATCH($J92,Factors!$B$5:$B$61,0)),0))</f>
        <v>0</v>
      </c>
      <c r="F92">
        <f>IF($P92&gt;0,0,IFERROR(INDEX(Factors!$E$5:$E$61,MATCH($J92,Factors!$B$5:$B$61,0)),0))</f>
        <v>0</v>
      </c>
      <c r="G92">
        <f>IF(P92&gt;0,0,IFERROR(INDEX(Factors!$K$5:$K$61,MATCH(J92,Factors!$B$5:$B$61,0)),0))</f>
        <v>0</v>
      </c>
      <c r="J92" t="str">
        <f t="shared" si="9"/>
        <v>P10S</v>
      </c>
      <c r="K92" t="str">
        <f t="shared" si="10"/>
        <v>P10S</v>
      </c>
      <c r="L92" t="s">
        <v>205</v>
      </c>
      <c r="M92" t="str">
        <f t="shared" si="14"/>
        <v>P10S</v>
      </c>
      <c r="N92">
        <f t="shared" si="12"/>
        <v>0</v>
      </c>
      <c r="P92">
        <f t="shared" si="13"/>
        <v>0</v>
      </c>
      <c r="Q92">
        <f t="shared" si="11"/>
        <v>0</v>
      </c>
      <c r="Z92" t="s">
        <v>988</v>
      </c>
    </row>
    <row r="93" spans="3:26" x14ac:dyDescent="0.25">
      <c r="C93" t="s">
        <v>206</v>
      </c>
      <c r="D93">
        <f>IF($P93&gt;0,0,IFERROR(INDEX(Factors!$C$5:$C$61,MATCH($J93,Factors!$B$5:$B$61,0)),0))</f>
        <v>0</v>
      </c>
      <c r="E93">
        <f>IF($P93&gt;0,0,IFERROR(INDEX(Factors!$D$5:$D$61,MATCH($J93,Factors!$B$5:$B$61,0)),0))</f>
        <v>0</v>
      </c>
      <c r="F93">
        <f>IF($P93&gt;0,0,IFERROR(INDEX(Factors!$E$5:$E$61,MATCH($J93,Factors!$B$5:$B$61,0)),0))</f>
        <v>0</v>
      </c>
      <c r="G93">
        <f>IF(P93&gt;0,0,IFERROR(INDEX(Factors!$K$5:$K$61,MATCH(J93,Factors!$B$5:$B$61,0)),0))</f>
        <v>0</v>
      </c>
      <c r="J93" t="str">
        <f t="shared" si="9"/>
        <v>SOXS</v>
      </c>
      <c r="K93" t="str">
        <f t="shared" si="10"/>
        <v>SOXS</v>
      </c>
      <c r="L93" t="s">
        <v>207</v>
      </c>
      <c r="M93" t="str">
        <f t="shared" si="14"/>
        <v>SOXS</v>
      </c>
      <c r="N93">
        <f t="shared" si="12"/>
        <v>0</v>
      </c>
      <c r="P93">
        <f t="shared" si="13"/>
        <v>0</v>
      </c>
      <c r="Q93">
        <f t="shared" si="11"/>
        <v>0</v>
      </c>
      <c r="Z93" t="s">
        <v>989</v>
      </c>
    </row>
    <row r="94" spans="3:26" x14ac:dyDescent="0.25">
      <c r="C94" t="s">
        <v>208</v>
      </c>
      <c r="D94">
        <f>IF($P94&gt;0,0,IFERROR(INDEX(Factors!$C$5:$C$61,MATCH($J94,Factors!$B$5:$B$61,0)),0))</f>
        <v>91.7</v>
      </c>
      <c r="E94">
        <f>IF($P94&gt;0,0,IFERROR(INDEX(Factors!$D$5:$D$61,MATCH($J94,Factors!$B$5:$B$61,0)),0))</f>
        <v>0.03</v>
      </c>
      <c r="F94">
        <f>IF($P94&gt;0,0,IFERROR(INDEX(Factors!$E$5:$E$61,MATCH($J94,Factors!$B$5:$B$61,0)),0))</f>
        <v>4.0000000000000001E-3</v>
      </c>
      <c r="G94">
        <f>IF(P94&gt;0,0,IFERROR(INDEX(Factors!$K$5:$K$61,MATCH(J94,Factors!$B$5:$B$61,0)),0))</f>
        <v>93.57</v>
      </c>
      <c r="J94" t="str">
        <f t="shared" si="9"/>
        <v>WAS</v>
      </c>
      <c r="K94" t="str">
        <f t="shared" si="10"/>
        <v>WAS</v>
      </c>
      <c r="L94" t="s">
        <v>209</v>
      </c>
      <c r="M94" t="str">
        <f t="shared" si="14"/>
        <v>Waste</v>
      </c>
      <c r="N94">
        <f t="shared" si="12"/>
        <v>0</v>
      </c>
      <c r="P94">
        <f t="shared" si="13"/>
        <v>0</v>
      </c>
      <c r="Q94">
        <f t="shared" si="11"/>
        <v>0</v>
      </c>
      <c r="Z94" t="s">
        <v>990</v>
      </c>
    </row>
    <row r="95" spans="3:26" x14ac:dyDescent="0.25">
      <c r="C95" t="s">
        <v>11</v>
      </c>
      <c r="D95">
        <f>IF($P95&gt;0,0,IFERROR(INDEX(Factors!$C$5:$C$61,MATCH($J95,Factors!$B$5:$B$61,0)),0))</f>
        <v>0</v>
      </c>
      <c r="E95">
        <f>IF($P95&gt;0,0,IFERROR(INDEX(Factors!$D$5:$D$61,MATCH($J95,Factors!$B$5:$B$61,0)),0))</f>
        <v>0</v>
      </c>
      <c r="F95">
        <f>IF($P95&gt;0,0,IFERROR(INDEX(Factors!$E$5:$E$61,MATCH($J95,Factors!$B$5:$B$61,0)),0))</f>
        <v>0</v>
      </c>
      <c r="G95">
        <f>IF(P95&gt;0,0,IFERROR(INDEX(Factors!$K$5:$K$61,MATCH(J95,Factors!$B$5:$B$61,0)),0))</f>
        <v>0</v>
      </c>
      <c r="J95" t="str">
        <f t="shared" si="9"/>
        <v>S</v>
      </c>
      <c r="K95" t="str">
        <f t="shared" si="10"/>
        <v>S</v>
      </c>
      <c r="L95" t="s">
        <v>210</v>
      </c>
      <c r="M95">
        <f t="shared" si="14"/>
        <v>0</v>
      </c>
      <c r="N95">
        <f t="shared" si="12"/>
        <v>0</v>
      </c>
      <c r="P95">
        <f t="shared" si="13"/>
        <v>0</v>
      </c>
      <c r="Q95">
        <f t="shared" si="11"/>
        <v>0</v>
      </c>
      <c r="Z95" t="s">
        <v>991</v>
      </c>
    </row>
    <row r="96" spans="3:26" x14ac:dyDescent="0.25">
      <c r="C96" t="s">
        <v>15</v>
      </c>
      <c r="D96">
        <f>IF($P96&gt;0,0,IFERROR(INDEX(Factors!$C$5:$C$61,MATCH($J96,Factors!$B$5:$B$61,0)),0))</f>
        <v>0</v>
      </c>
      <c r="E96">
        <f>IF($P96&gt;0,0,IFERROR(INDEX(Factors!$D$5:$D$61,MATCH($J96,Factors!$B$5:$B$61,0)),0))</f>
        <v>0</v>
      </c>
      <c r="F96">
        <f>IF($P96&gt;0,0,IFERROR(INDEX(Factors!$E$5:$E$61,MATCH($J96,Factors!$B$5:$B$61,0)),0))</f>
        <v>0</v>
      </c>
      <c r="G96">
        <f>IF(P96&gt;0,0,IFERROR(INDEX(Factors!$K$5:$K$61,MATCH(J96,Factors!$B$5:$B$61,0)),0))</f>
        <v>0</v>
      </c>
      <c r="J96" t="str">
        <f t="shared" si="9"/>
        <v>S</v>
      </c>
      <c r="K96" t="str">
        <f t="shared" si="10"/>
        <v>S</v>
      </c>
      <c r="L96" t="s">
        <v>211</v>
      </c>
      <c r="M96">
        <f t="shared" si="14"/>
        <v>0</v>
      </c>
      <c r="N96">
        <f t="shared" si="12"/>
        <v>0</v>
      </c>
      <c r="P96">
        <f t="shared" si="13"/>
        <v>0</v>
      </c>
      <c r="Q96">
        <f t="shared" si="11"/>
        <v>0</v>
      </c>
      <c r="Z96" t="s">
        <v>992</v>
      </c>
    </row>
    <row r="97" spans="3:26" x14ac:dyDescent="0.25">
      <c r="C97" t="s">
        <v>13</v>
      </c>
      <c r="D97">
        <f>IF($P97&gt;0,0,IFERROR(INDEX(Factors!$C$5:$C$61,MATCH($J97,Factors!$B$5:$B$61,0)),0))</f>
        <v>0</v>
      </c>
      <c r="E97">
        <f>IF($P97&gt;0,0,IFERROR(INDEX(Factors!$D$5:$D$61,MATCH($J97,Factors!$B$5:$B$61,0)),0))</f>
        <v>0</v>
      </c>
      <c r="F97">
        <f>IF($P97&gt;0,0,IFERROR(INDEX(Factors!$E$5:$E$61,MATCH($J97,Factors!$B$5:$B$61,0)),0))</f>
        <v>0</v>
      </c>
      <c r="G97">
        <f>IF(P97&gt;0,0,IFERROR(INDEX(Factors!$K$5:$K$61,MATCH(J97,Factors!$B$5:$B$61,0)),0))</f>
        <v>0</v>
      </c>
      <c r="J97" t="str">
        <f t="shared" si="9"/>
        <v>S</v>
      </c>
      <c r="K97" t="str">
        <f t="shared" si="10"/>
        <v>S</v>
      </c>
      <c r="L97" t="s">
        <v>212</v>
      </c>
      <c r="M97">
        <f t="shared" si="14"/>
        <v>0</v>
      </c>
      <c r="N97">
        <f t="shared" si="12"/>
        <v>0</v>
      </c>
      <c r="P97">
        <f t="shared" si="13"/>
        <v>0</v>
      </c>
      <c r="Q97">
        <f t="shared" si="11"/>
        <v>0</v>
      </c>
      <c r="Z97" t="s">
        <v>993</v>
      </c>
    </row>
    <row r="98" spans="3:26" x14ac:dyDescent="0.25">
      <c r="C98" t="s">
        <v>46</v>
      </c>
      <c r="D98">
        <f>IF($P98&gt;0,0,IFERROR(INDEX(Factors!$C$5:$C$61,MATCH($J98,Factors!$B$5:$B$61,0)),0))</f>
        <v>0</v>
      </c>
      <c r="E98">
        <f>IF($P98&gt;0,0,IFERROR(INDEX(Factors!$D$5:$D$61,MATCH($J98,Factors!$B$5:$B$61,0)),0))</f>
        <v>0</v>
      </c>
      <c r="F98">
        <f>IF($P98&gt;0,0,IFERROR(INDEX(Factors!$E$5:$E$61,MATCH($J98,Factors!$B$5:$B$61,0)),0))</f>
        <v>0</v>
      </c>
      <c r="G98">
        <f>IF(P98&gt;0,0,IFERROR(INDEX(Factors!$K$5:$K$61,MATCH(J98,Factors!$B$5:$B$61,0)),0))</f>
        <v>0</v>
      </c>
      <c r="J98" t="str">
        <f t="shared" si="9"/>
        <v/>
      </c>
      <c r="K98" t="str">
        <f t="shared" si="10"/>
        <v>NUC</v>
      </c>
      <c r="L98" t="s">
        <v>213</v>
      </c>
      <c r="M98" t="str">
        <f t="shared" si="14"/>
        <v>Nuclear</v>
      </c>
      <c r="N98">
        <f t="shared" si="12"/>
        <v>0</v>
      </c>
      <c r="P98">
        <f t="shared" si="13"/>
        <v>0</v>
      </c>
      <c r="Q98">
        <f t="shared" si="11"/>
        <v>0</v>
      </c>
      <c r="Z98" t="s">
        <v>994</v>
      </c>
    </row>
    <row r="99" spans="3:26" x14ac:dyDescent="0.25">
      <c r="C99" t="s">
        <v>47</v>
      </c>
      <c r="D99">
        <f>IF($P99&gt;0,0,IFERROR(INDEX(Factors!$C$5:$C$61,MATCH($J99,Factors!$B$5:$B$61,0)),0))</f>
        <v>0</v>
      </c>
      <c r="E99">
        <f>IF($P99&gt;0,0,IFERROR(INDEX(Factors!$D$5:$D$61,MATCH($J99,Factors!$B$5:$B$61,0)),0))</f>
        <v>0</v>
      </c>
      <c r="F99">
        <f>IF($P99&gt;0,0,IFERROR(INDEX(Factors!$E$5:$E$61,MATCH($J99,Factors!$B$5:$B$61,0)),0))</f>
        <v>0</v>
      </c>
      <c r="G99">
        <f>IF(P99&gt;0,0,IFERROR(INDEX(Factors!$K$5:$K$61,MATCH(J99,Factors!$B$5:$B$61,0)),0))</f>
        <v>0</v>
      </c>
      <c r="J99" t="str">
        <f t="shared" si="9"/>
        <v/>
      </c>
      <c r="K99" t="str">
        <f t="shared" si="10"/>
        <v>OAG</v>
      </c>
      <c r="L99" t="s">
        <v>214</v>
      </c>
      <c r="M99" t="str">
        <f t="shared" si="14"/>
        <v>Aviation Gasoline</v>
      </c>
      <c r="N99" t="str">
        <f t="shared" si="12"/>
        <v>Aviation gasoline</v>
      </c>
      <c r="P99">
        <f t="shared" si="13"/>
        <v>0</v>
      </c>
      <c r="Q99">
        <f t="shared" si="11"/>
        <v>0</v>
      </c>
      <c r="Z99" t="s">
        <v>995</v>
      </c>
    </row>
    <row r="100" spans="3:26" x14ac:dyDescent="0.25">
      <c r="C100" t="s">
        <v>48</v>
      </c>
      <c r="D100">
        <f>IF($P100&gt;0,0,IFERROR(INDEX(Factors!$C$5:$C$61,MATCH($J100,Factors!$B$5:$B$61,0)),0))</f>
        <v>0</v>
      </c>
      <c r="E100">
        <f>IF($P100&gt;0,0,IFERROR(INDEX(Factors!$D$5:$D$61,MATCH($J100,Factors!$B$5:$B$61,0)),0))</f>
        <v>0</v>
      </c>
      <c r="F100">
        <f>IF($P100&gt;0,0,IFERROR(INDEX(Factors!$E$5:$E$61,MATCH($J100,Factors!$B$5:$B$61,0)),0))</f>
        <v>0</v>
      </c>
      <c r="G100">
        <f>IF(P100&gt;0,0,IFERROR(INDEX(Factors!$K$5:$K$61,MATCH(J100,Factors!$B$5:$B$61,0)),0))</f>
        <v>0</v>
      </c>
      <c r="J100" t="str">
        <f t="shared" si="9"/>
        <v/>
      </c>
      <c r="K100" t="str">
        <f t="shared" si="10"/>
        <v>OCR</v>
      </c>
      <c r="L100" t="s">
        <v>215</v>
      </c>
      <c r="M100" t="str">
        <f t="shared" si="14"/>
        <v>Crude Oil</v>
      </c>
      <c r="N100">
        <f t="shared" si="12"/>
        <v>0</v>
      </c>
      <c r="P100">
        <f t="shared" si="13"/>
        <v>0</v>
      </c>
      <c r="Q100">
        <f t="shared" si="11"/>
        <v>0</v>
      </c>
      <c r="Z100" t="s">
        <v>996</v>
      </c>
    </row>
    <row r="101" spans="3:26" x14ac:dyDescent="0.25">
      <c r="C101" t="s">
        <v>49</v>
      </c>
      <c r="D101">
        <f>IF($P101&gt;0,0,IFERROR(INDEX(Factors!$C$5:$C$61,MATCH($J101,Factors!$B$5:$B$61,0)),0))</f>
        <v>0</v>
      </c>
      <c r="E101">
        <f>IF($P101&gt;0,0,IFERROR(INDEX(Factors!$D$5:$D$61,MATCH($J101,Factors!$B$5:$B$61,0)),0))</f>
        <v>0</v>
      </c>
      <c r="F101">
        <f>IF($P101&gt;0,0,IFERROR(INDEX(Factors!$E$5:$E$61,MATCH($J101,Factors!$B$5:$B$61,0)),0))</f>
        <v>0</v>
      </c>
      <c r="G101">
        <f>IF(P101&gt;0,0,IFERROR(INDEX(Factors!$K$5:$K$61,MATCH(J101,Factors!$B$5:$B$61,0)),0))</f>
        <v>0</v>
      </c>
      <c r="J101" t="str">
        <f t="shared" si="9"/>
        <v/>
      </c>
      <c r="K101" t="str">
        <f t="shared" si="10"/>
        <v>ODS</v>
      </c>
      <c r="L101" t="s">
        <v>216</v>
      </c>
      <c r="M101" t="str">
        <f t="shared" si="14"/>
        <v>Diesel</v>
      </c>
      <c r="N101" t="str">
        <f t="shared" si="12"/>
        <v>Diesel</v>
      </c>
      <c r="P101">
        <f t="shared" si="13"/>
        <v>0</v>
      </c>
      <c r="Q101">
        <f t="shared" si="11"/>
        <v>0</v>
      </c>
      <c r="Z101" t="s">
        <v>997</v>
      </c>
    </row>
    <row r="102" spans="3:26" x14ac:dyDescent="0.25">
      <c r="C102" t="s">
        <v>50</v>
      </c>
      <c r="D102">
        <f>IF($P102&gt;0,0,IFERROR(INDEX(Factors!$C$5:$C$61,MATCH($J102,Factors!$B$5:$B$61,0)),0))</f>
        <v>0</v>
      </c>
      <c r="E102">
        <f>IF($P102&gt;0,0,IFERROR(INDEX(Factors!$D$5:$D$61,MATCH($J102,Factors!$B$5:$B$61,0)),0))</f>
        <v>0</v>
      </c>
      <c r="F102">
        <f>IF($P102&gt;0,0,IFERROR(INDEX(Factors!$E$5:$E$61,MATCH($J102,Factors!$B$5:$B$61,0)),0))</f>
        <v>0</v>
      </c>
      <c r="G102">
        <f>IF(P102&gt;0,0,IFERROR(INDEX(Factors!$K$5:$K$61,MATCH(J102,Factors!$B$5:$B$61,0)),0))</f>
        <v>0</v>
      </c>
      <c r="J102" t="str">
        <f t="shared" si="9"/>
        <v/>
      </c>
      <c r="K102" t="str">
        <f t="shared" si="10"/>
        <v>OGS</v>
      </c>
      <c r="L102" t="s">
        <v>217</v>
      </c>
      <c r="M102" t="str">
        <f t="shared" si="14"/>
        <v>Gasoline</v>
      </c>
      <c r="N102" t="str">
        <f t="shared" si="12"/>
        <v>Motor gasoline</v>
      </c>
      <c r="P102">
        <f t="shared" si="13"/>
        <v>0</v>
      </c>
      <c r="Q102">
        <f t="shared" si="11"/>
        <v>0</v>
      </c>
      <c r="Z102" t="s">
        <v>998</v>
      </c>
    </row>
    <row r="103" spans="3:26" x14ac:dyDescent="0.25">
      <c r="C103" t="s">
        <v>51</v>
      </c>
      <c r="D103">
        <f>IF($P103&gt;0,0,IFERROR(INDEX(Factors!$C$5:$C$61,MATCH($J103,Factors!$B$5:$B$61,0)),0))</f>
        <v>0</v>
      </c>
      <c r="E103">
        <f>IF($P103&gt;0,0,IFERROR(INDEX(Factors!$D$5:$D$61,MATCH($J103,Factors!$B$5:$B$61,0)),0))</f>
        <v>0</v>
      </c>
      <c r="F103">
        <f>IF($P103&gt;0,0,IFERROR(INDEX(Factors!$E$5:$E$61,MATCH($J103,Factors!$B$5:$B$61,0)),0))</f>
        <v>0</v>
      </c>
      <c r="G103">
        <f>IF(P103&gt;0,0,IFERROR(INDEX(Factors!$K$5:$K$61,MATCH(J103,Factors!$B$5:$B$61,0)),0))</f>
        <v>0</v>
      </c>
      <c r="J103" t="str">
        <f t="shared" si="9"/>
        <v/>
      </c>
      <c r="K103" t="str">
        <f t="shared" si="10"/>
        <v>OHF</v>
      </c>
      <c r="L103" t="s">
        <v>218</v>
      </c>
      <c r="M103" t="str">
        <f t="shared" si="14"/>
        <v>HFO</v>
      </c>
      <c r="N103" t="str">
        <f t="shared" si="12"/>
        <v>Residual Fuel Oil (HFO)</v>
      </c>
      <c r="P103">
        <f t="shared" si="13"/>
        <v>0</v>
      </c>
      <c r="Q103">
        <f t="shared" si="11"/>
        <v>0</v>
      </c>
      <c r="Z103" t="s">
        <v>999</v>
      </c>
    </row>
    <row r="104" spans="3:26" x14ac:dyDescent="0.25">
      <c r="C104" t="s">
        <v>52</v>
      </c>
      <c r="D104">
        <f>IF($P104&gt;0,0,IFERROR(INDEX(Factors!$C$5:$C$61,MATCH($J104,Factors!$B$5:$B$61,0)),0))</f>
        <v>0</v>
      </c>
      <c r="E104">
        <f>IF($P104&gt;0,0,IFERROR(INDEX(Factors!$D$5:$D$61,MATCH($J104,Factors!$B$5:$B$61,0)),0))</f>
        <v>0</v>
      </c>
      <c r="F104">
        <f>IF($P104&gt;0,0,IFERROR(INDEX(Factors!$E$5:$E$61,MATCH($J104,Factors!$B$5:$B$61,0)),0))</f>
        <v>0</v>
      </c>
      <c r="G104">
        <f>IF(P104&gt;0,0,IFERROR(INDEX(Factors!$K$5:$K$61,MATCH(J104,Factors!$B$5:$B$61,0)),0))</f>
        <v>0</v>
      </c>
      <c r="J104" t="str">
        <f t="shared" si="9"/>
        <v/>
      </c>
      <c r="K104" t="str">
        <f t="shared" si="10"/>
        <v>OKE</v>
      </c>
      <c r="L104" t="s">
        <v>219</v>
      </c>
      <c r="M104" t="str">
        <f t="shared" si="14"/>
        <v>Kerosene</v>
      </c>
      <c r="N104" t="str">
        <f t="shared" si="12"/>
        <v>Kerosene</v>
      </c>
      <c r="P104">
        <f t="shared" si="13"/>
        <v>0</v>
      </c>
      <c r="Q104">
        <f t="shared" si="11"/>
        <v>0</v>
      </c>
      <c r="Z104" t="s">
        <v>1000</v>
      </c>
    </row>
    <row r="105" spans="3:26" x14ac:dyDescent="0.25">
      <c r="C105" t="s">
        <v>53</v>
      </c>
      <c r="D105">
        <f>IF($P105&gt;0,0,IFERROR(INDEX(Factors!$C$5:$C$61,MATCH($J105,Factors!$B$5:$B$61,0)),0))</f>
        <v>0</v>
      </c>
      <c r="E105">
        <f>IF($P105&gt;0,0,IFERROR(INDEX(Factors!$D$5:$D$61,MATCH($J105,Factors!$B$5:$B$61,0)),0))</f>
        <v>0</v>
      </c>
      <c r="F105">
        <f>IF($P105&gt;0,0,IFERROR(INDEX(Factors!$E$5:$E$61,MATCH($J105,Factors!$B$5:$B$61,0)),0))</f>
        <v>0</v>
      </c>
      <c r="G105">
        <f>IF(P105&gt;0,0,IFERROR(INDEX(Factors!$K$5:$K$61,MATCH(J105,Factors!$B$5:$B$61,0)),0))</f>
        <v>0</v>
      </c>
      <c r="J105" t="str">
        <f t="shared" si="9"/>
        <v/>
      </c>
      <c r="K105" t="str">
        <f t="shared" si="10"/>
        <v>OLP</v>
      </c>
      <c r="L105" t="s">
        <v>220</v>
      </c>
      <c r="M105" t="str">
        <f t="shared" si="14"/>
        <v>LPG</v>
      </c>
      <c r="N105" t="str">
        <f t="shared" si="12"/>
        <v>LPG</v>
      </c>
      <c r="P105">
        <f t="shared" si="13"/>
        <v>0</v>
      </c>
      <c r="Q105">
        <f t="shared" si="11"/>
        <v>0</v>
      </c>
      <c r="Z105" t="s">
        <v>1001</v>
      </c>
    </row>
    <row r="106" spans="3:26" x14ac:dyDescent="0.25">
      <c r="C106" t="s">
        <v>221</v>
      </c>
      <c r="D106">
        <f>IF($P106&gt;0,0,IFERROR(INDEX(Factors!$C$5:$C$61,MATCH($J106,Factors!$B$5:$B$61,0)),0))</f>
        <v>0</v>
      </c>
      <c r="E106">
        <f>IF($P106&gt;0,0,IFERROR(INDEX(Factors!$D$5:$D$61,MATCH($J106,Factors!$B$5:$B$61,0)),0))</f>
        <v>0</v>
      </c>
      <c r="F106">
        <f>IF($P106&gt;0,0,IFERROR(INDEX(Factors!$E$5:$E$61,MATCH($J106,Factors!$B$5:$B$61,0)),0))</f>
        <v>0</v>
      </c>
      <c r="G106">
        <f>IF(P106&gt;0,0,IFERROR(INDEX(Factors!$K$5:$K$61,MATCH(J106,Factors!$B$5:$B$61,0)),0))</f>
        <v>0</v>
      </c>
      <c r="J106" t="str">
        <f t="shared" si="9"/>
        <v>BIB</v>
      </c>
      <c r="K106" t="str">
        <f t="shared" si="10"/>
        <v>BIB</v>
      </c>
      <c r="L106" t="s">
        <v>222</v>
      </c>
      <c r="M106" t="str">
        <f t="shared" si="14"/>
        <v>Biomass</v>
      </c>
      <c r="N106" t="str">
        <f t="shared" si="12"/>
        <v>Other primary solid biomass</v>
      </c>
      <c r="P106">
        <f t="shared" si="13"/>
        <v>0</v>
      </c>
      <c r="Q106">
        <f t="shared" si="11"/>
        <v>0</v>
      </c>
      <c r="Z106" t="s">
        <v>1002</v>
      </c>
    </row>
    <row r="107" spans="3:26" x14ac:dyDescent="0.25">
      <c r="C107" t="s">
        <v>223</v>
      </c>
      <c r="D107">
        <f>IF($P107&gt;0,0,IFERROR(INDEX(Factors!$C$5:$C$61,MATCH($J107,Factors!$B$5:$B$61,0)),0))</f>
        <v>0</v>
      </c>
      <c r="E107">
        <f>IF($P107&gt;0,0,IFERROR(INDEX(Factors!$D$5:$D$61,MATCH($J107,Factors!$B$5:$B$61,0)),0))</f>
        <v>0</v>
      </c>
      <c r="F107">
        <f>IF($P107&gt;0,0,IFERROR(INDEX(Factors!$E$5:$E$61,MATCH($J107,Factors!$B$5:$B$61,0)),0))</f>
        <v>0</v>
      </c>
      <c r="G107">
        <f>IF(P107&gt;0,0,IFERROR(INDEX(Factors!$K$5:$K$61,MATCH(J107,Factors!$B$5:$B$61,0)),0))</f>
        <v>0</v>
      </c>
      <c r="J107" t="str">
        <f t="shared" si="9"/>
        <v>BIG</v>
      </c>
      <c r="K107" t="str">
        <f t="shared" si="10"/>
        <v>BIG</v>
      </c>
      <c r="L107" t="s">
        <v>224</v>
      </c>
      <c r="M107" t="str">
        <f t="shared" si="14"/>
        <v>Biogas</v>
      </c>
      <c r="N107">
        <f t="shared" si="12"/>
        <v>0</v>
      </c>
      <c r="P107">
        <f t="shared" si="13"/>
        <v>0</v>
      </c>
      <c r="Q107">
        <f t="shared" si="11"/>
        <v>0</v>
      </c>
      <c r="Z107" t="s">
        <v>1003</v>
      </c>
    </row>
    <row r="108" spans="3:26" x14ac:dyDescent="0.25">
      <c r="C108" t="s">
        <v>225</v>
      </c>
      <c r="D108">
        <f>IF($P108&gt;0,0,IFERROR(INDEX(Factors!$C$5:$C$61,MATCH($J108,Factors!$B$5:$B$61,0)),0))</f>
        <v>0</v>
      </c>
      <c r="E108">
        <f>IF($P108&gt;0,0,IFERROR(INDEX(Factors!$D$5:$D$61,MATCH($J108,Factors!$B$5:$B$61,0)),0))</f>
        <v>0</v>
      </c>
      <c r="F108">
        <f>IF($P108&gt;0,0,IFERROR(INDEX(Factors!$E$5:$E$61,MATCH($J108,Factors!$B$5:$B$61,0)),0))</f>
        <v>0</v>
      </c>
      <c r="G108">
        <f>IF(P108&gt;0,0,IFERROR(INDEX(Factors!$K$5:$K$61,MATCH(J108,Factors!$B$5:$B$61,0)),0))</f>
        <v>0</v>
      </c>
      <c r="J108" t="str">
        <f t="shared" si="9"/>
        <v>BIO</v>
      </c>
      <c r="K108" t="str">
        <f t="shared" si="10"/>
        <v>BIO</v>
      </c>
      <c r="L108" t="s">
        <v>226</v>
      </c>
      <c r="M108" t="str">
        <f t="shared" si="14"/>
        <v>Biomass</v>
      </c>
      <c r="N108" t="str">
        <f t="shared" si="12"/>
        <v>Other primary solid biomass</v>
      </c>
      <c r="P108">
        <f t="shared" si="13"/>
        <v>0</v>
      </c>
      <c r="Q108">
        <f t="shared" si="11"/>
        <v>0</v>
      </c>
      <c r="Z108" t="s">
        <v>1004</v>
      </c>
    </row>
    <row r="109" spans="3:26" x14ac:dyDescent="0.25">
      <c r="C109" t="s">
        <v>227</v>
      </c>
      <c r="D109">
        <f>IF($P109&gt;0,0,IFERROR(INDEX(Factors!$C$5:$C$61,MATCH($J109,Factors!$B$5:$B$61,0)),0))</f>
        <v>0</v>
      </c>
      <c r="E109">
        <f>IF($P109&gt;0,0,IFERROR(INDEX(Factors!$D$5:$D$61,MATCH($J109,Factors!$B$5:$B$61,0)),0))</f>
        <v>0</v>
      </c>
      <c r="F109">
        <f>IF($P109&gt;0,0,IFERROR(INDEX(Factors!$E$5:$E$61,MATCH($J109,Factors!$B$5:$B$61,0)),0))</f>
        <v>0</v>
      </c>
      <c r="G109">
        <f>IF(P109&gt;0,0,IFERROR(INDEX(Factors!$K$5:$K$61,MATCH(J109,Factors!$B$5:$B$61,0)),0))</f>
        <v>0</v>
      </c>
      <c r="J109" t="str">
        <f t="shared" si="9"/>
        <v>BIW</v>
      </c>
      <c r="K109" t="str">
        <f t="shared" si="10"/>
        <v>BIW</v>
      </c>
      <c r="L109" t="s">
        <v>228</v>
      </c>
      <c r="M109" t="str">
        <f t="shared" si="14"/>
        <v>Biowood</v>
      </c>
      <c r="N109" t="str">
        <f t="shared" si="12"/>
        <v>Wood/Wood Waste</v>
      </c>
      <c r="P109">
        <f t="shared" si="13"/>
        <v>0</v>
      </c>
      <c r="Q109">
        <f t="shared" si="11"/>
        <v>0</v>
      </c>
      <c r="Z109" t="s">
        <v>1005</v>
      </c>
    </row>
    <row r="110" spans="3:26" x14ac:dyDescent="0.25">
      <c r="C110" t="s">
        <v>229</v>
      </c>
      <c r="D110">
        <f>IF($P110&gt;0,0,IFERROR(INDEX(Factors!$C$5:$C$61,MATCH($J110,Factors!$B$5:$B$61,0)),0))</f>
        <v>0</v>
      </c>
      <c r="E110">
        <f>IF($P110&gt;0,0,IFERROR(INDEX(Factors!$D$5:$D$61,MATCH($J110,Factors!$B$5:$B$61,0)),0))</f>
        <v>0</v>
      </c>
      <c r="F110">
        <f>IF($P110&gt;0,0,IFERROR(INDEX(Factors!$E$5:$E$61,MATCH($J110,Factors!$B$5:$B$61,0)),0))</f>
        <v>0</v>
      </c>
      <c r="G110">
        <f>IF(P110&gt;0,0,IFERROR(INDEX(Factors!$K$5:$K$61,MATCH(J110,Factors!$B$5:$B$61,0)),0))</f>
        <v>0</v>
      </c>
      <c r="J110" t="str">
        <f t="shared" si="9"/>
        <v>CH4R</v>
      </c>
      <c r="K110" t="str">
        <f t="shared" si="10"/>
        <v>CH4R</v>
      </c>
      <c r="L110" t="s">
        <v>230</v>
      </c>
      <c r="M110" t="str">
        <f t="shared" si="14"/>
        <v>CH4R</v>
      </c>
      <c r="N110">
        <f t="shared" si="12"/>
        <v>0</v>
      </c>
      <c r="P110">
        <f t="shared" si="13"/>
        <v>0</v>
      </c>
      <c r="Q110">
        <f t="shared" si="11"/>
        <v>0</v>
      </c>
      <c r="Z110" t="s">
        <v>1006</v>
      </c>
    </row>
    <row r="111" spans="3:26" x14ac:dyDescent="0.25">
      <c r="C111" t="s">
        <v>231</v>
      </c>
      <c r="D111">
        <f>IF($P111&gt;0,0,IFERROR(INDEX(Factors!$C$5:$C$61,MATCH($J111,Factors!$B$5:$B$61,0)),0))</f>
        <v>0</v>
      </c>
      <c r="E111">
        <f>IF($P111&gt;0,0,IFERROR(INDEX(Factors!$D$5:$D$61,MATCH($J111,Factors!$B$5:$B$61,0)),0))</f>
        <v>0</v>
      </c>
      <c r="F111">
        <f>IF($P111&gt;0,0,IFERROR(INDEX(Factors!$E$5:$E$61,MATCH($J111,Factors!$B$5:$B$61,0)),0))</f>
        <v>0</v>
      </c>
      <c r="G111">
        <f>IF(P111&gt;0,0,IFERROR(INDEX(Factors!$K$5:$K$61,MATCH(J111,Factors!$B$5:$B$61,0)),0))</f>
        <v>0</v>
      </c>
      <c r="J111" t="str">
        <f t="shared" si="9"/>
        <v>CH4S</v>
      </c>
      <c r="K111" t="str">
        <f t="shared" si="10"/>
        <v>CH4S</v>
      </c>
      <c r="L111" t="s">
        <v>232</v>
      </c>
      <c r="M111" t="str">
        <f t="shared" si="14"/>
        <v>CH4S</v>
      </c>
      <c r="N111">
        <f t="shared" si="12"/>
        <v>0</v>
      </c>
      <c r="P111">
        <f t="shared" si="13"/>
        <v>0</v>
      </c>
      <c r="Q111">
        <f t="shared" si="11"/>
        <v>0</v>
      </c>
      <c r="Z111" t="s">
        <v>1007</v>
      </c>
    </row>
    <row r="112" spans="3:26" x14ac:dyDescent="0.25">
      <c r="C112" t="s">
        <v>233</v>
      </c>
      <c r="D112">
        <f>IF($P112&gt;0,0,IFERROR(INDEX(Factors!$C$5:$C$61,MATCH($J112,Factors!$B$5:$B$61,0)),0))</f>
        <v>96.25</v>
      </c>
      <c r="E112">
        <f>IF($P112&gt;0,0,IFERROR(INDEX(Factors!$D$5:$D$61,MATCH($J112,Factors!$B$5:$B$61,0)),0))</f>
        <v>0</v>
      </c>
      <c r="F112">
        <f>IF($P112&gt;0,0,IFERROR(INDEX(Factors!$E$5:$E$61,MATCH($J112,Factors!$B$5:$B$61,0)),0))</f>
        <v>8.5999999999999993E-2</v>
      </c>
      <c r="G112">
        <f>IF(P112&gt;0,0,IFERROR(INDEX(Factors!$K$5:$K$61,MATCH(J112,Factors!$B$5:$B$61,0)),0))</f>
        <v>122.91</v>
      </c>
      <c r="J112" t="str">
        <f t="shared" si="9"/>
        <v>CLD</v>
      </c>
      <c r="K112" t="str">
        <f t="shared" si="10"/>
        <v>CLD</v>
      </c>
      <c r="L112" t="s">
        <v>234</v>
      </c>
      <c r="M112" t="str">
        <f t="shared" si="14"/>
        <v>Discard Coal</v>
      </c>
      <c r="N112" t="str">
        <f t="shared" si="12"/>
        <v>Coal</v>
      </c>
      <c r="P112">
        <f t="shared" si="13"/>
        <v>0</v>
      </c>
      <c r="Q112">
        <f t="shared" si="11"/>
        <v>0</v>
      </c>
      <c r="Z112" t="s">
        <v>1008</v>
      </c>
    </row>
    <row r="113" spans="3:26" x14ac:dyDescent="0.25">
      <c r="C113" t="s">
        <v>235</v>
      </c>
      <c r="D113">
        <f>IF($P113&gt;0,0,IFERROR(INDEX(Factors!$C$5:$C$61,MATCH($J113,Factors!$B$5:$B$61,0)),0))</f>
        <v>96.25</v>
      </c>
      <c r="E113">
        <f>IF($P113&gt;0,0,IFERROR(INDEX(Factors!$D$5:$D$61,MATCH($J113,Factors!$B$5:$B$61,0)),0))</f>
        <v>1E-3</v>
      </c>
      <c r="F113">
        <f>IF($P113&gt;0,0,IFERROR(INDEX(Factors!$E$5:$E$61,MATCH($J113,Factors!$B$5:$B$61,0)),0))</f>
        <v>1.4E-3</v>
      </c>
      <c r="G113">
        <f>IF(P113&gt;0,0,IFERROR(INDEX(Factors!$K$5:$K$61,MATCH(J113,Factors!$B$5:$B$61,0)),0))</f>
        <v>96.704999999999998</v>
      </c>
      <c r="J113" t="str">
        <f t="shared" si="9"/>
        <v>CLE</v>
      </c>
      <c r="K113" t="str">
        <f t="shared" si="10"/>
        <v>CLE</v>
      </c>
      <c r="L113" t="s">
        <v>236</v>
      </c>
      <c r="M113" t="str">
        <f t="shared" si="14"/>
        <v>Coal</v>
      </c>
      <c r="N113" t="str">
        <f t="shared" si="12"/>
        <v>Coal</v>
      </c>
      <c r="P113">
        <f t="shared" si="13"/>
        <v>0</v>
      </c>
      <c r="Q113">
        <f t="shared" si="11"/>
        <v>0</v>
      </c>
      <c r="Z113" t="s">
        <v>1009</v>
      </c>
    </row>
    <row r="114" spans="3:26" x14ac:dyDescent="0.25">
      <c r="C114" t="s">
        <v>237</v>
      </c>
      <c r="D114">
        <f>IF($P114&gt;0,0,IFERROR(INDEX(Factors!$C$5:$C$61,MATCH($J114,Factors!$B$5:$B$61,0)),0))</f>
        <v>0</v>
      </c>
      <c r="E114">
        <f>IF($P114&gt;0,0,IFERROR(INDEX(Factors!$D$5:$D$61,MATCH($J114,Factors!$B$5:$B$61,0)),0))</f>
        <v>0</v>
      </c>
      <c r="F114">
        <f>IF($P114&gt;0,0,IFERROR(INDEX(Factors!$E$5:$E$61,MATCH($J114,Factors!$B$5:$B$61,0)),0))</f>
        <v>0</v>
      </c>
      <c r="G114">
        <f>IF(P114&gt;0,0,IFERROR(INDEX(Factors!$K$5:$K$61,MATCH(J114,Factors!$B$5:$B$61,0)),0))</f>
        <v>0</v>
      </c>
      <c r="J114" t="str">
        <f t="shared" si="9"/>
        <v>CMOR</v>
      </c>
      <c r="K114" t="str">
        <f t="shared" si="10"/>
        <v>CMOR</v>
      </c>
      <c r="L114" t="s">
        <v>238</v>
      </c>
      <c r="M114" t="str">
        <f t="shared" si="14"/>
        <v>CMOR</v>
      </c>
      <c r="N114">
        <f t="shared" si="12"/>
        <v>0</v>
      </c>
      <c r="P114">
        <f t="shared" si="13"/>
        <v>0</v>
      </c>
      <c r="Q114">
        <f t="shared" si="11"/>
        <v>0</v>
      </c>
      <c r="Z114" t="s">
        <v>1010</v>
      </c>
    </row>
    <row r="115" spans="3:26" x14ac:dyDescent="0.25">
      <c r="C115" t="s">
        <v>239</v>
      </c>
      <c r="D115">
        <f>IF($P115&gt;0,0,IFERROR(INDEX(Factors!$C$5:$C$61,MATCH($J115,Factors!$B$5:$B$61,0)),0))</f>
        <v>0</v>
      </c>
      <c r="E115">
        <f>IF($P115&gt;0,0,IFERROR(INDEX(Factors!$D$5:$D$61,MATCH($J115,Factors!$B$5:$B$61,0)),0))</f>
        <v>0</v>
      </c>
      <c r="F115">
        <f>IF($P115&gt;0,0,IFERROR(INDEX(Factors!$E$5:$E$61,MATCH($J115,Factors!$B$5:$B$61,0)),0))</f>
        <v>0</v>
      </c>
      <c r="G115">
        <f>IF(P115&gt;0,0,IFERROR(INDEX(Factors!$K$5:$K$61,MATCH(J115,Factors!$B$5:$B$61,0)),0))</f>
        <v>0</v>
      </c>
      <c r="J115" t="str">
        <f t="shared" si="9"/>
        <v>CMOX</v>
      </c>
      <c r="K115" t="str">
        <f t="shared" si="10"/>
        <v>CMOX</v>
      </c>
      <c r="L115" t="s">
        <v>240</v>
      </c>
      <c r="M115" t="str">
        <f t="shared" si="14"/>
        <v>CMOX</v>
      </c>
      <c r="N115">
        <f t="shared" si="12"/>
        <v>0</v>
      </c>
      <c r="P115">
        <f t="shared" si="13"/>
        <v>0</v>
      </c>
      <c r="Q115">
        <f t="shared" si="11"/>
        <v>0</v>
      </c>
      <c r="Z115" t="s">
        <v>1011</v>
      </c>
    </row>
    <row r="116" spans="3:26" x14ac:dyDescent="0.25">
      <c r="C116" t="s">
        <v>241</v>
      </c>
      <c r="D116">
        <f>IF($P116&gt;0,0,IFERROR(INDEX(Factors!$C$5:$C$61,MATCH($J116,Factors!$B$5:$B$61,0)),0))</f>
        <v>0</v>
      </c>
      <c r="E116">
        <f>IF($P116&gt;0,0,IFERROR(INDEX(Factors!$D$5:$D$61,MATCH($J116,Factors!$B$5:$B$61,0)),0))</f>
        <v>0</v>
      </c>
      <c r="F116">
        <f>IF($P116&gt;0,0,IFERROR(INDEX(Factors!$E$5:$E$61,MATCH($J116,Factors!$B$5:$B$61,0)),0))</f>
        <v>0</v>
      </c>
      <c r="G116">
        <f>IF(P116&gt;0,0,IFERROR(INDEX(Factors!$K$5:$K$61,MATCH(J116,Factors!$B$5:$B$61,0)),0))</f>
        <v>0</v>
      </c>
      <c r="J116" t="str">
        <f t="shared" si="9"/>
        <v>CO2R</v>
      </c>
      <c r="K116" t="str">
        <f t="shared" si="10"/>
        <v>CO2R</v>
      </c>
      <c r="L116" t="s">
        <v>242</v>
      </c>
      <c r="M116" t="str">
        <f t="shared" si="14"/>
        <v>CO2R</v>
      </c>
      <c r="N116">
        <f t="shared" si="12"/>
        <v>0</v>
      </c>
      <c r="P116">
        <f t="shared" si="13"/>
        <v>0</v>
      </c>
      <c r="Q116">
        <f t="shared" si="11"/>
        <v>0</v>
      </c>
      <c r="Z116" t="s">
        <v>1012</v>
      </c>
    </row>
    <row r="117" spans="3:26" x14ac:dyDescent="0.25">
      <c r="C117" t="s">
        <v>243</v>
      </c>
      <c r="D117">
        <f>IF($P117&gt;0,0,IFERROR(INDEX(Factors!$C$5:$C$61,MATCH($J117,Factors!$B$5:$B$61,0)),0))</f>
        <v>0</v>
      </c>
      <c r="E117">
        <f>IF($P117&gt;0,0,IFERROR(INDEX(Factors!$D$5:$D$61,MATCH($J117,Factors!$B$5:$B$61,0)),0))</f>
        <v>0</v>
      </c>
      <c r="F117">
        <f>IF($P117&gt;0,0,IFERROR(INDEX(Factors!$E$5:$E$61,MATCH($J117,Factors!$B$5:$B$61,0)),0))</f>
        <v>0</v>
      </c>
      <c r="G117">
        <f>IF(P117&gt;0,0,IFERROR(INDEX(Factors!$K$5:$K$61,MATCH(J117,Factors!$B$5:$B$61,0)),0))</f>
        <v>0</v>
      </c>
      <c r="J117" t="str">
        <f t="shared" si="9"/>
        <v>CO2S</v>
      </c>
      <c r="K117" t="str">
        <f t="shared" si="10"/>
        <v>CO2S</v>
      </c>
      <c r="L117" t="s">
        <v>244</v>
      </c>
      <c r="M117" t="str">
        <f t="shared" si="14"/>
        <v>CO2S</v>
      </c>
      <c r="N117">
        <f t="shared" si="12"/>
        <v>0</v>
      </c>
      <c r="P117">
        <f t="shared" si="13"/>
        <v>0</v>
      </c>
      <c r="Q117">
        <f t="shared" si="11"/>
        <v>0</v>
      </c>
      <c r="Z117" t="s">
        <v>1013</v>
      </c>
    </row>
    <row r="118" spans="3:26" x14ac:dyDescent="0.25">
      <c r="C118" t="s">
        <v>245</v>
      </c>
      <c r="D118">
        <f>IF($P118&gt;0,0,IFERROR(INDEX(Factors!$C$5:$C$61,MATCH($J118,Factors!$B$5:$B$61,0)),0))</f>
        <v>0</v>
      </c>
      <c r="E118">
        <f>IF($P118&gt;0,0,IFERROR(INDEX(Factors!$D$5:$D$61,MATCH($J118,Factors!$B$5:$B$61,0)),0))</f>
        <v>0</v>
      </c>
      <c r="F118">
        <f>IF($P118&gt;0,0,IFERROR(INDEX(Factors!$E$5:$E$61,MATCH($J118,Factors!$B$5:$B$61,0)),0))</f>
        <v>0</v>
      </c>
      <c r="G118">
        <f>IF(P118&gt;0,0,IFERROR(INDEX(Factors!$K$5:$K$61,MATCH(J118,Factors!$B$5:$B$61,0)),0))</f>
        <v>0</v>
      </c>
      <c r="J118" t="str">
        <f t="shared" si="9"/>
        <v>CRB</v>
      </c>
      <c r="K118" t="str">
        <f t="shared" si="10"/>
        <v>CRB</v>
      </c>
      <c r="L118" t="s">
        <v>246</v>
      </c>
      <c r="M118" t="s">
        <v>1103</v>
      </c>
      <c r="N118" t="str">
        <f t="shared" si="12"/>
        <v>Coal</v>
      </c>
      <c r="P118">
        <f t="shared" si="13"/>
        <v>0</v>
      </c>
      <c r="Q118">
        <f t="shared" si="11"/>
        <v>0</v>
      </c>
      <c r="Z118" t="s">
        <v>1014</v>
      </c>
    </row>
    <row r="119" spans="3:26" x14ac:dyDescent="0.25">
      <c r="C119" t="s">
        <v>247</v>
      </c>
      <c r="D119">
        <f>IF($P119&gt;0,0,IFERROR(INDEX(Factors!$C$5:$C$61,MATCH($J119,Factors!$B$5:$B$61,0)),0))</f>
        <v>56.1</v>
      </c>
      <c r="E119">
        <f>IF($P119&gt;0,0,IFERROR(INDEX(Factors!$D$5:$D$61,MATCH($J119,Factors!$B$5:$B$61,0)),0))</f>
        <v>1E-3</v>
      </c>
      <c r="F119">
        <f>IF($P119&gt;0,0,IFERROR(INDEX(Factors!$E$5:$E$61,MATCH($J119,Factors!$B$5:$B$61,0)),0))</f>
        <v>1E-4</v>
      </c>
      <c r="G119">
        <f>IF(P119&gt;0,0,IFERROR(INDEX(Factors!$K$5:$K$61,MATCH(J119,Factors!$B$5:$B$61,0)),0))</f>
        <v>56.152000000000001</v>
      </c>
      <c r="J119" t="str">
        <f t="shared" si="9"/>
        <v>GAS</v>
      </c>
      <c r="K119" t="str">
        <f t="shared" si="10"/>
        <v>GAS</v>
      </c>
      <c r="L119" t="s">
        <v>248</v>
      </c>
      <c r="M119" t="str">
        <f t="shared" ref="M119:M152" si="15">INDEX($AA$3:$AA$226,MATCH(K119,$Z$3:$Z$226,0))</f>
        <v>Gas</v>
      </c>
      <c r="N119" t="str">
        <f t="shared" si="12"/>
        <v>Gas</v>
      </c>
      <c r="P119">
        <f t="shared" si="13"/>
        <v>0</v>
      </c>
      <c r="Q119">
        <f t="shared" si="11"/>
        <v>0</v>
      </c>
      <c r="Z119" t="s">
        <v>1015</v>
      </c>
    </row>
    <row r="120" spans="3:26" x14ac:dyDescent="0.25">
      <c r="C120" t="s">
        <v>249</v>
      </c>
      <c r="D120">
        <f>IF($P120&gt;0,0,IFERROR(INDEX(Factors!$C$5:$C$61,MATCH($J120,Factors!$B$5:$B$61,0)),0))</f>
        <v>56.1</v>
      </c>
      <c r="E120">
        <f>IF($P120&gt;0,0,IFERROR(INDEX(Factors!$D$5:$D$61,MATCH($J120,Factors!$B$5:$B$61,0)),0))</f>
        <v>1E-3</v>
      </c>
      <c r="F120">
        <f>IF($P120&gt;0,0,IFERROR(INDEX(Factors!$E$5:$E$61,MATCH($J120,Factors!$B$5:$B$61,0)),0))</f>
        <v>1E-4</v>
      </c>
      <c r="G120">
        <f>IF(P120&gt;0,0,IFERROR(INDEX(Factors!$K$5:$K$61,MATCH(J120,Factors!$B$5:$B$61,0)),0))</f>
        <v>56.152000000000001</v>
      </c>
      <c r="J120" t="str">
        <f t="shared" si="9"/>
        <v>GIC</v>
      </c>
      <c r="K120" t="str">
        <f t="shared" si="10"/>
        <v>GIC</v>
      </c>
      <c r="L120" t="s">
        <v>250</v>
      </c>
      <c r="M120" t="str">
        <f t="shared" si="15"/>
        <v>Gas</v>
      </c>
      <c r="N120" t="str">
        <f t="shared" si="12"/>
        <v>Gas</v>
      </c>
      <c r="P120">
        <f t="shared" si="13"/>
        <v>0</v>
      </c>
      <c r="Q120">
        <f t="shared" si="11"/>
        <v>0</v>
      </c>
      <c r="Z120" t="s">
        <v>1016</v>
      </c>
    </row>
    <row r="121" spans="3:26" x14ac:dyDescent="0.25">
      <c r="C121" t="s">
        <v>251</v>
      </c>
      <c r="D121">
        <f>IF($P121&gt;0,0,IFERROR(INDEX(Factors!$C$5:$C$61,MATCH($J121,Factors!$B$5:$B$61,0)),0))</f>
        <v>56.1</v>
      </c>
      <c r="E121">
        <f>IF($P121&gt;0,0,IFERROR(INDEX(Factors!$D$5:$D$61,MATCH($J121,Factors!$B$5:$B$61,0)),0))</f>
        <v>1E-3</v>
      </c>
      <c r="F121" t="str">
        <f>IF($P121&gt;0,0,IFERROR(INDEX(Factors!$E$5:$E$61,MATCH($J121,Factors!$B$5:$B$61,0)),0))</f>
        <v xml:space="preserve">     </v>
      </c>
      <c r="G121">
        <f>IF(P121&gt;0,0,IFERROR(INDEX(Factors!$K$5:$K$61,MATCH(J121,Factors!$B$5:$B$61,0)),0))</f>
        <v>56.121000000000002</v>
      </c>
      <c r="J121" t="str">
        <f t="shared" si="9"/>
        <v>GIH</v>
      </c>
      <c r="K121" t="str">
        <f t="shared" si="10"/>
        <v>GIH</v>
      </c>
      <c r="L121" t="s">
        <v>252</v>
      </c>
      <c r="M121" t="str">
        <f t="shared" si="15"/>
        <v>Gas</v>
      </c>
      <c r="N121" t="str">
        <f t="shared" si="12"/>
        <v>Gas</v>
      </c>
      <c r="P121">
        <f t="shared" si="13"/>
        <v>0</v>
      </c>
      <c r="Q121">
        <f t="shared" si="11"/>
        <v>0</v>
      </c>
      <c r="Z121" t="s">
        <v>1017</v>
      </c>
    </row>
    <row r="122" spans="3:26" x14ac:dyDescent="0.25">
      <c r="C122" t="s">
        <v>253</v>
      </c>
      <c r="D122">
        <f>IF($P122&gt;0,0,IFERROR(INDEX(Factors!$C$5:$C$61,MATCH($J122,Factors!$B$5:$B$61,0)),0))</f>
        <v>0</v>
      </c>
      <c r="E122">
        <f>IF($P122&gt;0,0,IFERROR(INDEX(Factors!$D$5:$D$61,MATCH($J122,Factors!$B$5:$B$61,0)),0))</f>
        <v>0</v>
      </c>
      <c r="F122">
        <f>IF($P122&gt;0,0,IFERROR(INDEX(Factors!$E$5:$E$61,MATCH($J122,Factors!$B$5:$B$61,0)),0))</f>
        <v>0</v>
      </c>
      <c r="G122">
        <f>IF(P122&gt;0,0,IFERROR(INDEX(Factors!$K$5:$K$61,MATCH(J122,Factors!$B$5:$B$61,0)),0))</f>
        <v>0</v>
      </c>
      <c r="J122" t="str">
        <f t="shared" si="9"/>
        <v>GRM</v>
      </c>
      <c r="K122" t="str">
        <f t="shared" si="10"/>
        <v>GRM</v>
      </c>
      <c r="L122" t="s">
        <v>254</v>
      </c>
      <c r="M122" t="str">
        <f t="shared" si="15"/>
        <v>Gas</v>
      </c>
      <c r="N122" t="str">
        <f t="shared" si="12"/>
        <v>Gas</v>
      </c>
      <c r="P122">
        <f t="shared" si="13"/>
        <v>0</v>
      </c>
      <c r="Q122">
        <f t="shared" si="11"/>
        <v>0</v>
      </c>
      <c r="Z122" t="s">
        <v>1018</v>
      </c>
    </row>
    <row r="123" spans="3:26" x14ac:dyDescent="0.25">
      <c r="C123" t="s">
        <v>255</v>
      </c>
      <c r="D123">
        <f>IF($P123&gt;0,0,IFERROR(INDEX(Factors!$C$5:$C$61,MATCH($J123,Factors!$B$5:$B$61,0)),0))</f>
        <v>0</v>
      </c>
      <c r="E123">
        <f>IF($P123&gt;0,0,IFERROR(INDEX(Factors!$D$5:$D$61,MATCH($J123,Factors!$B$5:$B$61,0)),0))</f>
        <v>0</v>
      </c>
      <c r="F123">
        <f>IF($P123&gt;0,0,IFERROR(INDEX(Factors!$E$5:$E$61,MATCH($J123,Factors!$B$5:$B$61,0)),0))</f>
        <v>0</v>
      </c>
      <c r="G123">
        <f>IF(P123&gt;0,0,IFERROR(INDEX(Factors!$K$5:$K$61,MATCH(J123,Factors!$B$5:$B$61,0)),0))</f>
        <v>0</v>
      </c>
      <c r="J123" t="str">
        <f t="shared" si="9"/>
        <v>GRN</v>
      </c>
      <c r="K123" t="str">
        <f t="shared" si="10"/>
        <v>GRN</v>
      </c>
      <c r="L123" t="s">
        <v>256</v>
      </c>
      <c r="M123" t="str">
        <f t="shared" si="15"/>
        <v>Gas</v>
      </c>
      <c r="N123" t="str">
        <f t="shared" si="12"/>
        <v>Gas</v>
      </c>
      <c r="P123">
        <f t="shared" si="13"/>
        <v>0</v>
      </c>
      <c r="Q123">
        <f t="shared" si="11"/>
        <v>0</v>
      </c>
      <c r="Z123" t="s">
        <v>1019</v>
      </c>
    </row>
    <row r="124" spans="3:26" x14ac:dyDescent="0.25">
      <c r="C124" t="s">
        <v>257</v>
      </c>
      <c r="D124">
        <f>IF($P124&gt;0,0,IFERROR(INDEX(Factors!$C$5:$C$61,MATCH($J124,Factors!$B$5:$B$61,0)),0))</f>
        <v>0</v>
      </c>
      <c r="E124">
        <f>IF($P124&gt;0,0,IFERROR(INDEX(Factors!$D$5:$D$61,MATCH($J124,Factors!$B$5:$B$61,0)),0))</f>
        <v>0</v>
      </c>
      <c r="F124">
        <f>IF($P124&gt;0,0,IFERROR(INDEX(Factors!$E$5:$E$61,MATCH($J124,Factors!$B$5:$B$61,0)),0))</f>
        <v>0</v>
      </c>
      <c r="G124">
        <f>IF(P124&gt;0,0,IFERROR(INDEX(Factors!$K$5:$K$61,MATCH(J124,Factors!$B$5:$B$61,0)),0))</f>
        <v>0</v>
      </c>
      <c r="J124" t="str">
        <f t="shared" si="9"/>
        <v>GRS</v>
      </c>
      <c r="K124" t="str">
        <f t="shared" si="10"/>
        <v>GRS</v>
      </c>
      <c r="L124" t="s">
        <v>258</v>
      </c>
      <c r="M124" t="str">
        <f t="shared" si="15"/>
        <v>Gas</v>
      </c>
      <c r="N124" t="str">
        <f t="shared" si="12"/>
        <v>Gas</v>
      </c>
      <c r="P124">
        <f t="shared" si="13"/>
        <v>0</v>
      </c>
      <c r="Q124">
        <f t="shared" si="11"/>
        <v>0</v>
      </c>
      <c r="Z124" t="s">
        <v>1020</v>
      </c>
    </row>
    <row r="125" spans="3:26" x14ac:dyDescent="0.25">
      <c r="C125" t="s">
        <v>259</v>
      </c>
      <c r="D125">
        <f>IF($P125&gt;0,0,IFERROR(INDEX(Factors!$C$5:$C$61,MATCH($J125,Factors!$B$5:$B$61,0)),0))</f>
        <v>0</v>
      </c>
      <c r="E125">
        <f>IF($P125&gt;0,0,IFERROR(INDEX(Factors!$D$5:$D$61,MATCH($J125,Factors!$B$5:$B$61,0)),0))</f>
        <v>0</v>
      </c>
      <c r="F125">
        <f>IF($P125&gt;0,0,IFERROR(INDEX(Factors!$E$5:$E$61,MATCH($J125,Factors!$B$5:$B$61,0)),0))</f>
        <v>0</v>
      </c>
      <c r="G125">
        <f>IF(P125&gt;0,0,IFERROR(INDEX(Factors!$K$5:$K$61,MATCH(J125,Factors!$B$5:$B$61,0)),0))</f>
        <v>0</v>
      </c>
      <c r="J125" t="str">
        <f t="shared" si="9"/>
        <v>HYD</v>
      </c>
      <c r="K125" t="str">
        <f t="shared" si="10"/>
        <v>HYD</v>
      </c>
      <c r="L125" t="s">
        <v>260</v>
      </c>
      <c r="M125" t="str">
        <f t="shared" si="15"/>
        <v>Hydro</v>
      </c>
      <c r="N125">
        <f t="shared" si="12"/>
        <v>0</v>
      </c>
      <c r="P125">
        <f t="shared" si="13"/>
        <v>0</v>
      </c>
      <c r="Q125">
        <f t="shared" si="11"/>
        <v>0</v>
      </c>
      <c r="Z125" t="s">
        <v>1021</v>
      </c>
    </row>
    <row r="126" spans="3:26" x14ac:dyDescent="0.25">
      <c r="C126" t="s">
        <v>261</v>
      </c>
      <c r="D126">
        <f>IF($P126&gt;0,0,IFERROR(INDEX(Factors!$C$5:$C$61,MATCH($J126,Factors!$B$5:$B$61,0)),0))</f>
        <v>0</v>
      </c>
      <c r="E126">
        <f>IF($P126&gt;0,0,IFERROR(INDEX(Factors!$D$5:$D$61,MATCH($J126,Factors!$B$5:$B$61,0)),0))</f>
        <v>0</v>
      </c>
      <c r="F126">
        <f>IF($P126&gt;0,0,IFERROR(INDEX(Factors!$E$5:$E$61,MATCH($J126,Factors!$B$5:$B$61,0)),0))</f>
        <v>0</v>
      </c>
      <c r="G126">
        <f>IF(P126&gt;0,0,IFERROR(INDEX(Factors!$K$5:$K$61,MATCH(J126,Factors!$B$5:$B$61,0)),0))</f>
        <v>0</v>
      </c>
      <c r="J126" t="str">
        <f t="shared" si="9"/>
        <v>N2OR</v>
      </c>
      <c r="K126" t="str">
        <f t="shared" si="10"/>
        <v>N2OR</v>
      </c>
      <c r="L126" t="s">
        <v>262</v>
      </c>
      <c r="M126" t="str">
        <f t="shared" si="15"/>
        <v>N2OR</v>
      </c>
      <c r="N126">
        <f t="shared" si="12"/>
        <v>0</v>
      </c>
      <c r="P126">
        <f t="shared" si="13"/>
        <v>0</v>
      </c>
      <c r="Q126">
        <f t="shared" si="11"/>
        <v>0</v>
      </c>
      <c r="Z126" t="s">
        <v>1022</v>
      </c>
    </row>
    <row r="127" spans="3:26" x14ac:dyDescent="0.25">
      <c r="C127" t="s">
        <v>263</v>
      </c>
      <c r="D127">
        <f>IF($P127&gt;0,0,IFERROR(INDEX(Factors!$C$5:$C$61,MATCH($J127,Factors!$B$5:$B$61,0)),0))</f>
        <v>0</v>
      </c>
      <c r="E127">
        <f>IF($P127&gt;0,0,IFERROR(INDEX(Factors!$D$5:$D$61,MATCH($J127,Factors!$B$5:$B$61,0)),0))</f>
        <v>0</v>
      </c>
      <c r="F127">
        <f>IF($P127&gt;0,0,IFERROR(INDEX(Factors!$E$5:$E$61,MATCH($J127,Factors!$B$5:$B$61,0)),0))</f>
        <v>0</v>
      </c>
      <c r="G127">
        <f>IF(P127&gt;0,0,IFERROR(INDEX(Factors!$K$5:$K$61,MATCH(J127,Factors!$B$5:$B$61,0)),0))</f>
        <v>0</v>
      </c>
      <c r="J127" t="str">
        <f t="shared" si="9"/>
        <v>N2OS</v>
      </c>
      <c r="K127" t="str">
        <f t="shared" si="10"/>
        <v>N2OS</v>
      </c>
      <c r="L127" t="s">
        <v>264</v>
      </c>
      <c r="M127" t="str">
        <f t="shared" si="15"/>
        <v>N2OS</v>
      </c>
      <c r="N127">
        <f t="shared" si="12"/>
        <v>0</v>
      </c>
      <c r="P127">
        <f t="shared" si="13"/>
        <v>0</v>
      </c>
      <c r="Q127">
        <f t="shared" si="11"/>
        <v>0</v>
      </c>
      <c r="Z127" t="s">
        <v>1023</v>
      </c>
    </row>
    <row r="128" spans="3:26" x14ac:dyDescent="0.25">
      <c r="C128" t="s">
        <v>265</v>
      </c>
      <c r="D128">
        <f>IF($P128&gt;0,0,IFERROR(INDEX(Factors!$C$5:$C$61,MATCH($J128,Factors!$B$5:$B$61,0)),0))</f>
        <v>0</v>
      </c>
      <c r="E128">
        <f>IF($P128&gt;0,0,IFERROR(INDEX(Factors!$D$5:$D$61,MATCH($J128,Factors!$B$5:$B$61,0)),0))</f>
        <v>0</v>
      </c>
      <c r="F128">
        <f>IF($P128&gt;0,0,IFERROR(INDEX(Factors!$E$5:$E$61,MATCH($J128,Factors!$B$5:$B$61,0)),0))</f>
        <v>0</v>
      </c>
      <c r="G128">
        <f>IF(P128&gt;0,0,IFERROR(INDEX(Factors!$K$5:$K$61,MATCH(J128,Factors!$B$5:$B$61,0)),0))</f>
        <v>0</v>
      </c>
      <c r="J128" t="str">
        <f t="shared" si="9"/>
        <v>NMVR</v>
      </c>
      <c r="K128" t="str">
        <f t="shared" si="10"/>
        <v>NMVR</v>
      </c>
      <c r="L128" t="s">
        <v>266</v>
      </c>
      <c r="M128" t="str">
        <f t="shared" si="15"/>
        <v>NMVR</v>
      </c>
      <c r="N128">
        <f t="shared" si="12"/>
        <v>0</v>
      </c>
      <c r="P128">
        <f t="shared" si="13"/>
        <v>0</v>
      </c>
      <c r="Q128">
        <f t="shared" si="11"/>
        <v>0</v>
      </c>
      <c r="Z128" t="s">
        <v>1024</v>
      </c>
    </row>
    <row r="129" spans="3:27" x14ac:dyDescent="0.25">
      <c r="C129" t="s">
        <v>267</v>
      </c>
      <c r="D129">
        <f>IF($P129&gt;0,0,IFERROR(INDEX(Factors!$C$5:$C$61,MATCH($J129,Factors!$B$5:$B$61,0)),0))</f>
        <v>0</v>
      </c>
      <c r="E129">
        <f>IF($P129&gt;0,0,IFERROR(INDEX(Factors!$D$5:$D$61,MATCH($J129,Factors!$B$5:$B$61,0)),0))</f>
        <v>0</v>
      </c>
      <c r="F129">
        <f>IF($P129&gt;0,0,IFERROR(INDEX(Factors!$E$5:$E$61,MATCH($J129,Factors!$B$5:$B$61,0)),0))</f>
        <v>0</v>
      </c>
      <c r="G129">
        <f>IF(P129&gt;0,0,IFERROR(INDEX(Factors!$K$5:$K$61,MATCH(J129,Factors!$B$5:$B$61,0)),0))</f>
        <v>0</v>
      </c>
      <c r="J129" t="str">
        <f t="shared" si="9"/>
        <v>NMVS</v>
      </c>
      <c r="K129" t="str">
        <f t="shared" si="10"/>
        <v>NMVS</v>
      </c>
      <c r="L129" t="s">
        <v>268</v>
      </c>
      <c r="M129" t="str">
        <f t="shared" si="15"/>
        <v>NMVS</v>
      </c>
      <c r="N129">
        <f t="shared" si="12"/>
        <v>0</v>
      </c>
      <c r="P129">
        <f t="shared" si="13"/>
        <v>0</v>
      </c>
      <c r="Q129">
        <f t="shared" si="11"/>
        <v>0</v>
      </c>
      <c r="Z129" t="s">
        <v>1025</v>
      </c>
    </row>
    <row r="130" spans="3:27" x14ac:dyDescent="0.25">
      <c r="C130" t="s">
        <v>269</v>
      </c>
      <c r="D130">
        <f>IF($P130&gt;0,0,IFERROR(INDEX(Factors!$C$5:$C$61,MATCH($J130,Factors!$B$5:$B$61,0)),0))</f>
        <v>0</v>
      </c>
      <c r="E130">
        <f>IF($P130&gt;0,0,IFERROR(INDEX(Factors!$D$5:$D$61,MATCH($J130,Factors!$B$5:$B$61,0)),0))</f>
        <v>0</v>
      </c>
      <c r="F130">
        <f>IF($P130&gt;0,0,IFERROR(INDEX(Factors!$E$5:$E$61,MATCH($J130,Factors!$B$5:$B$61,0)),0))</f>
        <v>0</v>
      </c>
      <c r="G130">
        <f>IF(P130&gt;0,0,IFERROR(INDEX(Factors!$K$5:$K$61,MATCH(J130,Factors!$B$5:$B$61,0)),0))</f>
        <v>0</v>
      </c>
      <c r="J130" t="str">
        <f t="shared" si="9"/>
        <v>NOXR</v>
      </c>
      <c r="K130" t="str">
        <f t="shared" si="10"/>
        <v>NOXR</v>
      </c>
      <c r="L130" t="s">
        <v>270</v>
      </c>
      <c r="M130" t="str">
        <f t="shared" si="15"/>
        <v>NOXR</v>
      </c>
      <c r="N130">
        <f t="shared" si="12"/>
        <v>0</v>
      </c>
      <c r="P130">
        <f t="shared" si="13"/>
        <v>0</v>
      </c>
      <c r="Q130">
        <f t="shared" si="11"/>
        <v>0</v>
      </c>
      <c r="Z130" t="s">
        <v>1026</v>
      </c>
    </row>
    <row r="131" spans="3:27" x14ac:dyDescent="0.25">
      <c r="C131" t="s">
        <v>271</v>
      </c>
      <c r="D131">
        <f>IF($P131&gt;0,0,IFERROR(INDEX(Factors!$C$5:$C$61,MATCH($J131,Factors!$B$5:$B$61,0)),0))</f>
        <v>0</v>
      </c>
      <c r="E131">
        <f>IF($P131&gt;0,0,IFERROR(INDEX(Factors!$D$5:$D$61,MATCH($J131,Factors!$B$5:$B$61,0)),0))</f>
        <v>0</v>
      </c>
      <c r="F131">
        <f>IF($P131&gt;0,0,IFERROR(INDEX(Factors!$E$5:$E$61,MATCH($J131,Factors!$B$5:$B$61,0)),0))</f>
        <v>0</v>
      </c>
      <c r="G131">
        <f>IF(P131&gt;0,0,IFERROR(INDEX(Factors!$K$5:$K$61,MATCH(J131,Factors!$B$5:$B$61,0)),0))</f>
        <v>0</v>
      </c>
      <c r="J131" t="str">
        <f t="shared" ref="J131:J196" si="16">IFERROR(RIGHT(C131,LEN(C131)-3),"")</f>
        <v>NOXS</v>
      </c>
      <c r="K131" t="str">
        <f t="shared" ref="K131:K196" si="17">IF(LEN(C131)=3,C131,J131)</f>
        <v>NOXS</v>
      </c>
      <c r="L131" t="s">
        <v>272</v>
      </c>
      <c r="M131" t="str">
        <f t="shared" si="15"/>
        <v>NOXS</v>
      </c>
      <c r="N131">
        <f t="shared" si="12"/>
        <v>0</v>
      </c>
      <c r="P131">
        <f t="shared" si="13"/>
        <v>0</v>
      </c>
      <c r="Q131">
        <f t="shared" ref="Q131:Q196" si="18">IFERROR(SEARCH($Q$2,C131),0)</f>
        <v>0</v>
      </c>
      <c r="Z131" t="s">
        <v>1027</v>
      </c>
    </row>
    <row r="132" spans="3:27" x14ac:dyDescent="0.25">
      <c r="C132" t="s">
        <v>273</v>
      </c>
      <c r="D132">
        <f>IF($P132&gt;0,0,IFERROR(INDEX(Factors!$C$5:$C$61,MATCH($J132,Factors!$B$5:$B$61,0)),0))</f>
        <v>0</v>
      </c>
      <c r="E132">
        <f>IF($P132&gt;0,0,IFERROR(INDEX(Factors!$D$5:$D$61,MATCH($J132,Factors!$B$5:$B$61,0)),0))</f>
        <v>0</v>
      </c>
      <c r="F132">
        <f>IF($P132&gt;0,0,IFERROR(INDEX(Factors!$E$5:$E$61,MATCH($J132,Factors!$B$5:$B$61,0)),0))</f>
        <v>0</v>
      </c>
      <c r="G132">
        <f>IF(P132&gt;0,0,IFERROR(INDEX(Factors!$K$5:$K$61,MATCH(J132,Factors!$B$5:$B$61,0)),0))</f>
        <v>0</v>
      </c>
      <c r="J132" t="str">
        <f t="shared" si="16"/>
        <v>NUC</v>
      </c>
      <c r="K132" t="str">
        <f t="shared" si="17"/>
        <v>NUC</v>
      </c>
      <c r="L132" t="s">
        <v>274</v>
      </c>
      <c r="M132" t="str">
        <f t="shared" si="15"/>
        <v>Nuclear</v>
      </c>
      <c r="N132">
        <f t="shared" ref="N132:N197" si="19">INDEX($AD$3:$AD$56,MATCH(M132,$AC$3:$AC$56,0))</f>
        <v>0</v>
      </c>
      <c r="P132">
        <f t="shared" ref="P132:P197" si="20">SUM(Q132:U132)</f>
        <v>0</v>
      </c>
      <c r="Q132">
        <f t="shared" si="18"/>
        <v>0</v>
      </c>
      <c r="Z132" t="s">
        <v>1028</v>
      </c>
    </row>
    <row r="133" spans="3:27" x14ac:dyDescent="0.25">
      <c r="C133" t="s">
        <v>275</v>
      </c>
      <c r="D133">
        <f>IF($P133&gt;0,0,IFERROR(INDEX(Factors!$C$5:$C$61,MATCH($J133,Factors!$B$5:$B$61,0)),0))</f>
        <v>74.066699999999997</v>
      </c>
      <c r="E133">
        <f>IF($P133&gt;0,0,IFERROR(INDEX(Factors!$D$5:$D$61,MATCH($J133,Factors!$B$5:$B$61,0)),0))</f>
        <v>3.0000000000000001E-3</v>
      </c>
      <c r="F133">
        <f>IF($P133&gt;0,0,IFERROR(INDEX(Factors!$E$5:$E$61,MATCH($J133,Factors!$B$5:$B$61,0)),0))</f>
        <v>5.9999999999999995E-4</v>
      </c>
      <c r="G133">
        <f>IF(P133&gt;0,0,IFERROR(INDEX(Factors!$K$5:$K$61,MATCH(J133,Factors!$B$5:$B$61,0)),0))</f>
        <v>74.315700000000007</v>
      </c>
      <c r="J133" t="str">
        <f t="shared" si="16"/>
        <v>ODS</v>
      </c>
      <c r="K133" t="str">
        <f t="shared" si="17"/>
        <v>ODS</v>
      </c>
      <c r="L133" t="s">
        <v>276</v>
      </c>
      <c r="M133" t="str">
        <f t="shared" si="15"/>
        <v>Diesel</v>
      </c>
      <c r="N133" t="str">
        <f t="shared" si="19"/>
        <v>Diesel</v>
      </c>
      <c r="P133">
        <f t="shared" si="20"/>
        <v>0</v>
      </c>
      <c r="Q133">
        <f t="shared" si="18"/>
        <v>0</v>
      </c>
      <c r="Z133" t="s">
        <v>1029</v>
      </c>
    </row>
    <row r="134" spans="3:27" x14ac:dyDescent="0.25">
      <c r="C134" t="s">
        <v>1376</v>
      </c>
      <c r="D134">
        <f>IF($P134&gt;0,0,IFERROR(INDEX(Factors!$C$5:$C$61,MATCH($J134,Factors!$B$5:$B$61,0)),0))</f>
        <v>77.400000000000006</v>
      </c>
      <c r="E134">
        <f>IF($P134&gt;0,0,IFERROR(INDEX(Factors!$D$5:$D$61,MATCH($J134,Factors!$B$5:$B$61,0)),0))</f>
        <v>3.0000000000000001E-3</v>
      </c>
      <c r="F134">
        <f>IF($P134&gt;0,0,IFERROR(INDEX(Factors!$E$5:$E$61,MATCH($J134,Factors!$B$5:$B$61,0)),0))</f>
        <v>5.9999999999999995E-4</v>
      </c>
      <c r="G134">
        <f>IF(P134&gt;0,0,IFERROR(INDEX(Factors!$K$5:$K$61,MATCH(J134,Factors!$B$5:$B$61,0)),0))</f>
        <v>77.649000000000015</v>
      </c>
      <c r="J134" t="str">
        <f t="shared" ref="J134:J135" si="21">IFERROR(RIGHT(C134,LEN(C134)-3),"")</f>
        <v>OHF</v>
      </c>
      <c r="K134" t="str">
        <f t="shared" ref="K134:K135" si="22">IF(LEN(C134)=3,C134,J134)</f>
        <v>OHF</v>
      </c>
      <c r="L134" t="s">
        <v>276</v>
      </c>
      <c r="M134" t="str">
        <f t="shared" ref="M134:M135" si="23">INDEX($AA$3:$AA$226,MATCH(K134,$Z$3:$Z$226,0))</f>
        <v>HFO</v>
      </c>
      <c r="N134" t="str">
        <f t="shared" ref="N134:N135" si="24">INDEX($AD$3:$AD$56,MATCH(M134,$AC$3:$AC$56,0))</f>
        <v>Residual Fuel Oil (HFO)</v>
      </c>
      <c r="P134">
        <f t="shared" ref="P134:P135" si="25">SUM(Q134:U134)</f>
        <v>0</v>
      </c>
      <c r="Q134">
        <f t="shared" ref="Q134:Q135" si="26">IFERROR(SEARCH($Q$2,C134),0)</f>
        <v>0</v>
      </c>
      <c r="Z134" t="s">
        <v>1029</v>
      </c>
    </row>
    <row r="135" spans="3:27" x14ac:dyDescent="0.25">
      <c r="C135" t="s">
        <v>1377</v>
      </c>
      <c r="D135">
        <f>IF($P135&gt;0,0,IFERROR(INDEX(Factors!$C$5:$C$61,MATCH($J135,Factors!$B$5:$B$61,0)),0))</f>
        <v>72.900000000000006</v>
      </c>
      <c r="E135">
        <f>IF($P135&gt;0,0,IFERROR(INDEX(Factors!$D$5:$D$61,MATCH($J135,Factors!$B$5:$B$61,0)),0))</f>
        <v>3.0000000000000001E-3</v>
      </c>
      <c r="F135">
        <f>IF($P135&gt;0,0,IFERROR(INDEX(Factors!$E$5:$E$61,MATCH($J135,Factors!$B$5:$B$61,0)),0))</f>
        <v>5.9999999999999995E-4</v>
      </c>
      <c r="G135">
        <f>IF(P135&gt;0,0,IFERROR(INDEX(Factors!$K$5:$K$61,MATCH(J135,Factors!$B$5:$B$61,0)),0))</f>
        <v>73.149000000000015</v>
      </c>
      <c r="J135" t="str">
        <f t="shared" si="21"/>
        <v>OKE</v>
      </c>
      <c r="K135" t="str">
        <f t="shared" si="22"/>
        <v>OKE</v>
      </c>
      <c r="L135" t="s">
        <v>276</v>
      </c>
      <c r="M135" t="str">
        <f t="shared" si="23"/>
        <v>Kerosene</v>
      </c>
      <c r="N135" t="str">
        <f t="shared" si="24"/>
        <v>Kerosene</v>
      </c>
      <c r="P135">
        <f t="shared" si="25"/>
        <v>0</v>
      </c>
      <c r="Q135">
        <f t="shared" si="26"/>
        <v>0</v>
      </c>
      <c r="Z135" t="s">
        <v>1029</v>
      </c>
    </row>
    <row r="136" spans="3:27" x14ac:dyDescent="0.25">
      <c r="C136" t="s">
        <v>277</v>
      </c>
      <c r="D136">
        <f>IF($P136&gt;0,0,IFERROR(INDEX(Factors!$C$5:$C$61,MATCH($J136,Factors!$B$5:$B$61,0)),0))</f>
        <v>0</v>
      </c>
      <c r="E136">
        <f>IF($P136&gt;0,0,IFERROR(INDEX(Factors!$D$5:$D$61,MATCH($J136,Factors!$B$5:$B$61,0)),0))</f>
        <v>0</v>
      </c>
      <c r="F136">
        <f>IF($P136&gt;0,0,IFERROR(INDEX(Factors!$E$5:$E$61,MATCH($J136,Factors!$B$5:$B$61,0)),0))</f>
        <v>0</v>
      </c>
      <c r="G136">
        <f>IF(P136&gt;0,0,IFERROR(INDEX(Factors!$K$5:$K$61,MATCH(J136,Factors!$B$5:$B$61,0)),0))</f>
        <v>0</v>
      </c>
      <c r="J136" t="str">
        <f t="shared" si="16"/>
        <v>P10R</v>
      </c>
      <c r="K136" t="str">
        <f t="shared" si="17"/>
        <v>P10R</v>
      </c>
      <c r="L136" t="s">
        <v>278</v>
      </c>
      <c r="M136" t="str">
        <f t="shared" si="15"/>
        <v>P10R</v>
      </c>
      <c r="N136">
        <f t="shared" si="19"/>
        <v>0</v>
      </c>
      <c r="P136">
        <f t="shared" si="20"/>
        <v>0</v>
      </c>
      <c r="Q136">
        <f t="shared" si="18"/>
        <v>0</v>
      </c>
      <c r="Z136" t="s">
        <v>1030</v>
      </c>
    </row>
    <row r="137" spans="3:27" x14ac:dyDescent="0.25">
      <c r="C137" t="s">
        <v>279</v>
      </c>
      <c r="D137">
        <f>IF($P137&gt;0,0,IFERROR(INDEX(Factors!$C$5:$C$61,MATCH($J137,Factors!$B$5:$B$61,0)),0))</f>
        <v>0</v>
      </c>
      <c r="E137">
        <f>IF($P137&gt;0,0,IFERROR(INDEX(Factors!$D$5:$D$61,MATCH($J137,Factors!$B$5:$B$61,0)),0))</f>
        <v>0</v>
      </c>
      <c r="F137">
        <f>IF($P137&gt;0,0,IFERROR(INDEX(Factors!$E$5:$E$61,MATCH($J137,Factors!$B$5:$B$61,0)),0))</f>
        <v>0</v>
      </c>
      <c r="G137">
        <f>IF(P137&gt;0,0,IFERROR(INDEX(Factors!$K$5:$K$61,MATCH(J137,Factors!$B$5:$B$61,0)),0))</f>
        <v>0</v>
      </c>
      <c r="J137" t="str">
        <f t="shared" si="16"/>
        <v>P10S</v>
      </c>
      <c r="K137" t="str">
        <f t="shared" si="17"/>
        <v>P10S</v>
      </c>
      <c r="L137" t="s">
        <v>280</v>
      </c>
      <c r="M137" t="str">
        <f t="shared" si="15"/>
        <v>P10S</v>
      </c>
      <c r="N137">
        <f t="shared" si="19"/>
        <v>0</v>
      </c>
      <c r="P137">
        <f t="shared" si="20"/>
        <v>0</v>
      </c>
      <c r="Q137">
        <f t="shared" si="18"/>
        <v>0</v>
      </c>
      <c r="Z137" t="s">
        <v>1031</v>
      </c>
    </row>
    <row r="138" spans="3:27" x14ac:dyDescent="0.25">
      <c r="C138" t="s">
        <v>281</v>
      </c>
      <c r="D138">
        <f>IF($P138&gt;0,0,IFERROR(INDEX(Factors!$C$5:$C$61,MATCH($J138,Factors!$B$5:$B$61,0)),0))</f>
        <v>0</v>
      </c>
      <c r="E138">
        <f>IF($P138&gt;0,0,IFERROR(INDEX(Factors!$D$5:$D$61,MATCH($J138,Factors!$B$5:$B$61,0)),0))</f>
        <v>0</v>
      </c>
      <c r="F138">
        <f>IF($P138&gt;0,0,IFERROR(INDEX(Factors!$E$5:$E$61,MATCH($J138,Factors!$B$5:$B$61,0)),0))</f>
        <v>0</v>
      </c>
      <c r="G138">
        <f>IF(P138&gt;0,0,IFERROR(INDEX(Factors!$K$5:$K$61,MATCH(J138,Factors!$B$5:$B$61,0)),0))</f>
        <v>0</v>
      </c>
      <c r="J138" t="str">
        <f t="shared" si="16"/>
        <v>SOL</v>
      </c>
      <c r="K138" t="str">
        <f t="shared" si="17"/>
        <v>SOL</v>
      </c>
      <c r="L138" t="s">
        <v>282</v>
      </c>
      <c r="M138" t="str">
        <f t="shared" si="15"/>
        <v>Solar</v>
      </c>
      <c r="N138">
        <f t="shared" si="19"/>
        <v>0</v>
      </c>
      <c r="P138">
        <f t="shared" si="20"/>
        <v>0</v>
      </c>
      <c r="Q138">
        <f t="shared" si="18"/>
        <v>0</v>
      </c>
      <c r="Z138" t="s">
        <v>962</v>
      </c>
      <c r="AA138" t="str">
        <f>Z138</f>
        <v>CH4</v>
      </c>
    </row>
    <row r="139" spans="3:27" x14ac:dyDescent="0.25">
      <c r="C139" t="s">
        <v>283</v>
      </c>
      <c r="D139">
        <f>IF($P139&gt;0,0,IFERROR(INDEX(Factors!$C$5:$C$61,MATCH($J139,Factors!$B$5:$B$61,0)),0))</f>
        <v>0</v>
      </c>
      <c r="E139">
        <f>IF($P139&gt;0,0,IFERROR(INDEX(Factors!$D$5:$D$61,MATCH($J139,Factors!$B$5:$B$61,0)),0))</f>
        <v>0</v>
      </c>
      <c r="F139">
        <f>IF($P139&gt;0,0,IFERROR(INDEX(Factors!$E$5:$E$61,MATCH($J139,Factors!$B$5:$B$61,0)),0))</f>
        <v>0</v>
      </c>
      <c r="G139">
        <f>IF(P139&gt;0,0,IFERROR(INDEX(Factors!$K$5:$K$61,MATCH(J139,Factors!$B$5:$B$61,0)),0))</f>
        <v>0</v>
      </c>
      <c r="J139" t="str">
        <f t="shared" si="16"/>
        <v>SOXR</v>
      </c>
      <c r="K139" t="str">
        <f t="shared" si="17"/>
        <v>SOXR</v>
      </c>
      <c r="L139" t="s">
        <v>284</v>
      </c>
      <c r="M139" t="str">
        <f t="shared" si="15"/>
        <v>SOXR</v>
      </c>
      <c r="N139">
        <f t="shared" si="19"/>
        <v>0</v>
      </c>
      <c r="P139">
        <f t="shared" si="20"/>
        <v>0</v>
      </c>
      <c r="Q139">
        <f t="shared" si="18"/>
        <v>0</v>
      </c>
      <c r="Z139" t="s">
        <v>961</v>
      </c>
      <c r="AA139" t="str">
        <f>Z139</f>
        <v>CO2</v>
      </c>
    </row>
    <row r="140" spans="3:27" x14ac:dyDescent="0.25">
      <c r="C140" t="s">
        <v>285</v>
      </c>
      <c r="D140">
        <f>IF($P140&gt;0,0,IFERROR(INDEX(Factors!$C$5:$C$61,MATCH($J140,Factors!$B$5:$B$61,0)),0))</f>
        <v>0</v>
      </c>
      <c r="E140">
        <f>IF($P140&gt;0,0,IFERROR(INDEX(Factors!$D$5:$D$61,MATCH($J140,Factors!$B$5:$B$61,0)),0))</f>
        <v>0</v>
      </c>
      <c r="F140">
        <f>IF($P140&gt;0,0,IFERROR(INDEX(Factors!$E$5:$E$61,MATCH($J140,Factors!$B$5:$B$61,0)),0))</f>
        <v>0</v>
      </c>
      <c r="G140">
        <f>IF(P140&gt;0,0,IFERROR(INDEX(Factors!$K$5:$K$61,MATCH(J140,Factors!$B$5:$B$61,0)),0))</f>
        <v>0</v>
      </c>
      <c r="J140" t="str">
        <f t="shared" si="16"/>
        <v>SOXS</v>
      </c>
      <c r="K140" t="str">
        <f t="shared" si="17"/>
        <v>SOXS</v>
      </c>
      <c r="L140" t="s">
        <v>286</v>
      </c>
      <c r="M140" t="str">
        <f t="shared" si="15"/>
        <v>SOXS</v>
      </c>
      <c r="N140">
        <f t="shared" si="19"/>
        <v>0</v>
      </c>
      <c r="P140">
        <f t="shared" si="20"/>
        <v>0</v>
      </c>
      <c r="Q140">
        <f t="shared" si="18"/>
        <v>0</v>
      </c>
      <c r="Z140" t="s">
        <v>963</v>
      </c>
      <c r="AA140" t="str">
        <f>Z140</f>
        <v>N2O</v>
      </c>
    </row>
    <row r="141" spans="3:27" x14ac:dyDescent="0.25">
      <c r="C141" t="s">
        <v>287</v>
      </c>
      <c r="D141">
        <f>IF($P141&gt;0,0,IFERROR(INDEX(Factors!$C$5:$C$61,MATCH($J141,Factors!$B$5:$B$61,0)),0))</f>
        <v>0</v>
      </c>
      <c r="E141">
        <f>IF($P141&gt;0,0,IFERROR(INDEX(Factors!$D$5:$D$61,MATCH($J141,Factors!$B$5:$B$61,0)),0))</f>
        <v>0</v>
      </c>
      <c r="F141">
        <f>IF($P141&gt;0,0,IFERROR(INDEX(Factors!$E$5:$E$61,MATCH($J141,Factors!$B$5:$B$61,0)),0))</f>
        <v>0</v>
      </c>
      <c r="G141">
        <f>IF(P141&gt;0,0,IFERROR(INDEX(Factors!$K$5:$K$61,MATCH(J141,Factors!$B$5:$B$61,0)),0))</f>
        <v>0</v>
      </c>
      <c r="J141" t="str">
        <f t="shared" si="16"/>
        <v>WND</v>
      </c>
      <c r="K141" t="str">
        <f t="shared" si="17"/>
        <v>WND</v>
      </c>
      <c r="L141" t="s">
        <v>288</v>
      </c>
      <c r="M141" t="str">
        <f t="shared" si="15"/>
        <v>WND</v>
      </c>
      <c r="N141">
        <f t="shared" si="19"/>
        <v>0</v>
      </c>
      <c r="P141">
        <f t="shared" si="20"/>
        <v>0</v>
      </c>
      <c r="Q141">
        <f t="shared" si="18"/>
        <v>0</v>
      </c>
      <c r="Z141" t="s">
        <v>1032</v>
      </c>
      <c r="AA141" t="str">
        <f>Z141</f>
        <v>NOX</v>
      </c>
    </row>
    <row r="142" spans="3:27" x14ac:dyDescent="0.25">
      <c r="C142" t="s">
        <v>289</v>
      </c>
      <c r="D142">
        <f>IF($P142&gt;0,0,IFERROR(INDEX(Factors!$C$5:$C$61,MATCH($J142,Factors!$B$5:$B$61,0)),0))</f>
        <v>0</v>
      </c>
      <c r="E142">
        <f>IF($P142&gt;0,0,IFERROR(INDEX(Factors!$D$5:$D$61,MATCH($J142,Factors!$B$5:$B$61,0)),0))</f>
        <v>0</v>
      </c>
      <c r="F142">
        <f>IF($P142&gt;0,0,IFERROR(INDEX(Factors!$E$5:$E$61,MATCH($J142,Factors!$B$5:$B$61,0)),0))</f>
        <v>0</v>
      </c>
      <c r="G142">
        <f>IF(P142&gt;0,0,IFERROR(INDEX(Factors!$K$5:$K$61,MATCH(J142,Factors!$B$5:$B$61,0)),0))</f>
        <v>0</v>
      </c>
      <c r="J142" t="str">
        <f t="shared" si="16"/>
        <v>BIW</v>
      </c>
      <c r="K142" t="str">
        <f t="shared" si="17"/>
        <v>BIW</v>
      </c>
      <c r="L142" t="s">
        <v>290</v>
      </c>
      <c r="M142" t="str">
        <f t="shared" si="15"/>
        <v>Biowood</v>
      </c>
      <c r="N142" t="str">
        <f t="shared" si="19"/>
        <v>Wood/Wood Waste</v>
      </c>
      <c r="P142">
        <f t="shared" si="20"/>
        <v>0</v>
      </c>
      <c r="Q142">
        <f t="shared" si="18"/>
        <v>0</v>
      </c>
      <c r="Z142" t="s">
        <v>1033</v>
      </c>
      <c r="AA142" t="str">
        <f>Z142</f>
        <v>SOX</v>
      </c>
    </row>
    <row r="143" spans="3:27" x14ac:dyDescent="0.25">
      <c r="C143" t="s">
        <v>291</v>
      </c>
      <c r="D143">
        <f>IF($P143&gt;0,0,IFERROR(INDEX(Factors!$C$5:$C$61,MATCH($J143,Factors!$B$5:$B$61,0)),0))</f>
        <v>0</v>
      </c>
      <c r="E143">
        <f>IF($P143&gt;0,0,IFERROR(INDEX(Factors!$D$5:$D$61,MATCH($J143,Factors!$B$5:$B$61,0)),0))</f>
        <v>0</v>
      </c>
      <c r="F143">
        <f>IF($P143&gt;0,0,IFERROR(INDEX(Factors!$E$5:$E$61,MATCH($J143,Factors!$B$5:$B$61,0)),0))</f>
        <v>0</v>
      </c>
      <c r="G143">
        <f>IF(P143&gt;0,0,IFERROR(INDEX(Factors!$K$5:$K$61,MATCH(J143,Factors!$B$5:$B$61,0)),0))</f>
        <v>0</v>
      </c>
      <c r="J143" t="str">
        <f t="shared" si="16"/>
        <v>CH4S</v>
      </c>
      <c r="K143" t="str">
        <f t="shared" si="17"/>
        <v>CH4S</v>
      </c>
      <c r="L143" t="s">
        <v>292</v>
      </c>
      <c r="M143" t="str">
        <f t="shared" si="15"/>
        <v>CH4S</v>
      </c>
      <c r="N143">
        <f t="shared" si="19"/>
        <v>0</v>
      </c>
      <c r="P143">
        <f t="shared" si="20"/>
        <v>0</v>
      </c>
      <c r="Q143">
        <f t="shared" si="18"/>
        <v>0</v>
      </c>
      <c r="Z143" t="s">
        <v>1034</v>
      </c>
    </row>
    <row r="144" spans="3:27" x14ac:dyDescent="0.25">
      <c r="C144" t="s">
        <v>293</v>
      </c>
      <c r="D144">
        <f>IF($P144&gt;0,0,IFERROR(INDEX(Factors!$C$5:$C$61,MATCH($J144,Factors!$B$5:$B$61,0)),0))</f>
        <v>0</v>
      </c>
      <c r="E144">
        <f>IF($P144&gt;0,0,IFERROR(INDEX(Factors!$D$5:$D$61,MATCH($J144,Factors!$B$5:$B$61,0)),0))</f>
        <v>0</v>
      </c>
      <c r="F144">
        <f>IF($P144&gt;0,0,IFERROR(INDEX(Factors!$E$5:$E$61,MATCH($J144,Factors!$B$5:$B$61,0)),0))</f>
        <v>0</v>
      </c>
      <c r="G144">
        <f>IF(P144&gt;0,0,IFERROR(INDEX(Factors!$K$5:$K$61,MATCH(J144,Factors!$B$5:$B$61,0)),0))</f>
        <v>0</v>
      </c>
      <c r="J144" t="str">
        <f t="shared" si="16"/>
        <v>CMOX</v>
      </c>
      <c r="K144" t="str">
        <f t="shared" si="17"/>
        <v>CMOX</v>
      </c>
      <c r="L144" t="s">
        <v>294</v>
      </c>
      <c r="M144" t="str">
        <f t="shared" si="15"/>
        <v>CMOX</v>
      </c>
      <c r="N144">
        <f t="shared" si="19"/>
        <v>0</v>
      </c>
      <c r="P144">
        <f t="shared" si="20"/>
        <v>0</v>
      </c>
      <c r="Q144">
        <f t="shared" si="18"/>
        <v>0</v>
      </c>
      <c r="Z144" t="s">
        <v>1035</v>
      </c>
    </row>
    <row r="145" spans="3:27" x14ac:dyDescent="0.25">
      <c r="C145" t="s">
        <v>295</v>
      </c>
      <c r="D145">
        <f>IF($P145&gt;0,0,IFERROR(INDEX(Factors!$C$5:$C$61,MATCH($J145,Factors!$B$5:$B$61,0)),0))</f>
        <v>0</v>
      </c>
      <c r="E145">
        <f>IF($P145&gt;0,0,IFERROR(INDEX(Factors!$D$5:$D$61,MATCH($J145,Factors!$B$5:$B$61,0)),0))</f>
        <v>0</v>
      </c>
      <c r="F145">
        <f>IF($P145&gt;0,0,IFERROR(INDEX(Factors!$E$5:$E$61,MATCH($J145,Factors!$B$5:$B$61,0)),0))</f>
        <v>0</v>
      </c>
      <c r="G145">
        <f>IF(P145&gt;0,0,IFERROR(INDEX(Factors!$K$5:$K$61,MATCH(J145,Factors!$B$5:$B$61,0)),0))</f>
        <v>0</v>
      </c>
      <c r="J145" t="str">
        <f t="shared" si="16"/>
        <v>CO2S</v>
      </c>
      <c r="K145" t="str">
        <f t="shared" si="17"/>
        <v>CO2S</v>
      </c>
      <c r="L145" t="s">
        <v>296</v>
      </c>
      <c r="M145" t="str">
        <f t="shared" si="15"/>
        <v>CO2S</v>
      </c>
      <c r="N145">
        <f t="shared" si="19"/>
        <v>0</v>
      </c>
      <c r="P145">
        <f t="shared" si="20"/>
        <v>0</v>
      </c>
      <c r="Q145">
        <f t="shared" si="18"/>
        <v>0</v>
      </c>
      <c r="Z145" t="s">
        <v>1036</v>
      </c>
    </row>
    <row r="146" spans="3:27" x14ac:dyDescent="0.25">
      <c r="C146" t="s">
        <v>297</v>
      </c>
      <c r="D146">
        <f>IF($P146&gt;0,0,IFERROR(INDEX(Factors!$C$5:$C$61,MATCH($J146,Factors!$B$5:$B$61,0)),0))</f>
        <v>96.25</v>
      </c>
      <c r="E146">
        <f>IF($P146&gt;0,0,IFERROR(INDEX(Factors!$D$5:$D$61,MATCH($J146,Factors!$B$5:$B$61,0)),0))</f>
        <v>1E-3</v>
      </c>
      <c r="F146">
        <f>IF($P146&gt;0,0,IFERROR(INDEX(Factors!$E$5:$E$61,MATCH($J146,Factors!$B$5:$B$61,0)),0))</f>
        <v>1.4E-3</v>
      </c>
      <c r="G146">
        <f>IF(P146&gt;0,0,IFERROR(INDEX(Factors!$K$5:$K$61,MATCH(J146,Factors!$B$5:$B$61,0)),0))</f>
        <v>96.704999999999998</v>
      </c>
      <c r="J146" t="str">
        <f t="shared" si="16"/>
        <v>COA</v>
      </c>
      <c r="K146" t="str">
        <f t="shared" si="17"/>
        <v>COA</v>
      </c>
      <c r="L146" t="s">
        <v>298</v>
      </c>
      <c r="M146" t="str">
        <f t="shared" si="15"/>
        <v>Coal</v>
      </c>
      <c r="N146" t="str">
        <f t="shared" si="19"/>
        <v>Coal</v>
      </c>
      <c r="P146">
        <f t="shared" si="20"/>
        <v>0</v>
      </c>
      <c r="Q146">
        <f t="shared" si="18"/>
        <v>0</v>
      </c>
      <c r="Z146" t="s">
        <v>1037</v>
      </c>
    </row>
    <row r="147" spans="3:27" x14ac:dyDescent="0.25">
      <c r="C147" t="s">
        <v>299</v>
      </c>
      <c r="D147">
        <f>IF($P147&gt;0,0,IFERROR(INDEX(Factors!$C$5:$C$61,MATCH($J147,Factors!$B$5:$B$61,0)),0))</f>
        <v>0</v>
      </c>
      <c r="E147">
        <f>IF($P147&gt;0,0,IFERROR(INDEX(Factors!$D$5:$D$61,MATCH($J147,Factors!$B$5:$B$61,0)),0))</f>
        <v>0</v>
      </c>
      <c r="F147">
        <f>IF($P147&gt;0,0,IFERROR(INDEX(Factors!$E$5:$E$61,MATCH($J147,Factors!$B$5:$B$61,0)),0))</f>
        <v>0</v>
      </c>
      <c r="G147">
        <f>IF(P147&gt;0,0,IFERROR(INDEX(Factors!$K$5:$K$61,MATCH(J147,Factors!$B$5:$B$61,0)),0))</f>
        <v>0</v>
      </c>
      <c r="J147" t="str">
        <f t="shared" si="16"/>
        <v>ELC</v>
      </c>
      <c r="K147" t="str">
        <f t="shared" si="17"/>
        <v>ELC</v>
      </c>
      <c r="L147" t="s">
        <v>300</v>
      </c>
      <c r="M147" t="str">
        <f t="shared" si="15"/>
        <v>Electricity</v>
      </c>
      <c r="N147">
        <f t="shared" si="19"/>
        <v>0</v>
      </c>
      <c r="P147">
        <f t="shared" si="20"/>
        <v>0</v>
      </c>
      <c r="Q147">
        <f t="shared" si="18"/>
        <v>0</v>
      </c>
      <c r="Z147" t="s">
        <v>1038</v>
      </c>
    </row>
    <row r="148" spans="3:27" x14ac:dyDescent="0.25">
      <c r="C148" t="s">
        <v>301</v>
      </c>
      <c r="D148">
        <f>IF($P148&gt;0,0,IFERROR(INDEX(Factors!$C$5:$C$61,MATCH($J148,Factors!$B$5:$B$61,0)),0))</f>
        <v>56.1</v>
      </c>
      <c r="E148">
        <f>IF($P148&gt;0,0,IFERROR(INDEX(Factors!$D$5:$D$61,MATCH($J148,Factors!$B$5:$B$61,0)),0))</f>
        <v>1E-3</v>
      </c>
      <c r="F148">
        <f>IF($P148&gt;0,0,IFERROR(INDEX(Factors!$E$5:$E$61,MATCH($J148,Factors!$B$5:$B$61,0)),0))</f>
        <v>1E-4</v>
      </c>
      <c r="G148">
        <f>IF(P148&gt;0,0,IFERROR(INDEX(Factors!$K$5:$K$61,MATCH(J148,Factors!$B$5:$B$61,0)),0))</f>
        <v>56.152000000000001</v>
      </c>
      <c r="J148" t="str">
        <f t="shared" si="16"/>
        <v>GAS</v>
      </c>
      <c r="K148" t="str">
        <f t="shared" si="17"/>
        <v>GAS</v>
      </c>
      <c r="L148" t="s">
        <v>302</v>
      </c>
      <c r="M148" t="str">
        <f t="shared" si="15"/>
        <v>Gas</v>
      </c>
      <c r="N148" t="str">
        <f t="shared" si="19"/>
        <v>Gas</v>
      </c>
      <c r="P148">
        <f t="shared" si="20"/>
        <v>0</v>
      </c>
      <c r="Q148">
        <f t="shared" si="18"/>
        <v>0</v>
      </c>
      <c r="Z148" t="s">
        <v>1039</v>
      </c>
    </row>
    <row r="149" spans="3:27" x14ac:dyDescent="0.25">
      <c r="C149" t="s">
        <v>303</v>
      </c>
      <c r="D149">
        <f>IF($P149&gt;0,0,IFERROR(INDEX(Factors!$C$5:$C$61,MATCH($J149,Factors!$B$5:$B$61,0)),0))</f>
        <v>0</v>
      </c>
      <c r="E149">
        <f>IF($P149&gt;0,0,IFERROR(INDEX(Factors!$D$5:$D$61,MATCH($J149,Factors!$B$5:$B$61,0)),0))</f>
        <v>0</v>
      </c>
      <c r="F149">
        <f>IF($P149&gt;0,0,IFERROR(INDEX(Factors!$E$5:$E$61,MATCH($J149,Factors!$B$5:$B$61,0)),0))</f>
        <v>0</v>
      </c>
      <c r="G149">
        <f>IF(P149&gt;0,0,IFERROR(INDEX(Factors!$K$5:$K$61,MATCH(J149,Factors!$B$5:$B$61,0)),0))</f>
        <v>0</v>
      </c>
      <c r="J149" t="str">
        <f t="shared" si="16"/>
        <v>N2OS</v>
      </c>
      <c r="K149" t="str">
        <f t="shared" si="17"/>
        <v>N2OS</v>
      </c>
      <c r="L149" t="s">
        <v>304</v>
      </c>
      <c r="M149" t="str">
        <f t="shared" si="15"/>
        <v>N2OS</v>
      </c>
      <c r="N149">
        <f t="shared" si="19"/>
        <v>0</v>
      </c>
      <c r="P149">
        <f t="shared" si="20"/>
        <v>0</v>
      </c>
      <c r="Q149">
        <f t="shared" si="18"/>
        <v>0</v>
      </c>
      <c r="Z149" t="s">
        <v>957</v>
      </c>
      <c r="AA149" t="s">
        <v>1123</v>
      </c>
    </row>
    <row r="150" spans="3:27" x14ac:dyDescent="0.25">
      <c r="C150" t="s">
        <v>305</v>
      </c>
      <c r="D150">
        <f>IF($P150&gt;0,0,IFERROR(INDEX(Factors!$C$5:$C$61,MATCH($J150,Factors!$B$5:$B$61,0)),0))</f>
        <v>0</v>
      </c>
      <c r="E150">
        <f>IF($P150&gt;0,0,IFERROR(INDEX(Factors!$D$5:$D$61,MATCH($J150,Factors!$B$5:$B$61,0)),0))</f>
        <v>0</v>
      </c>
      <c r="F150">
        <f>IF($P150&gt;0,0,IFERROR(INDEX(Factors!$E$5:$E$61,MATCH($J150,Factors!$B$5:$B$61,0)),0))</f>
        <v>0</v>
      </c>
      <c r="G150">
        <f>IF(P150&gt;0,0,IFERROR(INDEX(Factors!$K$5:$K$61,MATCH(J150,Factors!$B$5:$B$61,0)),0))</f>
        <v>0</v>
      </c>
      <c r="J150" t="str">
        <f t="shared" si="16"/>
        <v>NMVS</v>
      </c>
      <c r="K150" t="str">
        <f t="shared" si="17"/>
        <v>NMVS</v>
      </c>
      <c r="L150" t="s">
        <v>306</v>
      </c>
      <c r="M150" t="str">
        <f t="shared" si="15"/>
        <v>NMVS</v>
      </c>
      <c r="N150">
        <f t="shared" si="19"/>
        <v>0</v>
      </c>
      <c r="P150">
        <f t="shared" si="20"/>
        <v>0</v>
      </c>
      <c r="Q150">
        <f t="shared" si="18"/>
        <v>0</v>
      </c>
      <c r="Z150" t="s">
        <v>1040</v>
      </c>
      <c r="AA150" t="s">
        <v>1122</v>
      </c>
    </row>
    <row r="151" spans="3:27" x14ac:dyDescent="0.25">
      <c r="C151" t="s">
        <v>307</v>
      </c>
      <c r="D151">
        <f>IF($P151&gt;0,0,IFERROR(INDEX(Factors!$C$5:$C$61,MATCH($J151,Factors!$B$5:$B$61,0)),0))</f>
        <v>0</v>
      </c>
      <c r="E151">
        <f>IF($P151&gt;0,0,IFERROR(INDEX(Factors!$D$5:$D$61,MATCH($J151,Factors!$B$5:$B$61,0)),0))</f>
        <v>0</v>
      </c>
      <c r="F151">
        <f>IF($P151&gt;0,0,IFERROR(INDEX(Factors!$E$5:$E$61,MATCH($J151,Factors!$B$5:$B$61,0)),0))</f>
        <v>0</v>
      </c>
      <c r="G151">
        <f>IF(P151&gt;0,0,IFERROR(INDEX(Factors!$K$5:$K$61,MATCH(J151,Factors!$B$5:$B$61,0)),0))</f>
        <v>0</v>
      </c>
      <c r="J151" t="str">
        <f t="shared" si="16"/>
        <v>NOXS</v>
      </c>
      <c r="K151" t="str">
        <f t="shared" si="17"/>
        <v>NOXS</v>
      </c>
      <c r="L151" t="s">
        <v>308</v>
      </c>
      <c r="M151" t="str">
        <f t="shared" si="15"/>
        <v>NOXS</v>
      </c>
      <c r="N151">
        <f t="shared" si="19"/>
        <v>0</v>
      </c>
      <c r="P151">
        <f t="shared" si="20"/>
        <v>0</v>
      </c>
      <c r="Q151">
        <f t="shared" si="18"/>
        <v>0</v>
      </c>
      <c r="Z151" t="s">
        <v>1041</v>
      </c>
      <c r="AA151" t="s">
        <v>1124</v>
      </c>
    </row>
    <row r="152" spans="3:27" x14ac:dyDescent="0.25">
      <c r="C152" t="s">
        <v>309</v>
      </c>
      <c r="D152">
        <f>IF($P152&gt;0,0,IFERROR(INDEX(Factors!$C$5:$C$61,MATCH($J152,Factors!$B$5:$B$61,0)),0))</f>
        <v>72.900000000000006</v>
      </c>
      <c r="E152">
        <f>IF($P152&gt;0,0,IFERROR(INDEX(Factors!$D$5:$D$61,MATCH($J152,Factors!$B$5:$B$61,0)),0))</f>
        <v>3.0000000000000001E-3</v>
      </c>
      <c r="F152">
        <f>IF($P152&gt;0,0,IFERROR(INDEX(Factors!$E$5:$E$61,MATCH($J152,Factors!$B$5:$B$61,0)),0))</f>
        <v>5.9999999999999995E-4</v>
      </c>
      <c r="G152">
        <f>IF(P152&gt;0,0,IFERROR(INDEX(Factors!$K$5:$K$61,MATCH(J152,Factors!$B$5:$B$61,0)),0))</f>
        <v>73.149000000000015</v>
      </c>
      <c r="J152" t="str">
        <f t="shared" si="16"/>
        <v>OKE</v>
      </c>
      <c r="K152" t="str">
        <f t="shared" si="17"/>
        <v>OKE</v>
      </c>
      <c r="L152" t="s">
        <v>310</v>
      </c>
      <c r="M152" t="str">
        <f t="shared" si="15"/>
        <v>Kerosene</v>
      </c>
      <c r="N152" t="str">
        <f t="shared" si="19"/>
        <v>Kerosene</v>
      </c>
      <c r="P152">
        <f t="shared" si="20"/>
        <v>0</v>
      </c>
      <c r="Q152">
        <f t="shared" si="18"/>
        <v>0</v>
      </c>
      <c r="Z152" t="s">
        <v>1042</v>
      </c>
      <c r="AA152" t="s">
        <v>1106</v>
      </c>
    </row>
    <row r="153" spans="3:27" x14ac:dyDescent="0.25">
      <c r="C153" t="s">
        <v>311</v>
      </c>
      <c r="D153">
        <f>IF($P153&gt;0,0,IFERROR(INDEX(Factors!$C$5:$C$61,MATCH($J153,Factors!$B$5:$B$61,0)),0))</f>
        <v>63.1</v>
      </c>
      <c r="E153">
        <f>IF($P153&gt;0,0,IFERROR(INDEX(Factors!$D$5:$D$61,MATCH($J153,Factors!$B$5:$B$61,0)),0))</f>
        <v>3.0000000000000001E-3</v>
      </c>
      <c r="F153">
        <f>IF($P153&gt;0,0,IFERROR(INDEX(Factors!$E$5:$E$61,MATCH($J153,Factors!$B$5:$B$61,0)),0))</f>
        <v>1E-4</v>
      </c>
      <c r="G153">
        <f>IF(P153&gt;0,0,IFERROR(INDEX(Factors!$K$5:$K$61,MATCH(J153,Factors!$B$5:$B$61,0)),0))</f>
        <v>63.194000000000003</v>
      </c>
      <c r="J153" t="str">
        <f t="shared" si="16"/>
        <v>OLP</v>
      </c>
      <c r="K153" t="str">
        <f t="shared" si="17"/>
        <v>OLP</v>
      </c>
      <c r="L153" t="s">
        <v>312</v>
      </c>
      <c r="M153" t="str">
        <f t="shared" ref="M153:M184" si="27">INDEX($AA$3:$AA$226,MATCH(K153,$Z$3:$Z$226,0))</f>
        <v>LPG</v>
      </c>
      <c r="N153" t="str">
        <f t="shared" si="19"/>
        <v>LPG</v>
      </c>
      <c r="P153">
        <f t="shared" si="20"/>
        <v>0</v>
      </c>
      <c r="Q153">
        <f t="shared" si="18"/>
        <v>0</v>
      </c>
      <c r="Z153" t="s">
        <v>1043</v>
      </c>
      <c r="AA153" t="s">
        <v>1125</v>
      </c>
    </row>
    <row r="154" spans="3:27" x14ac:dyDescent="0.25">
      <c r="C154" t="s">
        <v>313</v>
      </c>
      <c r="D154">
        <f>IF($P154&gt;0,0,IFERROR(INDEX(Factors!$C$5:$C$61,MATCH($J154,Factors!$B$5:$B$61,0)),0))</f>
        <v>0</v>
      </c>
      <c r="E154">
        <f>IF($P154&gt;0,0,IFERROR(INDEX(Factors!$D$5:$D$61,MATCH($J154,Factors!$B$5:$B$61,0)),0))</f>
        <v>0</v>
      </c>
      <c r="F154">
        <f>IF($P154&gt;0,0,IFERROR(INDEX(Factors!$E$5:$E$61,MATCH($J154,Factors!$B$5:$B$61,0)),0))</f>
        <v>0</v>
      </c>
      <c r="G154">
        <f>IF(P154&gt;0,0,IFERROR(INDEX(Factors!$K$5:$K$61,MATCH(J154,Factors!$B$5:$B$61,0)),0))</f>
        <v>0</v>
      </c>
      <c r="J154" t="str">
        <f t="shared" si="16"/>
        <v>P10S</v>
      </c>
      <c r="K154" t="str">
        <f t="shared" si="17"/>
        <v>P10S</v>
      </c>
      <c r="L154" t="s">
        <v>314</v>
      </c>
      <c r="M154" t="str">
        <f t="shared" si="27"/>
        <v>P10S</v>
      </c>
      <c r="N154">
        <f t="shared" si="19"/>
        <v>0</v>
      </c>
      <c r="P154">
        <f t="shared" si="20"/>
        <v>0</v>
      </c>
      <c r="Q154">
        <f t="shared" si="18"/>
        <v>0</v>
      </c>
      <c r="Z154" t="s">
        <v>1044</v>
      </c>
      <c r="AA154" t="str">
        <f>Z154</f>
        <v>NMV</v>
      </c>
    </row>
    <row r="155" spans="3:27" x14ac:dyDescent="0.25">
      <c r="C155" t="s">
        <v>315</v>
      </c>
      <c r="D155">
        <f>IF($P155&gt;0,0,IFERROR(INDEX(Factors!$C$5:$C$61,MATCH($J155,Factors!$B$5:$B$61,0)),0))</f>
        <v>0</v>
      </c>
      <c r="E155">
        <f>IF($P155&gt;0,0,IFERROR(INDEX(Factors!$D$5:$D$61,MATCH($J155,Factors!$B$5:$B$61,0)),0))</f>
        <v>0</v>
      </c>
      <c r="F155">
        <f>IF($P155&gt;0,0,IFERROR(INDEX(Factors!$E$5:$E$61,MATCH($J155,Factors!$B$5:$B$61,0)),0))</f>
        <v>0</v>
      </c>
      <c r="G155">
        <f>IF(P155&gt;0,0,IFERROR(INDEX(Factors!$K$5:$K$61,MATCH(J155,Factors!$B$5:$B$61,0)),0))</f>
        <v>0</v>
      </c>
      <c r="J155" t="str">
        <f t="shared" si="16"/>
        <v>SOXS</v>
      </c>
      <c r="K155" t="str">
        <f t="shared" si="17"/>
        <v>SOXS</v>
      </c>
      <c r="L155" t="s">
        <v>316</v>
      </c>
      <c r="M155" t="str">
        <f t="shared" si="27"/>
        <v>SOXS</v>
      </c>
      <c r="N155">
        <f t="shared" si="19"/>
        <v>0</v>
      </c>
      <c r="P155">
        <f t="shared" si="20"/>
        <v>0</v>
      </c>
      <c r="Q155">
        <f t="shared" si="18"/>
        <v>0</v>
      </c>
      <c r="Z155" t="s">
        <v>1045</v>
      </c>
      <c r="AA155" t="str">
        <f>Z155</f>
        <v>PM10</v>
      </c>
    </row>
    <row r="156" spans="3:27" x14ac:dyDescent="0.25">
      <c r="C156" t="s">
        <v>55</v>
      </c>
      <c r="D156">
        <f>IF($P156&gt;0,0,IFERROR(INDEX(Factors!$C$5:$C$61,MATCH($J156,Factors!$B$5:$B$61,0)),0))</f>
        <v>0</v>
      </c>
      <c r="E156">
        <f>IF($P156&gt;0,0,IFERROR(INDEX(Factors!$D$5:$D$61,MATCH($J156,Factors!$B$5:$B$61,0)),0))</f>
        <v>0</v>
      </c>
      <c r="F156">
        <f>IF($P156&gt;0,0,IFERROR(INDEX(Factors!$E$5:$E$61,MATCH($J156,Factors!$B$5:$B$61,0)),0))</f>
        <v>0</v>
      </c>
      <c r="G156">
        <f>IF(P156&gt;0,0,IFERROR(INDEX(Factors!$K$5:$K$61,MATCH(J156,Factors!$B$5:$B$61,0)),0))</f>
        <v>0</v>
      </c>
      <c r="J156" t="str">
        <f t="shared" si="16"/>
        <v/>
      </c>
      <c r="K156" t="str">
        <f t="shared" si="17"/>
        <v>SOL</v>
      </c>
      <c r="L156" t="s">
        <v>317</v>
      </c>
      <c r="M156" t="str">
        <f t="shared" si="27"/>
        <v>Solar</v>
      </c>
      <c r="N156">
        <f t="shared" si="19"/>
        <v>0</v>
      </c>
      <c r="P156">
        <f t="shared" si="20"/>
        <v>0</v>
      </c>
      <c r="Q156">
        <f t="shared" si="18"/>
        <v>0</v>
      </c>
      <c r="Z156" t="s">
        <v>1046</v>
      </c>
    </row>
    <row r="157" spans="3:27" x14ac:dyDescent="0.25">
      <c r="C157" t="s">
        <v>12</v>
      </c>
      <c r="D157">
        <f>IF($P157&gt;0,0,IFERROR(INDEX(Factors!$C$5:$C$61,MATCH($J157,Factors!$B$5:$B$61,0)),0))</f>
        <v>0</v>
      </c>
      <c r="E157">
        <f>IF($P157&gt;0,0,IFERROR(INDEX(Factors!$D$5:$D$61,MATCH($J157,Factors!$B$5:$B$61,0)),0))</f>
        <v>0</v>
      </c>
      <c r="F157">
        <f>IF($P157&gt;0,0,IFERROR(INDEX(Factors!$E$5:$E$61,MATCH($J157,Factors!$B$5:$B$61,0)),0))</f>
        <v>0</v>
      </c>
      <c r="G157">
        <f>IF(P157&gt;0,0,IFERROR(INDEX(Factors!$K$5:$K$61,MATCH(J157,Factors!$B$5:$B$61,0)),0))</f>
        <v>0</v>
      </c>
      <c r="J157" t="str">
        <f t="shared" si="16"/>
        <v>S</v>
      </c>
      <c r="K157" t="str">
        <f t="shared" si="17"/>
        <v>S</v>
      </c>
      <c r="L157" t="s">
        <v>318</v>
      </c>
      <c r="M157">
        <f t="shared" si="27"/>
        <v>0</v>
      </c>
      <c r="N157">
        <f t="shared" si="19"/>
        <v>0</v>
      </c>
      <c r="P157">
        <f t="shared" si="20"/>
        <v>0</v>
      </c>
      <c r="Q157">
        <f t="shared" si="18"/>
        <v>0</v>
      </c>
      <c r="Z157" t="s">
        <v>1047</v>
      </c>
    </row>
    <row r="158" spans="3:27" x14ac:dyDescent="0.25">
      <c r="C158" t="s">
        <v>319</v>
      </c>
      <c r="D158">
        <f>IF($P158&gt;0,0,IFERROR(INDEX(Factors!$C$5:$C$61,MATCH($J158,Factors!$B$5:$B$61,0)),0))</f>
        <v>0</v>
      </c>
      <c r="E158">
        <f>IF($P158&gt;0,0,IFERROR(INDEX(Factors!$D$5:$D$61,MATCH($J158,Factors!$B$5:$B$61,0)),0))</f>
        <v>0</v>
      </c>
      <c r="F158">
        <f>IF($P158&gt;0,0,IFERROR(INDEX(Factors!$E$5:$E$61,MATCH($J158,Factors!$B$5:$B$61,0)),0))</f>
        <v>0</v>
      </c>
      <c r="G158">
        <f>IF(P158&gt;0,0,IFERROR(INDEX(Factors!$K$5:$K$61,MATCH(J158,Factors!$B$5:$B$61,0)),0))</f>
        <v>0</v>
      </c>
      <c r="J158" t="str">
        <f t="shared" si="16"/>
        <v>CH4S</v>
      </c>
      <c r="K158" t="str">
        <f t="shared" si="17"/>
        <v>CH4S</v>
      </c>
      <c r="L158" t="s">
        <v>320</v>
      </c>
      <c r="M158" t="str">
        <f t="shared" si="27"/>
        <v>CH4S</v>
      </c>
      <c r="N158">
        <f t="shared" si="19"/>
        <v>0</v>
      </c>
      <c r="P158">
        <f t="shared" si="20"/>
        <v>0</v>
      </c>
      <c r="Q158">
        <f t="shared" si="18"/>
        <v>0</v>
      </c>
      <c r="Z158" t="s">
        <v>1048</v>
      </c>
    </row>
    <row r="159" spans="3:27" x14ac:dyDescent="0.25">
      <c r="C159" t="s">
        <v>321</v>
      </c>
      <c r="D159">
        <f>IF($P159&gt;0,0,IFERROR(INDEX(Factors!$C$5:$C$61,MATCH($J159,Factors!$B$5:$B$61,0)),0))</f>
        <v>0</v>
      </c>
      <c r="E159">
        <f>IF($P159&gt;0,0,IFERROR(INDEX(Factors!$D$5:$D$61,MATCH($J159,Factors!$B$5:$B$61,0)),0))</f>
        <v>0</v>
      </c>
      <c r="F159">
        <f>IF($P159&gt;0,0,IFERROR(INDEX(Factors!$E$5:$E$61,MATCH($J159,Factors!$B$5:$B$61,0)),0))</f>
        <v>0</v>
      </c>
      <c r="G159">
        <f>IF(P159&gt;0,0,IFERROR(INDEX(Factors!$K$5:$K$61,MATCH(J159,Factors!$B$5:$B$61,0)),0))</f>
        <v>0</v>
      </c>
      <c r="J159" t="str">
        <f t="shared" si="16"/>
        <v>CMOX</v>
      </c>
      <c r="K159" t="str">
        <f t="shared" si="17"/>
        <v>CMOX</v>
      </c>
      <c r="L159" t="s">
        <v>322</v>
      </c>
      <c r="M159" t="str">
        <f t="shared" si="27"/>
        <v>CMOX</v>
      </c>
      <c r="N159">
        <f t="shared" si="19"/>
        <v>0</v>
      </c>
      <c r="P159">
        <f t="shared" si="20"/>
        <v>0</v>
      </c>
      <c r="Q159">
        <f t="shared" si="18"/>
        <v>0</v>
      </c>
      <c r="Z159" t="s">
        <v>1049</v>
      </c>
    </row>
    <row r="160" spans="3:27" x14ac:dyDescent="0.25">
      <c r="C160" t="s">
        <v>323</v>
      </c>
      <c r="D160">
        <f>IF($P160&gt;0,0,IFERROR(INDEX(Factors!$C$5:$C$61,MATCH($J160,Factors!$B$5:$B$61,0)),0))</f>
        <v>0</v>
      </c>
      <c r="E160">
        <f>IF($P160&gt;0,0,IFERROR(INDEX(Factors!$D$5:$D$61,MATCH($J160,Factors!$B$5:$B$61,0)),0))</f>
        <v>0</v>
      </c>
      <c r="F160">
        <f>IF($P160&gt;0,0,IFERROR(INDEX(Factors!$E$5:$E$61,MATCH($J160,Factors!$B$5:$B$61,0)),0))</f>
        <v>0</v>
      </c>
      <c r="G160">
        <f>IF(P160&gt;0,0,IFERROR(INDEX(Factors!$K$5:$K$61,MATCH(J160,Factors!$B$5:$B$61,0)),0))</f>
        <v>0</v>
      </c>
      <c r="J160" t="str">
        <f t="shared" si="16"/>
        <v>CO2S</v>
      </c>
      <c r="K160" t="str">
        <f t="shared" si="17"/>
        <v>CO2S</v>
      </c>
      <c r="L160" t="s">
        <v>324</v>
      </c>
      <c r="M160" t="str">
        <f t="shared" si="27"/>
        <v>CO2S</v>
      </c>
      <c r="N160">
        <f t="shared" si="19"/>
        <v>0</v>
      </c>
      <c r="P160">
        <f t="shared" si="20"/>
        <v>0</v>
      </c>
      <c r="Q160">
        <f t="shared" si="18"/>
        <v>0</v>
      </c>
      <c r="Z160" t="s">
        <v>1050</v>
      </c>
    </row>
    <row r="161" spans="3:27" x14ac:dyDescent="0.25">
      <c r="C161" t="s">
        <v>325</v>
      </c>
      <c r="D161">
        <f>IF($P161&gt;0,0,IFERROR(INDEX(Factors!$C$5:$C$61,MATCH($J161,Factors!$B$5:$B$61,0)),0))</f>
        <v>0</v>
      </c>
      <c r="E161">
        <f>IF($P161&gt;0,0,IFERROR(INDEX(Factors!$D$5:$D$61,MATCH($J161,Factors!$B$5:$B$61,0)),0))</f>
        <v>0</v>
      </c>
      <c r="F161">
        <f>IF($P161&gt;0,0,IFERROR(INDEX(Factors!$E$5:$E$61,MATCH($J161,Factors!$B$5:$B$61,0)),0))</f>
        <v>0</v>
      </c>
      <c r="G161">
        <f>IF(P161&gt;0,0,IFERROR(INDEX(Factors!$K$5:$K$61,MATCH(J161,Factors!$B$5:$B$61,0)),0))</f>
        <v>0</v>
      </c>
      <c r="J161" t="str">
        <f t="shared" si="16"/>
        <v>ELC</v>
      </c>
      <c r="K161" t="str">
        <f t="shared" si="17"/>
        <v>ELC</v>
      </c>
      <c r="L161" t="s">
        <v>326</v>
      </c>
      <c r="M161" t="str">
        <f t="shared" si="27"/>
        <v>Electricity</v>
      </c>
      <c r="N161">
        <f t="shared" si="19"/>
        <v>0</v>
      </c>
      <c r="P161">
        <f t="shared" si="20"/>
        <v>0</v>
      </c>
      <c r="Q161">
        <f t="shared" si="18"/>
        <v>0</v>
      </c>
      <c r="Z161" t="s">
        <v>1051</v>
      </c>
    </row>
    <row r="162" spans="3:27" x14ac:dyDescent="0.25">
      <c r="C162" t="s">
        <v>327</v>
      </c>
      <c r="D162">
        <f>IF($P162&gt;0,0,IFERROR(INDEX(Factors!$C$5:$C$61,MATCH($J162,Factors!$B$5:$B$61,0)),0))</f>
        <v>56.1</v>
      </c>
      <c r="E162">
        <f>IF($P162&gt;0,0,IFERROR(INDEX(Factors!$D$5:$D$61,MATCH($J162,Factors!$B$5:$B$61,0)),0))</f>
        <v>1E-3</v>
      </c>
      <c r="F162">
        <f>IF($P162&gt;0,0,IFERROR(INDEX(Factors!$E$5:$E$61,MATCH($J162,Factors!$B$5:$B$61,0)),0))</f>
        <v>1E-4</v>
      </c>
      <c r="G162">
        <f>IF(P162&gt;0,0,IFERROR(INDEX(Factors!$K$5:$K$61,MATCH(J162,Factors!$B$5:$B$61,0)),0))</f>
        <v>56.152000000000001</v>
      </c>
      <c r="J162" t="str">
        <f t="shared" si="16"/>
        <v>GAS</v>
      </c>
      <c r="K162" t="str">
        <f t="shared" si="17"/>
        <v>GAS</v>
      </c>
      <c r="L162" t="s">
        <v>328</v>
      </c>
      <c r="M162" t="str">
        <f t="shared" si="27"/>
        <v>Gas</v>
      </c>
      <c r="N162" t="str">
        <f t="shared" si="19"/>
        <v>Gas</v>
      </c>
      <c r="P162">
        <f t="shared" si="20"/>
        <v>0</v>
      </c>
      <c r="Q162">
        <f t="shared" si="18"/>
        <v>0</v>
      </c>
      <c r="Z162" t="s">
        <v>1052</v>
      </c>
    </row>
    <row r="163" spans="3:27" x14ac:dyDescent="0.25">
      <c r="C163" t="s">
        <v>329</v>
      </c>
      <c r="D163">
        <f>IF($P163&gt;0,0,IFERROR(INDEX(Factors!$C$5:$C$61,MATCH($J163,Factors!$B$5:$B$61,0)),0))</f>
        <v>0</v>
      </c>
      <c r="E163">
        <f>IF($P163&gt;0,0,IFERROR(INDEX(Factors!$D$5:$D$61,MATCH($J163,Factors!$B$5:$B$61,0)),0))</f>
        <v>0</v>
      </c>
      <c r="F163">
        <f>IF($P163&gt;0,0,IFERROR(INDEX(Factors!$E$5:$E$61,MATCH($J163,Factors!$B$5:$B$61,0)),0))</f>
        <v>0</v>
      </c>
      <c r="G163">
        <f>IF(P163&gt;0,0,IFERROR(INDEX(Factors!$K$5:$K$61,MATCH(J163,Factors!$B$5:$B$61,0)),0))</f>
        <v>0</v>
      </c>
      <c r="J163" t="str">
        <f t="shared" si="16"/>
        <v>HGN</v>
      </c>
      <c r="K163" t="str">
        <f t="shared" si="17"/>
        <v>HGN</v>
      </c>
      <c r="L163" t="s">
        <v>330</v>
      </c>
      <c r="M163" t="str">
        <f t="shared" si="27"/>
        <v>Hydrogen</v>
      </c>
      <c r="N163">
        <f t="shared" si="19"/>
        <v>0</v>
      </c>
      <c r="P163">
        <f t="shared" si="20"/>
        <v>0</v>
      </c>
      <c r="Q163">
        <f t="shared" si="18"/>
        <v>0</v>
      </c>
      <c r="Z163" t="s">
        <v>1053</v>
      </c>
    </row>
    <row r="164" spans="3:27" x14ac:dyDescent="0.25">
      <c r="C164" t="s">
        <v>331</v>
      </c>
      <c r="D164">
        <f>IF($P164&gt;0,0,IFERROR(INDEX(Factors!$C$5:$C$61,MATCH($J164,Factors!$B$5:$B$61,0)),0))</f>
        <v>0</v>
      </c>
      <c r="E164">
        <f>IF($P164&gt;0,0,IFERROR(INDEX(Factors!$D$5:$D$61,MATCH($J164,Factors!$B$5:$B$61,0)),0))</f>
        <v>0</v>
      </c>
      <c r="F164">
        <f>IF($P164&gt;0,0,IFERROR(INDEX(Factors!$E$5:$E$61,MATCH($J164,Factors!$B$5:$B$61,0)),0))</f>
        <v>0</v>
      </c>
      <c r="G164">
        <f>IF(P164&gt;0,0,IFERROR(INDEX(Factors!$K$5:$K$61,MATCH(J164,Factors!$B$5:$B$61,0)),0))</f>
        <v>0</v>
      </c>
      <c r="J164" t="str">
        <f t="shared" si="16"/>
        <v>N2OS</v>
      </c>
      <c r="K164" t="str">
        <f t="shared" si="17"/>
        <v>N2OS</v>
      </c>
      <c r="L164" t="s">
        <v>332</v>
      </c>
      <c r="M164" t="str">
        <f t="shared" si="27"/>
        <v>N2OS</v>
      </c>
      <c r="N164">
        <f t="shared" si="19"/>
        <v>0</v>
      </c>
      <c r="P164">
        <f t="shared" si="20"/>
        <v>0</v>
      </c>
      <c r="Q164">
        <f t="shared" si="18"/>
        <v>0</v>
      </c>
      <c r="Z164" t="s">
        <v>1054</v>
      </c>
    </row>
    <row r="165" spans="3:27" x14ac:dyDescent="0.25">
      <c r="C165" t="s">
        <v>333</v>
      </c>
      <c r="D165">
        <f>IF($P165&gt;0,0,IFERROR(INDEX(Factors!$C$5:$C$61,MATCH($J165,Factors!$B$5:$B$61,0)),0))</f>
        <v>0</v>
      </c>
      <c r="E165">
        <f>IF($P165&gt;0,0,IFERROR(INDEX(Factors!$D$5:$D$61,MATCH($J165,Factors!$B$5:$B$61,0)),0))</f>
        <v>0</v>
      </c>
      <c r="F165">
        <f>IF($P165&gt;0,0,IFERROR(INDEX(Factors!$E$5:$E$61,MATCH($J165,Factors!$B$5:$B$61,0)),0))</f>
        <v>0</v>
      </c>
      <c r="G165">
        <f>IF(P165&gt;0,0,IFERROR(INDEX(Factors!$K$5:$K$61,MATCH(J165,Factors!$B$5:$B$61,0)),0))</f>
        <v>0</v>
      </c>
      <c r="J165" t="str">
        <f t="shared" si="16"/>
        <v>NMVS</v>
      </c>
      <c r="K165" t="str">
        <f t="shared" si="17"/>
        <v>NMVS</v>
      </c>
      <c r="L165" t="s">
        <v>334</v>
      </c>
      <c r="M165" t="str">
        <f t="shared" si="27"/>
        <v>NMVS</v>
      </c>
      <c r="N165">
        <f t="shared" si="19"/>
        <v>0</v>
      </c>
      <c r="P165">
        <f t="shared" si="20"/>
        <v>0</v>
      </c>
      <c r="Q165">
        <f t="shared" si="18"/>
        <v>0</v>
      </c>
      <c r="Z165" t="s">
        <v>1055</v>
      </c>
      <c r="AA165" t="s">
        <v>1126</v>
      </c>
    </row>
    <row r="166" spans="3:27" x14ac:dyDescent="0.25">
      <c r="C166" t="s">
        <v>335</v>
      </c>
      <c r="D166">
        <f>IF($P166&gt;0,0,IFERROR(INDEX(Factors!$C$5:$C$61,MATCH($J166,Factors!$B$5:$B$61,0)),0))</f>
        <v>0</v>
      </c>
      <c r="E166">
        <f>IF($P166&gt;0,0,IFERROR(INDEX(Factors!$D$5:$D$61,MATCH($J166,Factors!$B$5:$B$61,0)),0))</f>
        <v>0</v>
      </c>
      <c r="F166">
        <f>IF($P166&gt;0,0,IFERROR(INDEX(Factors!$E$5:$E$61,MATCH($J166,Factors!$B$5:$B$61,0)),0))</f>
        <v>0</v>
      </c>
      <c r="G166">
        <f>IF(P166&gt;0,0,IFERROR(INDEX(Factors!$K$5:$K$61,MATCH(J166,Factors!$B$5:$B$61,0)),0))</f>
        <v>0</v>
      </c>
      <c r="J166" t="str">
        <f t="shared" si="16"/>
        <v>NOXS</v>
      </c>
      <c r="K166" t="str">
        <f t="shared" si="17"/>
        <v>NOXS</v>
      </c>
      <c r="L166" t="s">
        <v>336</v>
      </c>
      <c r="M166" t="str">
        <f t="shared" si="27"/>
        <v>NOXS</v>
      </c>
      <c r="N166">
        <f t="shared" si="19"/>
        <v>0</v>
      </c>
      <c r="P166">
        <f t="shared" si="20"/>
        <v>0</v>
      </c>
      <c r="Q166">
        <f t="shared" si="18"/>
        <v>0</v>
      </c>
      <c r="Z166" t="s">
        <v>1056</v>
      </c>
    </row>
    <row r="167" spans="3:27" x14ac:dyDescent="0.25">
      <c r="C167" t="s">
        <v>337</v>
      </c>
      <c r="D167">
        <f>IF($P167&gt;0,0,IFERROR(INDEX(Factors!$C$5:$C$61,MATCH($J167,Factors!$B$5:$B$61,0)),0))</f>
        <v>70</v>
      </c>
      <c r="E167">
        <f>IF($P167&gt;0,0,IFERROR(INDEX(Factors!$D$5:$D$61,MATCH($J167,Factors!$B$5:$B$61,0)),0))</f>
        <v>3.0000000000000001E-3</v>
      </c>
      <c r="F167">
        <f>IF($P167&gt;0,0,IFERROR(INDEX(Factors!$E$5:$E$61,MATCH($J167,Factors!$B$5:$B$61,0)),0))</f>
        <v>5.9999999999999995E-4</v>
      </c>
      <c r="G167">
        <f>IF(P167&gt;0,0,IFERROR(INDEX(Factors!$K$5:$K$61,MATCH(J167,Factors!$B$5:$B$61,0)),0))</f>
        <v>70.249000000000009</v>
      </c>
      <c r="J167" t="str">
        <f t="shared" si="16"/>
        <v>OAG</v>
      </c>
      <c r="K167" t="str">
        <f t="shared" si="17"/>
        <v>OAG</v>
      </c>
      <c r="L167" t="s">
        <v>338</v>
      </c>
      <c r="M167" t="str">
        <f t="shared" si="27"/>
        <v>Aviation Gasoline</v>
      </c>
      <c r="N167" t="str">
        <f t="shared" si="19"/>
        <v>Aviation gasoline</v>
      </c>
      <c r="P167">
        <f t="shared" si="20"/>
        <v>0</v>
      </c>
      <c r="Q167">
        <f t="shared" si="18"/>
        <v>0</v>
      </c>
      <c r="Z167" t="s">
        <v>1057</v>
      </c>
    </row>
    <row r="168" spans="3:27" x14ac:dyDescent="0.25">
      <c r="C168" t="s">
        <v>339</v>
      </c>
      <c r="D168">
        <f>IF($P168&gt;0,0,IFERROR(INDEX(Factors!$C$5:$C$61,MATCH($J168,Factors!$B$5:$B$61,0)),0))</f>
        <v>74.066699999999997</v>
      </c>
      <c r="E168">
        <f>IF($P168&gt;0,0,IFERROR(INDEX(Factors!$D$5:$D$61,MATCH($J168,Factors!$B$5:$B$61,0)),0))</f>
        <v>3.0000000000000001E-3</v>
      </c>
      <c r="F168">
        <f>IF($P168&gt;0,0,IFERROR(INDEX(Factors!$E$5:$E$61,MATCH($J168,Factors!$B$5:$B$61,0)),0))</f>
        <v>5.9999999999999995E-4</v>
      </c>
      <c r="G168">
        <f>IF(P168&gt;0,0,IFERROR(INDEX(Factors!$K$5:$K$61,MATCH(J168,Factors!$B$5:$B$61,0)),0))</f>
        <v>74.315700000000007</v>
      </c>
      <c r="J168" t="str">
        <f t="shared" si="16"/>
        <v>ODS</v>
      </c>
      <c r="K168" t="str">
        <f t="shared" si="17"/>
        <v>ODS</v>
      </c>
      <c r="L168" t="s">
        <v>340</v>
      </c>
      <c r="M168" t="str">
        <f t="shared" si="27"/>
        <v>Diesel</v>
      </c>
      <c r="N168" t="str">
        <f t="shared" si="19"/>
        <v>Diesel</v>
      </c>
      <c r="P168">
        <f t="shared" si="20"/>
        <v>0</v>
      </c>
      <c r="Q168">
        <f t="shared" si="18"/>
        <v>0</v>
      </c>
      <c r="Z168" t="s">
        <v>1058</v>
      </c>
    </row>
    <row r="169" spans="3:27" x14ac:dyDescent="0.25">
      <c r="C169" t="s">
        <v>341</v>
      </c>
      <c r="D169">
        <f>IF($P169&gt;0,0,IFERROR(INDEX(Factors!$C$5:$C$61,MATCH($J169,Factors!$B$5:$B$61,0)),0))</f>
        <v>69.3</v>
      </c>
      <c r="E169">
        <f>IF($P169&gt;0,0,IFERROR(INDEX(Factors!$D$5:$D$61,MATCH($J169,Factors!$B$5:$B$61,0)),0))</f>
        <v>3.0000000000000001E-3</v>
      </c>
      <c r="F169">
        <f>IF($P169&gt;0,0,IFERROR(INDEX(Factors!$E$5:$E$61,MATCH($J169,Factors!$B$5:$B$61,0)),0))</f>
        <v>5.9999999999999995E-4</v>
      </c>
      <c r="G169">
        <f>IF(P169&gt;0,0,IFERROR(INDEX(Factors!$K$5:$K$61,MATCH(J169,Factors!$B$5:$B$61,0)),0))</f>
        <v>69.549000000000007</v>
      </c>
      <c r="J169" t="str">
        <f t="shared" si="16"/>
        <v>OGS</v>
      </c>
      <c r="K169" t="str">
        <f t="shared" si="17"/>
        <v>OGS</v>
      </c>
      <c r="L169" t="s">
        <v>342</v>
      </c>
      <c r="M169" t="str">
        <f t="shared" si="27"/>
        <v>Gasoline</v>
      </c>
      <c r="N169" t="str">
        <f t="shared" si="19"/>
        <v>Motor gasoline</v>
      </c>
      <c r="P169">
        <f t="shared" si="20"/>
        <v>0</v>
      </c>
      <c r="Q169">
        <f t="shared" si="18"/>
        <v>0</v>
      </c>
      <c r="Z169" t="s">
        <v>1059</v>
      </c>
    </row>
    <row r="170" spans="3:27" x14ac:dyDescent="0.25">
      <c r="C170" t="s">
        <v>343</v>
      </c>
      <c r="D170">
        <f>IF($P170&gt;0,0,IFERROR(INDEX(Factors!$C$5:$C$61,MATCH($J170,Factors!$B$5:$B$61,0)),0))</f>
        <v>77.400000000000006</v>
      </c>
      <c r="E170">
        <f>IF($P170&gt;0,0,IFERROR(INDEX(Factors!$D$5:$D$61,MATCH($J170,Factors!$B$5:$B$61,0)),0))</f>
        <v>3.0000000000000001E-3</v>
      </c>
      <c r="F170">
        <f>IF($P170&gt;0,0,IFERROR(INDEX(Factors!$E$5:$E$61,MATCH($J170,Factors!$B$5:$B$61,0)),0))</f>
        <v>5.9999999999999995E-4</v>
      </c>
      <c r="G170">
        <f>IF(P170&gt;0,0,IFERROR(INDEX(Factors!$K$5:$K$61,MATCH(J170,Factors!$B$5:$B$61,0)),0))</f>
        <v>77.649000000000015</v>
      </c>
      <c r="J170" t="str">
        <f t="shared" si="16"/>
        <v>OHF</v>
      </c>
      <c r="K170" t="str">
        <f t="shared" si="17"/>
        <v>OHF</v>
      </c>
      <c r="L170" t="s">
        <v>344</v>
      </c>
      <c r="M170" t="str">
        <f t="shared" si="27"/>
        <v>HFO</v>
      </c>
      <c r="N170" t="str">
        <f t="shared" si="19"/>
        <v>Residual Fuel Oil (HFO)</v>
      </c>
      <c r="P170">
        <f t="shared" si="20"/>
        <v>0</v>
      </c>
      <c r="Q170">
        <f t="shared" si="18"/>
        <v>0</v>
      </c>
      <c r="Z170" t="s">
        <v>819</v>
      </c>
      <c r="AA170" t="s">
        <v>1103</v>
      </c>
    </row>
    <row r="171" spans="3:27" x14ac:dyDescent="0.25">
      <c r="C171" t="s">
        <v>345</v>
      </c>
      <c r="D171">
        <f>IF($P171&gt;0,0,IFERROR(INDEX(Factors!$C$5:$C$61,MATCH($J171,Factors!$B$5:$B$61,0)),0))</f>
        <v>72.900000000000006</v>
      </c>
      <c r="E171">
        <f>IF($P171&gt;0,0,IFERROR(INDEX(Factors!$D$5:$D$61,MATCH($J171,Factors!$B$5:$B$61,0)),0))</f>
        <v>3.0000000000000001E-3</v>
      </c>
      <c r="F171">
        <f>IF($P171&gt;0,0,IFERROR(INDEX(Factors!$E$5:$E$61,MATCH($J171,Factors!$B$5:$B$61,0)),0))</f>
        <v>5.9999999999999995E-4</v>
      </c>
      <c r="G171">
        <f>IF(P171&gt;0,0,IFERROR(INDEX(Factors!$K$5:$K$61,MATCH(J171,Factors!$B$5:$B$61,0)),0))</f>
        <v>73.149000000000015</v>
      </c>
      <c r="J171" t="str">
        <f t="shared" si="16"/>
        <v>OKE</v>
      </c>
      <c r="K171" t="str">
        <f t="shared" si="17"/>
        <v>OKE</v>
      </c>
      <c r="L171" t="s">
        <v>346</v>
      </c>
      <c r="M171" t="str">
        <f t="shared" si="27"/>
        <v>Kerosene</v>
      </c>
      <c r="N171" t="str">
        <f t="shared" si="19"/>
        <v>Kerosene</v>
      </c>
      <c r="P171">
        <f t="shared" si="20"/>
        <v>0</v>
      </c>
      <c r="Q171">
        <f t="shared" si="18"/>
        <v>0</v>
      </c>
      <c r="Z171" t="s">
        <v>1060</v>
      </c>
      <c r="AA171" t="s">
        <v>1103</v>
      </c>
    </row>
    <row r="172" spans="3:27" x14ac:dyDescent="0.25">
      <c r="C172" t="s">
        <v>347</v>
      </c>
      <c r="D172">
        <f>IF($P172&gt;0,0,IFERROR(INDEX(Factors!$C$5:$C$61,MATCH($J172,Factors!$B$5:$B$61,0)),0))</f>
        <v>0</v>
      </c>
      <c r="E172">
        <f>IF($P172&gt;0,0,IFERROR(INDEX(Factors!$D$5:$D$61,MATCH($J172,Factors!$B$5:$B$61,0)),0))</f>
        <v>0</v>
      </c>
      <c r="F172">
        <f>IF($P172&gt;0,0,IFERROR(INDEX(Factors!$E$5:$E$61,MATCH($J172,Factors!$B$5:$B$61,0)),0))</f>
        <v>0</v>
      </c>
      <c r="G172">
        <f>IF(P172&gt;0,0,IFERROR(INDEX(Factors!$K$5:$K$61,MATCH(J172,Factors!$B$5:$B$61,0)),0))</f>
        <v>0</v>
      </c>
      <c r="J172" t="str">
        <f t="shared" si="16"/>
        <v>P10S</v>
      </c>
      <c r="K172" t="str">
        <f t="shared" si="17"/>
        <v>P10S</v>
      </c>
      <c r="L172" t="s">
        <v>348</v>
      </c>
      <c r="M172" t="str">
        <f t="shared" si="27"/>
        <v>P10S</v>
      </c>
      <c r="N172">
        <f t="shared" si="19"/>
        <v>0</v>
      </c>
      <c r="P172">
        <f t="shared" si="20"/>
        <v>0</v>
      </c>
      <c r="Q172">
        <f t="shared" si="18"/>
        <v>0</v>
      </c>
      <c r="Z172" t="s">
        <v>1061</v>
      </c>
      <c r="AA172" t="s">
        <v>1103</v>
      </c>
    </row>
    <row r="173" spans="3:27" x14ac:dyDescent="0.25">
      <c r="C173" t="s">
        <v>349</v>
      </c>
      <c r="D173">
        <f>IF($P173&gt;0,0,IFERROR(INDEX(Factors!$C$5:$C$61,MATCH($J173,Factors!$B$5:$B$61,0)),0))</f>
        <v>0</v>
      </c>
      <c r="E173">
        <f>IF($P173&gt;0,0,IFERROR(INDEX(Factors!$D$5:$D$61,MATCH($J173,Factors!$B$5:$B$61,0)),0))</f>
        <v>0</v>
      </c>
      <c r="F173">
        <f>IF($P173&gt;0,0,IFERROR(INDEX(Factors!$E$5:$E$61,MATCH($J173,Factors!$B$5:$B$61,0)),0))</f>
        <v>0</v>
      </c>
      <c r="G173">
        <f>IF(P173&gt;0,0,IFERROR(INDEX(Factors!$K$5:$K$61,MATCH(J173,Factors!$B$5:$B$61,0)),0))</f>
        <v>0</v>
      </c>
      <c r="J173" t="str">
        <f t="shared" si="16"/>
        <v>SOXS</v>
      </c>
      <c r="K173" t="str">
        <f t="shared" si="17"/>
        <v>SOXS</v>
      </c>
      <c r="L173" t="s">
        <v>350</v>
      </c>
      <c r="M173" t="str">
        <f t="shared" si="27"/>
        <v>SOXS</v>
      </c>
      <c r="N173">
        <f t="shared" si="19"/>
        <v>0</v>
      </c>
      <c r="P173">
        <f t="shared" si="20"/>
        <v>0</v>
      </c>
      <c r="Q173">
        <f t="shared" si="18"/>
        <v>0</v>
      </c>
      <c r="Z173" t="s">
        <v>825</v>
      </c>
      <c r="AA173" t="s">
        <v>1103</v>
      </c>
    </row>
    <row r="174" spans="3:27" x14ac:dyDescent="0.25">
      <c r="C174" t="s">
        <v>351</v>
      </c>
      <c r="D174">
        <f>IF($P174&gt;0,0,IFERROR(INDEX(Factors!$C$5:$C$61,MATCH($J174,Factors!$B$5:$B$61,0)),0))</f>
        <v>0</v>
      </c>
      <c r="E174">
        <f>IF($P174&gt;0,0,IFERROR(INDEX(Factors!$D$5:$D$61,MATCH($J174,Factors!$B$5:$B$61,0)),0))</f>
        <v>0</v>
      </c>
      <c r="F174">
        <f>IF($P174&gt;0,0,IFERROR(INDEX(Factors!$E$5:$E$61,MATCH($J174,Factors!$B$5:$B$61,0)),0))</f>
        <v>0</v>
      </c>
      <c r="G174">
        <f>IF(P174&gt;0,0,IFERROR(INDEX(Factors!$K$5:$K$61,MATCH(J174,Factors!$B$5:$B$61,0)),0))</f>
        <v>0</v>
      </c>
      <c r="J174" t="str">
        <f t="shared" si="16"/>
        <v>BID</v>
      </c>
      <c r="K174" t="str">
        <f t="shared" si="17"/>
        <v>BID</v>
      </c>
      <c r="L174" t="s">
        <v>352</v>
      </c>
      <c r="M174" t="str">
        <f t="shared" si="27"/>
        <v>Biomass</v>
      </c>
      <c r="N174" t="str">
        <f t="shared" si="19"/>
        <v>Other primary solid biomass</v>
      </c>
      <c r="P174">
        <f t="shared" si="20"/>
        <v>1</v>
      </c>
      <c r="Q174">
        <f t="shared" si="18"/>
        <v>1</v>
      </c>
      <c r="Z174" t="s">
        <v>829</v>
      </c>
      <c r="AA174" t="s">
        <v>1103</v>
      </c>
    </row>
    <row r="175" spans="3:27" x14ac:dyDescent="0.25">
      <c r="C175" t="s">
        <v>353</v>
      </c>
      <c r="D175">
        <f>IF($P175&gt;0,0,IFERROR(INDEX(Factors!$C$5:$C$61,MATCH($J175,Factors!$B$5:$B$61,0)),0))</f>
        <v>0</v>
      </c>
      <c r="E175">
        <f>IF($P175&gt;0,0,IFERROR(INDEX(Factors!$D$5:$D$61,MATCH($J175,Factors!$B$5:$B$61,0)),0))</f>
        <v>0</v>
      </c>
      <c r="F175">
        <f>IF($P175&gt;0,0,IFERROR(INDEX(Factors!$E$5:$E$61,MATCH($J175,Factors!$B$5:$B$61,0)),0))</f>
        <v>0</v>
      </c>
      <c r="G175">
        <f>IF(P175&gt;0,0,IFERROR(INDEX(Factors!$K$5:$K$61,MATCH(J175,Factors!$B$5:$B$61,0)),0))</f>
        <v>0</v>
      </c>
      <c r="J175" t="str">
        <f t="shared" si="16"/>
        <v>BIE</v>
      </c>
      <c r="K175" t="str">
        <f t="shared" si="17"/>
        <v>BIE</v>
      </c>
      <c r="L175" t="s">
        <v>354</v>
      </c>
      <c r="M175" t="str">
        <f t="shared" si="27"/>
        <v>Biomass</v>
      </c>
      <c r="N175" t="str">
        <f t="shared" si="19"/>
        <v>Other primary solid biomass</v>
      </c>
      <c r="P175">
        <f t="shared" si="20"/>
        <v>1</v>
      </c>
      <c r="Q175">
        <f t="shared" si="18"/>
        <v>1</v>
      </c>
      <c r="Z175" t="s">
        <v>1062</v>
      </c>
    </row>
    <row r="176" spans="3:27" x14ac:dyDescent="0.25">
      <c r="C176" t="s">
        <v>355</v>
      </c>
      <c r="D176">
        <f>IF($P176&gt;0,0,IFERROR(INDEX(Factors!$C$5:$C$61,MATCH($J176,Factors!$B$5:$B$61,0)),0))</f>
        <v>0</v>
      </c>
      <c r="E176">
        <f>IF($P176&gt;0,0,IFERROR(INDEX(Factors!$D$5:$D$61,MATCH($J176,Factors!$B$5:$B$61,0)),0))</f>
        <v>0</v>
      </c>
      <c r="F176">
        <f>IF($P176&gt;0,0,IFERROR(INDEX(Factors!$E$5:$E$61,MATCH($J176,Factors!$B$5:$B$61,0)),0))</f>
        <v>0</v>
      </c>
      <c r="G176">
        <f>IF(P176&gt;0,0,IFERROR(INDEX(Factors!$K$5:$K$61,MATCH(J176,Factors!$B$5:$B$61,0)),0))</f>
        <v>0</v>
      </c>
      <c r="J176" t="str">
        <f t="shared" si="16"/>
        <v>CH4S</v>
      </c>
      <c r="K176" t="str">
        <f t="shared" si="17"/>
        <v>CH4S</v>
      </c>
      <c r="L176" t="s">
        <v>356</v>
      </c>
      <c r="M176" t="str">
        <f t="shared" si="27"/>
        <v>CH4S</v>
      </c>
      <c r="N176">
        <f t="shared" si="19"/>
        <v>0</v>
      </c>
      <c r="P176">
        <f t="shared" si="20"/>
        <v>1</v>
      </c>
      <c r="Q176">
        <f t="shared" si="18"/>
        <v>1</v>
      </c>
      <c r="Z176" t="s">
        <v>1063</v>
      </c>
      <c r="AA176" t="s">
        <v>1103</v>
      </c>
    </row>
    <row r="177" spans="3:27" x14ac:dyDescent="0.25">
      <c r="C177" t="s">
        <v>357</v>
      </c>
      <c r="D177">
        <f>IF($P177&gt;0,0,IFERROR(INDEX(Factors!$C$5:$C$61,MATCH($J177,Factors!$B$5:$B$61,0)),0))</f>
        <v>0</v>
      </c>
      <c r="E177">
        <f>IF($P177&gt;0,0,IFERROR(INDEX(Factors!$D$5:$D$61,MATCH($J177,Factors!$B$5:$B$61,0)),0))</f>
        <v>0</v>
      </c>
      <c r="F177">
        <f>IF($P177&gt;0,0,IFERROR(INDEX(Factors!$E$5:$E$61,MATCH($J177,Factors!$B$5:$B$61,0)),0))</f>
        <v>0</v>
      </c>
      <c r="G177">
        <f>IF(P177&gt;0,0,IFERROR(INDEX(Factors!$K$5:$K$61,MATCH(J177,Factors!$B$5:$B$61,0)),0))</f>
        <v>0</v>
      </c>
      <c r="J177" t="str">
        <f t="shared" si="16"/>
        <v>CLE</v>
      </c>
      <c r="K177" t="str">
        <f t="shared" si="17"/>
        <v>CLE</v>
      </c>
      <c r="L177" t="s">
        <v>358</v>
      </c>
      <c r="M177" t="str">
        <f t="shared" si="27"/>
        <v>Coal</v>
      </c>
      <c r="N177" t="str">
        <f t="shared" si="19"/>
        <v>Coal</v>
      </c>
      <c r="P177">
        <f t="shared" si="20"/>
        <v>1</v>
      </c>
      <c r="Q177">
        <f t="shared" si="18"/>
        <v>1</v>
      </c>
      <c r="Z177" t="s">
        <v>1064</v>
      </c>
      <c r="AA177" t="s">
        <v>1103</v>
      </c>
    </row>
    <row r="178" spans="3:27" x14ac:dyDescent="0.25">
      <c r="C178" t="s">
        <v>359</v>
      </c>
      <c r="D178">
        <f>IF($P178&gt;0,0,IFERROR(INDEX(Factors!$C$5:$C$61,MATCH($J178,Factors!$B$5:$B$61,0)),0))</f>
        <v>0</v>
      </c>
      <c r="E178">
        <f>IF($P178&gt;0,0,IFERROR(INDEX(Factors!$D$5:$D$61,MATCH($J178,Factors!$B$5:$B$61,0)),0))</f>
        <v>0</v>
      </c>
      <c r="F178">
        <f>IF($P178&gt;0,0,IFERROR(INDEX(Factors!$E$5:$E$61,MATCH($J178,Factors!$B$5:$B$61,0)),0))</f>
        <v>0</v>
      </c>
      <c r="G178">
        <f>IF(P178&gt;0,0,IFERROR(INDEX(Factors!$K$5:$K$61,MATCH(J178,Factors!$B$5:$B$61,0)),0))</f>
        <v>0</v>
      </c>
      <c r="J178" t="str">
        <f t="shared" si="16"/>
        <v>CMOX</v>
      </c>
      <c r="K178" t="str">
        <f t="shared" si="17"/>
        <v>CMOX</v>
      </c>
      <c r="L178" t="s">
        <v>360</v>
      </c>
      <c r="M178" t="str">
        <f t="shared" si="27"/>
        <v>CMOX</v>
      </c>
      <c r="N178">
        <f t="shared" si="19"/>
        <v>0</v>
      </c>
      <c r="P178">
        <f t="shared" si="20"/>
        <v>1</v>
      </c>
      <c r="Q178">
        <f t="shared" si="18"/>
        <v>1</v>
      </c>
      <c r="Z178" t="s">
        <v>1065</v>
      </c>
      <c r="AA178" t="s">
        <v>1103</v>
      </c>
    </row>
    <row r="179" spans="3:27" x14ac:dyDescent="0.25">
      <c r="C179" t="s">
        <v>361</v>
      </c>
      <c r="D179">
        <f>IF($P179&gt;0,0,IFERROR(INDEX(Factors!$C$5:$C$61,MATCH($J179,Factors!$B$5:$B$61,0)),0))</f>
        <v>0</v>
      </c>
      <c r="E179">
        <f>IF($P179&gt;0,0,IFERROR(INDEX(Factors!$D$5:$D$61,MATCH($J179,Factors!$B$5:$B$61,0)),0))</f>
        <v>0</v>
      </c>
      <c r="F179">
        <f>IF($P179&gt;0,0,IFERROR(INDEX(Factors!$E$5:$E$61,MATCH($J179,Factors!$B$5:$B$61,0)),0))</f>
        <v>0</v>
      </c>
      <c r="G179">
        <f>IF(P179&gt;0,0,IFERROR(INDEX(Factors!$K$5:$K$61,MATCH(J179,Factors!$B$5:$B$61,0)),0))</f>
        <v>0</v>
      </c>
      <c r="J179" t="str">
        <f t="shared" si="16"/>
        <v>CO2S</v>
      </c>
      <c r="K179" t="str">
        <f t="shared" si="17"/>
        <v>CO2S</v>
      </c>
      <c r="L179" t="s">
        <v>362</v>
      </c>
      <c r="M179" t="str">
        <f t="shared" si="27"/>
        <v>CO2S</v>
      </c>
      <c r="N179">
        <f t="shared" si="19"/>
        <v>0</v>
      </c>
      <c r="P179">
        <f t="shared" si="20"/>
        <v>1</v>
      </c>
      <c r="Q179">
        <f t="shared" si="18"/>
        <v>1</v>
      </c>
      <c r="Z179" t="s">
        <v>1066</v>
      </c>
      <c r="AA179" t="s">
        <v>1103</v>
      </c>
    </row>
    <row r="180" spans="3:27" x14ac:dyDescent="0.25">
      <c r="C180" t="s">
        <v>363</v>
      </c>
      <c r="D180">
        <f>IF($P180&gt;0,0,IFERROR(INDEX(Factors!$C$5:$C$61,MATCH($J180,Factors!$B$5:$B$61,0)),0))</f>
        <v>0</v>
      </c>
      <c r="E180">
        <f>IF($P180&gt;0,0,IFERROR(INDEX(Factors!$D$5:$D$61,MATCH($J180,Factors!$B$5:$B$61,0)),0))</f>
        <v>0</v>
      </c>
      <c r="F180">
        <f>IF($P180&gt;0,0,IFERROR(INDEX(Factors!$E$5:$E$61,MATCH($J180,Factors!$B$5:$B$61,0)),0))</f>
        <v>0</v>
      </c>
      <c r="G180">
        <f>IF(P180&gt;0,0,IFERROR(INDEX(Factors!$K$5:$K$61,MATCH(J180,Factors!$B$5:$B$61,0)),0))</f>
        <v>0</v>
      </c>
      <c r="J180" t="str">
        <f t="shared" si="16"/>
        <v>ELC</v>
      </c>
      <c r="K180" t="str">
        <f t="shared" si="17"/>
        <v>ELC</v>
      </c>
      <c r="L180" t="s">
        <v>364</v>
      </c>
      <c r="M180" t="str">
        <f t="shared" si="27"/>
        <v>Electricity</v>
      </c>
      <c r="N180">
        <f t="shared" si="19"/>
        <v>0</v>
      </c>
      <c r="P180">
        <f t="shared" si="20"/>
        <v>1</v>
      </c>
      <c r="Q180">
        <f t="shared" si="18"/>
        <v>1</v>
      </c>
      <c r="Z180" t="s">
        <v>941</v>
      </c>
      <c r="AA180" t="s">
        <v>1103</v>
      </c>
    </row>
    <row r="181" spans="3:27" x14ac:dyDescent="0.25">
      <c r="C181" t="s">
        <v>365</v>
      </c>
      <c r="D181">
        <f>IF($P181&gt;0,0,IFERROR(INDEX(Factors!$C$5:$C$61,MATCH($J181,Factors!$B$5:$B$61,0)),0))</f>
        <v>0</v>
      </c>
      <c r="E181">
        <f>IF($P181&gt;0,0,IFERROR(INDEX(Factors!$D$5:$D$61,MATCH($J181,Factors!$B$5:$B$61,0)),0))</f>
        <v>0</v>
      </c>
      <c r="F181">
        <f>IF($P181&gt;0,0,IFERROR(INDEX(Factors!$E$5:$E$61,MATCH($J181,Factors!$B$5:$B$61,0)),0))</f>
        <v>0</v>
      </c>
      <c r="G181">
        <f>IF(P181&gt;0,0,IFERROR(INDEX(Factors!$K$5:$K$61,MATCH(J181,Factors!$B$5:$B$61,0)),0))</f>
        <v>0</v>
      </c>
      <c r="J181" t="str">
        <f t="shared" si="16"/>
        <v>GAS</v>
      </c>
      <c r="K181" t="str">
        <f t="shared" si="17"/>
        <v>GAS</v>
      </c>
      <c r="L181" t="s">
        <v>366</v>
      </c>
      <c r="M181" t="str">
        <f t="shared" si="27"/>
        <v>Gas</v>
      </c>
      <c r="N181" t="str">
        <f t="shared" si="19"/>
        <v>Gas</v>
      </c>
      <c r="P181">
        <f t="shared" si="20"/>
        <v>1</v>
      </c>
      <c r="Q181">
        <f t="shared" si="18"/>
        <v>1</v>
      </c>
      <c r="Z181" t="s">
        <v>1067</v>
      </c>
      <c r="AA181" t="s">
        <v>1103</v>
      </c>
    </row>
    <row r="182" spans="3:27" x14ac:dyDescent="0.25">
      <c r="C182" t="s">
        <v>367</v>
      </c>
      <c r="D182">
        <f>IF($P182&gt;0,0,IFERROR(INDEX(Factors!$C$5:$C$61,MATCH($J182,Factors!$B$5:$B$61,0)),0))</f>
        <v>0</v>
      </c>
      <c r="E182">
        <f>IF($P182&gt;0,0,IFERROR(INDEX(Factors!$D$5:$D$61,MATCH($J182,Factors!$B$5:$B$61,0)),0))</f>
        <v>0</v>
      </c>
      <c r="F182">
        <f>IF($P182&gt;0,0,IFERROR(INDEX(Factors!$E$5:$E$61,MATCH($J182,Factors!$B$5:$B$61,0)),0))</f>
        <v>0</v>
      </c>
      <c r="G182">
        <f>IF(P182&gt;0,0,IFERROR(INDEX(Factors!$K$5:$K$61,MATCH(J182,Factors!$B$5:$B$61,0)),0))</f>
        <v>0</v>
      </c>
      <c r="J182" t="str">
        <f t="shared" si="16"/>
        <v>GIC</v>
      </c>
      <c r="K182" t="str">
        <f t="shared" si="17"/>
        <v>GIC</v>
      </c>
      <c r="L182" t="s">
        <v>368</v>
      </c>
      <c r="M182" t="str">
        <f t="shared" si="27"/>
        <v>Gas</v>
      </c>
      <c r="N182" t="str">
        <f t="shared" si="19"/>
        <v>Gas</v>
      </c>
      <c r="P182">
        <f t="shared" si="20"/>
        <v>1</v>
      </c>
      <c r="Q182">
        <f t="shared" si="18"/>
        <v>1</v>
      </c>
      <c r="Z182" t="s">
        <v>943</v>
      </c>
      <c r="AA182" t="s">
        <v>1103</v>
      </c>
    </row>
    <row r="183" spans="3:27" x14ac:dyDescent="0.25">
      <c r="C183" t="s">
        <v>369</v>
      </c>
      <c r="D183">
        <f>IF($P183&gt;0,0,IFERROR(INDEX(Factors!$C$5:$C$61,MATCH($J183,Factors!$B$5:$B$61,0)),0))</f>
        <v>0</v>
      </c>
      <c r="E183">
        <f>IF($P183&gt;0,0,IFERROR(INDEX(Factors!$D$5:$D$61,MATCH($J183,Factors!$B$5:$B$61,0)),0))</f>
        <v>0</v>
      </c>
      <c r="F183">
        <f>IF($P183&gt;0,0,IFERROR(INDEX(Factors!$E$5:$E$61,MATCH($J183,Factors!$B$5:$B$61,0)),0))</f>
        <v>0</v>
      </c>
      <c r="G183">
        <f>IF(P183&gt;0,0,IFERROR(INDEX(Factors!$K$5:$K$61,MATCH(J183,Factors!$B$5:$B$61,0)),0))</f>
        <v>0</v>
      </c>
      <c r="J183" t="str">
        <f t="shared" si="16"/>
        <v>HEE</v>
      </c>
      <c r="K183" t="str">
        <f t="shared" si="17"/>
        <v>HEE</v>
      </c>
      <c r="L183" t="s">
        <v>370</v>
      </c>
      <c r="M183" t="str">
        <f t="shared" si="27"/>
        <v>Heat</v>
      </c>
      <c r="N183">
        <f t="shared" si="19"/>
        <v>0</v>
      </c>
      <c r="P183">
        <f t="shared" si="20"/>
        <v>1</v>
      </c>
      <c r="Q183">
        <f t="shared" si="18"/>
        <v>1</v>
      </c>
      <c r="Z183" t="s">
        <v>1068</v>
      </c>
      <c r="AA183" t="s">
        <v>1103</v>
      </c>
    </row>
    <row r="184" spans="3:27" x14ac:dyDescent="0.25">
      <c r="C184" t="s">
        <v>371</v>
      </c>
      <c r="D184">
        <f>IF($P184&gt;0,0,IFERROR(INDEX(Factors!$C$5:$C$61,MATCH($J184,Factors!$B$5:$B$61,0)),0))</f>
        <v>0</v>
      </c>
      <c r="E184">
        <f>IF($P184&gt;0,0,IFERROR(INDEX(Factors!$D$5:$D$61,MATCH($J184,Factors!$B$5:$B$61,0)),0))</f>
        <v>0</v>
      </c>
      <c r="F184">
        <f>IF($P184&gt;0,0,IFERROR(INDEX(Factors!$E$5:$E$61,MATCH($J184,Factors!$B$5:$B$61,0)),0))</f>
        <v>0</v>
      </c>
      <c r="G184">
        <f>IF(P184&gt;0,0,IFERROR(INDEX(Factors!$K$5:$K$61,MATCH(J184,Factors!$B$5:$B$61,0)),0))</f>
        <v>0</v>
      </c>
      <c r="J184" t="str">
        <f t="shared" si="16"/>
        <v>HEN</v>
      </c>
      <c r="K184" t="str">
        <f t="shared" si="17"/>
        <v>HEN</v>
      </c>
      <c r="L184" t="s">
        <v>372</v>
      </c>
      <c r="M184" t="str">
        <f t="shared" si="27"/>
        <v>Heat</v>
      </c>
      <c r="N184">
        <f t="shared" si="19"/>
        <v>0</v>
      </c>
      <c r="P184">
        <f t="shared" si="20"/>
        <v>1</v>
      </c>
      <c r="Q184">
        <f t="shared" si="18"/>
        <v>1</v>
      </c>
      <c r="Z184" t="s">
        <v>1069</v>
      </c>
      <c r="AA184" t="s">
        <v>1103</v>
      </c>
    </row>
    <row r="185" spans="3:27" x14ac:dyDescent="0.25">
      <c r="C185" t="s">
        <v>373</v>
      </c>
      <c r="D185">
        <f>IF($P185&gt;0,0,IFERROR(INDEX(Factors!$C$5:$C$61,MATCH($J185,Factors!$B$5:$B$61,0)),0))</f>
        <v>0</v>
      </c>
      <c r="E185">
        <f>IF($P185&gt;0,0,IFERROR(INDEX(Factors!$D$5:$D$61,MATCH($J185,Factors!$B$5:$B$61,0)),0))</f>
        <v>0</v>
      </c>
      <c r="F185">
        <f>IF($P185&gt;0,0,IFERROR(INDEX(Factors!$E$5:$E$61,MATCH($J185,Factors!$B$5:$B$61,0)),0))</f>
        <v>0</v>
      </c>
      <c r="G185">
        <f>IF(P185&gt;0,0,IFERROR(INDEX(Factors!$K$5:$K$61,MATCH(J185,Factors!$B$5:$B$61,0)),0))</f>
        <v>0</v>
      </c>
      <c r="J185" t="str">
        <f t="shared" si="16"/>
        <v>N2OS</v>
      </c>
      <c r="K185" t="str">
        <f t="shared" si="17"/>
        <v>N2OS</v>
      </c>
      <c r="L185" t="s">
        <v>374</v>
      </c>
      <c r="M185" t="str">
        <f t="shared" ref="M185:M195" si="28">INDEX($AA$3:$AA$226,MATCH(K185,$Z$3:$Z$226,0))</f>
        <v>N2OS</v>
      </c>
      <c r="N185">
        <f t="shared" si="19"/>
        <v>0</v>
      </c>
      <c r="P185">
        <f t="shared" si="20"/>
        <v>1</v>
      </c>
      <c r="Q185">
        <f t="shared" si="18"/>
        <v>1</v>
      </c>
      <c r="Z185" t="s">
        <v>945</v>
      </c>
      <c r="AA185" t="s">
        <v>1103</v>
      </c>
    </row>
    <row r="186" spans="3:27" x14ac:dyDescent="0.25">
      <c r="C186" t="s">
        <v>375</v>
      </c>
      <c r="D186">
        <f>IF($P186&gt;0,0,IFERROR(INDEX(Factors!$C$5:$C$61,MATCH($J186,Factors!$B$5:$B$61,0)),0))</f>
        <v>0</v>
      </c>
      <c r="E186">
        <f>IF($P186&gt;0,0,IFERROR(INDEX(Factors!$D$5:$D$61,MATCH($J186,Factors!$B$5:$B$61,0)),0))</f>
        <v>0</v>
      </c>
      <c r="F186">
        <f>IF($P186&gt;0,0,IFERROR(INDEX(Factors!$E$5:$E$61,MATCH($J186,Factors!$B$5:$B$61,0)),0))</f>
        <v>0</v>
      </c>
      <c r="G186">
        <f>IF(P186&gt;0,0,IFERROR(INDEX(Factors!$K$5:$K$61,MATCH(J186,Factors!$B$5:$B$61,0)),0))</f>
        <v>0</v>
      </c>
      <c r="J186" t="str">
        <f t="shared" si="16"/>
        <v>NMVS</v>
      </c>
      <c r="K186" t="str">
        <f t="shared" si="17"/>
        <v>NMVS</v>
      </c>
      <c r="L186" t="s">
        <v>376</v>
      </c>
      <c r="M186" t="str">
        <f t="shared" si="28"/>
        <v>NMVS</v>
      </c>
      <c r="N186">
        <f t="shared" si="19"/>
        <v>0</v>
      </c>
      <c r="P186">
        <f t="shared" si="20"/>
        <v>1</v>
      </c>
      <c r="Q186">
        <f t="shared" si="18"/>
        <v>1</v>
      </c>
      <c r="Z186" t="s">
        <v>1070</v>
      </c>
      <c r="AA186" t="s">
        <v>1103</v>
      </c>
    </row>
    <row r="187" spans="3:27" x14ac:dyDescent="0.25">
      <c r="C187" t="s">
        <v>377</v>
      </c>
      <c r="D187">
        <f>IF($P187&gt;0,0,IFERROR(INDEX(Factors!$C$5:$C$61,MATCH($J187,Factors!$B$5:$B$61,0)),0))</f>
        <v>0</v>
      </c>
      <c r="E187">
        <f>IF($P187&gt;0,0,IFERROR(INDEX(Factors!$D$5:$D$61,MATCH($J187,Factors!$B$5:$B$61,0)),0))</f>
        <v>0</v>
      </c>
      <c r="F187">
        <f>IF($P187&gt;0,0,IFERROR(INDEX(Factors!$E$5:$E$61,MATCH($J187,Factors!$B$5:$B$61,0)),0))</f>
        <v>0</v>
      </c>
      <c r="G187">
        <f>IF(P187&gt;0,0,IFERROR(INDEX(Factors!$K$5:$K$61,MATCH(J187,Factors!$B$5:$B$61,0)),0))</f>
        <v>0</v>
      </c>
      <c r="J187" t="str">
        <f t="shared" si="16"/>
        <v>NOXS</v>
      </c>
      <c r="K187" t="str">
        <f t="shared" si="17"/>
        <v>NOXS</v>
      </c>
      <c r="L187" t="s">
        <v>378</v>
      </c>
      <c r="M187" t="str">
        <f t="shared" si="28"/>
        <v>NOXS</v>
      </c>
      <c r="N187">
        <f t="shared" si="19"/>
        <v>0</v>
      </c>
      <c r="P187">
        <f t="shared" si="20"/>
        <v>1</v>
      </c>
      <c r="Q187">
        <f t="shared" si="18"/>
        <v>1</v>
      </c>
      <c r="Z187" t="s">
        <v>1071</v>
      </c>
      <c r="AA187" t="s">
        <v>1103</v>
      </c>
    </row>
    <row r="188" spans="3:27" x14ac:dyDescent="0.25">
      <c r="C188" t="s">
        <v>379</v>
      </c>
      <c r="D188">
        <f>IF($P188&gt;0,0,IFERROR(INDEX(Factors!$C$5:$C$61,MATCH($J188,Factors!$B$5:$B$61,0)),0))</f>
        <v>0</v>
      </c>
      <c r="E188">
        <f>IF($P188&gt;0,0,IFERROR(INDEX(Factors!$D$5:$D$61,MATCH($J188,Factors!$B$5:$B$61,0)),0))</f>
        <v>0</v>
      </c>
      <c r="F188">
        <f>IF($P188&gt;0,0,IFERROR(INDEX(Factors!$E$5:$E$61,MATCH($J188,Factors!$B$5:$B$61,0)),0))</f>
        <v>0</v>
      </c>
      <c r="G188">
        <f>IF(P188&gt;0,0,IFERROR(INDEX(Factors!$K$5:$K$61,MATCH(J188,Factors!$B$5:$B$61,0)),0))</f>
        <v>0</v>
      </c>
      <c r="J188" t="str">
        <f t="shared" si="16"/>
        <v>OCR</v>
      </c>
      <c r="K188" t="str">
        <f t="shared" si="17"/>
        <v>OCR</v>
      </c>
      <c r="L188" t="s">
        <v>380</v>
      </c>
      <c r="M188" t="str">
        <f t="shared" si="28"/>
        <v>Crude Oil</v>
      </c>
      <c r="N188">
        <f t="shared" si="19"/>
        <v>0</v>
      </c>
      <c r="P188">
        <f t="shared" si="20"/>
        <v>1</v>
      </c>
      <c r="Q188">
        <f t="shared" si="18"/>
        <v>1</v>
      </c>
      <c r="Z188" t="s">
        <v>1072</v>
      </c>
      <c r="AA188" t="s">
        <v>1103</v>
      </c>
    </row>
    <row r="189" spans="3:27" x14ac:dyDescent="0.25">
      <c r="C189" t="s">
        <v>381</v>
      </c>
      <c r="D189">
        <f>IF($P189&gt;0,0,IFERROR(INDEX(Factors!$C$5:$C$61,MATCH($J189,Factors!$B$5:$B$61,0)),0))</f>
        <v>0</v>
      </c>
      <c r="E189">
        <f>IF($P189&gt;0,0,IFERROR(INDEX(Factors!$D$5:$D$61,MATCH($J189,Factors!$B$5:$B$61,0)),0))</f>
        <v>0</v>
      </c>
      <c r="F189">
        <f>IF($P189&gt;0,0,IFERROR(INDEX(Factors!$E$5:$E$61,MATCH($J189,Factors!$B$5:$B$61,0)),0))</f>
        <v>0</v>
      </c>
      <c r="G189">
        <f>IF(P189&gt;0,0,IFERROR(INDEX(Factors!$K$5:$K$61,MATCH(J189,Factors!$B$5:$B$61,0)),0))</f>
        <v>0</v>
      </c>
      <c r="J189" t="str">
        <f t="shared" si="16"/>
        <v>OHF</v>
      </c>
      <c r="K189" t="str">
        <f t="shared" si="17"/>
        <v>OHF</v>
      </c>
      <c r="L189" t="s">
        <v>382</v>
      </c>
      <c r="M189" t="str">
        <f t="shared" si="28"/>
        <v>HFO</v>
      </c>
      <c r="N189" t="str">
        <f t="shared" si="19"/>
        <v>Residual Fuel Oil (HFO)</v>
      </c>
      <c r="P189">
        <f t="shared" si="20"/>
        <v>1</v>
      </c>
      <c r="Q189">
        <f t="shared" si="18"/>
        <v>1</v>
      </c>
      <c r="Z189" t="s">
        <v>1073</v>
      </c>
      <c r="AA189" t="s">
        <v>1103</v>
      </c>
    </row>
    <row r="190" spans="3:27" x14ac:dyDescent="0.25">
      <c r="C190" t="s">
        <v>383</v>
      </c>
      <c r="D190">
        <f>IF($P190&gt;0,0,IFERROR(INDEX(Factors!$C$5:$C$61,MATCH($J190,Factors!$B$5:$B$61,0)),0))</f>
        <v>0</v>
      </c>
      <c r="E190">
        <f>IF($P190&gt;0,0,IFERROR(INDEX(Factors!$D$5:$D$61,MATCH($J190,Factors!$B$5:$B$61,0)),0))</f>
        <v>0</v>
      </c>
      <c r="F190">
        <f>IF($P190&gt;0,0,IFERROR(INDEX(Factors!$E$5:$E$61,MATCH($J190,Factors!$B$5:$B$61,0)),0))</f>
        <v>0</v>
      </c>
      <c r="G190">
        <f>IF(P190&gt;0,0,IFERROR(INDEX(Factors!$K$5:$K$61,MATCH(J190,Factors!$B$5:$B$61,0)),0))</f>
        <v>0</v>
      </c>
      <c r="J190" t="str">
        <f t="shared" si="16"/>
        <v>P10S</v>
      </c>
      <c r="K190" t="str">
        <f t="shared" si="17"/>
        <v>P10S</v>
      </c>
      <c r="L190" t="s">
        <v>384</v>
      </c>
      <c r="M190" t="str">
        <f t="shared" si="28"/>
        <v>P10S</v>
      </c>
      <c r="N190">
        <f t="shared" si="19"/>
        <v>0</v>
      </c>
      <c r="P190">
        <f t="shared" si="20"/>
        <v>1</v>
      </c>
      <c r="Q190">
        <f t="shared" si="18"/>
        <v>1</v>
      </c>
      <c r="Z190" t="s">
        <v>1074</v>
      </c>
      <c r="AA190" t="s">
        <v>1103</v>
      </c>
    </row>
    <row r="191" spans="3:27" x14ac:dyDescent="0.25">
      <c r="C191" t="s">
        <v>385</v>
      </c>
      <c r="D191">
        <f>IF($P191&gt;0,0,IFERROR(INDEX(Factors!$C$5:$C$61,MATCH($J191,Factors!$B$5:$B$61,0)),0))</f>
        <v>0</v>
      </c>
      <c r="E191">
        <f>IF($P191&gt;0,0,IFERROR(INDEX(Factors!$D$5:$D$61,MATCH($J191,Factors!$B$5:$B$61,0)),0))</f>
        <v>0</v>
      </c>
      <c r="F191">
        <f>IF($P191&gt;0,0,IFERROR(INDEX(Factors!$E$5:$E$61,MATCH($J191,Factors!$B$5:$B$61,0)),0))</f>
        <v>0</v>
      </c>
      <c r="G191">
        <f>IF(P191&gt;0,0,IFERROR(INDEX(Factors!$K$5:$K$61,MATCH(J191,Factors!$B$5:$B$61,0)),0))</f>
        <v>0</v>
      </c>
      <c r="J191" t="str">
        <f t="shared" si="16"/>
        <v>SOXS</v>
      </c>
      <c r="K191" t="str">
        <f t="shared" si="17"/>
        <v>SOXS</v>
      </c>
      <c r="L191" t="s">
        <v>386</v>
      </c>
      <c r="M191" t="str">
        <f t="shared" si="28"/>
        <v>SOXS</v>
      </c>
      <c r="N191">
        <f t="shared" si="19"/>
        <v>0</v>
      </c>
      <c r="P191">
        <f t="shared" si="20"/>
        <v>1</v>
      </c>
      <c r="Q191">
        <f t="shared" si="18"/>
        <v>1</v>
      </c>
      <c r="Z191" t="s">
        <v>1075</v>
      </c>
      <c r="AA191" t="s">
        <v>1103</v>
      </c>
    </row>
    <row r="192" spans="3:27" x14ac:dyDescent="0.25">
      <c r="C192" t="s">
        <v>57</v>
      </c>
      <c r="D192">
        <f>IF($P192&gt;0,0,IFERROR(INDEX(Factors!$C$5:$C$61,MATCH($J192,Factors!$B$5:$B$61,0)),0))</f>
        <v>0</v>
      </c>
      <c r="E192">
        <f>IF($P192&gt;0,0,IFERROR(INDEX(Factors!$D$5:$D$61,MATCH($J192,Factors!$B$5:$B$61,0)),0))</f>
        <v>0</v>
      </c>
      <c r="F192">
        <f>IF($P192&gt;0,0,IFERROR(INDEX(Factors!$E$5:$E$61,MATCH($J192,Factors!$B$5:$B$61,0)),0))</f>
        <v>0</v>
      </c>
      <c r="G192">
        <f>IF(P192&gt;0,0,IFERROR(INDEX(Factors!$K$5:$K$61,MATCH(J192,Factors!$B$5:$B$61,0)),0))</f>
        <v>0</v>
      </c>
      <c r="J192" t="str">
        <f t="shared" si="16"/>
        <v/>
      </c>
      <c r="K192" t="str">
        <f t="shared" si="17"/>
        <v>WAS</v>
      </c>
      <c r="L192" t="s">
        <v>387</v>
      </c>
      <c r="M192" t="str">
        <f t="shared" si="28"/>
        <v>Waste</v>
      </c>
      <c r="N192">
        <f t="shared" si="19"/>
        <v>0</v>
      </c>
      <c r="P192">
        <f t="shared" si="20"/>
        <v>0</v>
      </c>
      <c r="Q192">
        <f t="shared" si="18"/>
        <v>0</v>
      </c>
      <c r="Z192" t="s">
        <v>1076</v>
      </c>
      <c r="AA192" t="s">
        <v>1103</v>
      </c>
    </row>
    <row r="193" spans="3:27" x14ac:dyDescent="0.25">
      <c r="C193" t="s">
        <v>388</v>
      </c>
      <c r="D193">
        <f>IF($P193&gt;0,0,IFERROR(INDEX(Factors!$C$5:$C$61,MATCH($J193,Factors!$B$5:$B$61,0)),0))</f>
        <v>0</v>
      </c>
      <c r="E193">
        <f>IF($P193&gt;0,0,IFERROR(INDEX(Factors!$D$5:$D$61,MATCH($J193,Factors!$B$5:$B$61,0)),0))</f>
        <v>0</v>
      </c>
      <c r="F193">
        <f>IF($P193&gt;0,0,IFERROR(INDEX(Factors!$E$5:$E$61,MATCH($J193,Factors!$B$5:$B$61,0)),0))</f>
        <v>0</v>
      </c>
      <c r="G193">
        <f>IF(P193&gt;0,0,IFERROR(INDEX(Factors!$K$5:$K$61,MATCH(J193,Factors!$B$5:$B$61,0)),0))</f>
        <v>0</v>
      </c>
      <c r="J193" t="str">
        <f t="shared" si="16"/>
        <v/>
      </c>
      <c r="K193" t="str">
        <f t="shared" si="17"/>
        <v>WAT</v>
      </c>
      <c r="L193" t="s">
        <v>389</v>
      </c>
      <c r="M193" t="str">
        <f t="shared" si="28"/>
        <v>Water</v>
      </c>
      <c r="N193">
        <f t="shared" si="19"/>
        <v>0</v>
      </c>
      <c r="P193">
        <f t="shared" si="20"/>
        <v>0</v>
      </c>
      <c r="Q193">
        <f t="shared" si="18"/>
        <v>0</v>
      </c>
      <c r="Z193" t="s">
        <v>1077</v>
      </c>
      <c r="AA193" t="s">
        <v>1103</v>
      </c>
    </row>
    <row r="194" spans="3:27" x14ac:dyDescent="0.25">
      <c r="C194" t="s">
        <v>56</v>
      </c>
      <c r="D194">
        <f>IF($P194&gt;0,0,IFERROR(INDEX(Factors!$C$5:$C$61,MATCH($J194,Factors!$B$5:$B$61,0)),0))</f>
        <v>0</v>
      </c>
      <c r="E194">
        <f>IF($P194&gt;0,0,IFERROR(INDEX(Factors!$D$5:$D$61,MATCH($J194,Factors!$B$5:$B$61,0)),0))</f>
        <v>0</v>
      </c>
      <c r="F194">
        <f>IF($P194&gt;0,0,IFERROR(INDEX(Factors!$E$5:$E$61,MATCH($J194,Factors!$B$5:$B$61,0)),0))</f>
        <v>0</v>
      </c>
      <c r="G194">
        <f>IF(P194&gt;0,0,IFERROR(INDEX(Factors!$K$5:$K$61,MATCH(J194,Factors!$B$5:$B$61,0)),0))</f>
        <v>0</v>
      </c>
      <c r="J194" t="str">
        <f t="shared" si="16"/>
        <v/>
      </c>
      <c r="K194" t="str">
        <f t="shared" si="17"/>
        <v>WND</v>
      </c>
      <c r="L194" t="s">
        <v>390</v>
      </c>
      <c r="M194" t="str">
        <f t="shared" si="28"/>
        <v>WND</v>
      </c>
      <c r="N194">
        <f t="shared" si="19"/>
        <v>0</v>
      </c>
      <c r="P194">
        <f t="shared" si="20"/>
        <v>0</v>
      </c>
      <c r="Q194">
        <f t="shared" si="18"/>
        <v>0</v>
      </c>
      <c r="Z194" t="s">
        <v>1078</v>
      </c>
      <c r="AA194" t="s">
        <v>1103</v>
      </c>
    </row>
    <row r="195" spans="3:27" x14ac:dyDescent="0.25">
      <c r="C195" t="s">
        <v>391</v>
      </c>
      <c r="D195">
        <f>IF($P195&gt;0,0,IFERROR(INDEX(Factors!$C$5:$C$61,MATCH($J195,Factors!$B$5:$B$61,0)),0))</f>
        <v>0</v>
      </c>
      <c r="E195">
        <f>IF($P195&gt;0,0,IFERROR(INDEX(Factors!$D$5:$D$61,MATCH($J195,Factors!$B$5:$B$61,0)),0))</f>
        <v>0</v>
      </c>
      <c r="F195">
        <f>IF($P195&gt;0,0,IFERROR(INDEX(Factors!$E$5:$E$61,MATCH($J195,Factors!$B$5:$B$61,0)),0))</f>
        <v>0</v>
      </c>
      <c r="G195">
        <f>IF(P195&gt;0,0,IFERROR(INDEX(Factors!$K$5:$K$61,MATCH(J195,Factors!$B$5:$B$61,0)),0))</f>
        <v>0</v>
      </c>
      <c r="J195" t="str">
        <f t="shared" si="16"/>
        <v/>
      </c>
      <c r="K195" t="str">
        <f t="shared" si="17"/>
        <v>ZZZ</v>
      </c>
      <c r="L195" t="s">
        <v>392</v>
      </c>
      <c r="M195" t="str">
        <f t="shared" si="28"/>
        <v>Dummy</v>
      </c>
      <c r="N195">
        <f t="shared" si="19"/>
        <v>0</v>
      </c>
      <c r="P195">
        <f t="shared" si="20"/>
        <v>0</v>
      </c>
      <c r="Q195">
        <f t="shared" si="18"/>
        <v>0</v>
      </c>
      <c r="Z195" t="s">
        <v>1079</v>
      </c>
      <c r="AA195" t="s">
        <v>1103</v>
      </c>
    </row>
    <row r="196" spans="3:27" x14ac:dyDescent="0.25">
      <c r="C196" t="s">
        <v>393</v>
      </c>
      <c r="D196">
        <f>IF($P196&gt;0,0,IFERROR(INDEX(Factors!$C$5:$C$61,MATCH($J196,Factors!$B$5:$B$61,0)),0))</f>
        <v>0</v>
      </c>
      <c r="E196">
        <f>IF($P196&gt;0,0,IFERROR(INDEX(Factors!$D$5:$D$61,MATCH($J196,Factors!$B$5:$B$61,0)),0))</f>
        <v>0</v>
      </c>
      <c r="F196">
        <f>IF($P196&gt;0,0,IFERROR(INDEX(Factors!$E$5:$E$61,MATCH($J196,Factors!$B$5:$B$61,0)),0))</f>
        <v>0</v>
      </c>
      <c r="G196">
        <f>IF(P196&gt;0,0,IFERROR(INDEX(Factors!$K$5:$K$61,MATCH(J196,Factors!$B$5:$B$61,0)),0))</f>
        <v>0</v>
      </c>
      <c r="J196" t="str">
        <f t="shared" si="16"/>
        <v/>
      </c>
      <c r="K196" t="str">
        <f t="shared" si="17"/>
        <v/>
      </c>
      <c r="L196" t="s">
        <v>394</v>
      </c>
      <c r="M196">
        <v>0</v>
      </c>
      <c r="N196">
        <f t="shared" si="19"/>
        <v>0</v>
      </c>
      <c r="P196">
        <f t="shared" si="20"/>
        <v>0</v>
      </c>
      <c r="Q196">
        <f t="shared" si="18"/>
        <v>0</v>
      </c>
      <c r="Z196" t="s">
        <v>1080</v>
      </c>
      <c r="AA196" t="s">
        <v>1103</v>
      </c>
    </row>
    <row r="197" spans="3:27" x14ac:dyDescent="0.25">
      <c r="C197" t="s">
        <v>395</v>
      </c>
      <c r="D197">
        <f>IF($P197&gt;0,0,IFERROR(INDEX(Factors!$C$5:$C$61,MATCH($J197,Factors!$B$5:$B$61,0)),0))</f>
        <v>0</v>
      </c>
      <c r="E197">
        <f>IF($P197&gt;0,0,IFERROR(INDEX(Factors!$D$5:$D$61,MATCH($J197,Factors!$B$5:$B$61,0)),0))</f>
        <v>0</v>
      </c>
      <c r="F197">
        <f>IF($P197&gt;0,0,IFERROR(INDEX(Factors!$E$5:$E$61,MATCH($J197,Factors!$B$5:$B$61,0)),0))</f>
        <v>0</v>
      </c>
      <c r="G197">
        <f>IF(P197&gt;0,0,IFERROR(INDEX(Factors!$K$5:$K$61,MATCH(J197,Factors!$B$5:$B$61,0)),0))</f>
        <v>0</v>
      </c>
      <c r="J197" t="str">
        <f t="shared" ref="J197:J260" si="29">IFERROR(RIGHT(C197,LEN(C197)-3),"")</f>
        <v/>
      </c>
      <c r="K197" t="str">
        <f t="shared" ref="K197:K260" si="30">IF(LEN(C197)=3,C197,J197)</f>
        <v/>
      </c>
      <c r="L197" t="s">
        <v>396</v>
      </c>
      <c r="M197">
        <v>0</v>
      </c>
      <c r="N197">
        <f t="shared" si="19"/>
        <v>0</v>
      </c>
      <c r="P197">
        <f t="shared" si="20"/>
        <v>0</v>
      </c>
      <c r="Q197">
        <f t="shared" ref="Q197:Q260" si="31">IFERROR(SEARCH($Q$2,C197),0)</f>
        <v>0</v>
      </c>
      <c r="Z197" t="s">
        <v>1081</v>
      </c>
      <c r="AA197" t="s">
        <v>1103</v>
      </c>
    </row>
    <row r="198" spans="3:27" x14ac:dyDescent="0.25">
      <c r="C198" t="s">
        <v>397</v>
      </c>
      <c r="D198">
        <f>IF($P198&gt;0,0,IFERROR(INDEX(Factors!$C$5:$C$61,MATCH($J198,Factors!$B$5:$B$61,0)),0))</f>
        <v>0</v>
      </c>
      <c r="E198">
        <f>IF($P198&gt;0,0,IFERROR(INDEX(Factors!$D$5:$D$61,MATCH($J198,Factors!$B$5:$B$61,0)),0))</f>
        <v>0</v>
      </c>
      <c r="F198">
        <f>IF($P198&gt;0,0,IFERROR(INDEX(Factors!$E$5:$E$61,MATCH($J198,Factors!$B$5:$B$61,0)),0))</f>
        <v>0</v>
      </c>
      <c r="G198">
        <f>IF(P198&gt;0,0,IFERROR(INDEX(Factors!$K$5:$K$61,MATCH(J198,Factors!$B$5:$B$61,0)),0))</f>
        <v>0</v>
      </c>
      <c r="J198" t="str">
        <f t="shared" si="29"/>
        <v/>
      </c>
      <c r="K198" t="str">
        <f t="shared" si="30"/>
        <v/>
      </c>
      <c r="L198" t="s">
        <v>398</v>
      </c>
      <c r="M198">
        <v>0</v>
      </c>
      <c r="N198">
        <f t="shared" ref="N198:N261" si="32">INDEX($AD$3:$AD$56,MATCH(M198,$AC$3:$AC$56,0))</f>
        <v>0</v>
      </c>
      <c r="P198">
        <f t="shared" ref="P198:P261" si="33">SUM(Q198:U198)</f>
        <v>0</v>
      </c>
      <c r="Q198">
        <f t="shared" si="31"/>
        <v>0</v>
      </c>
      <c r="Z198" t="s">
        <v>1082</v>
      </c>
      <c r="AA198" t="s">
        <v>1103</v>
      </c>
    </row>
    <row r="199" spans="3:27" x14ac:dyDescent="0.25">
      <c r="C199" t="s">
        <v>399</v>
      </c>
      <c r="D199">
        <f>IF($P199&gt;0,0,IFERROR(INDEX(Factors!$C$5:$C$61,MATCH($J199,Factors!$B$5:$B$61,0)),0))</f>
        <v>0</v>
      </c>
      <c r="E199">
        <f>IF($P199&gt;0,0,IFERROR(INDEX(Factors!$D$5:$D$61,MATCH($J199,Factors!$B$5:$B$61,0)),0))</f>
        <v>0</v>
      </c>
      <c r="F199">
        <f>IF($P199&gt;0,0,IFERROR(INDEX(Factors!$E$5:$E$61,MATCH($J199,Factors!$B$5:$B$61,0)),0))</f>
        <v>0</v>
      </c>
      <c r="G199">
        <f>IF(P199&gt;0,0,IFERROR(INDEX(Factors!$K$5:$K$61,MATCH(J199,Factors!$B$5:$B$61,0)),0))</f>
        <v>0</v>
      </c>
      <c r="J199" t="str">
        <f t="shared" si="29"/>
        <v/>
      </c>
      <c r="K199" t="str">
        <f t="shared" si="30"/>
        <v/>
      </c>
      <c r="L199" t="s">
        <v>400</v>
      </c>
      <c r="M199">
        <v>0</v>
      </c>
      <c r="N199">
        <f t="shared" si="32"/>
        <v>0</v>
      </c>
      <c r="P199">
        <f t="shared" si="33"/>
        <v>0</v>
      </c>
      <c r="Q199">
        <f t="shared" si="31"/>
        <v>0</v>
      </c>
      <c r="Z199" t="s">
        <v>1083</v>
      </c>
      <c r="AA199" t="s">
        <v>1103</v>
      </c>
    </row>
    <row r="200" spans="3:27" x14ac:dyDescent="0.25">
      <c r="C200" t="s">
        <v>401</v>
      </c>
      <c r="D200">
        <f>IF($P200&gt;0,0,IFERROR(INDEX(Factors!$C$5:$C$61,MATCH($J200,Factors!$B$5:$B$61,0)),0))</f>
        <v>0</v>
      </c>
      <c r="E200">
        <f>IF($P200&gt;0,0,IFERROR(INDEX(Factors!$D$5:$D$61,MATCH($J200,Factors!$B$5:$B$61,0)),0))</f>
        <v>0</v>
      </c>
      <c r="F200">
        <f>IF($P200&gt;0,0,IFERROR(INDEX(Factors!$E$5:$E$61,MATCH($J200,Factors!$B$5:$B$61,0)),0))</f>
        <v>0</v>
      </c>
      <c r="G200">
        <f>IF(P200&gt;0,0,IFERROR(INDEX(Factors!$K$5:$K$61,MATCH(J200,Factors!$B$5:$B$61,0)),0))</f>
        <v>0</v>
      </c>
      <c r="J200" t="str">
        <f t="shared" si="29"/>
        <v/>
      </c>
      <c r="K200" t="str">
        <f t="shared" si="30"/>
        <v/>
      </c>
      <c r="L200" t="s">
        <v>402</v>
      </c>
      <c r="M200">
        <v>0</v>
      </c>
      <c r="N200">
        <f t="shared" si="32"/>
        <v>0</v>
      </c>
      <c r="P200">
        <f t="shared" si="33"/>
        <v>0</v>
      </c>
      <c r="Q200">
        <f t="shared" si="31"/>
        <v>0</v>
      </c>
      <c r="Z200" t="s">
        <v>1084</v>
      </c>
      <c r="AA200" t="s">
        <v>1103</v>
      </c>
    </row>
    <row r="201" spans="3:27" x14ac:dyDescent="0.25">
      <c r="C201" t="s">
        <v>403</v>
      </c>
      <c r="D201">
        <f>IF($P201&gt;0,0,IFERROR(INDEX(Factors!$C$5:$C$61,MATCH($J201,Factors!$B$5:$B$61,0)),0))</f>
        <v>0</v>
      </c>
      <c r="E201">
        <f>IF($P201&gt;0,0,IFERROR(INDEX(Factors!$D$5:$D$61,MATCH($J201,Factors!$B$5:$B$61,0)),0))</f>
        <v>0</v>
      </c>
      <c r="F201">
        <f>IF($P201&gt;0,0,IFERROR(INDEX(Factors!$E$5:$E$61,MATCH($J201,Factors!$B$5:$B$61,0)),0))</f>
        <v>0</v>
      </c>
      <c r="G201">
        <f>IF(P201&gt;0,0,IFERROR(INDEX(Factors!$K$5:$K$61,MATCH(J201,Factors!$B$5:$B$61,0)),0))</f>
        <v>0</v>
      </c>
      <c r="J201" t="str">
        <f t="shared" si="29"/>
        <v/>
      </c>
      <c r="K201" t="str">
        <f t="shared" si="30"/>
        <v>CEC</v>
      </c>
      <c r="L201" t="s">
        <v>404</v>
      </c>
      <c r="M201">
        <f t="shared" ref="M201:M264" si="34">INDEX($AA$3:$AA$226,MATCH(K201,$Z$3:$Z$226,0))</f>
        <v>0</v>
      </c>
      <c r="N201">
        <f t="shared" si="32"/>
        <v>0</v>
      </c>
      <c r="P201">
        <f t="shared" si="33"/>
        <v>0</v>
      </c>
      <c r="Q201">
        <f t="shared" si="31"/>
        <v>0</v>
      </c>
      <c r="Z201" t="s">
        <v>1085</v>
      </c>
      <c r="AA201" t="s">
        <v>1103</v>
      </c>
    </row>
    <row r="202" spans="3:27" x14ac:dyDescent="0.25">
      <c r="C202" t="s">
        <v>405</v>
      </c>
      <c r="D202">
        <f>IF($P202&gt;0,0,IFERROR(INDEX(Factors!$C$5:$C$61,MATCH($J202,Factors!$B$5:$B$61,0)),0))</f>
        <v>0</v>
      </c>
      <c r="E202">
        <f>IF($P202&gt;0,0,IFERROR(INDEX(Factors!$D$5:$D$61,MATCH($J202,Factors!$B$5:$B$61,0)),0))</f>
        <v>0</v>
      </c>
      <c r="F202">
        <f>IF($P202&gt;0,0,IFERROR(INDEX(Factors!$E$5:$E$61,MATCH($J202,Factors!$B$5:$B$61,0)),0))</f>
        <v>0</v>
      </c>
      <c r="G202">
        <f>IF(P202&gt;0,0,IFERROR(INDEX(Factors!$K$5:$K$61,MATCH(J202,Factors!$B$5:$B$61,0)),0))</f>
        <v>0</v>
      </c>
      <c r="J202" t="str">
        <f t="shared" si="29"/>
        <v/>
      </c>
      <c r="K202" t="str">
        <f t="shared" si="30"/>
        <v>CEG</v>
      </c>
      <c r="L202" t="s">
        <v>406</v>
      </c>
      <c r="M202">
        <f t="shared" si="34"/>
        <v>0</v>
      </c>
      <c r="N202">
        <f t="shared" si="32"/>
        <v>0</v>
      </c>
      <c r="P202">
        <f t="shared" si="33"/>
        <v>0</v>
      </c>
      <c r="Q202">
        <f t="shared" si="31"/>
        <v>0</v>
      </c>
      <c r="Z202" t="s">
        <v>1086</v>
      </c>
      <c r="AA202" t="s">
        <v>1103</v>
      </c>
    </row>
    <row r="203" spans="3:27" x14ac:dyDescent="0.25">
      <c r="C203" t="s">
        <v>407</v>
      </c>
      <c r="D203">
        <f>IF($P203&gt;0,0,IFERROR(INDEX(Factors!$C$5:$C$61,MATCH($J203,Factors!$B$5:$B$61,0)),0))</f>
        <v>0</v>
      </c>
      <c r="E203">
        <f>IF($P203&gt;0,0,IFERROR(INDEX(Factors!$D$5:$D$61,MATCH($J203,Factors!$B$5:$B$61,0)),0))</f>
        <v>0</v>
      </c>
      <c r="F203">
        <f>IF($P203&gt;0,0,IFERROR(INDEX(Factors!$E$5:$E$61,MATCH($J203,Factors!$B$5:$B$61,0)),0))</f>
        <v>0</v>
      </c>
      <c r="G203">
        <f>IF(P203&gt;0,0,IFERROR(INDEX(Factors!$K$5:$K$61,MATCH(J203,Factors!$B$5:$B$61,0)),0))</f>
        <v>0</v>
      </c>
      <c r="J203" t="str">
        <f t="shared" si="29"/>
        <v/>
      </c>
      <c r="K203" t="str">
        <f t="shared" si="30"/>
        <v>CEH</v>
      </c>
      <c r="L203" t="s">
        <v>408</v>
      </c>
      <c r="M203">
        <f t="shared" si="34"/>
        <v>0</v>
      </c>
      <c r="N203">
        <f t="shared" si="32"/>
        <v>0</v>
      </c>
      <c r="P203">
        <f t="shared" si="33"/>
        <v>0</v>
      </c>
      <c r="Q203">
        <f t="shared" si="31"/>
        <v>0</v>
      </c>
      <c r="Z203" t="s">
        <v>1087</v>
      </c>
      <c r="AA203" t="s">
        <v>1103</v>
      </c>
    </row>
    <row r="204" spans="3:27" x14ac:dyDescent="0.25">
      <c r="C204" t="s">
        <v>409</v>
      </c>
      <c r="D204">
        <f>IF($P204&gt;0,0,IFERROR(INDEX(Factors!$C$5:$C$61,MATCH($J204,Factors!$B$5:$B$61,0)),0))</f>
        <v>0</v>
      </c>
      <c r="E204">
        <f>IF($P204&gt;0,0,IFERROR(INDEX(Factors!$D$5:$D$61,MATCH($J204,Factors!$B$5:$B$61,0)),0))</f>
        <v>0</v>
      </c>
      <c r="F204">
        <f>IF($P204&gt;0,0,IFERROR(INDEX(Factors!$E$5:$E$61,MATCH($J204,Factors!$B$5:$B$61,0)),0))</f>
        <v>0</v>
      </c>
      <c r="G204">
        <f>IF(P204&gt;0,0,IFERROR(INDEX(Factors!$K$5:$K$61,MATCH(J204,Factors!$B$5:$B$61,0)),0))</f>
        <v>0</v>
      </c>
      <c r="J204" t="str">
        <f t="shared" si="29"/>
        <v/>
      </c>
      <c r="K204" t="str">
        <f t="shared" si="30"/>
        <v>CEK</v>
      </c>
      <c r="L204" t="s">
        <v>410</v>
      </c>
      <c r="M204">
        <f t="shared" si="34"/>
        <v>0</v>
      </c>
      <c r="N204">
        <f t="shared" si="32"/>
        <v>0</v>
      </c>
      <c r="P204">
        <f t="shared" si="33"/>
        <v>0</v>
      </c>
      <c r="Q204">
        <f t="shared" si="31"/>
        <v>0</v>
      </c>
      <c r="Z204" t="s">
        <v>1088</v>
      </c>
      <c r="AA204" t="s">
        <v>1103</v>
      </c>
    </row>
    <row r="205" spans="3:27" x14ac:dyDescent="0.25">
      <c r="C205" t="s">
        <v>411</v>
      </c>
      <c r="D205">
        <f>IF($P205&gt;0,0,IFERROR(INDEX(Factors!$C$5:$C$61,MATCH($J205,Factors!$B$5:$B$61,0)),0))</f>
        <v>0</v>
      </c>
      <c r="E205">
        <f>IF($P205&gt;0,0,IFERROR(INDEX(Factors!$D$5:$D$61,MATCH($J205,Factors!$B$5:$B$61,0)),0))</f>
        <v>0</v>
      </c>
      <c r="F205">
        <f>IF($P205&gt;0,0,IFERROR(INDEX(Factors!$E$5:$E$61,MATCH($J205,Factors!$B$5:$B$61,0)),0))</f>
        <v>0</v>
      </c>
      <c r="G205">
        <f>IF(P205&gt;0,0,IFERROR(INDEX(Factors!$K$5:$K$61,MATCH(J205,Factors!$B$5:$B$61,0)),0))</f>
        <v>0</v>
      </c>
      <c r="J205" t="str">
        <f t="shared" si="29"/>
        <v/>
      </c>
      <c r="K205" t="str">
        <f t="shared" si="30"/>
        <v>CEL</v>
      </c>
      <c r="L205" t="s">
        <v>412</v>
      </c>
      <c r="M205">
        <f t="shared" si="34"/>
        <v>0</v>
      </c>
      <c r="N205">
        <f t="shared" si="32"/>
        <v>0</v>
      </c>
      <c r="P205">
        <f t="shared" si="33"/>
        <v>0</v>
      </c>
      <c r="Q205">
        <f t="shared" si="31"/>
        <v>0</v>
      </c>
      <c r="Z205" t="s">
        <v>1089</v>
      </c>
      <c r="AA205" t="s">
        <v>1103</v>
      </c>
    </row>
    <row r="206" spans="3:27" x14ac:dyDescent="0.25">
      <c r="C206" t="s">
        <v>413</v>
      </c>
      <c r="D206">
        <f>IF($P206&gt;0,0,IFERROR(INDEX(Factors!$C$5:$C$61,MATCH($J206,Factors!$B$5:$B$61,0)),0))</f>
        <v>0</v>
      </c>
      <c r="E206">
        <f>IF($P206&gt;0,0,IFERROR(INDEX(Factors!$D$5:$D$61,MATCH($J206,Factors!$B$5:$B$61,0)),0))</f>
        <v>0</v>
      </c>
      <c r="F206">
        <f>IF($P206&gt;0,0,IFERROR(INDEX(Factors!$E$5:$E$61,MATCH($J206,Factors!$B$5:$B$61,0)),0))</f>
        <v>0</v>
      </c>
      <c r="G206">
        <f>IF(P206&gt;0,0,IFERROR(INDEX(Factors!$K$5:$K$61,MATCH(J206,Factors!$B$5:$B$61,0)),0))</f>
        <v>0</v>
      </c>
      <c r="J206" t="str">
        <f t="shared" si="29"/>
        <v/>
      </c>
      <c r="K206" t="str">
        <f t="shared" si="30"/>
        <v>CEO</v>
      </c>
      <c r="L206" t="s">
        <v>414</v>
      </c>
      <c r="M206">
        <f t="shared" si="34"/>
        <v>0</v>
      </c>
      <c r="N206">
        <f t="shared" si="32"/>
        <v>0</v>
      </c>
      <c r="P206">
        <f t="shared" si="33"/>
        <v>0</v>
      </c>
      <c r="Q206">
        <f t="shared" si="31"/>
        <v>0</v>
      </c>
      <c r="Z206" t="s">
        <v>1090</v>
      </c>
      <c r="AA206" t="s">
        <v>1103</v>
      </c>
    </row>
    <row r="207" spans="3:27" x14ac:dyDescent="0.25">
      <c r="C207" t="s">
        <v>415</v>
      </c>
      <c r="D207">
        <f>IF($P207&gt;0,0,IFERROR(INDEX(Factors!$C$5:$C$61,MATCH($J207,Factors!$B$5:$B$61,0)),0))</f>
        <v>0</v>
      </c>
      <c r="E207">
        <f>IF($P207&gt;0,0,IFERROR(INDEX(Factors!$D$5:$D$61,MATCH($J207,Factors!$B$5:$B$61,0)),0))</f>
        <v>0</v>
      </c>
      <c r="F207">
        <f>IF($P207&gt;0,0,IFERROR(INDEX(Factors!$E$5:$E$61,MATCH($J207,Factors!$B$5:$B$61,0)),0))</f>
        <v>0</v>
      </c>
      <c r="G207">
        <f>IF(P207&gt;0,0,IFERROR(INDEX(Factors!$K$5:$K$61,MATCH(J207,Factors!$B$5:$B$61,0)),0))</f>
        <v>0</v>
      </c>
      <c r="J207" t="str">
        <f t="shared" si="29"/>
        <v/>
      </c>
      <c r="K207" t="str">
        <f t="shared" si="30"/>
        <v>CER</v>
      </c>
      <c r="L207" t="s">
        <v>416</v>
      </c>
      <c r="M207">
        <f t="shared" si="34"/>
        <v>0</v>
      </c>
      <c r="N207">
        <f t="shared" si="32"/>
        <v>0</v>
      </c>
      <c r="P207">
        <f t="shared" si="33"/>
        <v>0</v>
      </c>
      <c r="Q207">
        <f t="shared" si="31"/>
        <v>0</v>
      </c>
      <c r="Z207" t="s">
        <v>1091</v>
      </c>
      <c r="AA207" t="s">
        <v>1103</v>
      </c>
    </row>
    <row r="208" spans="3:27" x14ac:dyDescent="0.25">
      <c r="C208" t="s">
        <v>417</v>
      </c>
      <c r="D208">
        <f>IF($P208&gt;0,0,IFERROR(INDEX(Factors!$C$5:$C$61,MATCH($J208,Factors!$B$5:$B$61,0)),0))</f>
        <v>0</v>
      </c>
      <c r="E208">
        <f>IF($P208&gt;0,0,IFERROR(INDEX(Factors!$D$5:$D$61,MATCH($J208,Factors!$B$5:$B$61,0)),0))</f>
        <v>0</v>
      </c>
      <c r="F208">
        <f>IF($P208&gt;0,0,IFERROR(INDEX(Factors!$E$5:$E$61,MATCH($J208,Factors!$B$5:$B$61,0)),0))</f>
        <v>0</v>
      </c>
      <c r="G208">
        <f>IF(P208&gt;0,0,IFERROR(INDEX(Factors!$K$5:$K$61,MATCH(J208,Factors!$B$5:$B$61,0)),0))</f>
        <v>0</v>
      </c>
      <c r="J208" t="str">
        <f t="shared" si="29"/>
        <v/>
      </c>
      <c r="K208" t="str">
        <f t="shared" si="30"/>
        <v>CET</v>
      </c>
      <c r="L208" t="s">
        <v>418</v>
      </c>
      <c r="M208">
        <f t="shared" si="34"/>
        <v>0</v>
      </c>
      <c r="N208">
        <f t="shared" si="32"/>
        <v>0</v>
      </c>
      <c r="P208">
        <f t="shared" si="33"/>
        <v>0</v>
      </c>
      <c r="Q208">
        <f t="shared" si="31"/>
        <v>0</v>
      </c>
      <c r="Z208" t="s">
        <v>949</v>
      </c>
      <c r="AA208" t="s">
        <v>1103</v>
      </c>
    </row>
    <row r="209" spans="3:27" x14ac:dyDescent="0.25">
      <c r="C209" t="s">
        <v>419</v>
      </c>
      <c r="D209">
        <f>IF($P209&gt;0,0,IFERROR(INDEX(Factors!$C$5:$C$61,MATCH($J209,Factors!$B$5:$B$61,0)),0))</f>
        <v>0</v>
      </c>
      <c r="E209">
        <f>IF($P209&gt;0,0,IFERROR(INDEX(Factors!$D$5:$D$61,MATCH($J209,Factors!$B$5:$B$61,0)),0))</f>
        <v>0</v>
      </c>
      <c r="F209">
        <f>IF($P209&gt;0,0,IFERROR(INDEX(Factors!$E$5:$E$61,MATCH($J209,Factors!$B$5:$B$61,0)),0))</f>
        <v>0</v>
      </c>
      <c r="G209">
        <f>IF(P209&gt;0,0,IFERROR(INDEX(Factors!$K$5:$K$61,MATCH(J209,Factors!$B$5:$B$61,0)),0))</f>
        <v>0</v>
      </c>
      <c r="J209" t="str">
        <f t="shared" si="29"/>
        <v/>
      </c>
      <c r="K209" t="str">
        <f t="shared" si="30"/>
        <v>CEW</v>
      </c>
      <c r="L209" t="s">
        <v>420</v>
      </c>
      <c r="M209">
        <f t="shared" si="34"/>
        <v>0</v>
      </c>
      <c r="N209">
        <f t="shared" si="32"/>
        <v>0</v>
      </c>
      <c r="P209">
        <f t="shared" si="33"/>
        <v>0</v>
      </c>
      <c r="Q209">
        <f t="shared" si="31"/>
        <v>0</v>
      </c>
      <c r="Z209" t="s">
        <v>1092</v>
      </c>
      <c r="AA209" t="s">
        <v>1103</v>
      </c>
    </row>
    <row r="210" spans="3:27" x14ac:dyDescent="0.25">
      <c r="C210" t="s">
        <v>421</v>
      </c>
      <c r="D210">
        <f>IF($P210&gt;0,0,IFERROR(INDEX(Factors!$C$5:$C$61,MATCH($J210,Factors!$B$5:$B$61,0)),0))</f>
        <v>0</v>
      </c>
      <c r="E210">
        <f>IF($P210&gt;0,0,IFERROR(INDEX(Factors!$D$5:$D$61,MATCH($J210,Factors!$B$5:$B$61,0)),0))</f>
        <v>0</v>
      </c>
      <c r="F210">
        <f>IF($P210&gt;0,0,IFERROR(INDEX(Factors!$E$5:$E$61,MATCH($J210,Factors!$B$5:$B$61,0)),0))</f>
        <v>0</v>
      </c>
      <c r="G210">
        <f>IF(P210&gt;0,0,IFERROR(INDEX(Factors!$K$5:$K$61,MATCH(J210,Factors!$B$5:$B$61,0)),0))</f>
        <v>0</v>
      </c>
      <c r="J210" t="str">
        <f t="shared" si="29"/>
        <v/>
      </c>
      <c r="K210" t="str">
        <f t="shared" si="30"/>
        <v>CNC</v>
      </c>
      <c r="L210" t="s">
        <v>404</v>
      </c>
      <c r="M210">
        <f t="shared" si="34"/>
        <v>0</v>
      </c>
      <c r="N210">
        <f t="shared" si="32"/>
        <v>0</v>
      </c>
      <c r="P210">
        <f t="shared" si="33"/>
        <v>0</v>
      </c>
      <c r="Q210">
        <f t="shared" si="31"/>
        <v>0</v>
      </c>
      <c r="Z210" t="s">
        <v>1093</v>
      </c>
      <c r="AA210" t="s">
        <v>1103</v>
      </c>
    </row>
    <row r="211" spans="3:27" x14ac:dyDescent="0.25">
      <c r="C211" t="s">
        <v>422</v>
      </c>
      <c r="D211">
        <f>IF($P211&gt;0,0,IFERROR(INDEX(Factors!$C$5:$C$61,MATCH($J211,Factors!$B$5:$B$61,0)),0))</f>
        <v>0</v>
      </c>
      <c r="E211">
        <f>IF($P211&gt;0,0,IFERROR(INDEX(Factors!$D$5:$D$61,MATCH($J211,Factors!$B$5:$B$61,0)),0))</f>
        <v>0</v>
      </c>
      <c r="F211">
        <f>IF($P211&gt;0,0,IFERROR(INDEX(Factors!$E$5:$E$61,MATCH($J211,Factors!$B$5:$B$61,0)),0))</f>
        <v>0</v>
      </c>
      <c r="G211">
        <f>IF(P211&gt;0,0,IFERROR(INDEX(Factors!$K$5:$K$61,MATCH(J211,Factors!$B$5:$B$61,0)),0))</f>
        <v>0</v>
      </c>
      <c r="J211" t="str">
        <f t="shared" si="29"/>
        <v/>
      </c>
      <c r="K211" t="str">
        <f t="shared" si="30"/>
        <v>CNG</v>
      </c>
      <c r="L211" t="s">
        <v>406</v>
      </c>
      <c r="M211">
        <f t="shared" si="34"/>
        <v>0</v>
      </c>
      <c r="N211">
        <f t="shared" si="32"/>
        <v>0</v>
      </c>
      <c r="P211">
        <f t="shared" si="33"/>
        <v>0</v>
      </c>
      <c r="Q211">
        <f t="shared" si="31"/>
        <v>0</v>
      </c>
      <c r="Z211" t="s">
        <v>1094</v>
      </c>
      <c r="AA211" t="s">
        <v>1103</v>
      </c>
    </row>
    <row r="212" spans="3:27" x14ac:dyDescent="0.25">
      <c r="C212" t="s">
        <v>423</v>
      </c>
      <c r="D212">
        <f>IF($P212&gt;0,0,IFERROR(INDEX(Factors!$C$5:$C$61,MATCH($J212,Factors!$B$5:$B$61,0)),0))</f>
        <v>0</v>
      </c>
      <c r="E212">
        <f>IF($P212&gt;0,0,IFERROR(INDEX(Factors!$D$5:$D$61,MATCH($J212,Factors!$B$5:$B$61,0)),0))</f>
        <v>0</v>
      </c>
      <c r="F212">
        <f>IF($P212&gt;0,0,IFERROR(INDEX(Factors!$E$5:$E$61,MATCH($J212,Factors!$B$5:$B$61,0)),0))</f>
        <v>0</v>
      </c>
      <c r="G212">
        <f>IF(P212&gt;0,0,IFERROR(INDEX(Factors!$K$5:$K$61,MATCH(J212,Factors!$B$5:$B$61,0)),0))</f>
        <v>0</v>
      </c>
      <c r="J212" t="str">
        <f t="shared" si="29"/>
        <v/>
      </c>
      <c r="K212" t="str">
        <f t="shared" si="30"/>
        <v>CNH</v>
      </c>
      <c r="L212" t="s">
        <v>408</v>
      </c>
      <c r="M212">
        <f t="shared" si="34"/>
        <v>0</v>
      </c>
      <c r="N212">
        <f t="shared" si="32"/>
        <v>0</v>
      </c>
      <c r="P212">
        <f t="shared" si="33"/>
        <v>0</v>
      </c>
      <c r="Q212">
        <f t="shared" si="31"/>
        <v>0</v>
      </c>
      <c r="Z212" t="s">
        <v>938</v>
      </c>
      <c r="AA212" t="s">
        <v>1103</v>
      </c>
    </row>
    <row r="213" spans="3:27" x14ac:dyDescent="0.25">
      <c r="C213" t="s">
        <v>424</v>
      </c>
      <c r="D213">
        <f>IF($P213&gt;0,0,IFERROR(INDEX(Factors!$C$5:$C$61,MATCH($J213,Factors!$B$5:$B$61,0)),0))</f>
        <v>0</v>
      </c>
      <c r="E213">
        <f>IF($P213&gt;0,0,IFERROR(INDEX(Factors!$D$5:$D$61,MATCH($J213,Factors!$B$5:$B$61,0)),0))</f>
        <v>0</v>
      </c>
      <c r="F213">
        <f>IF($P213&gt;0,0,IFERROR(INDEX(Factors!$E$5:$E$61,MATCH($J213,Factors!$B$5:$B$61,0)),0))</f>
        <v>0</v>
      </c>
      <c r="G213">
        <f>IF(P213&gt;0,0,IFERROR(INDEX(Factors!$K$5:$K$61,MATCH(J213,Factors!$B$5:$B$61,0)),0))</f>
        <v>0</v>
      </c>
      <c r="J213" t="str">
        <f t="shared" si="29"/>
        <v/>
      </c>
      <c r="K213" t="str">
        <f t="shared" si="30"/>
        <v>CNK</v>
      </c>
      <c r="L213" t="s">
        <v>410</v>
      </c>
      <c r="M213">
        <f t="shared" si="34"/>
        <v>0</v>
      </c>
      <c r="N213">
        <f t="shared" si="32"/>
        <v>0</v>
      </c>
      <c r="P213">
        <f t="shared" si="33"/>
        <v>0</v>
      </c>
      <c r="Q213">
        <f t="shared" si="31"/>
        <v>0</v>
      </c>
      <c r="Z213" t="s">
        <v>939</v>
      </c>
      <c r="AA213" t="s">
        <v>1103</v>
      </c>
    </row>
    <row r="214" spans="3:27" x14ac:dyDescent="0.25">
      <c r="C214" t="s">
        <v>425</v>
      </c>
      <c r="D214">
        <f>IF($P214&gt;0,0,IFERROR(INDEX(Factors!$C$5:$C$61,MATCH($J214,Factors!$B$5:$B$61,0)),0))</f>
        <v>0</v>
      </c>
      <c r="E214">
        <f>IF($P214&gt;0,0,IFERROR(INDEX(Factors!$D$5:$D$61,MATCH($J214,Factors!$B$5:$B$61,0)),0))</f>
        <v>0</v>
      </c>
      <c r="F214">
        <f>IF($P214&gt;0,0,IFERROR(INDEX(Factors!$E$5:$E$61,MATCH($J214,Factors!$B$5:$B$61,0)),0))</f>
        <v>0</v>
      </c>
      <c r="G214">
        <f>IF(P214&gt;0,0,IFERROR(INDEX(Factors!$K$5:$K$61,MATCH(J214,Factors!$B$5:$B$61,0)),0))</f>
        <v>0</v>
      </c>
      <c r="J214" t="str">
        <f t="shared" si="29"/>
        <v/>
      </c>
      <c r="K214" t="str">
        <f t="shared" si="30"/>
        <v>CNL</v>
      </c>
      <c r="L214" t="s">
        <v>412</v>
      </c>
      <c r="M214">
        <f t="shared" si="34"/>
        <v>0</v>
      </c>
      <c r="N214">
        <f t="shared" si="32"/>
        <v>0</v>
      </c>
      <c r="P214">
        <f t="shared" si="33"/>
        <v>0</v>
      </c>
      <c r="Q214">
        <f t="shared" si="31"/>
        <v>0</v>
      </c>
      <c r="Z214" t="s">
        <v>940</v>
      </c>
      <c r="AA214" t="s">
        <v>1103</v>
      </c>
    </row>
    <row r="215" spans="3:27" x14ac:dyDescent="0.25">
      <c r="C215" t="s">
        <v>426</v>
      </c>
      <c r="D215">
        <f>IF($P215&gt;0,0,IFERROR(INDEX(Factors!$C$5:$C$61,MATCH($J215,Factors!$B$5:$B$61,0)),0))</f>
        <v>0</v>
      </c>
      <c r="E215">
        <f>IF($P215&gt;0,0,IFERROR(INDEX(Factors!$D$5:$D$61,MATCH($J215,Factors!$B$5:$B$61,0)),0))</f>
        <v>0</v>
      </c>
      <c r="F215">
        <f>IF($P215&gt;0,0,IFERROR(INDEX(Factors!$E$5:$E$61,MATCH($J215,Factors!$B$5:$B$61,0)),0))</f>
        <v>0</v>
      </c>
      <c r="G215">
        <f>IF(P215&gt;0,0,IFERROR(INDEX(Factors!$K$5:$K$61,MATCH(J215,Factors!$B$5:$B$61,0)),0))</f>
        <v>0</v>
      </c>
      <c r="J215" t="str">
        <f t="shared" si="29"/>
        <v/>
      </c>
      <c r="K215" t="str">
        <f t="shared" si="30"/>
        <v>CNO</v>
      </c>
      <c r="L215" t="s">
        <v>414</v>
      </c>
      <c r="M215">
        <f t="shared" si="34"/>
        <v>0</v>
      </c>
      <c r="N215">
        <f t="shared" si="32"/>
        <v>0</v>
      </c>
      <c r="P215">
        <f t="shared" si="33"/>
        <v>0</v>
      </c>
      <c r="Q215">
        <f t="shared" si="31"/>
        <v>0</v>
      </c>
      <c r="Z215" t="s">
        <v>942</v>
      </c>
      <c r="AA215" t="s">
        <v>1103</v>
      </c>
    </row>
    <row r="216" spans="3:27" x14ac:dyDescent="0.25">
      <c r="C216" t="s">
        <v>427</v>
      </c>
      <c r="D216">
        <f>IF($P216&gt;0,0,IFERROR(INDEX(Factors!$C$5:$C$61,MATCH($J216,Factors!$B$5:$B$61,0)),0))</f>
        <v>0</v>
      </c>
      <c r="E216">
        <f>IF($P216&gt;0,0,IFERROR(INDEX(Factors!$D$5:$D$61,MATCH($J216,Factors!$B$5:$B$61,0)),0))</f>
        <v>0</v>
      </c>
      <c r="F216">
        <f>IF($P216&gt;0,0,IFERROR(INDEX(Factors!$E$5:$E$61,MATCH($J216,Factors!$B$5:$B$61,0)),0))</f>
        <v>0</v>
      </c>
      <c r="G216">
        <f>IF(P216&gt;0,0,IFERROR(INDEX(Factors!$K$5:$K$61,MATCH(J216,Factors!$B$5:$B$61,0)),0))</f>
        <v>0</v>
      </c>
      <c r="J216" t="str">
        <f t="shared" si="29"/>
        <v/>
      </c>
      <c r="K216" t="str">
        <f t="shared" si="30"/>
        <v>CNR</v>
      </c>
      <c r="L216" t="s">
        <v>416</v>
      </c>
      <c r="M216">
        <f t="shared" si="34"/>
        <v>0</v>
      </c>
      <c r="N216">
        <f t="shared" si="32"/>
        <v>0</v>
      </c>
      <c r="P216">
        <f t="shared" si="33"/>
        <v>0</v>
      </c>
      <c r="Q216">
        <f t="shared" si="31"/>
        <v>0</v>
      </c>
      <c r="Z216" t="s">
        <v>944</v>
      </c>
      <c r="AA216" t="s">
        <v>1103</v>
      </c>
    </row>
    <row r="217" spans="3:27" x14ac:dyDescent="0.25">
      <c r="C217" t="s">
        <v>428</v>
      </c>
      <c r="D217">
        <f>IF($P217&gt;0,0,IFERROR(INDEX(Factors!$C$5:$C$61,MATCH($J217,Factors!$B$5:$B$61,0)),0))</f>
        <v>0</v>
      </c>
      <c r="E217">
        <f>IF($P217&gt;0,0,IFERROR(INDEX(Factors!$D$5:$D$61,MATCH($J217,Factors!$B$5:$B$61,0)),0))</f>
        <v>0</v>
      </c>
      <c r="F217">
        <f>IF($P217&gt;0,0,IFERROR(INDEX(Factors!$E$5:$E$61,MATCH($J217,Factors!$B$5:$B$61,0)),0))</f>
        <v>0</v>
      </c>
      <c r="G217">
        <f>IF(P217&gt;0,0,IFERROR(INDEX(Factors!$K$5:$K$61,MATCH(J217,Factors!$B$5:$B$61,0)),0))</f>
        <v>0</v>
      </c>
      <c r="J217" t="str">
        <f t="shared" si="29"/>
        <v/>
      </c>
      <c r="K217" t="str">
        <f t="shared" si="30"/>
        <v>CNT</v>
      </c>
      <c r="L217" t="s">
        <v>418</v>
      </c>
      <c r="M217">
        <f t="shared" si="34"/>
        <v>0</v>
      </c>
      <c r="N217">
        <f t="shared" si="32"/>
        <v>0</v>
      </c>
      <c r="P217">
        <f t="shared" si="33"/>
        <v>0</v>
      </c>
      <c r="Q217">
        <f t="shared" si="31"/>
        <v>0</v>
      </c>
      <c r="Z217" t="s">
        <v>946</v>
      </c>
      <c r="AA217" t="s">
        <v>1103</v>
      </c>
    </row>
    <row r="218" spans="3:27" x14ac:dyDescent="0.25">
      <c r="C218" t="s">
        <v>429</v>
      </c>
      <c r="D218">
        <f>IF($P218&gt;0,0,IFERROR(INDEX(Factors!$C$5:$C$61,MATCH($J218,Factors!$B$5:$B$61,0)),0))</f>
        <v>0</v>
      </c>
      <c r="E218">
        <f>IF($P218&gt;0,0,IFERROR(INDEX(Factors!$D$5:$D$61,MATCH($J218,Factors!$B$5:$B$61,0)),0))</f>
        <v>0</v>
      </c>
      <c r="F218">
        <f>IF($P218&gt;0,0,IFERROR(INDEX(Factors!$E$5:$E$61,MATCH($J218,Factors!$B$5:$B$61,0)),0))</f>
        <v>0</v>
      </c>
      <c r="G218">
        <f>IF(P218&gt;0,0,IFERROR(INDEX(Factors!$K$5:$K$61,MATCH(J218,Factors!$B$5:$B$61,0)),0))</f>
        <v>0</v>
      </c>
      <c r="J218" t="str">
        <f t="shared" si="29"/>
        <v/>
      </c>
      <c r="K218" t="str">
        <f t="shared" si="30"/>
        <v>CNW</v>
      </c>
      <c r="L218" t="s">
        <v>420</v>
      </c>
      <c r="M218">
        <f t="shared" si="34"/>
        <v>0</v>
      </c>
      <c r="N218">
        <f t="shared" si="32"/>
        <v>0</v>
      </c>
      <c r="P218">
        <f t="shared" si="33"/>
        <v>0</v>
      </c>
      <c r="Q218">
        <f t="shared" si="31"/>
        <v>0</v>
      </c>
      <c r="Z218" t="s">
        <v>947</v>
      </c>
      <c r="AA218" t="s">
        <v>1103</v>
      </c>
    </row>
    <row r="219" spans="3:27" x14ac:dyDescent="0.25">
      <c r="C219" t="s">
        <v>430</v>
      </c>
      <c r="D219">
        <f>IF($P219&gt;0,0,IFERROR(INDEX(Factors!$C$5:$C$61,MATCH($J219,Factors!$B$5:$B$61,0)),0))</f>
        <v>0</v>
      </c>
      <c r="E219">
        <f>IF($P219&gt;0,0,IFERROR(INDEX(Factors!$D$5:$D$61,MATCH($J219,Factors!$B$5:$B$61,0)),0))</f>
        <v>0</v>
      </c>
      <c r="F219">
        <f>IF($P219&gt;0,0,IFERROR(INDEX(Factors!$E$5:$E$61,MATCH($J219,Factors!$B$5:$B$61,0)),0))</f>
        <v>0</v>
      </c>
      <c r="G219">
        <f>IF(P219&gt;0,0,IFERROR(INDEX(Factors!$K$5:$K$61,MATCH(J219,Factors!$B$5:$B$61,0)),0))</f>
        <v>0</v>
      </c>
      <c r="J219" t="str">
        <f t="shared" si="29"/>
        <v>A</v>
      </c>
      <c r="K219" t="str">
        <f t="shared" si="30"/>
        <v>A</v>
      </c>
      <c r="L219" t="s">
        <v>431</v>
      </c>
      <c r="M219">
        <f t="shared" si="34"/>
        <v>0</v>
      </c>
      <c r="N219">
        <f t="shared" si="32"/>
        <v>0</v>
      </c>
      <c r="P219">
        <f t="shared" si="33"/>
        <v>0</v>
      </c>
      <c r="Q219">
        <f t="shared" si="31"/>
        <v>0</v>
      </c>
      <c r="Z219" t="s">
        <v>948</v>
      </c>
      <c r="AA219" t="s">
        <v>1103</v>
      </c>
    </row>
    <row r="220" spans="3:27" x14ac:dyDescent="0.25">
      <c r="C220" t="s">
        <v>432</v>
      </c>
      <c r="D220">
        <f>IF($P220&gt;0,0,IFERROR(INDEX(Factors!$C$5:$C$61,MATCH($J220,Factors!$B$5:$B$61,0)),0))</f>
        <v>0</v>
      </c>
      <c r="E220">
        <f>IF($P220&gt;0,0,IFERROR(INDEX(Factors!$D$5:$D$61,MATCH($J220,Factors!$B$5:$B$61,0)),0))</f>
        <v>0</v>
      </c>
      <c r="F220">
        <f>IF($P220&gt;0,0,IFERROR(INDEX(Factors!$E$5:$E$61,MATCH($J220,Factors!$B$5:$B$61,0)),0))</f>
        <v>0</v>
      </c>
      <c r="G220">
        <f>IF(P220&gt;0,0,IFERROR(INDEX(Factors!$K$5:$K$61,MATCH(J220,Factors!$B$5:$B$61,0)),0))</f>
        <v>0</v>
      </c>
      <c r="J220" t="str">
        <f t="shared" si="29"/>
        <v>C</v>
      </c>
      <c r="K220" t="str">
        <f t="shared" si="30"/>
        <v>C</v>
      </c>
      <c r="L220" t="s">
        <v>433</v>
      </c>
      <c r="M220">
        <f t="shared" si="34"/>
        <v>0</v>
      </c>
      <c r="N220">
        <f t="shared" si="32"/>
        <v>0</v>
      </c>
      <c r="P220">
        <f t="shared" si="33"/>
        <v>0</v>
      </c>
      <c r="Q220">
        <f t="shared" si="31"/>
        <v>0</v>
      </c>
      <c r="Z220" t="s">
        <v>950</v>
      </c>
      <c r="AA220" t="s">
        <v>1103</v>
      </c>
    </row>
    <row r="221" spans="3:27" x14ac:dyDescent="0.25">
      <c r="C221" t="s">
        <v>434</v>
      </c>
      <c r="D221">
        <f>IF($P221&gt;0,0,IFERROR(INDEX(Factors!$C$5:$C$61,MATCH($J221,Factors!$B$5:$B$61,0)),0))</f>
        <v>0</v>
      </c>
      <c r="E221">
        <f>IF($P221&gt;0,0,IFERROR(INDEX(Factors!$D$5:$D$61,MATCH($J221,Factors!$B$5:$B$61,0)),0))</f>
        <v>0</v>
      </c>
      <c r="F221">
        <f>IF($P221&gt;0,0,IFERROR(INDEX(Factors!$E$5:$E$61,MATCH($J221,Factors!$B$5:$B$61,0)),0))</f>
        <v>0</v>
      </c>
      <c r="G221">
        <f>IF(P221&gt;0,0,IFERROR(INDEX(Factors!$K$5:$K$61,MATCH(J221,Factors!$B$5:$B$61,0)),0))</f>
        <v>0</v>
      </c>
      <c r="J221" t="str">
        <f t="shared" si="29"/>
        <v>E</v>
      </c>
      <c r="K221" t="str">
        <f t="shared" si="30"/>
        <v>E</v>
      </c>
      <c r="L221" t="s">
        <v>435</v>
      </c>
      <c r="M221">
        <f t="shared" si="34"/>
        <v>0</v>
      </c>
      <c r="N221">
        <f t="shared" si="32"/>
        <v>0</v>
      </c>
      <c r="P221">
        <f t="shared" si="33"/>
        <v>0</v>
      </c>
      <c r="Q221">
        <f t="shared" si="31"/>
        <v>0</v>
      </c>
      <c r="Z221" t="s">
        <v>951</v>
      </c>
      <c r="AA221" t="s">
        <v>1103</v>
      </c>
    </row>
    <row r="222" spans="3:27" x14ac:dyDescent="0.25">
      <c r="C222" t="s">
        <v>436</v>
      </c>
      <c r="D222">
        <f>IF($P222&gt;0,0,IFERROR(INDEX(Factors!$C$5:$C$61,MATCH($J222,Factors!$B$5:$B$61,0)),0))</f>
        <v>0</v>
      </c>
      <c r="E222">
        <f>IF($P222&gt;0,0,IFERROR(INDEX(Factors!$D$5:$D$61,MATCH($J222,Factors!$B$5:$B$61,0)),0))</f>
        <v>0</v>
      </c>
      <c r="F222">
        <f>IF($P222&gt;0,0,IFERROR(INDEX(Factors!$E$5:$E$61,MATCH($J222,Factors!$B$5:$B$61,0)),0))</f>
        <v>0</v>
      </c>
      <c r="G222">
        <f>IF(P222&gt;0,0,IFERROR(INDEX(Factors!$K$5:$K$61,MATCH(J222,Factors!$B$5:$B$61,0)),0))</f>
        <v>0</v>
      </c>
      <c r="J222" t="str">
        <f t="shared" si="29"/>
        <v>F</v>
      </c>
      <c r="K222" t="str">
        <f t="shared" si="30"/>
        <v>F</v>
      </c>
      <c r="L222" t="s">
        <v>437</v>
      </c>
      <c r="M222">
        <f t="shared" si="34"/>
        <v>0</v>
      </c>
      <c r="N222">
        <f t="shared" si="32"/>
        <v>0</v>
      </c>
      <c r="P222">
        <f t="shared" si="33"/>
        <v>0</v>
      </c>
      <c r="Q222">
        <f t="shared" si="31"/>
        <v>0</v>
      </c>
      <c r="Z222" t="s">
        <v>1095</v>
      </c>
    </row>
    <row r="223" spans="3:27" x14ac:dyDescent="0.25">
      <c r="C223" t="s">
        <v>438</v>
      </c>
      <c r="D223">
        <f>IF($P223&gt;0,0,IFERROR(INDEX(Factors!$C$5:$C$61,MATCH($J223,Factors!$B$5:$B$61,0)),0))</f>
        <v>0</v>
      </c>
      <c r="E223">
        <f>IF($P223&gt;0,0,IFERROR(INDEX(Factors!$D$5:$D$61,MATCH($J223,Factors!$B$5:$B$61,0)),0))</f>
        <v>0</v>
      </c>
      <c r="F223">
        <f>IF($P223&gt;0,0,IFERROR(INDEX(Factors!$E$5:$E$61,MATCH($J223,Factors!$B$5:$B$61,0)),0))</f>
        <v>0</v>
      </c>
      <c r="G223">
        <f>IF(P223&gt;0,0,IFERROR(INDEX(Factors!$K$5:$K$61,MATCH(J223,Factors!$B$5:$B$61,0)),0))</f>
        <v>0</v>
      </c>
      <c r="J223" t="str">
        <f t="shared" si="29"/>
        <v>H</v>
      </c>
      <c r="K223" t="str">
        <f t="shared" si="30"/>
        <v>H</v>
      </c>
      <c r="L223" t="s">
        <v>439</v>
      </c>
      <c r="M223">
        <f t="shared" si="34"/>
        <v>0</v>
      </c>
      <c r="N223">
        <f t="shared" si="32"/>
        <v>0</v>
      </c>
      <c r="P223">
        <f t="shared" si="33"/>
        <v>0</v>
      </c>
      <c r="Q223">
        <f t="shared" si="31"/>
        <v>0</v>
      </c>
      <c r="Z223" t="s">
        <v>1096</v>
      </c>
    </row>
    <row r="224" spans="3:27" x14ac:dyDescent="0.25">
      <c r="C224" t="s">
        <v>440</v>
      </c>
      <c r="D224">
        <f>IF($P224&gt;0,0,IFERROR(INDEX(Factors!$C$5:$C$61,MATCH($J224,Factors!$B$5:$B$61,0)),0))</f>
        <v>0</v>
      </c>
      <c r="E224">
        <f>IF($P224&gt;0,0,IFERROR(INDEX(Factors!$D$5:$D$61,MATCH($J224,Factors!$B$5:$B$61,0)),0))</f>
        <v>0</v>
      </c>
      <c r="F224">
        <f>IF($P224&gt;0,0,IFERROR(INDEX(Factors!$E$5:$E$61,MATCH($J224,Factors!$B$5:$B$61,0)),0))</f>
        <v>0</v>
      </c>
      <c r="G224">
        <f>IF(P224&gt;0,0,IFERROR(INDEX(Factors!$K$5:$K$61,MATCH(J224,Factors!$B$5:$B$61,0)),0))</f>
        <v>0</v>
      </c>
      <c r="J224" t="str">
        <f t="shared" si="29"/>
        <v>K</v>
      </c>
      <c r="K224" t="str">
        <f t="shared" si="30"/>
        <v>K</v>
      </c>
      <c r="L224" t="s">
        <v>441</v>
      </c>
      <c r="M224">
        <f t="shared" si="34"/>
        <v>0</v>
      </c>
      <c r="N224">
        <f t="shared" si="32"/>
        <v>0</v>
      </c>
      <c r="P224">
        <f t="shared" si="33"/>
        <v>0</v>
      </c>
      <c r="Q224">
        <f t="shared" si="31"/>
        <v>0</v>
      </c>
      <c r="Z224" t="s">
        <v>1097</v>
      </c>
    </row>
    <row r="225" spans="3:26" x14ac:dyDescent="0.25">
      <c r="C225" t="s">
        <v>442</v>
      </c>
      <c r="D225">
        <f>IF($P225&gt;0,0,IFERROR(INDEX(Factors!$C$5:$C$61,MATCH($J225,Factors!$B$5:$B$61,0)),0))</f>
        <v>0</v>
      </c>
      <c r="E225">
        <f>IF($P225&gt;0,0,IFERROR(INDEX(Factors!$D$5:$D$61,MATCH($J225,Factors!$B$5:$B$61,0)),0))</f>
        <v>0</v>
      </c>
      <c r="F225">
        <f>IF($P225&gt;0,0,IFERROR(INDEX(Factors!$E$5:$E$61,MATCH($J225,Factors!$B$5:$B$61,0)),0))</f>
        <v>0</v>
      </c>
      <c r="G225">
        <f>IF(P225&gt;0,0,IFERROR(INDEX(Factors!$K$5:$K$61,MATCH(J225,Factors!$B$5:$B$61,0)),0))</f>
        <v>0</v>
      </c>
      <c r="J225" t="str">
        <f t="shared" si="29"/>
        <v>L</v>
      </c>
      <c r="K225" t="str">
        <f t="shared" si="30"/>
        <v>L</v>
      </c>
      <c r="L225" t="s">
        <v>443</v>
      </c>
      <c r="M225">
        <f t="shared" si="34"/>
        <v>0</v>
      </c>
      <c r="N225">
        <f t="shared" si="32"/>
        <v>0</v>
      </c>
      <c r="P225">
        <f t="shared" si="33"/>
        <v>0</v>
      </c>
      <c r="Q225">
        <f t="shared" si="31"/>
        <v>0</v>
      </c>
      <c r="Z225" t="s">
        <v>1098</v>
      </c>
    </row>
    <row r="226" spans="3:26" x14ac:dyDescent="0.25">
      <c r="C226" t="s">
        <v>444</v>
      </c>
      <c r="D226">
        <f>IF($P226&gt;0,0,IFERROR(INDEX(Factors!$C$5:$C$61,MATCH($J226,Factors!$B$5:$B$61,0)),0))</f>
        <v>0</v>
      </c>
      <c r="E226">
        <f>IF($P226&gt;0,0,IFERROR(INDEX(Factors!$D$5:$D$61,MATCH($J226,Factors!$B$5:$B$61,0)),0))</f>
        <v>0</v>
      </c>
      <c r="F226">
        <f>IF($P226&gt;0,0,IFERROR(INDEX(Factors!$E$5:$E$61,MATCH($J226,Factors!$B$5:$B$61,0)),0))</f>
        <v>0</v>
      </c>
      <c r="G226">
        <f>IF(P226&gt;0,0,IFERROR(INDEX(Factors!$K$5:$K$61,MATCH(J226,Factors!$B$5:$B$61,0)),0))</f>
        <v>0</v>
      </c>
      <c r="J226" t="str">
        <f t="shared" si="29"/>
        <v>O</v>
      </c>
      <c r="K226" t="str">
        <f t="shared" si="30"/>
        <v>O</v>
      </c>
      <c r="L226" t="s">
        <v>445</v>
      </c>
      <c r="M226">
        <f t="shared" si="34"/>
        <v>0</v>
      </c>
      <c r="N226">
        <f t="shared" si="32"/>
        <v>0</v>
      </c>
      <c r="P226">
        <f t="shared" si="33"/>
        <v>0</v>
      </c>
      <c r="Q226">
        <f t="shared" si="31"/>
        <v>0</v>
      </c>
      <c r="Z226" t="s">
        <v>1099</v>
      </c>
    </row>
    <row r="227" spans="3:26" x14ac:dyDescent="0.25">
      <c r="C227" t="s">
        <v>446</v>
      </c>
      <c r="D227">
        <f>IF($P227&gt;0,0,IFERROR(INDEX(Factors!$C$5:$C$61,MATCH($J227,Factors!$B$5:$B$61,0)),0))</f>
        <v>0</v>
      </c>
      <c r="E227">
        <f>IF($P227&gt;0,0,IFERROR(INDEX(Factors!$D$5:$D$61,MATCH($J227,Factors!$B$5:$B$61,0)),0))</f>
        <v>0</v>
      </c>
      <c r="F227">
        <f>IF($P227&gt;0,0,IFERROR(INDEX(Factors!$E$5:$E$61,MATCH($J227,Factors!$B$5:$B$61,0)),0))</f>
        <v>0</v>
      </c>
      <c r="G227">
        <f>IF(P227&gt;0,0,IFERROR(INDEX(Factors!$K$5:$K$61,MATCH(J227,Factors!$B$5:$B$61,0)),0))</f>
        <v>0</v>
      </c>
      <c r="J227" t="str">
        <f t="shared" si="29"/>
        <v>P</v>
      </c>
      <c r="K227" t="str">
        <f t="shared" si="30"/>
        <v>P</v>
      </c>
      <c r="L227" t="s">
        <v>447</v>
      </c>
      <c r="M227">
        <f t="shared" si="34"/>
        <v>0</v>
      </c>
      <c r="N227">
        <f t="shared" si="32"/>
        <v>0</v>
      </c>
      <c r="P227">
        <f t="shared" si="33"/>
        <v>0</v>
      </c>
      <c r="Q227">
        <f t="shared" si="31"/>
        <v>0</v>
      </c>
    </row>
    <row r="228" spans="3:26" x14ac:dyDescent="0.25">
      <c r="C228" t="s">
        <v>448</v>
      </c>
      <c r="D228">
        <f>IF($P228&gt;0,0,IFERROR(INDEX(Factors!$C$5:$C$61,MATCH($J228,Factors!$B$5:$B$61,0)),0))</f>
        <v>0</v>
      </c>
      <c r="E228">
        <f>IF($P228&gt;0,0,IFERROR(INDEX(Factors!$D$5:$D$61,MATCH($J228,Factors!$B$5:$B$61,0)),0))</f>
        <v>0</v>
      </c>
      <c r="F228">
        <f>IF($P228&gt;0,0,IFERROR(INDEX(Factors!$E$5:$E$61,MATCH($J228,Factors!$B$5:$B$61,0)),0))</f>
        <v>0</v>
      </c>
      <c r="G228">
        <f>IF(P228&gt;0,0,IFERROR(INDEX(Factors!$K$5:$K$61,MATCH(J228,Factors!$B$5:$B$61,0)),0))</f>
        <v>0</v>
      </c>
      <c r="J228" t="str">
        <f t="shared" si="29"/>
        <v>S</v>
      </c>
      <c r="K228" t="str">
        <f t="shared" si="30"/>
        <v>S</v>
      </c>
      <c r="L228" t="s">
        <v>449</v>
      </c>
      <c r="M228">
        <f t="shared" si="34"/>
        <v>0</v>
      </c>
      <c r="N228">
        <f t="shared" si="32"/>
        <v>0</v>
      </c>
      <c r="P228">
        <f t="shared" si="33"/>
        <v>0</v>
      </c>
      <c r="Q228">
        <f t="shared" si="31"/>
        <v>0</v>
      </c>
    </row>
    <row r="229" spans="3:26" x14ac:dyDescent="0.25">
      <c r="C229" t="s">
        <v>450</v>
      </c>
      <c r="D229">
        <f>IF($P229&gt;0,0,IFERROR(INDEX(Factors!$C$5:$C$61,MATCH($J229,Factors!$B$5:$B$61,0)),0))</f>
        <v>0</v>
      </c>
      <c r="E229">
        <f>IF($P229&gt;0,0,IFERROR(INDEX(Factors!$D$5:$D$61,MATCH($J229,Factors!$B$5:$B$61,0)),0))</f>
        <v>0</v>
      </c>
      <c r="F229">
        <f>IF($P229&gt;0,0,IFERROR(INDEX(Factors!$E$5:$E$61,MATCH($J229,Factors!$B$5:$B$61,0)),0))</f>
        <v>0</v>
      </c>
      <c r="G229">
        <f>IF(P229&gt;0,0,IFERROR(INDEX(Factors!$K$5:$K$61,MATCH(J229,Factors!$B$5:$B$61,0)),0))</f>
        <v>0</v>
      </c>
      <c r="J229" t="str">
        <f t="shared" si="29"/>
        <v>T</v>
      </c>
      <c r="K229" t="str">
        <f t="shared" si="30"/>
        <v>T</v>
      </c>
      <c r="L229" t="s">
        <v>451</v>
      </c>
      <c r="M229">
        <f t="shared" si="34"/>
        <v>0</v>
      </c>
      <c r="N229">
        <f t="shared" si="32"/>
        <v>0</v>
      </c>
      <c r="P229">
        <f t="shared" si="33"/>
        <v>0</v>
      </c>
      <c r="Q229">
        <f t="shared" si="31"/>
        <v>0</v>
      </c>
    </row>
    <row r="230" spans="3:26" x14ac:dyDescent="0.25">
      <c r="C230" t="s">
        <v>452</v>
      </c>
      <c r="D230">
        <f>IF($P230&gt;0,0,IFERROR(INDEX(Factors!$C$5:$C$61,MATCH($J230,Factors!$B$5:$B$61,0)),0))</f>
        <v>0</v>
      </c>
      <c r="E230">
        <f>IF($P230&gt;0,0,IFERROR(INDEX(Factors!$D$5:$D$61,MATCH($J230,Factors!$B$5:$B$61,0)),0))</f>
        <v>0</v>
      </c>
      <c r="F230">
        <f>IF($P230&gt;0,0,IFERROR(INDEX(Factors!$E$5:$E$61,MATCH($J230,Factors!$B$5:$B$61,0)),0))</f>
        <v>0</v>
      </c>
      <c r="G230">
        <f>IF(P230&gt;0,0,IFERROR(INDEX(Factors!$K$5:$K$61,MATCH(J230,Factors!$B$5:$B$61,0)),0))</f>
        <v>0</v>
      </c>
      <c r="J230" t="str">
        <f t="shared" si="29"/>
        <v>A</v>
      </c>
      <c r="K230" t="str">
        <f t="shared" si="30"/>
        <v>A</v>
      </c>
      <c r="L230" t="s">
        <v>453</v>
      </c>
      <c r="M230">
        <f t="shared" si="34"/>
        <v>0</v>
      </c>
      <c r="N230">
        <f t="shared" si="32"/>
        <v>0</v>
      </c>
      <c r="P230">
        <f t="shared" si="33"/>
        <v>0</v>
      </c>
      <c r="Q230">
        <f t="shared" si="31"/>
        <v>0</v>
      </c>
    </row>
    <row r="231" spans="3:26" x14ac:dyDescent="0.25">
      <c r="C231" t="s">
        <v>454</v>
      </c>
      <c r="D231">
        <f>IF($P231&gt;0,0,IFERROR(INDEX(Factors!$C$5:$C$61,MATCH($J231,Factors!$B$5:$B$61,0)),0))</f>
        <v>0</v>
      </c>
      <c r="E231">
        <f>IF($P231&gt;0,0,IFERROR(INDEX(Factors!$D$5:$D$61,MATCH($J231,Factors!$B$5:$B$61,0)),0))</f>
        <v>0</v>
      </c>
      <c r="F231">
        <f>IF($P231&gt;0,0,IFERROR(INDEX(Factors!$E$5:$E$61,MATCH($J231,Factors!$B$5:$B$61,0)),0))</f>
        <v>0</v>
      </c>
      <c r="G231">
        <f>IF(P231&gt;0,0,IFERROR(INDEX(Factors!$K$5:$K$61,MATCH(J231,Factors!$B$5:$B$61,0)),0))</f>
        <v>0</v>
      </c>
      <c r="J231" t="str">
        <f t="shared" si="29"/>
        <v>C</v>
      </c>
      <c r="K231" t="str">
        <f t="shared" si="30"/>
        <v>C</v>
      </c>
      <c r="L231" t="s">
        <v>455</v>
      </c>
      <c r="M231">
        <f t="shared" si="34"/>
        <v>0</v>
      </c>
      <c r="N231">
        <f t="shared" si="32"/>
        <v>0</v>
      </c>
      <c r="P231">
        <f t="shared" si="33"/>
        <v>0</v>
      </c>
      <c r="Q231">
        <f t="shared" si="31"/>
        <v>0</v>
      </c>
    </row>
    <row r="232" spans="3:26" x14ac:dyDescent="0.25">
      <c r="C232" t="s">
        <v>456</v>
      </c>
      <c r="D232">
        <f>IF($P232&gt;0,0,IFERROR(INDEX(Factors!$C$5:$C$61,MATCH($J232,Factors!$B$5:$B$61,0)),0))</f>
        <v>0</v>
      </c>
      <c r="E232">
        <f>IF($P232&gt;0,0,IFERROR(INDEX(Factors!$D$5:$D$61,MATCH($J232,Factors!$B$5:$B$61,0)),0))</f>
        <v>0</v>
      </c>
      <c r="F232">
        <f>IF($P232&gt;0,0,IFERROR(INDEX(Factors!$E$5:$E$61,MATCH($J232,Factors!$B$5:$B$61,0)),0))</f>
        <v>0</v>
      </c>
      <c r="G232">
        <f>IF(P232&gt;0,0,IFERROR(INDEX(Factors!$K$5:$K$61,MATCH(J232,Factors!$B$5:$B$61,0)),0))</f>
        <v>0</v>
      </c>
      <c r="J232" t="str">
        <f t="shared" si="29"/>
        <v>E</v>
      </c>
      <c r="K232" t="str">
        <f t="shared" si="30"/>
        <v>E</v>
      </c>
      <c r="L232" t="s">
        <v>457</v>
      </c>
      <c r="M232">
        <f t="shared" si="34"/>
        <v>0</v>
      </c>
      <c r="N232">
        <f t="shared" si="32"/>
        <v>0</v>
      </c>
      <c r="P232">
        <f t="shared" si="33"/>
        <v>0</v>
      </c>
      <c r="Q232">
        <f t="shared" si="31"/>
        <v>0</v>
      </c>
    </row>
    <row r="233" spans="3:26" x14ac:dyDescent="0.25">
      <c r="C233" t="s">
        <v>458</v>
      </c>
      <c r="D233">
        <f>IF($P233&gt;0,0,IFERROR(INDEX(Factors!$C$5:$C$61,MATCH($J233,Factors!$B$5:$B$61,0)),0))</f>
        <v>0</v>
      </c>
      <c r="E233">
        <f>IF($P233&gt;0,0,IFERROR(INDEX(Factors!$D$5:$D$61,MATCH($J233,Factors!$B$5:$B$61,0)),0))</f>
        <v>0</v>
      </c>
      <c r="F233">
        <f>IF($P233&gt;0,0,IFERROR(INDEX(Factors!$E$5:$E$61,MATCH($J233,Factors!$B$5:$B$61,0)),0))</f>
        <v>0</v>
      </c>
      <c r="G233">
        <f>IF(P233&gt;0,0,IFERROR(INDEX(Factors!$K$5:$K$61,MATCH(J233,Factors!$B$5:$B$61,0)),0))</f>
        <v>0</v>
      </c>
      <c r="J233" t="str">
        <f t="shared" si="29"/>
        <v>F</v>
      </c>
      <c r="K233" t="str">
        <f t="shared" si="30"/>
        <v>F</v>
      </c>
      <c r="L233" t="s">
        <v>459</v>
      </c>
      <c r="M233">
        <f t="shared" si="34"/>
        <v>0</v>
      </c>
      <c r="N233">
        <f t="shared" si="32"/>
        <v>0</v>
      </c>
      <c r="P233">
        <f t="shared" si="33"/>
        <v>0</v>
      </c>
      <c r="Q233">
        <f t="shared" si="31"/>
        <v>0</v>
      </c>
    </row>
    <row r="234" spans="3:26" x14ac:dyDescent="0.25">
      <c r="C234" t="s">
        <v>460</v>
      </c>
      <c r="D234">
        <f>IF($P234&gt;0,0,IFERROR(INDEX(Factors!$C$5:$C$61,MATCH($J234,Factors!$B$5:$B$61,0)),0))</f>
        <v>0</v>
      </c>
      <c r="E234">
        <f>IF($P234&gt;0,0,IFERROR(INDEX(Factors!$D$5:$D$61,MATCH($J234,Factors!$B$5:$B$61,0)),0))</f>
        <v>0</v>
      </c>
      <c r="F234">
        <f>IF($P234&gt;0,0,IFERROR(INDEX(Factors!$E$5:$E$61,MATCH($J234,Factors!$B$5:$B$61,0)),0))</f>
        <v>0</v>
      </c>
      <c r="G234">
        <f>IF(P234&gt;0,0,IFERROR(INDEX(Factors!$K$5:$K$61,MATCH(J234,Factors!$B$5:$B$61,0)),0))</f>
        <v>0</v>
      </c>
      <c r="J234" t="str">
        <f t="shared" si="29"/>
        <v>H</v>
      </c>
      <c r="K234" t="str">
        <f t="shared" si="30"/>
        <v>H</v>
      </c>
      <c r="L234" t="s">
        <v>461</v>
      </c>
      <c r="M234">
        <f t="shared" si="34"/>
        <v>0</v>
      </c>
      <c r="N234">
        <f t="shared" si="32"/>
        <v>0</v>
      </c>
      <c r="P234">
        <f t="shared" si="33"/>
        <v>0</v>
      </c>
      <c r="Q234">
        <f t="shared" si="31"/>
        <v>0</v>
      </c>
    </row>
    <row r="235" spans="3:26" x14ac:dyDescent="0.25">
      <c r="C235" t="s">
        <v>462</v>
      </c>
      <c r="D235">
        <f>IF($P235&gt;0,0,IFERROR(INDEX(Factors!$C$5:$C$61,MATCH($J235,Factors!$B$5:$B$61,0)),0))</f>
        <v>0</v>
      </c>
      <c r="E235">
        <f>IF($P235&gt;0,0,IFERROR(INDEX(Factors!$D$5:$D$61,MATCH($J235,Factors!$B$5:$B$61,0)),0))</f>
        <v>0</v>
      </c>
      <c r="F235">
        <f>IF($P235&gt;0,0,IFERROR(INDEX(Factors!$E$5:$E$61,MATCH($J235,Factors!$B$5:$B$61,0)),0))</f>
        <v>0</v>
      </c>
      <c r="G235">
        <f>IF(P235&gt;0,0,IFERROR(INDEX(Factors!$K$5:$K$61,MATCH(J235,Factors!$B$5:$B$61,0)),0))</f>
        <v>0</v>
      </c>
      <c r="J235" t="str">
        <f t="shared" si="29"/>
        <v>K</v>
      </c>
      <c r="K235" t="str">
        <f t="shared" si="30"/>
        <v>K</v>
      </c>
      <c r="L235" t="s">
        <v>463</v>
      </c>
      <c r="M235">
        <f t="shared" si="34"/>
        <v>0</v>
      </c>
      <c r="N235">
        <f t="shared" si="32"/>
        <v>0</v>
      </c>
      <c r="P235">
        <f t="shared" si="33"/>
        <v>0</v>
      </c>
      <c r="Q235">
        <f t="shared" si="31"/>
        <v>0</v>
      </c>
    </row>
    <row r="236" spans="3:26" x14ac:dyDescent="0.25">
      <c r="C236" t="s">
        <v>464</v>
      </c>
      <c r="D236">
        <f>IF($P236&gt;0,0,IFERROR(INDEX(Factors!$C$5:$C$61,MATCH($J236,Factors!$B$5:$B$61,0)),0))</f>
        <v>0</v>
      </c>
      <c r="E236">
        <f>IF($P236&gt;0,0,IFERROR(INDEX(Factors!$D$5:$D$61,MATCH($J236,Factors!$B$5:$B$61,0)),0))</f>
        <v>0</v>
      </c>
      <c r="F236">
        <f>IF($P236&gt;0,0,IFERROR(INDEX(Factors!$E$5:$E$61,MATCH($J236,Factors!$B$5:$B$61,0)),0))</f>
        <v>0</v>
      </c>
      <c r="G236">
        <f>IF(P236&gt;0,0,IFERROR(INDEX(Factors!$K$5:$K$61,MATCH(J236,Factors!$B$5:$B$61,0)),0))</f>
        <v>0</v>
      </c>
      <c r="J236" t="str">
        <f t="shared" si="29"/>
        <v>L</v>
      </c>
      <c r="K236" t="str">
        <f t="shared" si="30"/>
        <v>L</v>
      </c>
      <c r="L236" t="s">
        <v>465</v>
      </c>
      <c r="M236">
        <f t="shared" si="34"/>
        <v>0</v>
      </c>
      <c r="N236">
        <f t="shared" si="32"/>
        <v>0</v>
      </c>
      <c r="P236">
        <f t="shared" si="33"/>
        <v>0</v>
      </c>
      <c r="Q236">
        <f t="shared" si="31"/>
        <v>0</v>
      </c>
    </row>
    <row r="237" spans="3:26" x14ac:dyDescent="0.25">
      <c r="C237" t="s">
        <v>466</v>
      </c>
      <c r="D237">
        <f>IF($P237&gt;0,0,IFERROR(INDEX(Factors!$C$5:$C$61,MATCH($J237,Factors!$B$5:$B$61,0)),0))</f>
        <v>0</v>
      </c>
      <c r="E237">
        <f>IF($P237&gt;0,0,IFERROR(INDEX(Factors!$D$5:$D$61,MATCH($J237,Factors!$B$5:$B$61,0)),0))</f>
        <v>0</v>
      </c>
      <c r="F237">
        <f>IF($P237&gt;0,0,IFERROR(INDEX(Factors!$E$5:$E$61,MATCH($J237,Factors!$B$5:$B$61,0)),0))</f>
        <v>0</v>
      </c>
      <c r="G237">
        <f>IF(P237&gt;0,0,IFERROR(INDEX(Factors!$K$5:$K$61,MATCH(J237,Factors!$B$5:$B$61,0)),0))</f>
        <v>0</v>
      </c>
      <c r="J237" t="str">
        <f t="shared" si="29"/>
        <v>O</v>
      </c>
      <c r="K237" t="str">
        <f t="shared" si="30"/>
        <v>O</v>
      </c>
      <c r="L237" t="s">
        <v>467</v>
      </c>
      <c r="M237">
        <f t="shared" si="34"/>
        <v>0</v>
      </c>
      <c r="N237">
        <f t="shared" si="32"/>
        <v>0</v>
      </c>
      <c r="P237">
        <f t="shared" si="33"/>
        <v>0</v>
      </c>
      <c r="Q237">
        <f t="shared" si="31"/>
        <v>0</v>
      </c>
    </row>
    <row r="238" spans="3:26" x14ac:dyDescent="0.25">
      <c r="C238" t="s">
        <v>468</v>
      </c>
      <c r="D238">
        <f>IF($P238&gt;0,0,IFERROR(INDEX(Factors!$C$5:$C$61,MATCH($J238,Factors!$B$5:$B$61,0)),0))</f>
        <v>0</v>
      </c>
      <c r="E238">
        <f>IF($P238&gt;0,0,IFERROR(INDEX(Factors!$D$5:$D$61,MATCH($J238,Factors!$B$5:$B$61,0)),0))</f>
        <v>0</v>
      </c>
      <c r="F238">
        <f>IF($P238&gt;0,0,IFERROR(INDEX(Factors!$E$5:$E$61,MATCH($J238,Factors!$B$5:$B$61,0)),0))</f>
        <v>0</v>
      </c>
      <c r="G238">
        <f>IF(P238&gt;0,0,IFERROR(INDEX(Factors!$K$5:$K$61,MATCH(J238,Factors!$B$5:$B$61,0)),0))</f>
        <v>0</v>
      </c>
      <c r="J238" t="str">
        <f t="shared" si="29"/>
        <v>P</v>
      </c>
      <c r="K238" t="str">
        <f t="shared" si="30"/>
        <v>P</v>
      </c>
      <c r="L238" t="s">
        <v>469</v>
      </c>
      <c r="M238">
        <f t="shared" si="34"/>
        <v>0</v>
      </c>
      <c r="N238">
        <f t="shared" si="32"/>
        <v>0</v>
      </c>
      <c r="P238">
        <f t="shared" si="33"/>
        <v>0</v>
      </c>
      <c r="Q238">
        <f t="shared" si="31"/>
        <v>0</v>
      </c>
    </row>
    <row r="239" spans="3:26" x14ac:dyDescent="0.25">
      <c r="C239" t="s">
        <v>470</v>
      </c>
      <c r="D239">
        <f>IF($P239&gt;0,0,IFERROR(INDEX(Factors!$C$5:$C$61,MATCH($J239,Factors!$B$5:$B$61,0)),0))</f>
        <v>0</v>
      </c>
      <c r="E239">
        <f>IF($P239&gt;0,0,IFERROR(INDEX(Factors!$D$5:$D$61,MATCH($J239,Factors!$B$5:$B$61,0)),0))</f>
        <v>0</v>
      </c>
      <c r="F239">
        <f>IF($P239&gt;0,0,IFERROR(INDEX(Factors!$E$5:$E$61,MATCH($J239,Factors!$B$5:$B$61,0)),0))</f>
        <v>0</v>
      </c>
      <c r="G239">
        <f>IF(P239&gt;0,0,IFERROR(INDEX(Factors!$K$5:$K$61,MATCH(J239,Factors!$B$5:$B$61,0)),0))</f>
        <v>0</v>
      </c>
      <c r="J239" t="str">
        <f t="shared" si="29"/>
        <v>S</v>
      </c>
      <c r="K239" t="str">
        <f t="shared" si="30"/>
        <v>S</v>
      </c>
      <c r="L239" t="s">
        <v>471</v>
      </c>
      <c r="M239">
        <f t="shared" si="34"/>
        <v>0</v>
      </c>
      <c r="N239">
        <f t="shared" si="32"/>
        <v>0</v>
      </c>
      <c r="P239">
        <f t="shared" si="33"/>
        <v>0</v>
      </c>
      <c r="Q239">
        <f t="shared" si="31"/>
        <v>0</v>
      </c>
    </row>
    <row r="240" spans="3:26" x14ac:dyDescent="0.25">
      <c r="C240" t="s">
        <v>472</v>
      </c>
      <c r="D240">
        <f>IF($P240&gt;0,0,IFERROR(INDEX(Factors!$C$5:$C$61,MATCH($J240,Factors!$B$5:$B$61,0)),0))</f>
        <v>0</v>
      </c>
      <c r="E240">
        <f>IF($P240&gt;0,0,IFERROR(INDEX(Factors!$D$5:$D$61,MATCH($J240,Factors!$B$5:$B$61,0)),0))</f>
        <v>0</v>
      </c>
      <c r="F240">
        <f>IF($P240&gt;0,0,IFERROR(INDEX(Factors!$E$5:$E$61,MATCH($J240,Factors!$B$5:$B$61,0)),0))</f>
        <v>0</v>
      </c>
      <c r="G240">
        <f>IF(P240&gt;0,0,IFERROR(INDEX(Factors!$K$5:$K$61,MATCH(J240,Factors!$B$5:$B$61,0)),0))</f>
        <v>0</v>
      </c>
      <c r="J240" t="str">
        <f t="shared" si="29"/>
        <v>A</v>
      </c>
      <c r="K240" t="str">
        <f t="shared" si="30"/>
        <v>A</v>
      </c>
      <c r="L240" t="s">
        <v>473</v>
      </c>
      <c r="M240">
        <f t="shared" si="34"/>
        <v>0</v>
      </c>
      <c r="N240">
        <f t="shared" si="32"/>
        <v>0</v>
      </c>
      <c r="P240">
        <f t="shared" si="33"/>
        <v>0</v>
      </c>
      <c r="Q240">
        <f t="shared" si="31"/>
        <v>0</v>
      </c>
    </row>
    <row r="241" spans="3:17" x14ac:dyDescent="0.25">
      <c r="C241" t="s">
        <v>474</v>
      </c>
      <c r="D241">
        <f>IF($P241&gt;0,0,IFERROR(INDEX(Factors!$C$5:$C$61,MATCH($J241,Factors!$B$5:$B$61,0)),0))</f>
        <v>0</v>
      </c>
      <c r="E241">
        <f>IF($P241&gt;0,0,IFERROR(INDEX(Factors!$D$5:$D$61,MATCH($J241,Factors!$B$5:$B$61,0)),0))</f>
        <v>0</v>
      </c>
      <c r="F241">
        <f>IF($P241&gt;0,0,IFERROR(INDEX(Factors!$E$5:$E$61,MATCH($J241,Factors!$B$5:$B$61,0)),0))</f>
        <v>0</v>
      </c>
      <c r="G241">
        <f>IF(P241&gt;0,0,IFERROR(INDEX(Factors!$K$5:$K$61,MATCH(J241,Factors!$B$5:$B$61,0)),0))</f>
        <v>0</v>
      </c>
      <c r="J241" t="str">
        <f t="shared" si="29"/>
        <v>C</v>
      </c>
      <c r="K241" t="str">
        <f t="shared" si="30"/>
        <v>C</v>
      </c>
      <c r="L241" t="s">
        <v>475</v>
      </c>
      <c r="M241">
        <f t="shared" si="34"/>
        <v>0</v>
      </c>
      <c r="N241">
        <f t="shared" si="32"/>
        <v>0</v>
      </c>
      <c r="P241">
        <f t="shared" si="33"/>
        <v>0</v>
      </c>
      <c r="Q241">
        <f t="shared" si="31"/>
        <v>0</v>
      </c>
    </row>
    <row r="242" spans="3:17" x14ac:dyDescent="0.25">
      <c r="C242" t="s">
        <v>476</v>
      </c>
      <c r="D242">
        <f>IF($P242&gt;0,0,IFERROR(INDEX(Factors!$C$5:$C$61,MATCH($J242,Factors!$B$5:$B$61,0)),0))</f>
        <v>0</v>
      </c>
      <c r="E242">
        <f>IF($P242&gt;0,0,IFERROR(INDEX(Factors!$D$5:$D$61,MATCH($J242,Factors!$B$5:$B$61,0)),0))</f>
        <v>0</v>
      </c>
      <c r="F242">
        <f>IF($P242&gt;0,0,IFERROR(INDEX(Factors!$E$5:$E$61,MATCH($J242,Factors!$B$5:$B$61,0)),0))</f>
        <v>0</v>
      </c>
      <c r="G242">
        <f>IF(P242&gt;0,0,IFERROR(INDEX(Factors!$K$5:$K$61,MATCH(J242,Factors!$B$5:$B$61,0)),0))</f>
        <v>0</v>
      </c>
      <c r="J242" t="str">
        <f t="shared" si="29"/>
        <v>E</v>
      </c>
      <c r="K242" t="str">
        <f t="shared" si="30"/>
        <v>E</v>
      </c>
      <c r="L242" t="s">
        <v>477</v>
      </c>
      <c r="M242">
        <f t="shared" si="34"/>
        <v>0</v>
      </c>
      <c r="N242">
        <f t="shared" si="32"/>
        <v>0</v>
      </c>
      <c r="P242">
        <f t="shared" si="33"/>
        <v>0</v>
      </c>
      <c r="Q242">
        <f t="shared" si="31"/>
        <v>0</v>
      </c>
    </row>
    <row r="243" spans="3:17" x14ac:dyDescent="0.25">
      <c r="C243" t="s">
        <v>478</v>
      </c>
      <c r="D243">
        <f>IF($P243&gt;0,0,IFERROR(INDEX(Factors!$C$5:$C$61,MATCH($J243,Factors!$B$5:$B$61,0)),0))</f>
        <v>0</v>
      </c>
      <c r="E243">
        <f>IF($P243&gt;0,0,IFERROR(INDEX(Factors!$D$5:$D$61,MATCH($J243,Factors!$B$5:$B$61,0)),0))</f>
        <v>0</v>
      </c>
      <c r="F243">
        <f>IF($P243&gt;0,0,IFERROR(INDEX(Factors!$E$5:$E$61,MATCH($J243,Factors!$B$5:$B$61,0)),0))</f>
        <v>0</v>
      </c>
      <c r="G243">
        <f>IF(P243&gt;0,0,IFERROR(INDEX(Factors!$K$5:$K$61,MATCH(J243,Factors!$B$5:$B$61,0)),0))</f>
        <v>0</v>
      </c>
      <c r="J243" t="str">
        <f t="shared" si="29"/>
        <v>F</v>
      </c>
      <c r="K243" t="str">
        <f t="shared" si="30"/>
        <v>F</v>
      </c>
      <c r="L243" t="s">
        <v>479</v>
      </c>
      <c r="M243">
        <f t="shared" si="34"/>
        <v>0</v>
      </c>
      <c r="N243">
        <f t="shared" si="32"/>
        <v>0</v>
      </c>
      <c r="P243">
        <f t="shared" si="33"/>
        <v>0</v>
      </c>
      <c r="Q243">
        <f t="shared" si="31"/>
        <v>0</v>
      </c>
    </row>
    <row r="244" spans="3:17" x14ac:dyDescent="0.25">
      <c r="C244" t="s">
        <v>480</v>
      </c>
      <c r="D244">
        <f>IF($P244&gt;0,0,IFERROR(INDEX(Factors!$C$5:$C$61,MATCH($J244,Factors!$B$5:$B$61,0)),0))</f>
        <v>0</v>
      </c>
      <c r="E244">
        <f>IF($P244&gt;0,0,IFERROR(INDEX(Factors!$D$5:$D$61,MATCH($J244,Factors!$B$5:$B$61,0)),0))</f>
        <v>0</v>
      </c>
      <c r="F244">
        <f>IF($P244&gt;0,0,IFERROR(INDEX(Factors!$E$5:$E$61,MATCH($J244,Factors!$B$5:$B$61,0)),0))</f>
        <v>0</v>
      </c>
      <c r="G244">
        <f>IF(P244&gt;0,0,IFERROR(INDEX(Factors!$K$5:$K$61,MATCH(J244,Factors!$B$5:$B$61,0)),0))</f>
        <v>0</v>
      </c>
      <c r="J244" t="str">
        <f t="shared" si="29"/>
        <v>H</v>
      </c>
      <c r="K244" t="str">
        <f t="shared" si="30"/>
        <v>H</v>
      </c>
      <c r="L244" t="s">
        <v>481</v>
      </c>
      <c r="M244">
        <f t="shared" si="34"/>
        <v>0</v>
      </c>
      <c r="N244">
        <f t="shared" si="32"/>
        <v>0</v>
      </c>
      <c r="P244">
        <f t="shared" si="33"/>
        <v>0</v>
      </c>
      <c r="Q244">
        <f t="shared" si="31"/>
        <v>0</v>
      </c>
    </row>
    <row r="245" spans="3:17" x14ac:dyDescent="0.25">
      <c r="C245" t="s">
        <v>482</v>
      </c>
      <c r="D245">
        <f>IF($P245&gt;0,0,IFERROR(INDEX(Factors!$C$5:$C$61,MATCH($J245,Factors!$B$5:$B$61,0)),0))</f>
        <v>0</v>
      </c>
      <c r="E245">
        <f>IF($P245&gt;0,0,IFERROR(INDEX(Factors!$D$5:$D$61,MATCH($J245,Factors!$B$5:$B$61,0)),0))</f>
        <v>0</v>
      </c>
      <c r="F245">
        <f>IF($P245&gt;0,0,IFERROR(INDEX(Factors!$E$5:$E$61,MATCH($J245,Factors!$B$5:$B$61,0)),0))</f>
        <v>0</v>
      </c>
      <c r="G245">
        <f>IF(P245&gt;0,0,IFERROR(INDEX(Factors!$K$5:$K$61,MATCH(J245,Factors!$B$5:$B$61,0)),0))</f>
        <v>0</v>
      </c>
      <c r="J245" t="str">
        <f t="shared" si="29"/>
        <v>K</v>
      </c>
      <c r="K245" t="str">
        <f t="shared" si="30"/>
        <v>K</v>
      </c>
      <c r="L245" t="s">
        <v>483</v>
      </c>
      <c r="M245">
        <f t="shared" si="34"/>
        <v>0</v>
      </c>
      <c r="N245">
        <f t="shared" si="32"/>
        <v>0</v>
      </c>
      <c r="P245">
        <f t="shared" si="33"/>
        <v>0</v>
      </c>
      <c r="Q245">
        <f t="shared" si="31"/>
        <v>0</v>
      </c>
    </row>
    <row r="246" spans="3:17" x14ac:dyDescent="0.25">
      <c r="C246" t="s">
        <v>484</v>
      </c>
      <c r="D246">
        <f>IF($P246&gt;0,0,IFERROR(INDEX(Factors!$C$5:$C$61,MATCH($J246,Factors!$B$5:$B$61,0)),0))</f>
        <v>0</v>
      </c>
      <c r="E246">
        <f>IF($P246&gt;0,0,IFERROR(INDEX(Factors!$D$5:$D$61,MATCH($J246,Factors!$B$5:$B$61,0)),0))</f>
        <v>0</v>
      </c>
      <c r="F246">
        <f>IF($P246&gt;0,0,IFERROR(INDEX(Factors!$E$5:$E$61,MATCH($J246,Factors!$B$5:$B$61,0)),0))</f>
        <v>0</v>
      </c>
      <c r="G246">
        <f>IF(P246&gt;0,0,IFERROR(INDEX(Factors!$K$5:$K$61,MATCH(J246,Factors!$B$5:$B$61,0)),0))</f>
        <v>0</v>
      </c>
      <c r="J246" t="str">
        <f t="shared" si="29"/>
        <v>L</v>
      </c>
      <c r="K246" t="str">
        <f t="shared" si="30"/>
        <v>L</v>
      </c>
      <c r="L246" t="s">
        <v>485</v>
      </c>
      <c r="M246">
        <f t="shared" si="34"/>
        <v>0</v>
      </c>
      <c r="N246">
        <f t="shared" si="32"/>
        <v>0</v>
      </c>
      <c r="P246">
        <f t="shared" si="33"/>
        <v>0</v>
      </c>
      <c r="Q246">
        <f t="shared" si="31"/>
        <v>0</v>
      </c>
    </row>
    <row r="247" spans="3:17" x14ac:dyDescent="0.25">
      <c r="C247" t="s">
        <v>486</v>
      </c>
      <c r="D247">
        <f>IF($P247&gt;0,0,IFERROR(INDEX(Factors!$C$5:$C$61,MATCH($J247,Factors!$B$5:$B$61,0)),0))</f>
        <v>0</v>
      </c>
      <c r="E247">
        <f>IF($P247&gt;0,0,IFERROR(INDEX(Factors!$D$5:$D$61,MATCH($J247,Factors!$B$5:$B$61,0)),0))</f>
        <v>0</v>
      </c>
      <c r="F247">
        <f>IF($P247&gt;0,0,IFERROR(INDEX(Factors!$E$5:$E$61,MATCH($J247,Factors!$B$5:$B$61,0)),0))</f>
        <v>0</v>
      </c>
      <c r="G247">
        <f>IF(P247&gt;0,0,IFERROR(INDEX(Factors!$K$5:$K$61,MATCH(J247,Factors!$B$5:$B$61,0)),0))</f>
        <v>0</v>
      </c>
      <c r="J247" t="str">
        <f t="shared" si="29"/>
        <v>O</v>
      </c>
      <c r="K247" t="str">
        <f t="shared" si="30"/>
        <v>O</v>
      </c>
      <c r="L247" t="s">
        <v>487</v>
      </c>
      <c r="M247">
        <f t="shared" si="34"/>
        <v>0</v>
      </c>
      <c r="N247">
        <f t="shared" si="32"/>
        <v>0</v>
      </c>
      <c r="P247">
        <f t="shared" si="33"/>
        <v>0</v>
      </c>
      <c r="Q247">
        <f t="shared" si="31"/>
        <v>0</v>
      </c>
    </row>
    <row r="248" spans="3:17" x14ac:dyDescent="0.25">
      <c r="C248" t="s">
        <v>488</v>
      </c>
      <c r="D248">
        <f>IF($P248&gt;0,0,IFERROR(INDEX(Factors!$C$5:$C$61,MATCH($J248,Factors!$B$5:$B$61,0)),0))</f>
        <v>0</v>
      </c>
      <c r="E248">
        <f>IF($P248&gt;0,0,IFERROR(INDEX(Factors!$D$5:$D$61,MATCH($J248,Factors!$B$5:$B$61,0)),0))</f>
        <v>0</v>
      </c>
      <c r="F248">
        <f>IF($P248&gt;0,0,IFERROR(INDEX(Factors!$E$5:$E$61,MATCH($J248,Factors!$B$5:$B$61,0)),0))</f>
        <v>0</v>
      </c>
      <c r="G248">
        <f>IF(P248&gt;0,0,IFERROR(INDEX(Factors!$K$5:$K$61,MATCH(J248,Factors!$B$5:$B$61,0)),0))</f>
        <v>0</v>
      </c>
      <c r="J248" t="str">
        <f t="shared" si="29"/>
        <v>P</v>
      </c>
      <c r="K248" t="str">
        <f t="shared" si="30"/>
        <v>P</v>
      </c>
      <c r="L248" t="s">
        <v>489</v>
      </c>
      <c r="M248">
        <f t="shared" si="34"/>
        <v>0</v>
      </c>
      <c r="N248">
        <f t="shared" si="32"/>
        <v>0</v>
      </c>
      <c r="P248">
        <f t="shared" si="33"/>
        <v>0</v>
      </c>
      <c r="Q248">
        <f t="shared" si="31"/>
        <v>0</v>
      </c>
    </row>
    <row r="249" spans="3:17" x14ac:dyDescent="0.25">
      <c r="C249" t="s">
        <v>490</v>
      </c>
      <c r="D249">
        <f>IF($P249&gt;0,0,IFERROR(INDEX(Factors!$C$5:$C$61,MATCH($J249,Factors!$B$5:$B$61,0)),0))</f>
        <v>0</v>
      </c>
      <c r="E249">
        <f>IF($P249&gt;0,0,IFERROR(INDEX(Factors!$D$5:$D$61,MATCH($J249,Factors!$B$5:$B$61,0)),0))</f>
        <v>0</v>
      </c>
      <c r="F249">
        <f>IF($P249&gt;0,0,IFERROR(INDEX(Factors!$E$5:$E$61,MATCH($J249,Factors!$B$5:$B$61,0)),0))</f>
        <v>0</v>
      </c>
      <c r="G249">
        <f>IF(P249&gt;0,0,IFERROR(INDEX(Factors!$K$5:$K$61,MATCH(J249,Factors!$B$5:$B$61,0)),0))</f>
        <v>0</v>
      </c>
      <c r="J249" t="str">
        <f t="shared" si="29"/>
        <v>R</v>
      </c>
      <c r="K249" t="str">
        <f t="shared" si="30"/>
        <v>R</v>
      </c>
      <c r="L249" t="s">
        <v>491</v>
      </c>
      <c r="M249">
        <f t="shared" si="34"/>
        <v>0</v>
      </c>
      <c r="N249">
        <f t="shared" si="32"/>
        <v>0</v>
      </c>
      <c r="P249">
        <f t="shared" si="33"/>
        <v>0</v>
      </c>
      <c r="Q249">
        <f t="shared" si="31"/>
        <v>0</v>
      </c>
    </row>
    <row r="250" spans="3:17" x14ac:dyDescent="0.25">
      <c r="C250" t="s">
        <v>492</v>
      </c>
      <c r="D250">
        <f>IF($P250&gt;0,0,IFERROR(INDEX(Factors!$C$5:$C$61,MATCH($J250,Factors!$B$5:$B$61,0)),0))</f>
        <v>0</v>
      </c>
      <c r="E250">
        <f>IF($P250&gt;0,0,IFERROR(INDEX(Factors!$D$5:$D$61,MATCH($J250,Factors!$B$5:$B$61,0)),0))</f>
        <v>0</v>
      </c>
      <c r="F250">
        <f>IF($P250&gt;0,0,IFERROR(INDEX(Factors!$E$5:$E$61,MATCH($J250,Factors!$B$5:$B$61,0)),0))</f>
        <v>0</v>
      </c>
      <c r="G250">
        <f>IF(P250&gt;0,0,IFERROR(INDEX(Factors!$K$5:$K$61,MATCH(J250,Factors!$B$5:$B$61,0)),0))</f>
        <v>0</v>
      </c>
      <c r="J250" t="str">
        <f t="shared" si="29"/>
        <v>S</v>
      </c>
      <c r="K250" t="str">
        <f t="shared" si="30"/>
        <v>S</v>
      </c>
      <c r="L250" t="s">
        <v>493</v>
      </c>
      <c r="M250">
        <f t="shared" si="34"/>
        <v>0</v>
      </c>
      <c r="N250">
        <f t="shared" si="32"/>
        <v>0</v>
      </c>
      <c r="P250">
        <f t="shared" si="33"/>
        <v>0</v>
      </c>
      <c r="Q250">
        <f t="shared" si="31"/>
        <v>0</v>
      </c>
    </row>
    <row r="251" spans="3:17" x14ac:dyDescent="0.25">
      <c r="C251" t="s">
        <v>494</v>
      </c>
      <c r="D251">
        <f>IF($P251&gt;0,0,IFERROR(INDEX(Factors!$C$5:$C$61,MATCH($J251,Factors!$B$5:$B$61,0)),0))</f>
        <v>0</v>
      </c>
      <c r="E251">
        <f>IF($P251&gt;0,0,IFERROR(INDEX(Factors!$D$5:$D$61,MATCH($J251,Factors!$B$5:$B$61,0)),0))</f>
        <v>0</v>
      </c>
      <c r="F251">
        <f>IF($P251&gt;0,0,IFERROR(INDEX(Factors!$E$5:$E$61,MATCH($J251,Factors!$B$5:$B$61,0)),0))</f>
        <v>0</v>
      </c>
      <c r="G251">
        <f>IF(P251&gt;0,0,IFERROR(INDEX(Factors!$K$5:$K$61,MATCH(J251,Factors!$B$5:$B$61,0)),0))</f>
        <v>0</v>
      </c>
      <c r="J251" t="str">
        <f t="shared" si="29"/>
        <v>A</v>
      </c>
      <c r="K251" t="str">
        <f t="shared" si="30"/>
        <v>A</v>
      </c>
      <c r="L251" t="s">
        <v>495</v>
      </c>
      <c r="M251">
        <f t="shared" si="34"/>
        <v>0</v>
      </c>
      <c r="N251">
        <f t="shared" si="32"/>
        <v>0</v>
      </c>
      <c r="P251">
        <f t="shared" si="33"/>
        <v>0</v>
      </c>
      <c r="Q251">
        <f t="shared" si="31"/>
        <v>0</v>
      </c>
    </row>
    <row r="252" spans="3:17" x14ac:dyDescent="0.25">
      <c r="C252" t="s">
        <v>496</v>
      </c>
      <c r="D252">
        <f>IF($P252&gt;0,0,IFERROR(INDEX(Factors!$C$5:$C$61,MATCH($J252,Factors!$B$5:$B$61,0)),0))</f>
        <v>0</v>
      </c>
      <c r="E252">
        <f>IF($P252&gt;0,0,IFERROR(INDEX(Factors!$D$5:$D$61,MATCH($J252,Factors!$B$5:$B$61,0)),0))</f>
        <v>0</v>
      </c>
      <c r="F252">
        <f>IF($P252&gt;0,0,IFERROR(INDEX(Factors!$E$5:$E$61,MATCH($J252,Factors!$B$5:$B$61,0)),0))</f>
        <v>0</v>
      </c>
      <c r="G252">
        <f>IF(P252&gt;0,0,IFERROR(INDEX(Factors!$K$5:$K$61,MATCH(J252,Factors!$B$5:$B$61,0)),0))</f>
        <v>0</v>
      </c>
      <c r="J252" t="str">
        <f t="shared" si="29"/>
        <v>C</v>
      </c>
      <c r="K252" t="str">
        <f t="shared" si="30"/>
        <v>C</v>
      </c>
      <c r="L252" t="s">
        <v>497</v>
      </c>
      <c r="M252">
        <f t="shared" si="34"/>
        <v>0</v>
      </c>
      <c r="N252">
        <f t="shared" si="32"/>
        <v>0</v>
      </c>
      <c r="P252">
        <f t="shared" si="33"/>
        <v>0</v>
      </c>
      <c r="Q252">
        <f t="shared" si="31"/>
        <v>0</v>
      </c>
    </row>
    <row r="253" spans="3:17" x14ac:dyDescent="0.25">
      <c r="C253" t="s">
        <v>498</v>
      </c>
      <c r="D253">
        <f>IF($P253&gt;0,0,IFERROR(INDEX(Factors!$C$5:$C$61,MATCH($J253,Factors!$B$5:$B$61,0)),0))</f>
        <v>0</v>
      </c>
      <c r="E253">
        <f>IF($P253&gt;0,0,IFERROR(INDEX(Factors!$D$5:$D$61,MATCH($J253,Factors!$B$5:$B$61,0)),0))</f>
        <v>0</v>
      </c>
      <c r="F253">
        <f>IF($P253&gt;0,0,IFERROR(INDEX(Factors!$E$5:$E$61,MATCH($J253,Factors!$B$5:$B$61,0)),0))</f>
        <v>0</v>
      </c>
      <c r="G253">
        <f>IF(P253&gt;0,0,IFERROR(INDEX(Factors!$K$5:$K$61,MATCH(J253,Factors!$B$5:$B$61,0)),0))</f>
        <v>0</v>
      </c>
      <c r="J253" t="str">
        <f t="shared" si="29"/>
        <v>E</v>
      </c>
      <c r="K253" t="str">
        <f t="shared" si="30"/>
        <v>E</v>
      </c>
      <c r="L253" t="s">
        <v>499</v>
      </c>
      <c r="M253">
        <f t="shared" si="34"/>
        <v>0</v>
      </c>
      <c r="N253">
        <f t="shared" si="32"/>
        <v>0</v>
      </c>
      <c r="P253">
        <f t="shared" si="33"/>
        <v>0</v>
      </c>
      <c r="Q253">
        <f t="shared" si="31"/>
        <v>0</v>
      </c>
    </row>
    <row r="254" spans="3:17" x14ac:dyDescent="0.25">
      <c r="C254" t="s">
        <v>500</v>
      </c>
      <c r="D254">
        <f>IF($P254&gt;0,0,IFERROR(INDEX(Factors!$C$5:$C$61,MATCH($J254,Factors!$B$5:$B$61,0)),0))</f>
        <v>0</v>
      </c>
      <c r="E254">
        <f>IF($P254&gt;0,0,IFERROR(INDEX(Factors!$D$5:$D$61,MATCH($J254,Factors!$B$5:$B$61,0)),0))</f>
        <v>0</v>
      </c>
      <c r="F254">
        <f>IF($P254&gt;0,0,IFERROR(INDEX(Factors!$E$5:$E$61,MATCH($J254,Factors!$B$5:$B$61,0)),0))</f>
        <v>0</v>
      </c>
      <c r="G254">
        <f>IF(P254&gt;0,0,IFERROR(INDEX(Factors!$K$5:$K$61,MATCH(J254,Factors!$B$5:$B$61,0)),0))</f>
        <v>0</v>
      </c>
      <c r="J254" t="str">
        <f t="shared" si="29"/>
        <v>F</v>
      </c>
      <c r="K254" t="str">
        <f t="shared" si="30"/>
        <v>F</v>
      </c>
      <c r="L254" t="s">
        <v>501</v>
      </c>
      <c r="M254">
        <f t="shared" si="34"/>
        <v>0</v>
      </c>
      <c r="N254">
        <f t="shared" si="32"/>
        <v>0</v>
      </c>
      <c r="P254">
        <f t="shared" si="33"/>
        <v>0</v>
      </c>
      <c r="Q254">
        <f t="shared" si="31"/>
        <v>0</v>
      </c>
    </row>
    <row r="255" spans="3:17" x14ac:dyDescent="0.25">
      <c r="C255" t="s">
        <v>502</v>
      </c>
      <c r="D255">
        <f>IF($P255&gt;0,0,IFERROR(INDEX(Factors!$C$5:$C$61,MATCH($J255,Factors!$B$5:$B$61,0)),0))</f>
        <v>0</v>
      </c>
      <c r="E255">
        <f>IF($P255&gt;0,0,IFERROR(INDEX(Factors!$D$5:$D$61,MATCH($J255,Factors!$B$5:$B$61,0)),0))</f>
        <v>0</v>
      </c>
      <c r="F255">
        <f>IF($P255&gt;0,0,IFERROR(INDEX(Factors!$E$5:$E$61,MATCH($J255,Factors!$B$5:$B$61,0)),0))</f>
        <v>0</v>
      </c>
      <c r="G255">
        <f>IF(P255&gt;0,0,IFERROR(INDEX(Factors!$K$5:$K$61,MATCH(J255,Factors!$B$5:$B$61,0)),0))</f>
        <v>0</v>
      </c>
      <c r="J255" t="str">
        <f t="shared" si="29"/>
        <v>H</v>
      </c>
      <c r="K255" t="str">
        <f t="shared" si="30"/>
        <v>H</v>
      </c>
      <c r="L255" t="s">
        <v>503</v>
      </c>
      <c r="M255">
        <f t="shared" si="34"/>
        <v>0</v>
      </c>
      <c r="N255">
        <f t="shared" si="32"/>
        <v>0</v>
      </c>
      <c r="P255">
        <f t="shared" si="33"/>
        <v>0</v>
      </c>
      <c r="Q255">
        <f t="shared" si="31"/>
        <v>0</v>
      </c>
    </row>
    <row r="256" spans="3:17" x14ac:dyDescent="0.25">
      <c r="C256" t="s">
        <v>504</v>
      </c>
      <c r="D256">
        <f>IF($P256&gt;0,0,IFERROR(INDEX(Factors!$C$5:$C$61,MATCH($J256,Factors!$B$5:$B$61,0)),0))</f>
        <v>0</v>
      </c>
      <c r="E256">
        <f>IF($P256&gt;0,0,IFERROR(INDEX(Factors!$D$5:$D$61,MATCH($J256,Factors!$B$5:$B$61,0)),0))</f>
        <v>0</v>
      </c>
      <c r="F256">
        <f>IF($P256&gt;0,0,IFERROR(INDEX(Factors!$E$5:$E$61,MATCH($J256,Factors!$B$5:$B$61,0)),0))</f>
        <v>0</v>
      </c>
      <c r="G256">
        <f>IF(P256&gt;0,0,IFERROR(INDEX(Factors!$K$5:$K$61,MATCH(J256,Factors!$B$5:$B$61,0)),0))</f>
        <v>0</v>
      </c>
      <c r="J256" t="str">
        <f t="shared" si="29"/>
        <v>K</v>
      </c>
      <c r="K256" t="str">
        <f t="shared" si="30"/>
        <v>K</v>
      </c>
      <c r="L256" t="s">
        <v>505</v>
      </c>
      <c r="M256">
        <f t="shared" si="34"/>
        <v>0</v>
      </c>
      <c r="N256">
        <f t="shared" si="32"/>
        <v>0</v>
      </c>
      <c r="P256">
        <f t="shared" si="33"/>
        <v>0</v>
      </c>
      <c r="Q256">
        <f t="shared" si="31"/>
        <v>0</v>
      </c>
    </row>
    <row r="257" spans="3:17" x14ac:dyDescent="0.25">
      <c r="C257" t="s">
        <v>506</v>
      </c>
      <c r="D257">
        <f>IF($P257&gt;0,0,IFERROR(INDEX(Factors!$C$5:$C$61,MATCH($J257,Factors!$B$5:$B$61,0)),0))</f>
        <v>0</v>
      </c>
      <c r="E257">
        <f>IF($P257&gt;0,0,IFERROR(INDEX(Factors!$D$5:$D$61,MATCH($J257,Factors!$B$5:$B$61,0)),0))</f>
        <v>0</v>
      </c>
      <c r="F257">
        <f>IF($P257&gt;0,0,IFERROR(INDEX(Factors!$E$5:$E$61,MATCH($J257,Factors!$B$5:$B$61,0)),0))</f>
        <v>0</v>
      </c>
      <c r="G257">
        <f>IF(P257&gt;0,0,IFERROR(INDEX(Factors!$K$5:$K$61,MATCH(J257,Factors!$B$5:$B$61,0)),0))</f>
        <v>0</v>
      </c>
      <c r="J257" t="str">
        <f t="shared" si="29"/>
        <v>L</v>
      </c>
      <c r="K257" t="str">
        <f t="shared" si="30"/>
        <v>L</v>
      </c>
      <c r="L257" t="s">
        <v>507</v>
      </c>
      <c r="M257">
        <f t="shared" si="34"/>
        <v>0</v>
      </c>
      <c r="N257">
        <f t="shared" si="32"/>
        <v>0</v>
      </c>
      <c r="P257">
        <f t="shared" si="33"/>
        <v>0</v>
      </c>
      <c r="Q257">
        <f t="shared" si="31"/>
        <v>0</v>
      </c>
    </row>
    <row r="258" spans="3:17" x14ac:dyDescent="0.25">
      <c r="C258" t="s">
        <v>508</v>
      </c>
      <c r="D258">
        <f>IF($P258&gt;0,0,IFERROR(INDEX(Factors!$C$5:$C$61,MATCH($J258,Factors!$B$5:$B$61,0)),0))</f>
        <v>0</v>
      </c>
      <c r="E258">
        <f>IF($P258&gt;0,0,IFERROR(INDEX(Factors!$D$5:$D$61,MATCH($J258,Factors!$B$5:$B$61,0)),0))</f>
        <v>0</v>
      </c>
      <c r="F258">
        <f>IF($P258&gt;0,0,IFERROR(INDEX(Factors!$E$5:$E$61,MATCH($J258,Factors!$B$5:$B$61,0)),0))</f>
        <v>0</v>
      </c>
      <c r="G258">
        <f>IF(P258&gt;0,0,IFERROR(INDEX(Factors!$K$5:$K$61,MATCH(J258,Factors!$B$5:$B$61,0)),0))</f>
        <v>0</v>
      </c>
      <c r="J258" t="str">
        <f t="shared" si="29"/>
        <v>O</v>
      </c>
      <c r="K258" t="str">
        <f t="shared" si="30"/>
        <v>O</v>
      </c>
      <c r="L258" t="s">
        <v>509</v>
      </c>
      <c r="M258">
        <f t="shared" si="34"/>
        <v>0</v>
      </c>
      <c r="N258">
        <f t="shared" si="32"/>
        <v>0</v>
      </c>
      <c r="P258">
        <f t="shared" si="33"/>
        <v>0</v>
      </c>
      <c r="Q258">
        <f t="shared" si="31"/>
        <v>0</v>
      </c>
    </row>
    <row r="259" spans="3:17" x14ac:dyDescent="0.25">
      <c r="C259" t="s">
        <v>510</v>
      </c>
      <c r="D259">
        <f>IF($P259&gt;0,0,IFERROR(INDEX(Factors!$C$5:$C$61,MATCH($J259,Factors!$B$5:$B$61,0)),0))</f>
        <v>0</v>
      </c>
      <c r="E259">
        <f>IF($P259&gt;0,0,IFERROR(INDEX(Factors!$D$5:$D$61,MATCH($J259,Factors!$B$5:$B$61,0)),0))</f>
        <v>0</v>
      </c>
      <c r="F259">
        <f>IF($P259&gt;0,0,IFERROR(INDEX(Factors!$E$5:$E$61,MATCH($J259,Factors!$B$5:$B$61,0)),0))</f>
        <v>0</v>
      </c>
      <c r="G259">
        <f>IF(P259&gt;0,0,IFERROR(INDEX(Factors!$K$5:$K$61,MATCH(J259,Factors!$B$5:$B$61,0)),0))</f>
        <v>0</v>
      </c>
      <c r="J259" t="str">
        <f t="shared" si="29"/>
        <v>P</v>
      </c>
      <c r="K259" t="str">
        <f t="shared" si="30"/>
        <v>P</v>
      </c>
      <c r="L259" t="s">
        <v>511</v>
      </c>
      <c r="M259">
        <f t="shared" si="34"/>
        <v>0</v>
      </c>
      <c r="N259">
        <f t="shared" si="32"/>
        <v>0</v>
      </c>
      <c r="P259">
        <f t="shared" si="33"/>
        <v>0</v>
      </c>
      <c r="Q259">
        <f t="shared" si="31"/>
        <v>0</v>
      </c>
    </row>
    <row r="260" spans="3:17" x14ac:dyDescent="0.25">
      <c r="C260" t="s">
        <v>512</v>
      </c>
      <c r="D260">
        <f>IF($P260&gt;0,0,IFERROR(INDEX(Factors!$C$5:$C$61,MATCH($J260,Factors!$B$5:$B$61,0)),0))</f>
        <v>0</v>
      </c>
      <c r="E260">
        <f>IF($P260&gt;0,0,IFERROR(INDEX(Factors!$D$5:$D$61,MATCH($J260,Factors!$B$5:$B$61,0)),0))</f>
        <v>0</v>
      </c>
      <c r="F260">
        <f>IF($P260&gt;0,0,IFERROR(INDEX(Factors!$E$5:$E$61,MATCH($J260,Factors!$B$5:$B$61,0)),0))</f>
        <v>0</v>
      </c>
      <c r="G260">
        <f>IF(P260&gt;0,0,IFERROR(INDEX(Factors!$K$5:$K$61,MATCH(J260,Factors!$B$5:$B$61,0)),0))</f>
        <v>0</v>
      </c>
      <c r="J260" t="str">
        <f t="shared" si="29"/>
        <v>S</v>
      </c>
      <c r="K260" t="str">
        <f t="shared" si="30"/>
        <v>S</v>
      </c>
      <c r="L260" t="s">
        <v>513</v>
      </c>
      <c r="M260">
        <f t="shared" si="34"/>
        <v>0</v>
      </c>
      <c r="N260">
        <f t="shared" si="32"/>
        <v>0</v>
      </c>
      <c r="P260">
        <f t="shared" si="33"/>
        <v>0</v>
      </c>
      <c r="Q260">
        <f t="shared" si="31"/>
        <v>0</v>
      </c>
    </row>
    <row r="261" spans="3:17" x14ac:dyDescent="0.25">
      <c r="C261" t="s">
        <v>514</v>
      </c>
      <c r="D261">
        <f>IF($P261&gt;0,0,IFERROR(INDEX(Factors!$C$5:$C$61,MATCH($J261,Factors!$B$5:$B$61,0)),0))</f>
        <v>0</v>
      </c>
      <c r="E261">
        <f>IF($P261&gt;0,0,IFERROR(INDEX(Factors!$D$5:$D$61,MATCH($J261,Factors!$B$5:$B$61,0)),0))</f>
        <v>0</v>
      </c>
      <c r="F261">
        <f>IF($P261&gt;0,0,IFERROR(INDEX(Factors!$E$5:$E$61,MATCH($J261,Factors!$B$5:$B$61,0)),0))</f>
        <v>0</v>
      </c>
      <c r="G261">
        <f>IF(P261&gt;0,0,IFERROR(INDEX(Factors!$K$5:$K$61,MATCH(J261,Factors!$B$5:$B$61,0)),0))</f>
        <v>0</v>
      </c>
      <c r="J261" t="str">
        <f t="shared" ref="J261:J324" si="35">IFERROR(RIGHT(C261,LEN(C261)-3),"")</f>
        <v>H</v>
      </c>
      <c r="K261" t="str">
        <f t="shared" ref="K261:K324" si="36">IF(LEN(C261)=3,C261,J261)</f>
        <v>H</v>
      </c>
      <c r="L261" t="s">
        <v>515</v>
      </c>
      <c r="M261">
        <f t="shared" si="34"/>
        <v>0</v>
      </c>
      <c r="N261">
        <f t="shared" si="32"/>
        <v>0</v>
      </c>
      <c r="P261">
        <f t="shared" si="33"/>
        <v>0</v>
      </c>
      <c r="Q261">
        <f t="shared" ref="Q261:Q324" si="37">IFERROR(SEARCH($Q$2,C261),0)</f>
        <v>0</v>
      </c>
    </row>
    <row r="262" spans="3:17" x14ac:dyDescent="0.25">
      <c r="C262" t="s">
        <v>516</v>
      </c>
      <c r="D262">
        <f>IF($P262&gt;0,0,IFERROR(INDEX(Factors!$C$5:$C$61,MATCH($J262,Factors!$B$5:$B$61,0)),0))</f>
        <v>0</v>
      </c>
      <c r="E262">
        <f>IF($P262&gt;0,0,IFERROR(INDEX(Factors!$D$5:$D$61,MATCH($J262,Factors!$B$5:$B$61,0)),0))</f>
        <v>0</v>
      </c>
      <c r="F262">
        <f>IF($P262&gt;0,0,IFERROR(INDEX(Factors!$E$5:$E$61,MATCH($J262,Factors!$B$5:$B$61,0)),0))</f>
        <v>0</v>
      </c>
      <c r="G262">
        <f>IF(P262&gt;0,0,IFERROR(INDEX(Factors!$K$5:$K$61,MATCH(J262,Factors!$B$5:$B$61,0)),0))</f>
        <v>0</v>
      </c>
      <c r="J262" t="str">
        <f t="shared" si="35"/>
        <v>K</v>
      </c>
      <c r="K262" t="str">
        <f t="shared" si="36"/>
        <v>K</v>
      </c>
      <c r="L262" t="s">
        <v>517</v>
      </c>
      <c r="M262">
        <f t="shared" si="34"/>
        <v>0</v>
      </c>
      <c r="N262">
        <f t="shared" ref="N262:N325" si="38">INDEX($AD$3:$AD$56,MATCH(M262,$AC$3:$AC$56,0))</f>
        <v>0</v>
      </c>
      <c r="P262">
        <f t="shared" ref="P262:P325" si="39">SUM(Q262:U262)</f>
        <v>0</v>
      </c>
      <c r="Q262">
        <f t="shared" si="37"/>
        <v>0</v>
      </c>
    </row>
    <row r="263" spans="3:17" x14ac:dyDescent="0.25">
      <c r="C263" t="s">
        <v>518</v>
      </c>
      <c r="D263">
        <f>IF($P263&gt;0,0,IFERROR(INDEX(Factors!$C$5:$C$61,MATCH($J263,Factors!$B$5:$B$61,0)),0))</f>
        <v>0</v>
      </c>
      <c r="E263">
        <f>IF($P263&gt;0,0,IFERROR(INDEX(Factors!$D$5:$D$61,MATCH($J263,Factors!$B$5:$B$61,0)),0))</f>
        <v>0</v>
      </c>
      <c r="F263">
        <f>IF($P263&gt;0,0,IFERROR(INDEX(Factors!$E$5:$E$61,MATCH($J263,Factors!$B$5:$B$61,0)),0))</f>
        <v>0</v>
      </c>
      <c r="G263">
        <f>IF(P263&gt;0,0,IFERROR(INDEX(Factors!$K$5:$K$61,MATCH(J263,Factors!$B$5:$B$61,0)),0))</f>
        <v>0</v>
      </c>
      <c r="J263" t="str">
        <f t="shared" si="35"/>
        <v>L</v>
      </c>
      <c r="K263" t="str">
        <f t="shared" si="36"/>
        <v>L</v>
      </c>
      <c r="L263" t="s">
        <v>519</v>
      </c>
      <c r="M263">
        <f t="shared" si="34"/>
        <v>0</v>
      </c>
      <c r="N263">
        <f t="shared" si="38"/>
        <v>0</v>
      </c>
      <c r="P263">
        <f t="shared" si="39"/>
        <v>0</v>
      </c>
      <c r="Q263">
        <f t="shared" si="37"/>
        <v>0</v>
      </c>
    </row>
    <row r="264" spans="3:17" x14ac:dyDescent="0.25">
      <c r="C264" t="s">
        <v>520</v>
      </c>
      <c r="D264">
        <f>IF($P264&gt;0,0,IFERROR(INDEX(Factors!$C$5:$C$61,MATCH($J264,Factors!$B$5:$B$61,0)),0))</f>
        <v>0</v>
      </c>
      <c r="E264">
        <f>IF($P264&gt;0,0,IFERROR(INDEX(Factors!$D$5:$D$61,MATCH($J264,Factors!$B$5:$B$61,0)),0))</f>
        <v>0</v>
      </c>
      <c r="F264">
        <f>IF($P264&gt;0,0,IFERROR(INDEX(Factors!$E$5:$E$61,MATCH($J264,Factors!$B$5:$B$61,0)),0))</f>
        <v>0</v>
      </c>
      <c r="G264">
        <f>IF(P264&gt;0,0,IFERROR(INDEX(Factors!$K$5:$K$61,MATCH(J264,Factors!$B$5:$B$61,0)),0))</f>
        <v>0</v>
      </c>
      <c r="J264" t="str">
        <f t="shared" si="35"/>
        <v>N</v>
      </c>
      <c r="K264" t="str">
        <f t="shared" si="36"/>
        <v>N</v>
      </c>
      <c r="L264" t="s">
        <v>521</v>
      </c>
      <c r="M264">
        <f t="shared" si="34"/>
        <v>0</v>
      </c>
      <c r="N264">
        <f t="shared" si="38"/>
        <v>0</v>
      </c>
      <c r="P264">
        <f t="shared" si="39"/>
        <v>0</v>
      </c>
      <c r="Q264">
        <f t="shared" si="37"/>
        <v>0</v>
      </c>
    </row>
    <row r="265" spans="3:17" x14ac:dyDescent="0.25">
      <c r="C265" t="s">
        <v>522</v>
      </c>
      <c r="D265">
        <f>IF($P265&gt;0,0,IFERROR(INDEX(Factors!$C$5:$C$61,MATCH($J265,Factors!$B$5:$B$61,0)),0))</f>
        <v>0</v>
      </c>
      <c r="E265">
        <f>IF($P265&gt;0,0,IFERROR(INDEX(Factors!$D$5:$D$61,MATCH($J265,Factors!$B$5:$B$61,0)),0))</f>
        <v>0</v>
      </c>
      <c r="F265">
        <f>IF($P265&gt;0,0,IFERROR(INDEX(Factors!$E$5:$E$61,MATCH($J265,Factors!$B$5:$B$61,0)),0))</f>
        <v>0</v>
      </c>
      <c r="G265">
        <f>IF(P265&gt;0,0,IFERROR(INDEX(Factors!$K$5:$K$61,MATCH(J265,Factors!$B$5:$B$61,0)),0))</f>
        <v>0</v>
      </c>
      <c r="J265" t="str">
        <f t="shared" si="35"/>
        <v>O</v>
      </c>
      <c r="K265" t="str">
        <f t="shared" si="36"/>
        <v>O</v>
      </c>
      <c r="L265" t="s">
        <v>523</v>
      </c>
      <c r="M265">
        <f t="shared" ref="M265:M328" si="40">INDEX($AA$3:$AA$226,MATCH(K265,$Z$3:$Z$226,0))</f>
        <v>0</v>
      </c>
      <c r="N265">
        <f t="shared" si="38"/>
        <v>0</v>
      </c>
      <c r="P265">
        <f t="shared" si="39"/>
        <v>0</v>
      </c>
      <c r="Q265">
        <f t="shared" si="37"/>
        <v>0</v>
      </c>
    </row>
    <row r="266" spans="3:17" x14ac:dyDescent="0.25">
      <c r="C266" t="s">
        <v>524</v>
      </c>
      <c r="D266">
        <f>IF($P266&gt;0,0,IFERROR(INDEX(Factors!$C$5:$C$61,MATCH($J266,Factors!$B$5:$B$61,0)),0))</f>
        <v>0</v>
      </c>
      <c r="E266">
        <f>IF($P266&gt;0,0,IFERROR(INDEX(Factors!$D$5:$D$61,MATCH($J266,Factors!$B$5:$B$61,0)),0))</f>
        <v>0</v>
      </c>
      <c r="F266">
        <f>IF($P266&gt;0,0,IFERROR(INDEX(Factors!$E$5:$E$61,MATCH($J266,Factors!$B$5:$B$61,0)),0))</f>
        <v>0</v>
      </c>
      <c r="G266">
        <f>IF(P266&gt;0,0,IFERROR(INDEX(Factors!$K$5:$K$61,MATCH(J266,Factors!$B$5:$B$61,0)),0))</f>
        <v>0</v>
      </c>
      <c r="J266" t="str">
        <f t="shared" si="35"/>
        <v>R</v>
      </c>
      <c r="K266" t="str">
        <f t="shared" si="36"/>
        <v>R</v>
      </c>
      <c r="L266" t="s">
        <v>525</v>
      </c>
      <c r="M266">
        <f t="shared" si="40"/>
        <v>0</v>
      </c>
      <c r="N266">
        <f t="shared" si="38"/>
        <v>0</v>
      </c>
      <c r="P266">
        <f t="shared" si="39"/>
        <v>0</v>
      </c>
      <c r="Q266">
        <f t="shared" si="37"/>
        <v>0</v>
      </c>
    </row>
    <row r="267" spans="3:17" x14ac:dyDescent="0.25">
      <c r="C267" t="s">
        <v>526</v>
      </c>
      <c r="D267">
        <f>IF($P267&gt;0,0,IFERROR(INDEX(Factors!$C$5:$C$61,MATCH($J267,Factors!$B$5:$B$61,0)),0))</f>
        <v>0</v>
      </c>
      <c r="E267">
        <f>IF($P267&gt;0,0,IFERROR(INDEX(Factors!$D$5:$D$61,MATCH($J267,Factors!$B$5:$B$61,0)),0))</f>
        <v>0</v>
      </c>
      <c r="F267">
        <f>IF($P267&gt;0,0,IFERROR(INDEX(Factors!$E$5:$E$61,MATCH($J267,Factors!$B$5:$B$61,0)),0))</f>
        <v>0</v>
      </c>
      <c r="G267">
        <f>IF(P267&gt;0,0,IFERROR(INDEX(Factors!$K$5:$K$61,MATCH(J267,Factors!$B$5:$B$61,0)),0))</f>
        <v>0</v>
      </c>
      <c r="J267" t="str">
        <f t="shared" si="35"/>
        <v>WG</v>
      </c>
      <c r="K267" t="str">
        <f t="shared" si="36"/>
        <v>WG</v>
      </c>
      <c r="L267" t="s">
        <v>527</v>
      </c>
      <c r="M267">
        <f t="shared" si="40"/>
        <v>0</v>
      </c>
      <c r="N267">
        <f t="shared" si="38"/>
        <v>0</v>
      </c>
      <c r="P267">
        <f t="shared" si="39"/>
        <v>0</v>
      </c>
      <c r="Q267">
        <f t="shared" si="37"/>
        <v>0</v>
      </c>
    </row>
    <row r="268" spans="3:17" x14ac:dyDescent="0.25">
      <c r="C268" t="s">
        <v>528</v>
      </c>
      <c r="D268">
        <f>IF($P268&gt;0,0,IFERROR(INDEX(Factors!$C$5:$C$61,MATCH($J268,Factors!$B$5:$B$61,0)),0))</f>
        <v>0</v>
      </c>
      <c r="E268">
        <f>IF($P268&gt;0,0,IFERROR(INDEX(Factors!$D$5:$D$61,MATCH($J268,Factors!$B$5:$B$61,0)),0))</f>
        <v>0</v>
      </c>
      <c r="F268">
        <f>IF($P268&gt;0,0,IFERROR(INDEX(Factors!$E$5:$E$61,MATCH($J268,Factors!$B$5:$B$61,0)),0))</f>
        <v>0</v>
      </c>
      <c r="G268">
        <f>IF(P268&gt;0,0,IFERROR(INDEX(Factors!$K$5:$K$61,MATCH(J268,Factors!$B$5:$B$61,0)),0))</f>
        <v>0</v>
      </c>
      <c r="J268" t="str">
        <f t="shared" si="35"/>
        <v>H</v>
      </c>
      <c r="K268" t="str">
        <f t="shared" si="36"/>
        <v>H</v>
      </c>
      <c r="L268" t="s">
        <v>529</v>
      </c>
      <c r="M268">
        <f t="shared" si="40"/>
        <v>0</v>
      </c>
      <c r="N268">
        <f t="shared" si="38"/>
        <v>0</v>
      </c>
      <c r="P268">
        <f t="shared" si="39"/>
        <v>0</v>
      </c>
      <c r="Q268">
        <f t="shared" si="37"/>
        <v>0</v>
      </c>
    </row>
    <row r="269" spans="3:17" x14ac:dyDescent="0.25">
      <c r="C269" t="s">
        <v>530</v>
      </c>
      <c r="D269">
        <f>IF($P269&gt;0,0,IFERROR(INDEX(Factors!$C$5:$C$61,MATCH($J269,Factors!$B$5:$B$61,0)),0))</f>
        <v>0</v>
      </c>
      <c r="E269">
        <f>IF($P269&gt;0,0,IFERROR(INDEX(Factors!$D$5:$D$61,MATCH($J269,Factors!$B$5:$B$61,0)),0))</f>
        <v>0</v>
      </c>
      <c r="F269">
        <f>IF($P269&gt;0,0,IFERROR(INDEX(Factors!$E$5:$E$61,MATCH($J269,Factors!$B$5:$B$61,0)),0))</f>
        <v>0</v>
      </c>
      <c r="G269">
        <f>IF(P269&gt;0,0,IFERROR(INDEX(Factors!$K$5:$K$61,MATCH(J269,Factors!$B$5:$B$61,0)),0))</f>
        <v>0</v>
      </c>
      <c r="J269" t="str">
        <f t="shared" si="35"/>
        <v>K</v>
      </c>
      <c r="K269" t="str">
        <f t="shared" si="36"/>
        <v>K</v>
      </c>
      <c r="L269" t="s">
        <v>531</v>
      </c>
      <c r="M269">
        <f t="shared" si="40"/>
        <v>0</v>
      </c>
      <c r="N269">
        <f t="shared" si="38"/>
        <v>0</v>
      </c>
      <c r="P269">
        <f t="shared" si="39"/>
        <v>0</v>
      </c>
      <c r="Q269">
        <f t="shared" si="37"/>
        <v>0</v>
      </c>
    </row>
    <row r="270" spans="3:17" x14ac:dyDescent="0.25">
      <c r="C270" t="s">
        <v>532</v>
      </c>
      <c r="D270">
        <f>IF($P270&gt;0,0,IFERROR(INDEX(Factors!$C$5:$C$61,MATCH($J270,Factors!$B$5:$B$61,0)),0))</f>
        <v>0</v>
      </c>
      <c r="E270">
        <f>IF($P270&gt;0,0,IFERROR(INDEX(Factors!$D$5:$D$61,MATCH($J270,Factors!$B$5:$B$61,0)),0))</f>
        <v>0</v>
      </c>
      <c r="F270">
        <f>IF($P270&gt;0,0,IFERROR(INDEX(Factors!$E$5:$E$61,MATCH($J270,Factors!$B$5:$B$61,0)),0))</f>
        <v>0</v>
      </c>
      <c r="G270">
        <f>IF(P270&gt;0,0,IFERROR(INDEX(Factors!$K$5:$K$61,MATCH(J270,Factors!$B$5:$B$61,0)),0))</f>
        <v>0</v>
      </c>
      <c r="J270" t="str">
        <f t="shared" si="35"/>
        <v>L</v>
      </c>
      <c r="K270" t="str">
        <f t="shared" si="36"/>
        <v>L</v>
      </c>
      <c r="L270" t="s">
        <v>533</v>
      </c>
      <c r="M270">
        <f t="shared" si="40"/>
        <v>0</v>
      </c>
      <c r="N270">
        <f t="shared" si="38"/>
        <v>0</v>
      </c>
      <c r="P270">
        <f t="shared" si="39"/>
        <v>0</v>
      </c>
      <c r="Q270">
        <f t="shared" si="37"/>
        <v>0</v>
      </c>
    </row>
    <row r="271" spans="3:17" x14ac:dyDescent="0.25">
      <c r="C271" t="s">
        <v>534</v>
      </c>
      <c r="D271">
        <f>IF($P271&gt;0,0,IFERROR(INDEX(Factors!$C$5:$C$61,MATCH($J271,Factors!$B$5:$B$61,0)),0))</f>
        <v>0</v>
      </c>
      <c r="E271">
        <f>IF($P271&gt;0,0,IFERROR(INDEX(Factors!$D$5:$D$61,MATCH($J271,Factors!$B$5:$B$61,0)),0))</f>
        <v>0</v>
      </c>
      <c r="F271">
        <f>IF($P271&gt;0,0,IFERROR(INDEX(Factors!$E$5:$E$61,MATCH($J271,Factors!$B$5:$B$61,0)),0))</f>
        <v>0</v>
      </c>
      <c r="G271">
        <f>IF(P271&gt;0,0,IFERROR(INDEX(Factors!$K$5:$K$61,MATCH(J271,Factors!$B$5:$B$61,0)),0))</f>
        <v>0</v>
      </c>
      <c r="J271" t="str">
        <f t="shared" si="35"/>
        <v>N</v>
      </c>
      <c r="K271" t="str">
        <f t="shared" si="36"/>
        <v>N</v>
      </c>
      <c r="L271" t="s">
        <v>535</v>
      </c>
      <c r="M271">
        <f t="shared" si="40"/>
        <v>0</v>
      </c>
      <c r="N271">
        <f t="shared" si="38"/>
        <v>0</v>
      </c>
      <c r="P271">
        <f t="shared" si="39"/>
        <v>0</v>
      </c>
      <c r="Q271">
        <f t="shared" si="37"/>
        <v>0</v>
      </c>
    </row>
    <row r="272" spans="3:17" x14ac:dyDescent="0.25">
      <c r="C272" t="s">
        <v>536</v>
      </c>
      <c r="D272">
        <f>IF($P272&gt;0,0,IFERROR(INDEX(Factors!$C$5:$C$61,MATCH($J272,Factors!$B$5:$B$61,0)),0))</f>
        <v>0</v>
      </c>
      <c r="E272">
        <f>IF($P272&gt;0,0,IFERROR(INDEX(Factors!$D$5:$D$61,MATCH($J272,Factors!$B$5:$B$61,0)),0))</f>
        <v>0</v>
      </c>
      <c r="F272">
        <f>IF($P272&gt;0,0,IFERROR(INDEX(Factors!$E$5:$E$61,MATCH($J272,Factors!$B$5:$B$61,0)),0))</f>
        <v>0</v>
      </c>
      <c r="G272">
        <f>IF(P272&gt;0,0,IFERROR(INDEX(Factors!$K$5:$K$61,MATCH(J272,Factors!$B$5:$B$61,0)),0))</f>
        <v>0</v>
      </c>
      <c r="J272" t="str">
        <f t="shared" si="35"/>
        <v>O</v>
      </c>
      <c r="K272" t="str">
        <f t="shared" si="36"/>
        <v>O</v>
      </c>
      <c r="L272" t="s">
        <v>537</v>
      </c>
      <c r="M272">
        <f t="shared" si="40"/>
        <v>0</v>
      </c>
      <c r="N272">
        <f t="shared" si="38"/>
        <v>0</v>
      </c>
      <c r="P272">
        <f t="shared" si="39"/>
        <v>0</v>
      </c>
      <c r="Q272">
        <f t="shared" si="37"/>
        <v>0</v>
      </c>
    </row>
    <row r="273" spans="3:17" x14ac:dyDescent="0.25">
      <c r="C273" t="s">
        <v>538</v>
      </c>
      <c r="D273">
        <f>IF($P273&gt;0,0,IFERROR(INDEX(Factors!$C$5:$C$61,MATCH($J273,Factors!$B$5:$B$61,0)),0))</f>
        <v>0</v>
      </c>
      <c r="E273">
        <f>IF($P273&gt;0,0,IFERROR(INDEX(Factors!$D$5:$D$61,MATCH($J273,Factors!$B$5:$B$61,0)),0))</f>
        <v>0</v>
      </c>
      <c r="F273">
        <f>IF($P273&gt;0,0,IFERROR(INDEX(Factors!$E$5:$E$61,MATCH($J273,Factors!$B$5:$B$61,0)),0))</f>
        <v>0</v>
      </c>
      <c r="G273">
        <f>IF(P273&gt;0,0,IFERROR(INDEX(Factors!$K$5:$K$61,MATCH(J273,Factors!$B$5:$B$61,0)),0))</f>
        <v>0</v>
      </c>
      <c r="J273" t="str">
        <f t="shared" si="35"/>
        <v>R</v>
      </c>
      <c r="K273" t="str">
        <f t="shared" si="36"/>
        <v>R</v>
      </c>
      <c r="L273" t="s">
        <v>539</v>
      </c>
      <c r="M273">
        <f t="shared" si="40"/>
        <v>0</v>
      </c>
      <c r="N273">
        <f t="shared" si="38"/>
        <v>0</v>
      </c>
      <c r="P273">
        <f t="shared" si="39"/>
        <v>0</v>
      </c>
      <c r="Q273">
        <f t="shared" si="37"/>
        <v>0</v>
      </c>
    </row>
    <row r="274" spans="3:17" x14ac:dyDescent="0.25">
      <c r="C274" t="s">
        <v>540</v>
      </c>
      <c r="D274">
        <f>IF($P274&gt;0,0,IFERROR(INDEX(Factors!$C$5:$C$61,MATCH($J274,Factors!$B$5:$B$61,0)),0))</f>
        <v>0</v>
      </c>
      <c r="E274">
        <f>IF($P274&gt;0,0,IFERROR(INDEX(Factors!$D$5:$D$61,MATCH($J274,Factors!$B$5:$B$61,0)),0))</f>
        <v>0</v>
      </c>
      <c r="F274">
        <f>IF($P274&gt;0,0,IFERROR(INDEX(Factors!$E$5:$E$61,MATCH($J274,Factors!$B$5:$B$61,0)),0))</f>
        <v>0</v>
      </c>
      <c r="G274">
        <f>IF(P274&gt;0,0,IFERROR(INDEX(Factors!$K$5:$K$61,MATCH(J274,Factors!$B$5:$B$61,0)),0))</f>
        <v>0</v>
      </c>
      <c r="J274" t="str">
        <f t="shared" si="35"/>
        <v>W</v>
      </c>
      <c r="K274" t="str">
        <f t="shared" si="36"/>
        <v>W</v>
      </c>
      <c r="L274" t="s">
        <v>541</v>
      </c>
      <c r="M274">
        <f t="shared" si="40"/>
        <v>0</v>
      </c>
      <c r="N274">
        <f t="shared" si="38"/>
        <v>0</v>
      </c>
      <c r="P274">
        <f t="shared" si="39"/>
        <v>0</v>
      </c>
      <c r="Q274">
        <f t="shared" si="37"/>
        <v>0</v>
      </c>
    </row>
    <row r="275" spans="3:17" x14ac:dyDescent="0.25">
      <c r="C275" t="s">
        <v>542</v>
      </c>
      <c r="D275">
        <f>IF($P275&gt;0,0,IFERROR(INDEX(Factors!$C$5:$C$61,MATCH($J275,Factors!$B$5:$B$61,0)),0))</f>
        <v>0</v>
      </c>
      <c r="E275">
        <f>IF($P275&gt;0,0,IFERROR(INDEX(Factors!$D$5:$D$61,MATCH($J275,Factors!$B$5:$B$61,0)),0))</f>
        <v>0</v>
      </c>
      <c r="F275">
        <f>IF($P275&gt;0,0,IFERROR(INDEX(Factors!$E$5:$E$61,MATCH($J275,Factors!$B$5:$B$61,0)),0))</f>
        <v>0</v>
      </c>
      <c r="G275">
        <f>IF(P275&gt;0,0,IFERROR(INDEX(Factors!$K$5:$K$61,MATCH(J275,Factors!$B$5:$B$61,0)),0))</f>
        <v>0</v>
      </c>
      <c r="J275" t="str">
        <f t="shared" si="35"/>
        <v>WG</v>
      </c>
      <c r="K275" t="str">
        <f t="shared" si="36"/>
        <v>WG</v>
      </c>
      <c r="L275" t="s">
        <v>543</v>
      </c>
      <c r="M275">
        <f t="shared" si="40"/>
        <v>0</v>
      </c>
      <c r="N275">
        <f t="shared" si="38"/>
        <v>0</v>
      </c>
      <c r="P275">
        <f t="shared" si="39"/>
        <v>0</v>
      </c>
      <c r="Q275">
        <f t="shared" si="37"/>
        <v>0</v>
      </c>
    </row>
    <row r="276" spans="3:17" x14ac:dyDescent="0.25">
      <c r="C276" t="s">
        <v>544</v>
      </c>
      <c r="D276">
        <f>IF($P276&gt;0,0,IFERROR(INDEX(Factors!$C$5:$C$61,MATCH($J276,Factors!$B$5:$B$61,0)),0))</f>
        <v>0</v>
      </c>
      <c r="E276">
        <f>IF($P276&gt;0,0,IFERROR(INDEX(Factors!$D$5:$D$61,MATCH($J276,Factors!$B$5:$B$61,0)),0))</f>
        <v>0</v>
      </c>
      <c r="F276">
        <f>IF($P276&gt;0,0,IFERROR(INDEX(Factors!$E$5:$E$61,MATCH($J276,Factors!$B$5:$B$61,0)),0))</f>
        <v>0</v>
      </c>
      <c r="G276">
        <f>IF(P276&gt;0,0,IFERROR(INDEX(Factors!$K$5:$K$61,MATCH(J276,Factors!$B$5:$B$61,0)),0))</f>
        <v>0</v>
      </c>
      <c r="J276" t="str">
        <f t="shared" si="35"/>
        <v>H</v>
      </c>
      <c r="K276" t="str">
        <f t="shared" si="36"/>
        <v>H</v>
      </c>
      <c r="L276" t="s">
        <v>545</v>
      </c>
      <c r="M276">
        <f t="shared" si="40"/>
        <v>0</v>
      </c>
      <c r="N276">
        <f t="shared" si="38"/>
        <v>0</v>
      </c>
      <c r="P276">
        <f t="shared" si="39"/>
        <v>0</v>
      </c>
      <c r="Q276">
        <f t="shared" si="37"/>
        <v>0</v>
      </c>
    </row>
    <row r="277" spans="3:17" x14ac:dyDescent="0.25">
      <c r="C277" t="s">
        <v>546</v>
      </c>
      <c r="D277">
        <f>IF($P277&gt;0,0,IFERROR(INDEX(Factors!$C$5:$C$61,MATCH($J277,Factors!$B$5:$B$61,0)),0))</f>
        <v>0</v>
      </c>
      <c r="E277">
        <f>IF($P277&gt;0,0,IFERROR(INDEX(Factors!$D$5:$D$61,MATCH($J277,Factors!$B$5:$B$61,0)),0))</f>
        <v>0</v>
      </c>
      <c r="F277">
        <f>IF($P277&gt;0,0,IFERROR(INDEX(Factors!$E$5:$E$61,MATCH($J277,Factors!$B$5:$B$61,0)),0))</f>
        <v>0</v>
      </c>
      <c r="G277">
        <f>IF(P277&gt;0,0,IFERROR(INDEX(Factors!$K$5:$K$61,MATCH(J277,Factors!$B$5:$B$61,0)),0))</f>
        <v>0</v>
      </c>
      <c r="J277" t="str">
        <f t="shared" si="35"/>
        <v>K</v>
      </c>
      <c r="K277" t="str">
        <f t="shared" si="36"/>
        <v>K</v>
      </c>
      <c r="L277" t="s">
        <v>547</v>
      </c>
      <c r="M277">
        <f t="shared" si="40"/>
        <v>0</v>
      </c>
      <c r="N277">
        <f t="shared" si="38"/>
        <v>0</v>
      </c>
      <c r="P277">
        <f t="shared" si="39"/>
        <v>0</v>
      </c>
      <c r="Q277">
        <f t="shared" si="37"/>
        <v>0</v>
      </c>
    </row>
    <row r="278" spans="3:17" x14ac:dyDescent="0.25">
      <c r="C278" t="s">
        <v>548</v>
      </c>
      <c r="D278">
        <f>IF($P278&gt;0,0,IFERROR(INDEX(Factors!$C$5:$C$61,MATCH($J278,Factors!$B$5:$B$61,0)),0))</f>
        <v>0</v>
      </c>
      <c r="E278">
        <f>IF($P278&gt;0,0,IFERROR(INDEX(Factors!$D$5:$D$61,MATCH($J278,Factors!$B$5:$B$61,0)),0))</f>
        <v>0</v>
      </c>
      <c r="F278">
        <f>IF($P278&gt;0,0,IFERROR(INDEX(Factors!$E$5:$E$61,MATCH($J278,Factors!$B$5:$B$61,0)),0))</f>
        <v>0</v>
      </c>
      <c r="G278">
        <f>IF(P278&gt;0,0,IFERROR(INDEX(Factors!$K$5:$K$61,MATCH(J278,Factors!$B$5:$B$61,0)),0))</f>
        <v>0</v>
      </c>
      <c r="J278" t="str">
        <f t="shared" si="35"/>
        <v>L</v>
      </c>
      <c r="K278" t="str">
        <f t="shared" si="36"/>
        <v>L</v>
      </c>
      <c r="L278" t="s">
        <v>549</v>
      </c>
      <c r="M278">
        <f t="shared" si="40"/>
        <v>0</v>
      </c>
      <c r="N278">
        <f t="shared" si="38"/>
        <v>0</v>
      </c>
      <c r="P278">
        <f t="shared" si="39"/>
        <v>0</v>
      </c>
      <c r="Q278">
        <f t="shared" si="37"/>
        <v>0</v>
      </c>
    </row>
    <row r="279" spans="3:17" x14ac:dyDescent="0.25">
      <c r="C279" t="s">
        <v>550</v>
      </c>
      <c r="D279">
        <f>IF($P279&gt;0,0,IFERROR(INDEX(Factors!$C$5:$C$61,MATCH($J279,Factors!$B$5:$B$61,0)),0))</f>
        <v>0</v>
      </c>
      <c r="E279">
        <f>IF($P279&gt;0,0,IFERROR(INDEX(Factors!$D$5:$D$61,MATCH($J279,Factors!$B$5:$B$61,0)),0))</f>
        <v>0</v>
      </c>
      <c r="F279">
        <f>IF($P279&gt;0,0,IFERROR(INDEX(Factors!$E$5:$E$61,MATCH($J279,Factors!$B$5:$B$61,0)),0))</f>
        <v>0</v>
      </c>
      <c r="G279">
        <f>IF(P279&gt;0,0,IFERROR(INDEX(Factors!$K$5:$K$61,MATCH(J279,Factors!$B$5:$B$61,0)),0))</f>
        <v>0</v>
      </c>
      <c r="J279" t="str">
        <f t="shared" si="35"/>
        <v>N</v>
      </c>
      <c r="K279" t="str">
        <f t="shared" si="36"/>
        <v>N</v>
      </c>
      <c r="L279" t="s">
        <v>551</v>
      </c>
      <c r="M279">
        <f t="shared" si="40"/>
        <v>0</v>
      </c>
      <c r="N279">
        <f t="shared" si="38"/>
        <v>0</v>
      </c>
      <c r="P279">
        <f t="shared" si="39"/>
        <v>0</v>
      </c>
      <c r="Q279">
        <f t="shared" si="37"/>
        <v>0</v>
      </c>
    </row>
    <row r="280" spans="3:17" x14ac:dyDescent="0.25">
      <c r="C280" t="s">
        <v>552</v>
      </c>
      <c r="D280">
        <f>IF($P280&gt;0,0,IFERROR(INDEX(Factors!$C$5:$C$61,MATCH($J280,Factors!$B$5:$B$61,0)),0))</f>
        <v>0</v>
      </c>
      <c r="E280">
        <f>IF($P280&gt;0,0,IFERROR(INDEX(Factors!$D$5:$D$61,MATCH($J280,Factors!$B$5:$B$61,0)),0))</f>
        <v>0</v>
      </c>
      <c r="F280">
        <f>IF($P280&gt;0,0,IFERROR(INDEX(Factors!$E$5:$E$61,MATCH($J280,Factors!$B$5:$B$61,0)),0))</f>
        <v>0</v>
      </c>
      <c r="G280">
        <f>IF(P280&gt;0,0,IFERROR(INDEX(Factors!$K$5:$K$61,MATCH(J280,Factors!$B$5:$B$61,0)),0))</f>
        <v>0</v>
      </c>
      <c r="J280" t="str">
        <f t="shared" si="35"/>
        <v>W</v>
      </c>
      <c r="K280" t="str">
        <f t="shared" si="36"/>
        <v>W</v>
      </c>
      <c r="L280" t="s">
        <v>553</v>
      </c>
      <c r="M280">
        <f t="shared" si="40"/>
        <v>0</v>
      </c>
      <c r="N280">
        <f t="shared" si="38"/>
        <v>0</v>
      </c>
      <c r="P280">
        <f t="shared" si="39"/>
        <v>0</v>
      </c>
      <c r="Q280">
        <f t="shared" si="37"/>
        <v>0</v>
      </c>
    </row>
    <row r="281" spans="3:17" x14ac:dyDescent="0.25">
      <c r="C281" t="s">
        <v>554</v>
      </c>
      <c r="D281">
        <f>IF($P281&gt;0,0,IFERROR(INDEX(Factors!$C$5:$C$61,MATCH($J281,Factors!$B$5:$B$61,0)),0))</f>
        <v>0</v>
      </c>
      <c r="E281">
        <f>IF($P281&gt;0,0,IFERROR(INDEX(Factors!$D$5:$D$61,MATCH($J281,Factors!$B$5:$B$61,0)),0))</f>
        <v>0</v>
      </c>
      <c r="F281">
        <f>IF($P281&gt;0,0,IFERROR(INDEX(Factors!$E$5:$E$61,MATCH($J281,Factors!$B$5:$B$61,0)),0))</f>
        <v>0</v>
      </c>
      <c r="G281">
        <f>IF(P281&gt;0,0,IFERROR(INDEX(Factors!$K$5:$K$61,MATCH(J281,Factors!$B$5:$B$61,0)),0))</f>
        <v>0</v>
      </c>
      <c r="J281" t="str">
        <f t="shared" si="35"/>
        <v>H</v>
      </c>
      <c r="K281" t="str">
        <f t="shared" si="36"/>
        <v>H</v>
      </c>
      <c r="L281" t="s">
        <v>555</v>
      </c>
      <c r="M281">
        <f t="shared" si="40"/>
        <v>0</v>
      </c>
      <c r="N281">
        <f t="shared" si="38"/>
        <v>0</v>
      </c>
      <c r="P281">
        <f t="shared" si="39"/>
        <v>0</v>
      </c>
      <c r="Q281">
        <f t="shared" si="37"/>
        <v>0</v>
      </c>
    </row>
    <row r="282" spans="3:17" x14ac:dyDescent="0.25">
      <c r="C282" t="s">
        <v>556</v>
      </c>
      <c r="D282">
        <f>IF($P282&gt;0,0,IFERROR(INDEX(Factors!$C$5:$C$61,MATCH($J282,Factors!$B$5:$B$61,0)),0))</f>
        <v>0</v>
      </c>
      <c r="E282">
        <f>IF($P282&gt;0,0,IFERROR(INDEX(Factors!$D$5:$D$61,MATCH($J282,Factors!$B$5:$B$61,0)),0))</f>
        <v>0</v>
      </c>
      <c r="F282">
        <f>IF($P282&gt;0,0,IFERROR(INDEX(Factors!$E$5:$E$61,MATCH($J282,Factors!$B$5:$B$61,0)),0))</f>
        <v>0</v>
      </c>
      <c r="G282">
        <f>IF(P282&gt;0,0,IFERROR(INDEX(Factors!$K$5:$K$61,MATCH(J282,Factors!$B$5:$B$61,0)),0))</f>
        <v>0</v>
      </c>
      <c r="J282" t="str">
        <f t="shared" si="35"/>
        <v>K</v>
      </c>
      <c r="K282" t="str">
        <f t="shared" si="36"/>
        <v>K</v>
      </c>
      <c r="L282" t="s">
        <v>557</v>
      </c>
      <c r="M282">
        <f t="shared" si="40"/>
        <v>0</v>
      </c>
      <c r="N282">
        <f t="shared" si="38"/>
        <v>0</v>
      </c>
      <c r="P282">
        <f t="shared" si="39"/>
        <v>0</v>
      </c>
      <c r="Q282">
        <f t="shared" si="37"/>
        <v>0</v>
      </c>
    </row>
    <row r="283" spans="3:17" x14ac:dyDescent="0.25">
      <c r="C283" t="s">
        <v>558</v>
      </c>
      <c r="D283">
        <f>IF($P283&gt;0,0,IFERROR(INDEX(Factors!$C$5:$C$61,MATCH($J283,Factors!$B$5:$B$61,0)),0))</f>
        <v>0</v>
      </c>
      <c r="E283">
        <f>IF($P283&gt;0,0,IFERROR(INDEX(Factors!$D$5:$D$61,MATCH($J283,Factors!$B$5:$B$61,0)),0))</f>
        <v>0</v>
      </c>
      <c r="F283">
        <f>IF($P283&gt;0,0,IFERROR(INDEX(Factors!$E$5:$E$61,MATCH($J283,Factors!$B$5:$B$61,0)),0))</f>
        <v>0</v>
      </c>
      <c r="G283">
        <f>IF(P283&gt;0,0,IFERROR(INDEX(Factors!$K$5:$K$61,MATCH(J283,Factors!$B$5:$B$61,0)),0))</f>
        <v>0</v>
      </c>
      <c r="J283" t="str">
        <f t="shared" si="35"/>
        <v>L</v>
      </c>
      <c r="K283" t="str">
        <f t="shared" si="36"/>
        <v>L</v>
      </c>
      <c r="L283" t="s">
        <v>559</v>
      </c>
      <c r="M283">
        <f t="shared" si="40"/>
        <v>0</v>
      </c>
      <c r="N283">
        <f t="shared" si="38"/>
        <v>0</v>
      </c>
      <c r="P283">
        <f t="shared" si="39"/>
        <v>0</v>
      </c>
      <c r="Q283">
        <f t="shared" si="37"/>
        <v>0</v>
      </c>
    </row>
    <row r="284" spans="3:17" x14ac:dyDescent="0.25">
      <c r="C284" t="s">
        <v>560</v>
      </c>
      <c r="D284">
        <f>IF($P284&gt;0,0,IFERROR(INDEX(Factors!$C$5:$C$61,MATCH($J284,Factors!$B$5:$B$61,0)),0))</f>
        <v>0</v>
      </c>
      <c r="E284">
        <f>IF($P284&gt;0,0,IFERROR(INDEX(Factors!$D$5:$D$61,MATCH($J284,Factors!$B$5:$B$61,0)),0))</f>
        <v>0</v>
      </c>
      <c r="F284">
        <f>IF($P284&gt;0,0,IFERROR(INDEX(Factors!$E$5:$E$61,MATCH($J284,Factors!$B$5:$B$61,0)),0))</f>
        <v>0</v>
      </c>
      <c r="G284">
        <f>IF(P284&gt;0,0,IFERROR(INDEX(Factors!$K$5:$K$61,MATCH(J284,Factors!$B$5:$B$61,0)),0))</f>
        <v>0</v>
      </c>
      <c r="J284" t="str">
        <f t="shared" si="35"/>
        <v>N</v>
      </c>
      <c r="K284" t="str">
        <f t="shared" si="36"/>
        <v>N</v>
      </c>
      <c r="L284" t="s">
        <v>561</v>
      </c>
      <c r="M284">
        <f t="shared" si="40"/>
        <v>0</v>
      </c>
      <c r="N284">
        <f t="shared" si="38"/>
        <v>0</v>
      </c>
      <c r="P284">
        <f t="shared" si="39"/>
        <v>0</v>
      </c>
      <c r="Q284">
        <f t="shared" si="37"/>
        <v>0</v>
      </c>
    </row>
    <row r="285" spans="3:17" x14ac:dyDescent="0.25">
      <c r="C285" t="s">
        <v>562</v>
      </c>
      <c r="D285">
        <f>IF($P285&gt;0,0,IFERROR(INDEX(Factors!$C$5:$C$61,MATCH($J285,Factors!$B$5:$B$61,0)),0))</f>
        <v>0</v>
      </c>
      <c r="E285">
        <f>IF($P285&gt;0,0,IFERROR(INDEX(Factors!$D$5:$D$61,MATCH($J285,Factors!$B$5:$B$61,0)),0))</f>
        <v>0</v>
      </c>
      <c r="F285">
        <f>IF($P285&gt;0,0,IFERROR(INDEX(Factors!$E$5:$E$61,MATCH($J285,Factors!$B$5:$B$61,0)),0))</f>
        <v>0</v>
      </c>
      <c r="G285">
        <f>IF(P285&gt;0,0,IFERROR(INDEX(Factors!$K$5:$K$61,MATCH(J285,Factors!$B$5:$B$61,0)),0))</f>
        <v>0</v>
      </c>
      <c r="J285" t="str">
        <f t="shared" si="35"/>
        <v>O</v>
      </c>
      <c r="K285" t="str">
        <f t="shared" si="36"/>
        <v>O</v>
      </c>
      <c r="L285" t="s">
        <v>563</v>
      </c>
      <c r="M285">
        <f t="shared" si="40"/>
        <v>0</v>
      </c>
      <c r="N285">
        <f t="shared" si="38"/>
        <v>0</v>
      </c>
      <c r="P285">
        <f t="shared" si="39"/>
        <v>0</v>
      </c>
      <c r="Q285">
        <f t="shared" si="37"/>
        <v>0</v>
      </c>
    </row>
    <row r="286" spans="3:17" x14ac:dyDescent="0.25">
      <c r="C286" t="s">
        <v>564</v>
      </c>
      <c r="D286">
        <f>IF($P286&gt;0,0,IFERROR(INDEX(Factors!$C$5:$C$61,MATCH($J286,Factors!$B$5:$B$61,0)),0))</f>
        <v>0</v>
      </c>
      <c r="E286">
        <f>IF($P286&gt;0,0,IFERROR(INDEX(Factors!$D$5:$D$61,MATCH($J286,Factors!$B$5:$B$61,0)),0))</f>
        <v>0</v>
      </c>
      <c r="F286">
        <f>IF($P286&gt;0,0,IFERROR(INDEX(Factors!$E$5:$E$61,MATCH($J286,Factors!$B$5:$B$61,0)),0))</f>
        <v>0</v>
      </c>
      <c r="G286">
        <f>IF(P286&gt;0,0,IFERROR(INDEX(Factors!$K$5:$K$61,MATCH(J286,Factors!$B$5:$B$61,0)),0))</f>
        <v>0</v>
      </c>
      <c r="J286" t="str">
        <f t="shared" si="35"/>
        <v>R</v>
      </c>
      <c r="K286" t="str">
        <f t="shared" si="36"/>
        <v>R</v>
      </c>
      <c r="L286" t="s">
        <v>565</v>
      </c>
      <c r="M286">
        <f t="shared" si="40"/>
        <v>0</v>
      </c>
      <c r="N286">
        <f t="shared" si="38"/>
        <v>0</v>
      </c>
      <c r="P286">
        <f t="shared" si="39"/>
        <v>0</v>
      </c>
      <c r="Q286">
        <f t="shared" si="37"/>
        <v>0</v>
      </c>
    </row>
    <row r="287" spans="3:17" x14ac:dyDescent="0.25">
      <c r="C287" t="s">
        <v>566</v>
      </c>
      <c r="D287">
        <f>IF($P287&gt;0,0,IFERROR(INDEX(Factors!$C$5:$C$61,MATCH($J287,Factors!$B$5:$B$61,0)),0))</f>
        <v>0</v>
      </c>
      <c r="E287">
        <f>IF($P287&gt;0,0,IFERROR(INDEX(Factors!$D$5:$D$61,MATCH($J287,Factors!$B$5:$B$61,0)),0))</f>
        <v>0</v>
      </c>
      <c r="F287">
        <f>IF($P287&gt;0,0,IFERROR(INDEX(Factors!$E$5:$E$61,MATCH($J287,Factors!$B$5:$B$61,0)),0))</f>
        <v>0</v>
      </c>
      <c r="G287">
        <f>IF(P287&gt;0,0,IFERROR(INDEX(Factors!$K$5:$K$61,MATCH(J287,Factors!$B$5:$B$61,0)),0))</f>
        <v>0</v>
      </c>
      <c r="J287" t="str">
        <f t="shared" si="35"/>
        <v>W</v>
      </c>
      <c r="K287" t="str">
        <f t="shared" si="36"/>
        <v>W</v>
      </c>
      <c r="L287">
        <v>0</v>
      </c>
      <c r="M287">
        <f t="shared" si="40"/>
        <v>0</v>
      </c>
      <c r="N287">
        <f t="shared" si="38"/>
        <v>0</v>
      </c>
      <c r="P287">
        <f t="shared" si="39"/>
        <v>0</v>
      </c>
      <c r="Q287">
        <f t="shared" si="37"/>
        <v>0</v>
      </c>
    </row>
    <row r="288" spans="3:17" x14ac:dyDescent="0.25">
      <c r="C288" t="s">
        <v>567</v>
      </c>
      <c r="D288">
        <f>IF($P288&gt;0,0,IFERROR(INDEX(Factors!$C$5:$C$61,MATCH($J288,Factors!$B$5:$B$61,0)),0))</f>
        <v>0</v>
      </c>
      <c r="E288">
        <f>IF($P288&gt;0,0,IFERROR(INDEX(Factors!$D$5:$D$61,MATCH($J288,Factors!$B$5:$B$61,0)),0))</f>
        <v>0</v>
      </c>
      <c r="F288">
        <f>IF($P288&gt;0,0,IFERROR(INDEX(Factors!$E$5:$E$61,MATCH($J288,Factors!$B$5:$B$61,0)),0))</f>
        <v>0</v>
      </c>
      <c r="G288">
        <f>IF(P288&gt;0,0,IFERROR(INDEX(Factors!$K$5:$K$61,MATCH(J288,Factors!$B$5:$B$61,0)),0))</f>
        <v>0</v>
      </c>
      <c r="J288" t="str">
        <f t="shared" si="35"/>
        <v>WG</v>
      </c>
      <c r="K288" t="str">
        <f t="shared" si="36"/>
        <v>WG</v>
      </c>
      <c r="L288" t="s">
        <v>568</v>
      </c>
      <c r="M288">
        <f t="shared" si="40"/>
        <v>0</v>
      </c>
      <c r="N288">
        <f t="shared" si="38"/>
        <v>0</v>
      </c>
      <c r="P288">
        <f t="shared" si="39"/>
        <v>0</v>
      </c>
      <c r="Q288">
        <f t="shared" si="37"/>
        <v>0</v>
      </c>
    </row>
    <row r="289" spans="3:17" x14ac:dyDescent="0.25">
      <c r="C289" t="s">
        <v>569</v>
      </c>
      <c r="D289">
        <f>IF($P289&gt;0,0,IFERROR(INDEX(Factors!$C$5:$C$61,MATCH($J289,Factors!$B$5:$B$61,0)),0))</f>
        <v>0</v>
      </c>
      <c r="E289">
        <f>IF($P289&gt;0,0,IFERROR(INDEX(Factors!$D$5:$D$61,MATCH($J289,Factors!$B$5:$B$61,0)),0))</f>
        <v>0</v>
      </c>
      <c r="F289">
        <f>IF($P289&gt;0,0,IFERROR(INDEX(Factors!$E$5:$E$61,MATCH($J289,Factors!$B$5:$B$61,0)),0))</f>
        <v>0</v>
      </c>
      <c r="G289">
        <f>IF(P289&gt;0,0,IFERROR(INDEX(Factors!$K$5:$K$61,MATCH(J289,Factors!$B$5:$B$61,0)),0))</f>
        <v>0</v>
      </c>
      <c r="J289" t="str">
        <f t="shared" si="35"/>
        <v>H</v>
      </c>
      <c r="K289" t="str">
        <f t="shared" si="36"/>
        <v>H</v>
      </c>
      <c r="L289" t="s">
        <v>570</v>
      </c>
      <c r="M289">
        <f t="shared" si="40"/>
        <v>0</v>
      </c>
      <c r="N289">
        <f t="shared" si="38"/>
        <v>0</v>
      </c>
      <c r="P289">
        <f t="shared" si="39"/>
        <v>0</v>
      </c>
      <c r="Q289">
        <f t="shared" si="37"/>
        <v>0</v>
      </c>
    </row>
    <row r="290" spans="3:17" x14ac:dyDescent="0.25">
      <c r="C290" t="s">
        <v>571</v>
      </c>
      <c r="D290">
        <f>IF($P290&gt;0,0,IFERROR(INDEX(Factors!$C$5:$C$61,MATCH($J290,Factors!$B$5:$B$61,0)),0))</f>
        <v>0</v>
      </c>
      <c r="E290">
        <f>IF($P290&gt;0,0,IFERROR(INDEX(Factors!$D$5:$D$61,MATCH($J290,Factors!$B$5:$B$61,0)),0))</f>
        <v>0</v>
      </c>
      <c r="F290">
        <f>IF($P290&gt;0,0,IFERROR(INDEX(Factors!$E$5:$E$61,MATCH($J290,Factors!$B$5:$B$61,0)),0))</f>
        <v>0</v>
      </c>
      <c r="G290">
        <f>IF(P290&gt;0,0,IFERROR(INDEX(Factors!$K$5:$K$61,MATCH(J290,Factors!$B$5:$B$61,0)),0))</f>
        <v>0</v>
      </c>
      <c r="J290" t="str">
        <f t="shared" si="35"/>
        <v>K</v>
      </c>
      <c r="K290" t="str">
        <f t="shared" si="36"/>
        <v>K</v>
      </c>
      <c r="L290" t="s">
        <v>572</v>
      </c>
      <c r="M290">
        <f t="shared" si="40"/>
        <v>0</v>
      </c>
      <c r="N290">
        <f t="shared" si="38"/>
        <v>0</v>
      </c>
      <c r="P290">
        <f t="shared" si="39"/>
        <v>0</v>
      </c>
      <c r="Q290">
        <f t="shared" si="37"/>
        <v>0</v>
      </c>
    </row>
    <row r="291" spans="3:17" x14ac:dyDescent="0.25">
      <c r="C291" t="s">
        <v>573</v>
      </c>
      <c r="D291">
        <f>IF($P291&gt;0,0,IFERROR(INDEX(Factors!$C$5:$C$61,MATCH($J291,Factors!$B$5:$B$61,0)),0))</f>
        <v>0</v>
      </c>
      <c r="E291">
        <f>IF($P291&gt;0,0,IFERROR(INDEX(Factors!$D$5:$D$61,MATCH($J291,Factors!$B$5:$B$61,0)),0))</f>
        <v>0</v>
      </c>
      <c r="F291">
        <f>IF($P291&gt;0,0,IFERROR(INDEX(Factors!$E$5:$E$61,MATCH($J291,Factors!$B$5:$B$61,0)),0))</f>
        <v>0</v>
      </c>
      <c r="G291">
        <f>IF(P291&gt;0,0,IFERROR(INDEX(Factors!$K$5:$K$61,MATCH(J291,Factors!$B$5:$B$61,0)),0))</f>
        <v>0</v>
      </c>
      <c r="J291" t="str">
        <f t="shared" si="35"/>
        <v>L</v>
      </c>
      <c r="K291" t="str">
        <f t="shared" si="36"/>
        <v>L</v>
      </c>
      <c r="L291" t="s">
        <v>574</v>
      </c>
      <c r="M291">
        <f t="shared" si="40"/>
        <v>0</v>
      </c>
      <c r="N291">
        <f t="shared" si="38"/>
        <v>0</v>
      </c>
      <c r="P291">
        <f t="shared" si="39"/>
        <v>0</v>
      </c>
      <c r="Q291">
        <f t="shared" si="37"/>
        <v>0</v>
      </c>
    </row>
    <row r="292" spans="3:17" x14ac:dyDescent="0.25">
      <c r="C292" t="s">
        <v>575</v>
      </c>
      <c r="D292">
        <f>IF($P292&gt;0,0,IFERROR(INDEX(Factors!$C$5:$C$61,MATCH($J292,Factors!$B$5:$B$61,0)),0))</f>
        <v>0</v>
      </c>
      <c r="E292">
        <f>IF($P292&gt;0,0,IFERROR(INDEX(Factors!$D$5:$D$61,MATCH($J292,Factors!$B$5:$B$61,0)),0))</f>
        <v>0</v>
      </c>
      <c r="F292">
        <f>IF($P292&gt;0,0,IFERROR(INDEX(Factors!$E$5:$E$61,MATCH($J292,Factors!$B$5:$B$61,0)),0))</f>
        <v>0</v>
      </c>
      <c r="G292">
        <f>IF(P292&gt;0,0,IFERROR(INDEX(Factors!$K$5:$K$61,MATCH(J292,Factors!$B$5:$B$61,0)),0))</f>
        <v>0</v>
      </c>
      <c r="J292" t="str">
        <f t="shared" si="35"/>
        <v>N</v>
      </c>
      <c r="K292" t="str">
        <f t="shared" si="36"/>
        <v>N</v>
      </c>
      <c r="L292" t="s">
        <v>576</v>
      </c>
      <c r="M292">
        <f t="shared" si="40"/>
        <v>0</v>
      </c>
      <c r="N292">
        <f t="shared" si="38"/>
        <v>0</v>
      </c>
      <c r="P292">
        <f t="shared" si="39"/>
        <v>0</v>
      </c>
      <c r="Q292">
        <f t="shared" si="37"/>
        <v>0</v>
      </c>
    </row>
    <row r="293" spans="3:17" x14ac:dyDescent="0.25">
      <c r="C293" t="s">
        <v>577</v>
      </c>
      <c r="D293">
        <f>IF($P293&gt;0,0,IFERROR(INDEX(Factors!$C$5:$C$61,MATCH($J293,Factors!$B$5:$B$61,0)),0))</f>
        <v>0</v>
      </c>
      <c r="E293">
        <f>IF($P293&gt;0,0,IFERROR(INDEX(Factors!$D$5:$D$61,MATCH($J293,Factors!$B$5:$B$61,0)),0))</f>
        <v>0</v>
      </c>
      <c r="F293">
        <f>IF($P293&gt;0,0,IFERROR(INDEX(Factors!$E$5:$E$61,MATCH($J293,Factors!$B$5:$B$61,0)),0))</f>
        <v>0</v>
      </c>
      <c r="G293">
        <f>IF(P293&gt;0,0,IFERROR(INDEX(Factors!$K$5:$K$61,MATCH(J293,Factors!$B$5:$B$61,0)),0))</f>
        <v>0</v>
      </c>
      <c r="J293" t="str">
        <f t="shared" si="35"/>
        <v>W</v>
      </c>
      <c r="K293" t="str">
        <f t="shared" si="36"/>
        <v>W</v>
      </c>
      <c r="L293" t="s">
        <v>568</v>
      </c>
      <c r="M293">
        <f t="shared" si="40"/>
        <v>0</v>
      </c>
      <c r="N293">
        <f t="shared" si="38"/>
        <v>0</v>
      </c>
      <c r="P293">
        <f t="shared" si="39"/>
        <v>0</v>
      </c>
      <c r="Q293">
        <f t="shared" si="37"/>
        <v>0</v>
      </c>
    </row>
    <row r="294" spans="3:17" x14ac:dyDescent="0.25">
      <c r="C294" t="s">
        <v>578</v>
      </c>
      <c r="D294">
        <f>IF($P294&gt;0,0,IFERROR(INDEX(Factors!$C$5:$C$61,MATCH($J294,Factors!$B$5:$B$61,0)),0))</f>
        <v>0</v>
      </c>
      <c r="E294">
        <f>IF($P294&gt;0,0,IFERROR(INDEX(Factors!$D$5:$D$61,MATCH($J294,Factors!$B$5:$B$61,0)),0))</f>
        <v>0</v>
      </c>
      <c r="F294">
        <f>IF($P294&gt;0,0,IFERROR(INDEX(Factors!$E$5:$E$61,MATCH($J294,Factors!$B$5:$B$61,0)),0))</f>
        <v>0</v>
      </c>
      <c r="G294">
        <f>IF(P294&gt;0,0,IFERROR(INDEX(Factors!$K$5:$K$61,MATCH(J294,Factors!$B$5:$B$61,0)),0))</f>
        <v>0</v>
      </c>
      <c r="J294" t="str">
        <f t="shared" si="35"/>
        <v>ET</v>
      </c>
      <c r="K294" t="str">
        <f t="shared" si="36"/>
        <v>ET</v>
      </c>
      <c r="L294" t="s">
        <v>579</v>
      </c>
      <c r="M294">
        <f t="shared" si="40"/>
        <v>0</v>
      </c>
      <c r="N294">
        <f t="shared" si="38"/>
        <v>0</v>
      </c>
      <c r="P294">
        <f t="shared" si="39"/>
        <v>0</v>
      </c>
      <c r="Q294">
        <f t="shared" si="37"/>
        <v>0</v>
      </c>
    </row>
    <row r="295" spans="3:17" x14ac:dyDescent="0.25">
      <c r="C295" t="s">
        <v>580</v>
      </c>
      <c r="D295">
        <f>IF($P295&gt;0,0,IFERROR(INDEX(Factors!$C$5:$C$61,MATCH($J295,Factors!$B$5:$B$61,0)),0))</f>
        <v>0</v>
      </c>
      <c r="E295">
        <f>IF($P295&gt;0,0,IFERROR(INDEX(Factors!$D$5:$D$61,MATCH($J295,Factors!$B$5:$B$61,0)),0))</f>
        <v>0</v>
      </c>
      <c r="F295">
        <f>IF($P295&gt;0,0,IFERROR(INDEX(Factors!$E$5:$E$61,MATCH($J295,Factors!$B$5:$B$61,0)),0))</f>
        <v>0</v>
      </c>
      <c r="G295">
        <f>IF(P295&gt;0,0,IFERROR(INDEX(Factors!$K$5:$K$61,MATCH(J295,Factors!$B$5:$B$61,0)),0))</f>
        <v>0</v>
      </c>
      <c r="J295" t="str">
        <f t="shared" si="35"/>
        <v>AG</v>
      </c>
      <c r="K295" t="str">
        <f t="shared" si="36"/>
        <v>AG</v>
      </c>
      <c r="L295" t="s">
        <v>581</v>
      </c>
      <c r="M295">
        <f t="shared" si="40"/>
        <v>0</v>
      </c>
      <c r="N295">
        <f t="shared" si="38"/>
        <v>0</v>
      </c>
      <c r="P295">
        <f t="shared" si="39"/>
        <v>0</v>
      </c>
      <c r="Q295">
        <f t="shared" si="37"/>
        <v>0</v>
      </c>
    </row>
    <row r="296" spans="3:17" x14ac:dyDescent="0.25">
      <c r="C296" t="s">
        <v>582</v>
      </c>
      <c r="D296">
        <f>IF($P296&gt;0,0,IFERROR(INDEX(Factors!$C$5:$C$61,MATCH($J296,Factors!$B$5:$B$61,0)),0))</f>
        <v>0</v>
      </c>
      <c r="E296">
        <f>IF($P296&gt;0,0,IFERROR(INDEX(Factors!$D$5:$D$61,MATCH($J296,Factors!$B$5:$B$61,0)),0))</f>
        <v>0</v>
      </c>
      <c r="F296">
        <f>IF($P296&gt;0,0,IFERROR(INDEX(Factors!$E$5:$E$61,MATCH($J296,Factors!$B$5:$B$61,0)),0))</f>
        <v>0</v>
      </c>
      <c r="G296">
        <f>IF(P296&gt;0,0,IFERROR(INDEX(Factors!$K$5:$K$61,MATCH(J296,Factors!$B$5:$B$61,0)),0))</f>
        <v>0</v>
      </c>
      <c r="J296" t="str">
        <f t="shared" si="35"/>
        <v>CV1</v>
      </c>
      <c r="K296" t="str">
        <f t="shared" si="36"/>
        <v>CV1</v>
      </c>
      <c r="L296" t="s">
        <v>583</v>
      </c>
      <c r="M296">
        <f t="shared" si="40"/>
        <v>0</v>
      </c>
      <c r="N296">
        <f t="shared" si="38"/>
        <v>0</v>
      </c>
      <c r="P296">
        <f t="shared" si="39"/>
        <v>0</v>
      </c>
      <c r="Q296">
        <f t="shared" si="37"/>
        <v>0</v>
      </c>
    </row>
    <row r="297" spans="3:17" x14ac:dyDescent="0.25">
      <c r="C297" t="s">
        <v>584</v>
      </c>
      <c r="D297">
        <f>IF($P297&gt;0,0,IFERROR(INDEX(Factors!$C$5:$C$61,MATCH($J297,Factors!$B$5:$B$61,0)),0))</f>
        <v>0</v>
      </c>
      <c r="E297">
        <f>IF($P297&gt;0,0,IFERROR(INDEX(Factors!$D$5:$D$61,MATCH($J297,Factors!$B$5:$B$61,0)),0))</f>
        <v>0</v>
      </c>
      <c r="F297">
        <f>IF($P297&gt;0,0,IFERROR(INDEX(Factors!$E$5:$E$61,MATCH($J297,Factors!$B$5:$B$61,0)),0))</f>
        <v>0</v>
      </c>
      <c r="G297">
        <f>IF(P297&gt;0,0,IFERROR(INDEX(Factors!$K$5:$K$61,MATCH(J297,Factors!$B$5:$B$61,0)),0))</f>
        <v>0</v>
      </c>
      <c r="J297" t="str">
        <f t="shared" si="35"/>
        <v>CV2</v>
      </c>
      <c r="K297" t="str">
        <f t="shared" si="36"/>
        <v>CV2</v>
      </c>
      <c r="L297" t="s">
        <v>585</v>
      </c>
      <c r="M297">
        <f t="shared" si="40"/>
        <v>0</v>
      </c>
      <c r="N297">
        <f t="shared" si="38"/>
        <v>0</v>
      </c>
      <c r="P297">
        <f t="shared" si="39"/>
        <v>0</v>
      </c>
      <c r="Q297">
        <f t="shared" si="37"/>
        <v>0</v>
      </c>
    </row>
    <row r="298" spans="3:17" x14ac:dyDescent="0.25">
      <c r="C298" t="s">
        <v>586</v>
      </c>
      <c r="D298">
        <f>IF($P298&gt;0,0,IFERROR(INDEX(Factors!$C$5:$C$61,MATCH($J298,Factors!$B$5:$B$61,0)),0))</f>
        <v>0</v>
      </c>
      <c r="E298">
        <f>IF($P298&gt;0,0,IFERROR(INDEX(Factors!$D$5:$D$61,MATCH($J298,Factors!$B$5:$B$61,0)),0))</f>
        <v>0</v>
      </c>
      <c r="F298">
        <f>IF($P298&gt;0,0,IFERROR(INDEX(Factors!$E$5:$E$61,MATCH($J298,Factors!$B$5:$B$61,0)),0))</f>
        <v>0</v>
      </c>
      <c r="G298">
        <f>IF(P298&gt;0,0,IFERROR(INDEX(Factors!$K$5:$K$61,MATCH(J298,Factors!$B$5:$B$61,0)),0))</f>
        <v>0</v>
      </c>
      <c r="J298" t="str">
        <f t="shared" si="35"/>
        <v>CV3</v>
      </c>
      <c r="K298" t="str">
        <f t="shared" si="36"/>
        <v>CV3</v>
      </c>
      <c r="L298" t="s">
        <v>587</v>
      </c>
      <c r="M298">
        <f t="shared" si="40"/>
        <v>0</v>
      </c>
      <c r="N298">
        <f t="shared" si="38"/>
        <v>0</v>
      </c>
      <c r="P298">
        <f t="shared" si="39"/>
        <v>0</v>
      </c>
      <c r="Q298">
        <f t="shared" si="37"/>
        <v>0</v>
      </c>
    </row>
    <row r="299" spans="3:17" x14ac:dyDescent="0.25">
      <c r="C299" t="s">
        <v>588</v>
      </c>
      <c r="D299">
        <f>IF($P299&gt;0,0,IFERROR(INDEX(Factors!$C$5:$C$61,MATCH($J299,Factors!$B$5:$B$61,0)),0))</f>
        <v>0</v>
      </c>
      <c r="E299">
        <f>IF($P299&gt;0,0,IFERROR(INDEX(Factors!$D$5:$D$61,MATCH($J299,Factors!$B$5:$B$61,0)),0))</f>
        <v>0</v>
      </c>
      <c r="F299">
        <f>IF($P299&gt;0,0,IFERROR(INDEX(Factors!$E$5:$E$61,MATCH($J299,Factors!$B$5:$B$61,0)),0))</f>
        <v>0</v>
      </c>
      <c r="G299">
        <f>IF(P299&gt;0,0,IFERROR(INDEX(Factors!$K$5:$K$61,MATCH(J299,Factors!$B$5:$B$61,0)),0))</f>
        <v>0</v>
      </c>
      <c r="J299" t="str">
        <f t="shared" si="35"/>
        <v>CV4</v>
      </c>
      <c r="K299" t="str">
        <f t="shared" si="36"/>
        <v>CV4</v>
      </c>
      <c r="L299" t="s">
        <v>589</v>
      </c>
      <c r="M299">
        <f t="shared" si="40"/>
        <v>0</v>
      </c>
      <c r="N299">
        <f t="shared" si="38"/>
        <v>0</v>
      </c>
      <c r="P299">
        <f t="shared" si="39"/>
        <v>0</v>
      </c>
      <c r="Q299">
        <f t="shared" si="37"/>
        <v>0</v>
      </c>
    </row>
    <row r="300" spans="3:17" x14ac:dyDescent="0.25">
      <c r="C300" t="s">
        <v>590</v>
      </c>
      <c r="D300">
        <f>IF($P300&gt;0,0,IFERROR(INDEX(Factors!$C$5:$C$61,MATCH($J300,Factors!$B$5:$B$61,0)),0))</f>
        <v>0</v>
      </c>
      <c r="E300">
        <f>IF($P300&gt;0,0,IFERROR(INDEX(Factors!$D$5:$D$61,MATCH($J300,Factors!$B$5:$B$61,0)),0))</f>
        <v>0</v>
      </c>
      <c r="F300">
        <f>IF($P300&gt;0,0,IFERROR(INDEX(Factors!$E$5:$E$61,MATCH($J300,Factors!$B$5:$B$61,0)),0))</f>
        <v>0</v>
      </c>
      <c r="G300">
        <f>IF(P300&gt;0,0,IFERROR(INDEX(Factors!$K$5:$K$61,MATCH(J300,Factors!$B$5:$B$61,0)),0))</f>
        <v>0</v>
      </c>
      <c r="J300" t="str">
        <f t="shared" si="35"/>
        <v>CV5</v>
      </c>
      <c r="K300" t="str">
        <f t="shared" si="36"/>
        <v>CV5</v>
      </c>
      <c r="L300" t="s">
        <v>591</v>
      </c>
      <c r="M300">
        <f t="shared" si="40"/>
        <v>0</v>
      </c>
      <c r="N300">
        <f t="shared" si="38"/>
        <v>0</v>
      </c>
      <c r="P300">
        <f t="shared" si="39"/>
        <v>0</v>
      </c>
      <c r="Q300">
        <f t="shared" si="37"/>
        <v>0</v>
      </c>
    </row>
    <row r="301" spans="3:17" x14ac:dyDescent="0.25">
      <c r="C301" t="s">
        <v>592</v>
      </c>
      <c r="D301">
        <f>IF($P301&gt;0,0,IFERROR(INDEX(Factors!$C$5:$C$61,MATCH($J301,Factors!$B$5:$B$61,0)),0))</f>
        <v>0</v>
      </c>
      <c r="E301">
        <f>IF($P301&gt;0,0,IFERROR(INDEX(Factors!$D$5:$D$61,MATCH($J301,Factors!$B$5:$B$61,0)),0))</f>
        <v>0</v>
      </c>
      <c r="F301">
        <f>IF($P301&gt;0,0,IFERROR(INDEX(Factors!$E$5:$E$61,MATCH($J301,Factors!$B$5:$B$61,0)),0))</f>
        <v>0</v>
      </c>
      <c r="G301">
        <f>IF(P301&gt;0,0,IFERROR(INDEX(Factors!$K$5:$K$61,MATCH(J301,Factors!$B$5:$B$61,0)),0))</f>
        <v>0</v>
      </c>
      <c r="J301" t="str">
        <f t="shared" si="35"/>
        <v>CV6</v>
      </c>
      <c r="K301" t="str">
        <f t="shared" si="36"/>
        <v>CV6</v>
      </c>
      <c r="L301" t="s">
        <v>593</v>
      </c>
      <c r="M301">
        <f t="shared" si="40"/>
        <v>0</v>
      </c>
      <c r="N301">
        <f t="shared" si="38"/>
        <v>0</v>
      </c>
      <c r="P301">
        <f t="shared" si="39"/>
        <v>0</v>
      </c>
      <c r="Q301">
        <f t="shared" si="37"/>
        <v>0</v>
      </c>
    </row>
    <row r="302" spans="3:17" x14ac:dyDescent="0.25">
      <c r="C302" t="s">
        <v>594</v>
      </c>
      <c r="D302">
        <f>IF($P302&gt;0,0,IFERROR(INDEX(Factors!$C$5:$C$61,MATCH($J302,Factors!$B$5:$B$61,0)),0))</f>
        <v>0</v>
      </c>
      <c r="E302">
        <f>IF($P302&gt;0,0,IFERROR(INDEX(Factors!$D$5:$D$61,MATCH($J302,Factors!$B$5:$B$61,0)),0))</f>
        <v>0</v>
      </c>
      <c r="F302">
        <f>IF($P302&gt;0,0,IFERROR(INDEX(Factors!$E$5:$E$61,MATCH($J302,Factors!$B$5:$B$61,0)),0))</f>
        <v>0</v>
      </c>
      <c r="G302">
        <f>IF(P302&gt;0,0,IFERROR(INDEX(Factors!$K$5:$K$61,MATCH(J302,Factors!$B$5:$B$61,0)),0))</f>
        <v>0</v>
      </c>
      <c r="J302" t="str">
        <f t="shared" si="35"/>
        <v>CV7</v>
      </c>
      <c r="K302" t="str">
        <f t="shared" si="36"/>
        <v>CV7</v>
      </c>
      <c r="L302" t="s">
        <v>595</v>
      </c>
      <c r="M302">
        <f t="shared" si="40"/>
        <v>0</v>
      </c>
      <c r="N302">
        <f t="shared" si="38"/>
        <v>0</v>
      </c>
      <c r="P302">
        <f t="shared" si="39"/>
        <v>0</v>
      </c>
      <c r="Q302">
        <f t="shared" si="37"/>
        <v>0</v>
      </c>
    </row>
    <row r="303" spans="3:17" x14ac:dyDescent="0.25">
      <c r="C303" t="s">
        <v>596</v>
      </c>
      <c r="D303">
        <f>IF($P303&gt;0,0,IFERROR(INDEX(Factors!$C$5:$C$61,MATCH($J303,Factors!$B$5:$B$61,0)),0))</f>
        <v>0</v>
      </c>
      <c r="E303">
        <f>IF($P303&gt;0,0,IFERROR(INDEX(Factors!$D$5:$D$61,MATCH($J303,Factors!$B$5:$B$61,0)),0))</f>
        <v>0</v>
      </c>
      <c r="F303">
        <f>IF($P303&gt;0,0,IFERROR(INDEX(Factors!$E$5:$E$61,MATCH($J303,Factors!$B$5:$B$61,0)),0))</f>
        <v>0</v>
      </c>
      <c r="G303">
        <f>IF(P303&gt;0,0,IFERROR(INDEX(Factors!$K$5:$K$61,MATCH(J303,Factors!$B$5:$B$61,0)),0))</f>
        <v>0</v>
      </c>
      <c r="J303" t="str">
        <f t="shared" si="35"/>
        <v>CV8</v>
      </c>
      <c r="K303" t="str">
        <f t="shared" si="36"/>
        <v>CV8</v>
      </c>
      <c r="L303" t="s">
        <v>597</v>
      </c>
      <c r="M303">
        <f t="shared" si="40"/>
        <v>0</v>
      </c>
      <c r="N303">
        <f t="shared" si="38"/>
        <v>0</v>
      </c>
      <c r="P303">
        <f t="shared" si="39"/>
        <v>0</v>
      </c>
      <c r="Q303">
        <f t="shared" si="37"/>
        <v>0</v>
      </c>
    </row>
    <row r="304" spans="3:17" x14ac:dyDescent="0.25">
      <c r="C304" t="s">
        <v>598</v>
      </c>
      <c r="D304">
        <f>IF($P304&gt;0,0,IFERROR(INDEX(Factors!$C$5:$C$61,MATCH($J304,Factors!$B$5:$B$61,0)),0))</f>
        <v>0</v>
      </c>
      <c r="E304">
        <f>IF($P304&gt;0,0,IFERROR(INDEX(Factors!$D$5:$D$61,MATCH($J304,Factors!$B$5:$B$61,0)),0))</f>
        <v>0</v>
      </c>
      <c r="F304">
        <f>IF($P304&gt;0,0,IFERROR(INDEX(Factors!$E$5:$E$61,MATCH($J304,Factors!$B$5:$B$61,0)),0))</f>
        <v>0</v>
      </c>
      <c r="G304">
        <f>IF(P304&gt;0,0,IFERROR(INDEX(Factors!$K$5:$K$61,MATCH(J304,Factors!$B$5:$B$61,0)),0))</f>
        <v>0</v>
      </c>
      <c r="J304" t="str">
        <f t="shared" si="35"/>
        <v>CV9</v>
      </c>
      <c r="K304" t="str">
        <f t="shared" si="36"/>
        <v>CV9</v>
      </c>
      <c r="L304" t="s">
        <v>599</v>
      </c>
      <c r="M304">
        <f t="shared" si="40"/>
        <v>0</v>
      </c>
      <c r="N304">
        <f t="shared" si="38"/>
        <v>0</v>
      </c>
      <c r="P304">
        <f t="shared" si="39"/>
        <v>0</v>
      </c>
      <c r="Q304">
        <f t="shared" si="37"/>
        <v>0</v>
      </c>
    </row>
    <row r="305" spans="3:17" x14ac:dyDescent="0.25">
      <c r="C305" t="s">
        <v>600</v>
      </c>
      <c r="D305">
        <f>IF($P305&gt;0,0,IFERROR(INDEX(Factors!$C$5:$C$61,MATCH($J305,Factors!$B$5:$B$61,0)),0))</f>
        <v>0</v>
      </c>
      <c r="E305">
        <f>IF($P305&gt;0,0,IFERROR(INDEX(Factors!$D$5:$D$61,MATCH($J305,Factors!$B$5:$B$61,0)),0))</f>
        <v>0</v>
      </c>
      <c r="F305">
        <f>IF($P305&gt;0,0,IFERROR(INDEX(Factors!$E$5:$E$61,MATCH($J305,Factors!$B$5:$B$61,0)),0))</f>
        <v>0</v>
      </c>
      <c r="G305">
        <f>IF(P305&gt;0,0,IFERROR(INDEX(Factors!$K$5:$K$61,MATCH(J305,Factors!$B$5:$B$61,0)),0))</f>
        <v>0</v>
      </c>
      <c r="J305" t="str">
        <f t="shared" si="35"/>
        <v>CV</v>
      </c>
      <c r="K305" t="str">
        <f t="shared" si="36"/>
        <v>CV</v>
      </c>
      <c r="L305" t="s">
        <v>601</v>
      </c>
      <c r="M305">
        <f t="shared" si="40"/>
        <v>0</v>
      </c>
      <c r="N305">
        <f t="shared" si="38"/>
        <v>0</v>
      </c>
      <c r="P305">
        <f t="shared" si="39"/>
        <v>0</v>
      </c>
      <c r="Q305">
        <f t="shared" si="37"/>
        <v>0</v>
      </c>
    </row>
    <row r="306" spans="3:17" x14ac:dyDescent="0.25">
      <c r="C306" t="s">
        <v>602</v>
      </c>
      <c r="D306">
        <f>IF($P306&gt;0,0,IFERROR(INDEX(Factors!$C$5:$C$61,MATCH($J306,Factors!$B$5:$B$61,0)),0))</f>
        <v>0</v>
      </c>
      <c r="E306">
        <f>IF($P306&gt;0,0,IFERROR(INDEX(Factors!$D$5:$D$61,MATCH($J306,Factors!$B$5:$B$61,0)),0))</f>
        <v>0</v>
      </c>
      <c r="F306">
        <f>IF($P306&gt;0,0,IFERROR(INDEX(Factors!$E$5:$E$61,MATCH($J306,Factors!$B$5:$B$61,0)),0))</f>
        <v>0</v>
      </c>
      <c r="G306">
        <f>IF(P306&gt;0,0,IFERROR(INDEX(Factors!$K$5:$K$61,MATCH(J306,Factors!$B$5:$B$61,0)),0))</f>
        <v>0</v>
      </c>
      <c r="J306" t="str">
        <f t="shared" si="35"/>
        <v>IP</v>
      </c>
      <c r="K306" t="str">
        <f t="shared" si="36"/>
        <v>IP</v>
      </c>
      <c r="L306" t="s">
        <v>603</v>
      </c>
      <c r="M306">
        <f t="shared" si="40"/>
        <v>0</v>
      </c>
      <c r="N306">
        <f t="shared" si="38"/>
        <v>0</v>
      </c>
      <c r="P306">
        <f t="shared" si="39"/>
        <v>0</v>
      </c>
      <c r="Q306">
        <f t="shared" si="37"/>
        <v>0</v>
      </c>
    </row>
    <row r="307" spans="3:17" x14ac:dyDescent="0.25">
      <c r="C307" t="s">
        <v>604</v>
      </c>
      <c r="D307">
        <f>IF($P307&gt;0,0,IFERROR(INDEX(Factors!$C$5:$C$61,MATCH($J307,Factors!$B$5:$B$61,0)),0))</f>
        <v>0</v>
      </c>
      <c r="E307">
        <f>IF($P307&gt;0,0,IFERROR(INDEX(Factors!$D$5:$D$61,MATCH($J307,Factors!$B$5:$B$61,0)),0))</f>
        <v>0</v>
      </c>
      <c r="F307">
        <f>IF($P307&gt;0,0,IFERROR(INDEX(Factors!$E$5:$E$61,MATCH($J307,Factors!$B$5:$B$61,0)),0))</f>
        <v>0</v>
      </c>
      <c r="G307">
        <f>IF(P307&gt;0,0,IFERROR(INDEX(Factors!$K$5:$K$61,MATCH(J307,Factors!$B$5:$B$61,0)),0))</f>
        <v>0</v>
      </c>
      <c r="J307" t="str">
        <f t="shared" si="35"/>
        <v>CO</v>
      </c>
      <c r="K307" t="str">
        <f t="shared" si="36"/>
        <v>CO</v>
      </c>
      <c r="L307" t="s">
        <v>605</v>
      </c>
      <c r="M307">
        <f t="shared" si="40"/>
        <v>0</v>
      </c>
      <c r="N307">
        <f t="shared" si="38"/>
        <v>0</v>
      </c>
      <c r="P307">
        <f t="shared" si="39"/>
        <v>0</v>
      </c>
      <c r="Q307">
        <f t="shared" si="37"/>
        <v>0</v>
      </c>
    </row>
    <row r="308" spans="3:17" x14ac:dyDescent="0.25">
      <c r="C308" t="s">
        <v>606</v>
      </c>
      <c r="D308">
        <f>IF($P308&gt;0,0,IFERROR(INDEX(Factors!$C$5:$C$61,MATCH($J308,Factors!$B$5:$B$61,0)),0))</f>
        <v>0</v>
      </c>
      <c r="E308">
        <f>IF($P308&gt;0,0,IFERROR(INDEX(Factors!$D$5:$D$61,MATCH($J308,Factors!$B$5:$B$61,0)),0))</f>
        <v>0</v>
      </c>
      <c r="F308">
        <f>IF($P308&gt;0,0,IFERROR(INDEX(Factors!$E$5:$E$61,MATCH($J308,Factors!$B$5:$B$61,0)),0))</f>
        <v>0</v>
      </c>
      <c r="G308">
        <f>IF(P308&gt;0,0,IFERROR(INDEX(Factors!$K$5:$K$61,MATCH(J308,Factors!$B$5:$B$61,0)),0))</f>
        <v>0</v>
      </c>
      <c r="J308" t="str">
        <f t="shared" si="35"/>
        <v>EX</v>
      </c>
      <c r="K308" t="str">
        <f t="shared" si="36"/>
        <v>EX</v>
      </c>
      <c r="L308" t="s">
        <v>607</v>
      </c>
      <c r="M308">
        <f t="shared" si="40"/>
        <v>0</v>
      </c>
      <c r="N308">
        <f t="shared" si="38"/>
        <v>0</v>
      </c>
      <c r="P308">
        <f t="shared" si="39"/>
        <v>0</v>
      </c>
      <c r="Q308">
        <f t="shared" si="37"/>
        <v>0</v>
      </c>
    </row>
    <row r="309" spans="3:17" x14ac:dyDescent="0.25">
      <c r="C309" t="s">
        <v>608</v>
      </c>
      <c r="D309">
        <f>IF($P309&gt;0,0,IFERROR(INDEX(Factors!$C$5:$C$61,MATCH($J309,Factors!$B$5:$B$61,0)),0))</f>
        <v>0</v>
      </c>
      <c r="E309">
        <f>IF($P309&gt;0,0,IFERROR(INDEX(Factors!$D$5:$D$61,MATCH($J309,Factors!$B$5:$B$61,0)),0))</f>
        <v>0</v>
      </c>
      <c r="F309">
        <f>IF($P309&gt;0,0,IFERROR(INDEX(Factors!$E$5:$E$61,MATCH($J309,Factors!$B$5:$B$61,0)),0))</f>
        <v>0</v>
      </c>
      <c r="G309">
        <f>IF(P309&gt;0,0,IFERROR(INDEX(Factors!$K$5:$K$61,MATCH(J309,Factors!$B$5:$B$61,0)),0))</f>
        <v>0</v>
      </c>
      <c r="J309" t="str">
        <f t="shared" si="35"/>
        <v>OT</v>
      </c>
      <c r="K309" t="str">
        <f t="shared" si="36"/>
        <v>OT</v>
      </c>
      <c r="L309" t="s">
        <v>609</v>
      </c>
      <c r="M309">
        <f t="shared" si="40"/>
        <v>0</v>
      </c>
      <c r="N309">
        <f t="shared" si="38"/>
        <v>0</v>
      </c>
      <c r="P309">
        <f t="shared" si="39"/>
        <v>0</v>
      </c>
      <c r="Q309">
        <f t="shared" si="37"/>
        <v>0</v>
      </c>
    </row>
    <row r="310" spans="3:17" x14ac:dyDescent="0.25">
      <c r="C310" t="s">
        <v>610</v>
      </c>
      <c r="D310">
        <f>IF($P310&gt;0,0,IFERROR(INDEX(Factors!$C$5:$C$61,MATCH($J310,Factors!$B$5:$B$61,0)),0))</f>
        <v>0</v>
      </c>
      <c r="E310">
        <f>IF($P310&gt;0,0,IFERROR(INDEX(Factors!$D$5:$D$61,MATCH($J310,Factors!$B$5:$B$61,0)),0))</f>
        <v>0</v>
      </c>
      <c r="F310">
        <f>IF($P310&gt;0,0,IFERROR(INDEX(Factors!$E$5:$E$61,MATCH($J310,Factors!$B$5:$B$61,0)),0))</f>
        <v>0</v>
      </c>
      <c r="G310">
        <f>IF(P310&gt;0,0,IFERROR(INDEX(Factors!$K$5:$K$61,MATCH(J310,Factors!$B$5:$B$61,0)),0))</f>
        <v>0</v>
      </c>
      <c r="J310" t="str">
        <f t="shared" si="35"/>
        <v>RCAR</v>
      </c>
      <c r="K310" t="str">
        <f t="shared" si="36"/>
        <v>RCAR</v>
      </c>
      <c r="L310" t="s">
        <v>611</v>
      </c>
      <c r="M310">
        <f t="shared" si="40"/>
        <v>0</v>
      </c>
      <c r="N310">
        <f t="shared" si="38"/>
        <v>0</v>
      </c>
      <c r="P310">
        <f t="shared" si="39"/>
        <v>0</v>
      </c>
      <c r="Q310">
        <f t="shared" si="37"/>
        <v>0</v>
      </c>
    </row>
    <row r="311" spans="3:17" x14ac:dyDescent="0.25">
      <c r="C311" t="s">
        <v>612</v>
      </c>
      <c r="D311">
        <f>IF($P311&gt;0,0,IFERROR(INDEX(Factors!$C$5:$C$61,MATCH($J311,Factors!$B$5:$B$61,0)),0))</f>
        <v>0</v>
      </c>
      <c r="E311">
        <f>IF($P311&gt;0,0,IFERROR(INDEX(Factors!$D$5:$D$61,MATCH($J311,Factors!$B$5:$B$61,0)),0))</f>
        <v>0</v>
      </c>
      <c r="F311">
        <f>IF($P311&gt;0,0,IFERROR(INDEX(Factors!$E$5:$E$61,MATCH($J311,Factors!$B$5:$B$61,0)),0))</f>
        <v>0</v>
      </c>
      <c r="G311">
        <f>IF(P311&gt;0,0,IFERROR(INDEX(Factors!$K$5:$K$61,MATCH(J311,Factors!$B$5:$B$61,0)),0))</f>
        <v>0</v>
      </c>
      <c r="J311" t="str">
        <f t="shared" si="35"/>
        <v>RMOT</v>
      </c>
      <c r="K311" t="str">
        <f t="shared" si="36"/>
        <v>RMOT</v>
      </c>
      <c r="L311" t="s">
        <v>613</v>
      </c>
      <c r="M311">
        <f t="shared" si="40"/>
        <v>0</v>
      </c>
      <c r="N311">
        <f t="shared" si="38"/>
        <v>0</v>
      </c>
      <c r="P311">
        <f t="shared" si="39"/>
        <v>0</v>
      </c>
      <c r="Q311">
        <f t="shared" si="37"/>
        <v>0</v>
      </c>
    </row>
    <row r="312" spans="3:17" x14ac:dyDescent="0.25">
      <c r="C312" t="s">
        <v>614</v>
      </c>
      <c r="D312">
        <f>IF($P312&gt;0,0,IFERROR(INDEX(Factors!$C$5:$C$61,MATCH($J312,Factors!$B$5:$B$61,0)),0))</f>
        <v>0</v>
      </c>
      <c r="E312">
        <f>IF($P312&gt;0,0,IFERROR(INDEX(Factors!$D$5:$D$61,MATCH($J312,Factors!$B$5:$B$61,0)),0))</f>
        <v>0</v>
      </c>
      <c r="F312">
        <f>IF($P312&gt;0,0,IFERROR(INDEX(Factors!$E$5:$E$61,MATCH($J312,Factors!$B$5:$B$61,0)),0))</f>
        <v>0</v>
      </c>
      <c r="G312">
        <f>IF(P312&gt;0,0,IFERROR(INDEX(Factors!$K$5:$K$61,MATCH(J312,Factors!$B$5:$B$61,0)),0))</f>
        <v>0</v>
      </c>
      <c r="J312" t="str">
        <f t="shared" si="35"/>
        <v>RSUV</v>
      </c>
      <c r="K312" t="str">
        <f t="shared" si="36"/>
        <v>RSUV</v>
      </c>
      <c r="L312" t="s">
        <v>615</v>
      </c>
      <c r="M312">
        <f t="shared" si="40"/>
        <v>0</v>
      </c>
      <c r="N312">
        <f t="shared" si="38"/>
        <v>0</v>
      </c>
      <c r="P312">
        <f t="shared" si="39"/>
        <v>0</v>
      </c>
      <c r="Q312">
        <f t="shared" si="37"/>
        <v>0</v>
      </c>
    </row>
    <row r="313" spans="3:17" x14ac:dyDescent="0.25">
      <c r="C313" t="s">
        <v>616</v>
      </c>
      <c r="D313">
        <f>IF($P313&gt;0,0,IFERROR(INDEX(Factors!$C$5:$C$61,MATCH($J313,Factors!$B$5:$B$61,0)),0))</f>
        <v>0</v>
      </c>
      <c r="E313">
        <f>IF($P313&gt;0,0,IFERROR(INDEX(Factors!$D$5:$D$61,MATCH($J313,Factors!$B$5:$B$61,0)),0))</f>
        <v>0</v>
      </c>
      <c r="F313">
        <f>IF($P313&gt;0,0,IFERROR(INDEX(Factors!$E$5:$E$61,MATCH($J313,Factors!$B$5:$B$61,0)),0))</f>
        <v>0</v>
      </c>
      <c r="G313">
        <f>IF(P313&gt;0,0,IFERROR(INDEX(Factors!$K$5:$K$61,MATCH(J313,Factors!$B$5:$B$61,0)),0))</f>
        <v>0</v>
      </c>
      <c r="J313" t="str">
        <f t="shared" si="35"/>
        <v>UBRT</v>
      </c>
      <c r="K313" t="str">
        <f t="shared" si="36"/>
        <v>UBRT</v>
      </c>
      <c r="L313" t="s">
        <v>617</v>
      </c>
      <c r="M313">
        <f t="shared" si="40"/>
        <v>0</v>
      </c>
      <c r="N313">
        <f t="shared" si="38"/>
        <v>0</v>
      </c>
      <c r="P313">
        <f t="shared" si="39"/>
        <v>0</v>
      </c>
      <c r="Q313">
        <f t="shared" si="37"/>
        <v>0</v>
      </c>
    </row>
    <row r="314" spans="3:17" x14ac:dyDescent="0.25">
      <c r="C314" t="s">
        <v>618</v>
      </c>
      <c r="D314">
        <f>IF($P314&gt;0,0,IFERROR(INDEX(Factors!$C$5:$C$61,MATCH($J314,Factors!$B$5:$B$61,0)),0))</f>
        <v>0</v>
      </c>
      <c r="E314">
        <f>IF($P314&gt;0,0,IFERROR(INDEX(Factors!$D$5:$D$61,MATCH($J314,Factors!$B$5:$B$61,0)),0))</f>
        <v>0</v>
      </c>
      <c r="F314">
        <f>IF($P314&gt;0,0,IFERROR(INDEX(Factors!$E$5:$E$61,MATCH($J314,Factors!$B$5:$B$61,0)),0))</f>
        <v>0</v>
      </c>
      <c r="G314">
        <f>IF(P314&gt;0,0,IFERROR(INDEX(Factors!$K$5:$K$61,MATCH(J314,Factors!$B$5:$B$61,0)),0))</f>
        <v>0</v>
      </c>
      <c r="J314" t="str">
        <f t="shared" si="35"/>
        <v>UBUS</v>
      </c>
      <c r="K314" t="str">
        <f t="shared" si="36"/>
        <v>UBUS</v>
      </c>
      <c r="L314" t="s">
        <v>619</v>
      </c>
      <c r="M314">
        <f t="shared" si="40"/>
        <v>0</v>
      </c>
      <c r="N314">
        <f t="shared" si="38"/>
        <v>0</v>
      </c>
      <c r="P314">
        <f t="shared" si="39"/>
        <v>0</v>
      </c>
      <c r="Q314">
        <f t="shared" si="37"/>
        <v>0</v>
      </c>
    </row>
    <row r="315" spans="3:17" x14ac:dyDescent="0.25">
      <c r="C315" t="s">
        <v>620</v>
      </c>
      <c r="D315">
        <f>IF($P315&gt;0,0,IFERROR(INDEX(Factors!$C$5:$C$61,MATCH($J315,Factors!$B$5:$B$61,0)),0))</f>
        <v>0</v>
      </c>
      <c r="E315">
        <f>IF($P315&gt;0,0,IFERROR(INDEX(Factors!$D$5:$D$61,MATCH($J315,Factors!$B$5:$B$61,0)),0))</f>
        <v>0</v>
      </c>
      <c r="F315">
        <f>IF($P315&gt;0,0,IFERROR(INDEX(Factors!$E$5:$E$61,MATCH($J315,Factors!$B$5:$B$61,0)),0))</f>
        <v>0</v>
      </c>
      <c r="G315">
        <f>IF(P315&gt;0,0,IFERROR(INDEX(Factors!$K$5:$K$61,MATCH(J315,Factors!$B$5:$B$61,0)),0))</f>
        <v>0</v>
      </c>
      <c r="J315" t="str">
        <f t="shared" si="35"/>
        <v>UGAT</v>
      </c>
      <c r="K315" t="str">
        <f t="shared" si="36"/>
        <v>UGAT</v>
      </c>
      <c r="L315" t="s">
        <v>621</v>
      </c>
      <c r="M315">
        <f t="shared" si="40"/>
        <v>0</v>
      </c>
      <c r="N315">
        <f t="shared" si="38"/>
        <v>0</v>
      </c>
      <c r="P315">
        <f t="shared" si="39"/>
        <v>0</v>
      </c>
      <c r="Q315">
        <f t="shared" si="37"/>
        <v>0</v>
      </c>
    </row>
    <row r="316" spans="3:17" x14ac:dyDescent="0.25">
      <c r="C316" t="s">
        <v>622</v>
      </c>
      <c r="D316">
        <f>IF($P316&gt;0,0,IFERROR(INDEX(Factors!$C$5:$C$61,MATCH($J316,Factors!$B$5:$B$61,0)),0))</f>
        <v>0</v>
      </c>
      <c r="E316">
        <f>IF($P316&gt;0,0,IFERROR(INDEX(Factors!$D$5:$D$61,MATCH($J316,Factors!$B$5:$B$61,0)),0))</f>
        <v>0</v>
      </c>
      <c r="F316">
        <f>IF($P316&gt;0,0,IFERROR(INDEX(Factors!$E$5:$E$61,MATCH($J316,Factors!$B$5:$B$61,0)),0))</f>
        <v>0</v>
      </c>
      <c r="G316">
        <f>IF(P316&gt;0,0,IFERROR(INDEX(Factors!$K$5:$K$61,MATCH(J316,Factors!$B$5:$B$61,0)),0))</f>
        <v>0</v>
      </c>
      <c r="J316" t="str">
        <f t="shared" si="35"/>
        <v>UMBT</v>
      </c>
      <c r="K316" t="str">
        <f t="shared" si="36"/>
        <v>UMBT</v>
      </c>
      <c r="L316" t="s">
        <v>623</v>
      </c>
      <c r="M316">
        <f t="shared" si="40"/>
        <v>0</v>
      </c>
      <c r="N316">
        <f t="shared" si="38"/>
        <v>0</v>
      </c>
      <c r="P316">
        <f t="shared" si="39"/>
        <v>0</v>
      </c>
      <c r="Q316">
        <f t="shared" si="37"/>
        <v>0</v>
      </c>
    </row>
    <row r="317" spans="3:17" x14ac:dyDescent="0.25">
      <c r="C317" t="s">
        <v>624</v>
      </c>
      <c r="D317">
        <f>IF($P317&gt;0,0,IFERROR(INDEX(Factors!$C$5:$C$61,MATCH($J317,Factors!$B$5:$B$61,0)),0))</f>
        <v>0</v>
      </c>
      <c r="E317">
        <f>IF($P317&gt;0,0,IFERROR(INDEX(Factors!$D$5:$D$61,MATCH($J317,Factors!$B$5:$B$61,0)),0))</f>
        <v>0</v>
      </c>
      <c r="F317">
        <f>IF($P317&gt;0,0,IFERROR(INDEX(Factors!$E$5:$E$61,MATCH($J317,Factors!$B$5:$B$61,0)),0))</f>
        <v>0</v>
      </c>
      <c r="G317">
        <f>IF(P317&gt;0,0,IFERROR(INDEX(Factors!$K$5:$K$61,MATCH(J317,Factors!$B$5:$B$61,0)),0))</f>
        <v>0</v>
      </c>
      <c r="J317" t="str">
        <f t="shared" si="35"/>
        <v>UMER</v>
      </c>
      <c r="K317" t="str">
        <f t="shared" si="36"/>
        <v>UMER</v>
      </c>
      <c r="L317" t="s">
        <v>625</v>
      </c>
      <c r="M317">
        <f t="shared" si="40"/>
        <v>0</v>
      </c>
      <c r="N317">
        <f t="shared" si="38"/>
        <v>0</v>
      </c>
      <c r="P317">
        <f t="shared" si="39"/>
        <v>0</v>
      </c>
      <c r="Q317">
        <f t="shared" si="37"/>
        <v>0</v>
      </c>
    </row>
    <row r="318" spans="3:17" x14ac:dyDescent="0.25">
      <c r="C318" t="s">
        <v>626</v>
      </c>
      <c r="D318">
        <f>IF($P318&gt;0,0,IFERROR(INDEX(Factors!$C$5:$C$61,MATCH($J318,Factors!$B$5:$B$61,0)),0))</f>
        <v>0</v>
      </c>
      <c r="E318">
        <f>IF($P318&gt;0,0,IFERROR(INDEX(Factors!$D$5:$D$61,MATCH($J318,Factors!$B$5:$B$61,0)),0))</f>
        <v>0</v>
      </c>
      <c r="F318">
        <f>IF($P318&gt;0,0,IFERROR(INDEX(Factors!$E$5:$E$61,MATCH($J318,Factors!$B$5:$B$61,0)),0))</f>
        <v>0</v>
      </c>
      <c r="G318">
        <f>IF(P318&gt;0,0,IFERROR(INDEX(Factors!$K$5:$K$61,MATCH(J318,Factors!$B$5:$B$61,0)),0))</f>
        <v>0</v>
      </c>
      <c r="J318" t="str">
        <f t="shared" si="35"/>
        <v>FO</v>
      </c>
      <c r="K318" t="str">
        <f t="shared" si="36"/>
        <v>FO</v>
      </c>
      <c r="L318" t="s">
        <v>627</v>
      </c>
      <c r="M318">
        <f t="shared" si="40"/>
        <v>0</v>
      </c>
      <c r="N318">
        <f t="shared" si="38"/>
        <v>0</v>
      </c>
      <c r="P318">
        <f t="shared" si="39"/>
        <v>0</v>
      </c>
      <c r="Q318">
        <f t="shared" si="37"/>
        <v>0</v>
      </c>
    </row>
    <row r="319" spans="3:17" x14ac:dyDescent="0.25">
      <c r="C319" t="s">
        <v>628</v>
      </c>
      <c r="D319">
        <f>IF($P319&gt;0,0,IFERROR(INDEX(Factors!$C$5:$C$61,MATCH($J319,Factors!$B$5:$B$61,0)),0))</f>
        <v>0</v>
      </c>
      <c r="E319">
        <f>IF($P319&gt;0,0,IFERROR(INDEX(Factors!$D$5:$D$61,MATCH($J319,Factors!$B$5:$B$61,0)),0))</f>
        <v>0</v>
      </c>
      <c r="F319">
        <f>IF($P319&gt;0,0,IFERROR(INDEX(Factors!$E$5:$E$61,MATCH($J319,Factors!$B$5:$B$61,0)),0))</f>
        <v>0</v>
      </c>
      <c r="G319">
        <f>IF(P319&gt;0,0,IFERROR(INDEX(Factors!$K$5:$K$61,MATCH(J319,Factors!$B$5:$B$61,0)),0))</f>
        <v>0</v>
      </c>
      <c r="J319" t="str">
        <f t="shared" si="35"/>
        <v>_M</v>
      </c>
      <c r="K319" t="str">
        <f t="shared" si="36"/>
        <v>_M</v>
      </c>
      <c r="L319" t="s">
        <v>629</v>
      </c>
      <c r="M319">
        <f t="shared" si="40"/>
        <v>0</v>
      </c>
      <c r="N319">
        <f t="shared" si="38"/>
        <v>0</v>
      </c>
      <c r="P319">
        <f t="shared" si="39"/>
        <v>0</v>
      </c>
      <c r="Q319">
        <f t="shared" si="37"/>
        <v>0</v>
      </c>
    </row>
    <row r="320" spans="3:17" x14ac:dyDescent="0.25">
      <c r="C320" t="s">
        <v>630</v>
      </c>
      <c r="D320">
        <f>IF($P320&gt;0,0,IFERROR(INDEX(Factors!$C$5:$C$61,MATCH($J320,Factors!$B$5:$B$61,0)),0))</f>
        <v>0</v>
      </c>
      <c r="E320">
        <f>IF($P320&gt;0,0,IFERROR(INDEX(Factors!$D$5:$D$61,MATCH($J320,Factors!$B$5:$B$61,0)),0))</f>
        <v>0</v>
      </c>
      <c r="F320">
        <f>IF($P320&gt;0,0,IFERROR(INDEX(Factors!$E$5:$E$61,MATCH($J320,Factors!$B$5:$B$61,0)),0))</f>
        <v>0</v>
      </c>
      <c r="G320">
        <f>IF(P320&gt;0,0,IFERROR(INDEX(Factors!$K$5:$K$61,MATCH(J320,Factors!$B$5:$B$61,0)),0))</f>
        <v>0</v>
      </c>
      <c r="J320" t="str">
        <f t="shared" si="35"/>
        <v>CRS</v>
      </c>
      <c r="K320" t="str">
        <f t="shared" si="36"/>
        <v>CRS</v>
      </c>
      <c r="L320" t="s">
        <v>631</v>
      </c>
      <c r="M320">
        <f t="shared" si="40"/>
        <v>0</v>
      </c>
      <c r="N320">
        <f t="shared" si="38"/>
        <v>0</v>
      </c>
      <c r="P320">
        <f t="shared" si="39"/>
        <v>0</v>
      </c>
      <c r="Q320">
        <f t="shared" si="37"/>
        <v>0</v>
      </c>
    </row>
    <row r="321" spans="3:17" x14ac:dyDescent="0.25">
      <c r="C321" t="s">
        <v>632</v>
      </c>
      <c r="D321">
        <f>IF($P321&gt;0,0,IFERROR(INDEX(Factors!$C$5:$C$61,MATCH($J321,Factors!$B$5:$B$61,0)),0))</f>
        <v>0</v>
      </c>
      <c r="E321">
        <f>IF($P321&gt;0,0,IFERROR(INDEX(Factors!$D$5:$D$61,MATCH($J321,Factors!$B$5:$B$61,0)),0))</f>
        <v>0</v>
      </c>
      <c r="F321">
        <f>IF($P321&gt;0,0,IFERROR(INDEX(Factors!$E$5:$E$61,MATCH($J321,Factors!$B$5:$B$61,0)),0))</f>
        <v>0</v>
      </c>
      <c r="G321">
        <f>IF(P321&gt;0,0,IFERROR(INDEX(Factors!$K$5:$K$61,MATCH(J321,Factors!$B$5:$B$61,0)),0))</f>
        <v>0</v>
      </c>
      <c r="J321" t="str">
        <f t="shared" si="35"/>
        <v>BRI</v>
      </c>
      <c r="K321" t="str">
        <f t="shared" si="36"/>
        <v>BRI</v>
      </c>
      <c r="L321" t="s">
        <v>633</v>
      </c>
      <c r="M321">
        <f t="shared" si="40"/>
        <v>0</v>
      </c>
      <c r="N321">
        <f t="shared" si="38"/>
        <v>0</v>
      </c>
      <c r="P321">
        <f t="shared" si="39"/>
        <v>0</v>
      </c>
      <c r="Q321">
        <f t="shared" si="37"/>
        <v>0</v>
      </c>
    </row>
    <row r="322" spans="3:17" x14ac:dyDescent="0.25">
      <c r="C322" t="s">
        <v>634</v>
      </c>
      <c r="D322">
        <f>IF($P322&gt;0,0,IFERROR(INDEX(Factors!$C$5:$C$61,MATCH($J322,Factors!$B$5:$B$61,0)),0))</f>
        <v>0</v>
      </c>
      <c r="E322">
        <f>IF($P322&gt;0,0,IFERROR(INDEX(Factors!$D$5:$D$61,MATCH($J322,Factors!$B$5:$B$61,0)),0))</f>
        <v>0</v>
      </c>
      <c r="F322">
        <f>IF($P322&gt;0,0,IFERROR(INDEX(Factors!$E$5:$E$61,MATCH($J322,Factors!$B$5:$B$61,0)),0))</f>
        <v>0</v>
      </c>
      <c r="G322">
        <f>IF(P322&gt;0,0,IFERROR(INDEX(Factors!$K$5:$K$61,MATCH(J322,Factors!$B$5:$B$61,0)),0))</f>
        <v>0</v>
      </c>
      <c r="J322" t="str">
        <f t="shared" si="35"/>
        <v>CEM</v>
      </c>
      <c r="K322" t="str">
        <f t="shared" si="36"/>
        <v>CEM</v>
      </c>
      <c r="L322" t="s">
        <v>635</v>
      </c>
      <c r="M322">
        <f t="shared" si="40"/>
        <v>0</v>
      </c>
      <c r="N322">
        <f t="shared" si="38"/>
        <v>0</v>
      </c>
      <c r="P322">
        <f t="shared" si="39"/>
        <v>0</v>
      </c>
      <c r="Q322">
        <f t="shared" si="37"/>
        <v>0</v>
      </c>
    </row>
    <row r="323" spans="3:17" x14ac:dyDescent="0.25">
      <c r="C323" t="s">
        <v>636</v>
      </c>
      <c r="D323">
        <f>IF($P323&gt;0,0,IFERROR(INDEX(Factors!$C$5:$C$61,MATCH($J323,Factors!$B$5:$B$61,0)),0))</f>
        <v>0</v>
      </c>
      <c r="E323">
        <f>IF($P323&gt;0,0,IFERROR(INDEX(Factors!$D$5:$D$61,MATCH($J323,Factors!$B$5:$B$61,0)),0))</f>
        <v>0</v>
      </c>
      <c r="F323">
        <f>IF($P323&gt;0,0,IFERROR(INDEX(Factors!$E$5:$E$61,MATCH($J323,Factors!$B$5:$B$61,0)),0))</f>
        <v>0</v>
      </c>
      <c r="G323">
        <f>IF(P323&gt;0,0,IFERROR(INDEX(Factors!$K$5:$K$61,MATCH(J323,Factors!$B$5:$B$61,0)),0))</f>
        <v>0</v>
      </c>
      <c r="J323" t="str">
        <f t="shared" si="35"/>
        <v>GLA</v>
      </c>
      <c r="K323" t="str">
        <f t="shared" si="36"/>
        <v>GLA</v>
      </c>
      <c r="L323" t="s">
        <v>637</v>
      </c>
      <c r="M323">
        <f t="shared" si="40"/>
        <v>0</v>
      </c>
      <c r="N323">
        <f t="shared" si="38"/>
        <v>0</v>
      </c>
      <c r="P323">
        <f t="shared" si="39"/>
        <v>0</v>
      </c>
      <c r="Q323">
        <f t="shared" si="37"/>
        <v>0</v>
      </c>
    </row>
    <row r="324" spans="3:17" x14ac:dyDescent="0.25">
      <c r="C324" t="s">
        <v>638</v>
      </c>
      <c r="D324">
        <f>IF($P324&gt;0,0,IFERROR(INDEX(Factors!$C$5:$C$61,MATCH($J324,Factors!$B$5:$B$61,0)),0))</f>
        <v>0</v>
      </c>
      <c r="E324">
        <f>IF($P324&gt;0,0,IFERROR(INDEX(Factors!$D$5:$D$61,MATCH($J324,Factors!$B$5:$B$61,0)),0))</f>
        <v>0</v>
      </c>
      <c r="F324">
        <f>IF($P324&gt;0,0,IFERROR(INDEX(Factors!$E$5:$E$61,MATCH($J324,Factors!$B$5:$B$61,0)),0))</f>
        <v>0</v>
      </c>
      <c r="G324">
        <f>IF(P324&gt;0,0,IFERROR(INDEX(Factors!$K$5:$K$61,MATCH(J324,Factors!$B$5:$B$61,0)),0))</f>
        <v>0</v>
      </c>
      <c r="J324" t="str">
        <f t="shared" si="35"/>
        <v>LIM</v>
      </c>
      <c r="K324" t="str">
        <f t="shared" si="36"/>
        <v>LIM</v>
      </c>
      <c r="L324" t="s">
        <v>639</v>
      </c>
      <c r="M324">
        <f t="shared" si="40"/>
        <v>0</v>
      </c>
      <c r="N324">
        <f t="shared" si="38"/>
        <v>0</v>
      </c>
      <c r="P324">
        <f t="shared" si="39"/>
        <v>0</v>
      </c>
      <c r="Q324">
        <f t="shared" si="37"/>
        <v>0</v>
      </c>
    </row>
    <row r="325" spans="3:17" x14ac:dyDescent="0.25">
      <c r="C325" t="s">
        <v>640</v>
      </c>
      <c r="D325">
        <f>IF($P325&gt;0,0,IFERROR(INDEX(Factors!$C$5:$C$61,MATCH($J325,Factors!$B$5:$B$61,0)),0))</f>
        <v>0</v>
      </c>
      <c r="E325">
        <f>IF($P325&gt;0,0,IFERROR(INDEX(Factors!$D$5:$D$61,MATCH($J325,Factors!$B$5:$B$61,0)),0))</f>
        <v>0</v>
      </c>
      <c r="F325">
        <f>IF($P325&gt;0,0,IFERROR(INDEX(Factors!$E$5:$E$61,MATCH($J325,Factors!$B$5:$B$61,0)),0))</f>
        <v>0</v>
      </c>
      <c r="G325">
        <f>IF(P325&gt;0,0,IFERROR(INDEX(Factors!$K$5:$K$61,MATCH(J325,Factors!$B$5:$B$61,0)),0))</f>
        <v>0</v>
      </c>
      <c r="J325" t="str">
        <f t="shared" ref="J325:J388" si="41">IFERROR(RIGHT(C325,LEN(C325)-3),"")</f>
        <v>A</v>
      </c>
      <c r="K325" t="str">
        <f t="shared" ref="K325:K388" si="42">IF(LEN(C325)=3,C325,J325)</f>
        <v>A</v>
      </c>
      <c r="L325" t="s">
        <v>641</v>
      </c>
      <c r="M325">
        <f t="shared" si="40"/>
        <v>0</v>
      </c>
      <c r="N325">
        <f t="shared" si="38"/>
        <v>0</v>
      </c>
      <c r="P325">
        <f t="shared" si="39"/>
        <v>0</v>
      </c>
      <c r="Q325">
        <f t="shared" ref="Q325:Q388" si="43">IFERROR(SEARCH($Q$2,C325),0)</f>
        <v>0</v>
      </c>
    </row>
    <row r="326" spans="3:17" x14ac:dyDescent="0.25">
      <c r="C326" t="s">
        <v>642</v>
      </c>
      <c r="D326">
        <f>IF($P326&gt;0,0,IFERROR(INDEX(Factors!$C$5:$C$61,MATCH($J326,Factors!$B$5:$B$61,0)),0))</f>
        <v>0</v>
      </c>
      <c r="E326">
        <f>IF($P326&gt;0,0,IFERROR(INDEX(Factors!$D$5:$D$61,MATCH($J326,Factors!$B$5:$B$61,0)),0))</f>
        <v>0</v>
      </c>
      <c r="F326">
        <f>IF($P326&gt;0,0,IFERROR(INDEX(Factors!$E$5:$E$61,MATCH($J326,Factors!$B$5:$B$61,0)),0))</f>
        <v>0</v>
      </c>
      <c r="G326">
        <f>IF(P326&gt;0,0,IFERROR(INDEX(Factors!$K$5:$K$61,MATCH(J326,Factors!$B$5:$B$61,0)),0))</f>
        <v>0</v>
      </c>
      <c r="J326" t="str">
        <f t="shared" si="41"/>
        <v>C</v>
      </c>
      <c r="K326" t="str">
        <f t="shared" si="42"/>
        <v>C</v>
      </c>
      <c r="L326" t="s">
        <v>643</v>
      </c>
      <c r="M326">
        <f t="shared" si="40"/>
        <v>0</v>
      </c>
      <c r="N326">
        <f t="shared" ref="N326:N389" si="44">INDEX($AD$3:$AD$56,MATCH(M326,$AC$3:$AC$56,0))</f>
        <v>0</v>
      </c>
      <c r="P326">
        <f t="shared" ref="P326:P389" si="45">SUM(Q326:U326)</f>
        <v>0</v>
      </c>
      <c r="Q326">
        <f t="shared" si="43"/>
        <v>0</v>
      </c>
    </row>
    <row r="327" spans="3:17" x14ac:dyDescent="0.25">
      <c r="C327" t="s">
        <v>644</v>
      </c>
      <c r="D327">
        <f>IF($P327&gt;0,0,IFERROR(INDEX(Factors!$C$5:$C$61,MATCH($J327,Factors!$B$5:$B$61,0)),0))</f>
        <v>0</v>
      </c>
      <c r="E327">
        <f>IF($P327&gt;0,0,IFERROR(INDEX(Factors!$D$5:$D$61,MATCH($J327,Factors!$B$5:$B$61,0)),0))</f>
        <v>0</v>
      </c>
      <c r="F327">
        <f>IF($P327&gt;0,0,IFERROR(INDEX(Factors!$E$5:$E$61,MATCH($J327,Factors!$B$5:$B$61,0)),0))</f>
        <v>0</v>
      </c>
      <c r="G327">
        <f>IF(P327&gt;0,0,IFERROR(INDEX(Factors!$K$5:$K$61,MATCH(J327,Factors!$B$5:$B$61,0)),0))</f>
        <v>0</v>
      </c>
      <c r="J327" t="str">
        <f t="shared" si="41"/>
        <v>E</v>
      </c>
      <c r="K327" t="str">
        <f t="shared" si="42"/>
        <v>E</v>
      </c>
      <c r="L327" t="s">
        <v>645</v>
      </c>
      <c r="M327">
        <f t="shared" si="40"/>
        <v>0</v>
      </c>
      <c r="N327">
        <f t="shared" si="44"/>
        <v>0</v>
      </c>
      <c r="P327">
        <f t="shared" si="45"/>
        <v>0</v>
      </c>
      <c r="Q327">
        <f t="shared" si="43"/>
        <v>0</v>
      </c>
    </row>
    <row r="328" spans="3:17" x14ac:dyDescent="0.25">
      <c r="C328" t="s">
        <v>646</v>
      </c>
      <c r="D328">
        <f>IF($P328&gt;0,0,IFERROR(INDEX(Factors!$C$5:$C$61,MATCH($J328,Factors!$B$5:$B$61,0)),0))</f>
        <v>0</v>
      </c>
      <c r="E328">
        <f>IF($P328&gt;0,0,IFERROR(INDEX(Factors!$D$5:$D$61,MATCH($J328,Factors!$B$5:$B$61,0)),0))</f>
        <v>0</v>
      </c>
      <c r="F328">
        <f>IF($P328&gt;0,0,IFERROR(INDEX(Factors!$E$5:$E$61,MATCH($J328,Factors!$B$5:$B$61,0)),0))</f>
        <v>0</v>
      </c>
      <c r="G328">
        <f>IF(P328&gt;0,0,IFERROR(INDEX(Factors!$K$5:$K$61,MATCH(J328,Factors!$B$5:$B$61,0)),0))</f>
        <v>0</v>
      </c>
      <c r="J328" t="str">
        <f t="shared" si="41"/>
        <v>F</v>
      </c>
      <c r="K328" t="str">
        <f t="shared" si="42"/>
        <v>F</v>
      </c>
      <c r="L328" t="s">
        <v>647</v>
      </c>
      <c r="M328">
        <f t="shared" si="40"/>
        <v>0</v>
      </c>
      <c r="N328">
        <f t="shared" si="44"/>
        <v>0</v>
      </c>
      <c r="P328">
        <f t="shared" si="45"/>
        <v>0</v>
      </c>
      <c r="Q328">
        <f t="shared" si="43"/>
        <v>0</v>
      </c>
    </row>
    <row r="329" spans="3:17" x14ac:dyDescent="0.25">
      <c r="C329" t="s">
        <v>648</v>
      </c>
      <c r="D329">
        <f>IF($P329&gt;0,0,IFERROR(INDEX(Factors!$C$5:$C$61,MATCH($J329,Factors!$B$5:$B$61,0)),0))</f>
        <v>0</v>
      </c>
      <c r="E329">
        <f>IF($P329&gt;0,0,IFERROR(INDEX(Factors!$D$5:$D$61,MATCH($J329,Factors!$B$5:$B$61,0)),0))</f>
        <v>0</v>
      </c>
      <c r="F329">
        <f>IF($P329&gt;0,0,IFERROR(INDEX(Factors!$E$5:$E$61,MATCH($J329,Factors!$B$5:$B$61,0)),0))</f>
        <v>0</v>
      </c>
      <c r="G329">
        <f>IF(P329&gt;0,0,IFERROR(INDEX(Factors!$K$5:$K$61,MATCH(J329,Factors!$B$5:$B$61,0)),0))</f>
        <v>0</v>
      </c>
      <c r="J329" t="str">
        <f t="shared" si="41"/>
        <v>H</v>
      </c>
      <c r="K329" t="str">
        <f t="shared" si="42"/>
        <v>H</v>
      </c>
      <c r="L329" t="s">
        <v>649</v>
      </c>
      <c r="M329">
        <f t="shared" ref="M329:M392" si="46">INDEX($AA$3:$AA$226,MATCH(K329,$Z$3:$Z$226,0))</f>
        <v>0</v>
      </c>
      <c r="N329">
        <f t="shared" si="44"/>
        <v>0</v>
      </c>
      <c r="P329">
        <f t="shared" si="45"/>
        <v>0</v>
      </c>
      <c r="Q329">
        <f t="shared" si="43"/>
        <v>0</v>
      </c>
    </row>
    <row r="330" spans="3:17" x14ac:dyDescent="0.25">
      <c r="C330" t="s">
        <v>650</v>
      </c>
      <c r="D330">
        <f>IF($P330&gt;0,0,IFERROR(INDEX(Factors!$C$5:$C$61,MATCH($J330,Factors!$B$5:$B$61,0)),0))</f>
        <v>0</v>
      </c>
      <c r="E330">
        <f>IF($P330&gt;0,0,IFERROR(INDEX(Factors!$D$5:$D$61,MATCH($J330,Factors!$B$5:$B$61,0)),0))</f>
        <v>0</v>
      </c>
      <c r="F330">
        <f>IF($P330&gt;0,0,IFERROR(INDEX(Factors!$E$5:$E$61,MATCH($J330,Factors!$B$5:$B$61,0)),0))</f>
        <v>0</v>
      </c>
      <c r="G330">
        <f>IF(P330&gt;0,0,IFERROR(INDEX(Factors!$K$5:$K$61,MATCH(J330,Factors!$B$5:$B$61,0)),0))</f>
        <v>0</v>
      </c>
      <c r="J330" t="str">
        <f t="shared" si="41"/>
        <v>K</v>
      </c>
      <c r="K330" t="str">
        <f t="shared" si="42"/>
        <v>K</v>
      </c>
      <c r="L330" t="s">
        <v>651</v>
      </c>
      <c r="M330">
        <f t="shared" si="46"/>
        <v>0</v>
      </c>
      <c r="N330">
        <f t="shared" si="44"/>
        <v>0</v>
      </c>
      <c r="P330">
        <f t="shared" si="45"/>
        <v>0</v>
      </c>
      <c r="Q330">
        <f t="shared" si="43"/>
        <v>0</v>
      </c>
    </row>
    <row r="331" spans="3:17" x14ac:dyDescent="0.25">
      <c r="C331" t="s">
        <v>652</v>
      </c>
      <c r="D331">
        <f>IF($P331&gt;0,0,IFERROR(INDEX(Factors!$C$5:$C$61,MATCH($J331,Factors!$B$5:$B$61,0)),0))</f>
        <v>0</v>
      </c>
      <c r="E331">
        <f>IF($P331&gt;0,0,IFERROR(INDEX(Factors!$D$5:$D$61,MATCH($J331,Factors!$B$5:$B$61,0)),0))</f>
        <v>0</v>
      </c>
      <c r="F331">
        <f>IF($P331&gt;0,0,IFERROR(INDEX(Factors!$E$5:$E$61,MATCH($J331,Factors!$B$5:$B$61,0)),0))</f>
        <v>0</v>
      </c>
      <c r="G331">
        <f>IF(P331&gt;0,0,IFERROR(INDEX(Factors!$K$5:$K$61,MATCH(J331,Factors!$B$5:$B$61,0)),0))</f>
        <v>0</v>
      </c>
      <c r="J331" t="str">
        <f t="shared" si="41"/>
        <v>L</v>
      </c>
      <c r="K331" t="str">
        <f t="shared" si="42"/>
        <v>L</v>
      </c>
      <c r="L331" t="s">
        <v>653</v>
      </c>
      <c r="M331">
        <f t="shared" si="46"/>
        <v>0</v>
      </c>
      <c r="N331">
        <f t="shared" si="44"/>
        <v>0</v>
      </c>
      <c r="P331">
        <f t="shared" si="45"/>
        <v>0</v>
      </c>
      <c r="Q331">
        <f t="shared" si="43"/>
        <v>0</v>
      </c>
    </row>
    <row r="332" spans="3:17" x14ac:dyDescent="0.25">
      <c r="C332" t="s">
        <v>654</v>
      </c>
      <c r="D332">
        <f>IF($P332&gt;0,0,IFERROR(INDEX(Factors!$C$5:$C$61,MATCH($J332,Factors!$B$5:$B$61,0)),0))</f>
        <v>0</v>
      </c>
      <c r="E332">
        <f>IF($P332&gt;0,0,IFERROR(INDEX(Factors!$D$5:$D$61,MATCH($J332,Factors!$B$5:$B$61,0)),0))</f>
        <v>0</v>
      </c>
      <c r="F332">
        <f>IF($P332&gt;0,0,IFERROR(INDEX(Factors!$E$5:$E$61,MATCH($J332,Factors!$B$5:$B$61,0)),0))</f>
        <v>0</v>
      </c>
      <c r="G332">
        <f>IF(P332&gt;0,0,IFERROR(INDEX(Factors!$K$5:$K$61,MATCH(J332,Factors!$B$5:$B$61,0)),0))</f>
        <v>0</v>
      </c>
      <c r="J332" t="str">
        <f t="shared" si="41"/>
        <v>O</v>
      </c>
      <c r="K332" t="str">
        <f t="shared" si="42"/>
        <v>O</v>
      </c>
      <c r="L332" t="s">
        <v>655</v>
      </c>
      <c r="M332">
        <f t="shared" si="46"/>
        <v>0</v>
      </c>
      <c r="N332">
        <f t="shared" si="44"/>
        <v>0</v>
      </c>
      <c r="P332">
        <f t="shared" si="45"/>
        <v>0</v>
      </c>
      <c r="Q332">
        <f t="shared" si="43"/>
        <v>0</v>
      </c>
    </row>
    <row r="333" spans="3:17" x14ac:dyDescent="0.25">
      <c r="C333" t="s">
        <v>656</v>
      </c>
      <c r="D333">
        <f>IF($P333&gt;0,0,IFERROR(INDEX(Factors!$C$5:$C$61,MATCH($J333,Factors!$B$5:$B$61,0)),0))</f>
        <v>0</v>
      </c>
      <c r="E333">
        <f>IF($P333&gt;0,0,IFERROR(INDEX(Factors!$D$5:$D$61,MATCH($J333,Factors!$B$5:$B$61,0)),0))</f>
        <v>0</v>
      </c>
      <c r="F333">
        <f>IF($P333&gt;0,0,IFERROR(INDEX(Factors!$E$5:$E$61,MATCH($J333,Factors!$B$5:$B$61,0)),0))</f>
        <v>0</v>
      </c>
      <c r="G333">
        <f>IF(P333&gt;0,0,IFERROR(INDEX(Factors!$K$5:$K$61,MATCH(J333,Factors!$B$5:$B$61,0)),0))</f>
        <v>0</v>
      </c>
      <c r="J333" t="str">
        <f t="shared" si="41"/>
        <v>P</v>
      </c>
      <c r="K333" t="str">
        <f t="shared" si="42"/>
        <v>P</v>
      </c>
      <c r="L333" t="s">
        <v>657</v>
      </c>
      <c r="M333">
        <f t="shared" si="46"/>
        <v>0</v>
      </c>
      <c r="N333">
        <f t="shared" si="44"/>
        <v>0</v>
      </c>
      <c r="P333">
        <f t="shared" si="45"/>
        <v>0</v>
      </c>
      <c r="Q333">
        <f t="shared" si="43"/>
        <v>0</v>
      </c>
    </row>
    <row r="334" spans="3:17" x14ac:dyDescent="0.25">
      <c r="C334" t="s">
        <v>658</v>
      </c>
      <c r="D334">
        <f>IF($P334&gt;0,0,IFERROR(INDEX(Factors!$C$5:$C$61,MATCH($J334,Factors!$B$5:$B$61,0)),0))</f>
        <v>0</v>
      </c>
      <c r="E334">
        <f>IF($P334&gt;0,0,IFERROR(INDEX(Factors!$D$5:$D$61,MATCH($J334,Factors!$B$5:$B$61,0)),0))</f>
        <v>0</v>
      </c>
      <c r="F334">
        <f>IF($P334&gt;0,0,IFERROR(INDEX(Factors!$E$5:$E$61,MATCH($J334,Factors!$B$5:$B$61,0)),0))</f>
        <v>0</v>
      </c>
      <c r="G334">
        <f>IF(P334&gt;0,0,IFERROR(INDEX(Factors!$K$5:$K$61,MATCH(J334,Factors!$B$5:$B$61,0)),0))</f>
        <v>0</v>
      </c>
      <c r="J334" t="str">
        <f t="shared" si="41"/>
        <v>R</v>
      </c>
      <c r="K334" t="str">
        <f t="shared" si="42"/>
        <v>R</v>
      </c>
      <c r="L334" t="s">
        <v>659</v>
      </c>
      <c r="M334">
        <f t="shared" si="46"/>
        <v>0</v>
      </c>
      <c r="N334">
        <f t="shared" si="44"/>
        <v>0</v>
      </c>
      <c r="P334">
        <f t="shared" si="45"/>
        <v>0</v>
      </c>
      <c r="Q334">
        <f t="shared" si="43"/>
        <v>0</v>
      </c>
    </row>
    <row r="335" spans="3:17" x14ac:dyDescent="0.25">
      <c r="C335" t="s">
        <v>660</v>
      </c>
      <c r="D335">
        <f>IF($P335&gt;0,0,IFERROR(INDEX(Factors!$C$5:$C$61,MATCH($J335,Factors!$B$5:$B$61,0)),0))</f>
        <v>0</v>
      </c>
      <c r="E335">
        <f>IF($P335&gt;0,0,IFERROR(INDEX(Factors!$D$5:$D$61,MATCH($J335,Factors!$B$5:$B$61,0)),0))</f>
        <v>0</v>
      </c>
      <c r="F335">
        <f>IF($P335&gt;0,0,IFERROR(INDEX(Factors!$E$5:$E$61,MATCH($J335,Factors!$B$5:$B$61,0)),0))</f>
        <v>0</v>
      </c>
      <c r="G335">
        <f>IF(P335&gt;0,0,IFERROR(INDEX(Factors!$K$5:$K$61,MATCH(J335,Factors!$B$5:$B$61,0)),0))</f>
        <v>0</v>
      </c>
      <c r="J335" t="str">
        <f t="shared" si="41"/>
        <v>S</v>
      </c>
      <c r="K335" t="str">
        <f t="shared" si="42"/>
        <v>S</v>
      </c>
      <c r="L335" t="s">
        <v>661</v>
      </c>
      <c r="M335">
        <f t="shared" si="46"/>
        <v>0</v>
      </c>
      <c r="N335">
        <f t="shared" si="44"/>
        <v>0</v>
      </c>
      <c r="P335">
        <f t="shared" si="45"/>
        <v>0</v>
      </c>
      <c r="Q335">
        <f t="shared" si="43"/>
        <v>0</v>
      </c>
    </row>
    <row r="336" spans="3:17" x14ac:dyDescent="0.25">
      <c r="C336" t="s">
        <v>662</v>
      </c>
      <c r="D336">
        <f>IF($P336&gt;0,0,IFERROR(INDEX(Factors!$C$5:$C$61,MATCH($J336,Factors!$B$5:$B$61,0)),0))</f>
        <v>0</v>
      </c>
      <c r="E336">
        <f>IF($P336&gt;0,0,IFERROR(INDEX(Factors!$D$5:$D$61,MATCH($J336,Factors!$B$5:$B$61,0)),0))</f>
        <v>0</v>
      </c>
      <c r="F336">
        <f>IF($P336&gt;0,0,IFERROR(INDEX(Factors!$E$5:$E$61,MATCH($J336,Factors!$B$5:$B$61,0)),0))</f>
        <v>0</v>
      </c>
      <c r="G336">
        <f>IF(P336&gt;0,0,IFERROR(INDEX(Factors!$K$5:$K$61,MATCH(J336,Factors!$B$5:$B$61,0)),0))</f>
        <v>0</v>
      </c>
      <c r="J336" t="str">
        <f t="shared" si="41"/>
        <v>PAP</v>
      </c>
      <c r="K336" t="str">
        <f t="shared" si="42"/>
        <v>PAP</v>
      </c>
      <c r="L336" t="s">
        <v>663</v>
      </c>
      <c r="M336">
        <f t="shared" si="46"/>
        <v>0</v>
      </c>
      <c r="N336">
        <f t="shared" si="44"/>
        <v>0</v>
      </c>
      <c r="P336">
        <f t="shared" si="45"/>
        <v>0</v>
      </c>
      <c r="Q336">
        <f t="shared" si="43"/>
        <v>0</v>
      </c>
    </row>
    <row r="337" spans="3:17" x14ac:dyDescent="0.25">
      <c r="C337" t="s">
        <v>664</v>
      </c>
      <c r="D337">
        <f>IF($P337&gt;0,0,IFERROR(INDEX(Factors!$C$5:$C$61,MATCH($J337,Factors!$B$5:$B$61,0)),0))</f>
        <v>0</v>
      </c>
      <c r="E337">
        <f>IF($P337&gt;0,0,IFERROR(INDEX(Factors!$D$5:$D$61,MATCH($J337,Factors!$B$5:$B$61,0)),0))</f>
        <v>0</v>
      </c>
      <c r="F337">
        <f>IF($P337&gt;0,0,IFERROR(INDEX(Factors!$E$5:$E$61,MATCH($J337,Factors!$B$5:$B$61,0)),0))</f>
        <v>0</v>
      </c>
      <c r="G337">
        <f>IF(P337&gt;0,0,IFERROR(INDEX(Factors!$K$5:$K$61,MATCH(J337,Factors!$B$5:$B$61,0)),0))</f>
        <v>0</v>
      </c>
      <c r="J337" t="str">
        <f t="shared" si="41"/>
        <v>PULPD</v>
      </c>
      <c r="K337" t="str">
        <f t="shared" si="42"/>
        <v>PULPD</v>
      </c>
      <c r="L337" t="s">
        <v>665</v>
      </c>
      <c r="M337">
        <f t="shared" si="46"/>
        <v>0</v>
      </c>
      <c r="N337">
        <f t="shared" si="44"/>
        <v>0</v>
      </c>
      <c r="P337">
        <f t="shared" si="45"/>
        <v>0</v>
      </c>
      <c r="Q337">
        <f t="shared" si="43"/>
        <v>0</v>
      </c>
    </row>
    <row r="338" spans="3:17" x14ac:dyDescent="0.25">
      <c r="C338" t="s">
        <v>666</v>
      </c>
      <c r="D338">
        <f>IF($P338&gt;0,0,IFERROR(INDEX(Factors!$C$5:$C$61,MATCH($J338,Factors!$B$5:$B$61,0)),0))</f>
        <v>0</v>
      </c>
      <c r="E338">
        <f>IF($P338&gt;0,0,IFERROR(INDEX(Factors!$D$5:$D$61,MATCH($J338,Factors!$B$5:$B$61,0)),0))</f>
        <v>0</v>
      </c>
      <c r="F338">
        <f>IF($P338&gt;0,0,IFERROR(INDEX(Factors!$E$5:$E$61,MATCH($J338,Factors!$B$5:$B$61,0)),0))</f>
        <v>0</v>
      </c>
      <c r="G338">
        <f>IF(P338&gt;0,0,IFERROR(INDEX(Factors!$K$5:$K$61,MATCH(J338,Factors!$B$5:$B$61,0)),0))</f>
        <v>0</v>
      </c>
      <c r="J338" t="str">
        <f t="shared" si="41"/>
        <v>CH4</v>
      </c>
      <c r="K338" t="str">
        <f t="shared" si="42"/>
        <v>CH4</v>
      </c>
      <c r="L338" t="s">
        <v>667</v>
      </c>
      <c r="M338" t="str">
        <f t="shared" si="46"/>
        <v>CH4</v>
      </c>
      <c r="N338">
        <f t="shared" si="44"/>
        <v>0</v>
      </c>
      <c r="P338">
        <f t="shared" si="45"/>
        <v>0</v>
      </c>
      <c r="Q338">
        <f t="shared" si="43"/>
        <v>0</v>
      </c>
    </row>
    <row r="339" spans="3:17" x14ac:dyDescent="0.25">
      <c r="C339" t="s">
        <v>668</v>
      </c>
      <c r="D339">
        <f>IF($P339&gt;0,0,IFERROR(INDEX(Factors!$C$5:$C$61,MATCH($J339,Factors!$B$5:$B$61,0)),0))</f>
        <v>0</v>
      </c>
      <c r="E339">
        <f>IF($P339&gt;0,0,IFERROR(INDEX(Factors!$D$5:$D$61,MATCH($J339,Factors!$B$5:$B$61,0)),0))</f>
        <v>0</v>
      </c>
      <c r="F339">
        <f>IF($P339&gt;0,0,IFERROR(INDEX(Factors!$E$5:$E$61,MATCH($J339,Factors!$B$5:$B$61,0)),0))</f>
        <v>0</v>
      </c>
      <c r="G339">
        <f>IF(P339&gt;0,0,IFERROR(INDEX(Factors!$K$5:$K$61,MATCH(J339,Factors!$B$5:$B$61,0)),0))</f>
        <v>0</v>
      </c>
      <c r="J339" t="str">
        <f t="shared" si="41"/>
        <v>CO2</v>
      </c>
      <c r="K339" t="str">
        <f t="shared" si="42"/>
        <v>CO2</v>
      </c>
      <c r="L339" t="s">
        <v>669</v>
      </c>
      <c r="M339" t="str">
        <f t="shared" si="46"/>
        <v>CO2</v>
      </c>
      <c r="N339">
        <f t="shared" si="44"/>
        <v>0</v>
      </c>
      <c r="P339">
        <f t="shared" si="45"/>
        <v>0</v>
      </c>
      <c r="Q339">
        <f t="shared" si="43"/>
        <v>0</v>
      </c>
    </row>
    <row r="340" spans="3:17" x14ac:dyDescent="0.25">
      <c r="C340" t="s">
        <v>670</v>
      </c>
      <c r="D340">
        <f>IF($P340&gt;0,0,IFERROR(INDEX(Factors!$C$5:$C$61,MATCH($J340,Factors!$B$5:$B$61,0)),0))</f>
        <v>0</v>
      </c>
      <c r="E340">
        <f>IF($P340&gt;0,0,IFERROR(INDEX(Factors!$D$5:$D$61,MATCH($J340,Factors!$B$5:$B$61,0)),0))</f>
        <v>0</v>
      </c>
      <c r="F340">
        <f>IF($P340&gt;0,0,IFERROR(INDEX(Factors!$E$5:$E$61,MATCH($J340,Factors!$B$5:$B$61,0)),0))</f>
        <v>0</v>
      </c>
      <c r="G340">
        <f>IF(P340&gt;0,0,IFERROR(INDEX(Factors!$K$5:$K$61,MATCH(J340,Factors!$B$5:$B$61,0)),0))</f>
        <v>0</v>
      </c>
      <c r="J340" t="str">
        <f t="shared" si="41"/>
        <v>N2O</v>
      </c>
      <c r="K340" t="str">
        <f t="shared" si="42"/>
        <v>N2O</v>
      </c>
      <c r="L340" t="s">
        <v>671</v>
      </c>
      <c r="M340" t="str">
        <f t="shared" si="46"/>
        <v>N2O</v>
      </c>
      <c r="N340">
        <f t="shared" si="44"/>
        <v>0</v>
      </c>
      <c r="P340">
        <f t="shared" si="45"/>
        <v>0</v>
      </c>
      <c r="Q340">
        <f t="shared" si="43"/>
        <v>0</v>
      </c>
    </row>
    <row r="341" spans="3:17" x14ac:dyDescent="0.25">
      <c r="C341" t="s">
        <v>672</v>
      </c>
      <c r="D341">
        <f>IF($P341&gt;0,0,IFERROR(INDEX(Factors!$C$5:$C$61,MATCH($J341,Factors!$B$5:$B$61,0)),0))</f>
        <v>0</v>
      </c>
      <c r="E341">
        <f>IF($P341&gt;0,0,IFERROR(INDEX(Factors!$D$5:$D$61,MATCH($J341,Factors!$B$5:$B$61,0)),0))</f>
        <v>0</v>
      </c>
      <c r="F341">
        <f>IF($P341&gt;0,0,IFERROR(INDEX(Factors!$E$5:$E$61,MATCH($J341,Factors!$B$5:$B$61,0)),0))</f>
        <v>0</v>
      </c>
      <c r="G341">
        <f>IF(P341&gt;0,0,IFERROR(INDEX(Factors!$K$5:$K$61,MATCH(J341,Factors!$B$5:$B$61,0)),0))</f>
        <v>0</v>
      </c>
      <c r="J341" t="str">
        <f t="shared" si="41"/>
        <v>NOX</v>
      </c>
      <c r="K341" t="str">
        <f t="shared" si="42"/>
        <v>NOX</v>
      </c>
      <c r="L341" t="s">
        <v>673</v>
      </c>
      <c r="M341" t="str">
        <f t="shared" si="46"/>
        <v>NOX</v>
      </c>
      <c r="N341">
        <f t="shared" si="44"/>
        <v>0</v>
      </c>
      <c r="P341">
        <f t="shared" si="45"/>
        <v>0</v>
      </c>
      <c r="Q341">
        <f t="shared" si="43"/>
        <v>0</v>
      </c>
    </row>
    <row r="342" spans="3:17" x14ac:dyDescent="0.25">
      <c r="C342" t="s">
        <v>674</v>
      </c>
      <c r="D342">
        <f>IF($P342&gt;0,0,IFERROR(INDEX(Factors!$C$5:$C$61,MATCH($J342,Factors!$B$5:$B$61,0)),0))</f>
        <v>0</v>
      </c>
      <c r="E342">
        <f>IF($P342&gt;0,0,IFERROR(INDEX(Factors!$D$5:$D$61,MATCH($J342,Factors!$B$5:$B$61,0)),0))</f>
        <v>0</v>
      </c>
      <c r="F342">
        <f>IF($P342&gt;0,0,IFERROR(INDEX(Factors!$E$5:$E$61,MATCH($J342,Factors!$B$5:$B$61,0)),0))</f>
        <v>0</v>
      </c>
      <c r="G342">
        <f>IF(P342&gt;0,0,IFERROR(INDEX(Factors!$K$5:$K$61,MATCH(J342,Factors!$B$5:$B$61,0)),0))</f>
        <v>0</v>
      </c>
      <c r="J342" t="str">
        <f t="shared" si="41"/>
        <v>SOX</v>
      </c>
      <c r="K342" t="str">
        <f t="shared" si="42"/>
        <v>SOX</v>
      </c>
      <c r="L342" t="s">
        <v>675</v>
      </c>
      <c r="M342" t="str">
        <f t="shared" si="46"/>
        <v>SOX</v>
      </c>
      <c r="N342">
        <f t="shared" si="44"/>
        <v>0</v>
      </c>
      <c r="P342">
        <f t="shared" si="45"/>
        <v>0</v>
      </c>
      <c r="Q342">
        <f t="shared" si="43"/>
        <v>0</v>
      </c>
    </row>
    <row r="343" spans="3:17" x14ac:dyDescent="0.25">
      <c r="C343" t="s">
        <v>676</v>
      </c>
      <c r="D343">
        <f>IF($P343&gt;0,0,IFERROR(INDEX(Factors!$C$5:$C$61,MATCH($J343,Factors!$B$5:$B$61,0)),0))</f>
        <v>0</v>
      </c>
      <c r="E343">
        <f>IF($P343&gt;0,0,IFERROR(INDEX(Factors!$D$5:$D$61,MATCH($J343,Factors!$B$5:$B$61,0)),0))</f>
        <v>0</v>
      </c>
      <c r="F343">
        <f>IF($P343&gt;0,0,IFERROR(INDEX(Factors!$E$5:$E$61,MATCH($J343,Factors!$B$5:$B$61,0)),0))</f>
        <v>0</v>
      </c>
      <c r="G343">
        <f>IF(P343&gt;0,0,IFERROR(INDEX(Factors!$K$5:$K$61,MATCH(J343,Factors!$B$5:$B$61,0)),0))</f>
        <v>0</v>
      </c>
      <c r="J343" t="str">
        <f t="shared" si="41"/>
        <v>_CHILLERHEAT-E</v>
      </c>
      <c r="K343" t="str">
        <f t="shared" si="42"/>
        <v>_CHILLERHEAT-E</v>
      </c>
      <c r="L343" t="s">
        <v>677</v>
      </c>
      <c r="M343">
        <f t="shared" si="46"/>
        <v>0</v>
      </c>
      <c r="N343">
        <f t="shared" si="44"/>
        <v>0</v>
      </c>
      <c r="P343">
        <f t="shared" si="45"/>
        <v>0</v>
      </c>
      <c r="Q343">
        <f t="shared" si="43"/>
        <v>0</v>
      </c>
    </row>
    <row r="344" spans="3:17" x14ac:dyDescent="0.25">
      <c r="C344" t="s">
        <v>678</v>
      </c>
      <c r="D344">
        <f>IF($P344&gt;0,0,IFERROR(INDEX(Factors!$C$5:$C$61,MATCH($J344,Factors!$B$5:$B$61,0)),0))</f>
        <v>0</v>
      </c>
      <c r="E344">
        <f>IF($P344&gt;0,0,IFERROR(INDEX(Factors!$D$5:$D$61,MATCH($J344,Factors!$B$5:$B$61,0)),0))</f>
        <v>0</v>
      </c>
      <c r="F344">
        <f>IF($P344&gt;0,0,IFERROR(INDEX(Factors!$E$5:$E$61,MATCH($J344,Factors!$B$5:$B$61,0)),0))</f>
        <v>0</v>
      </c>
      <c r="G344">
        <f>IF(P344&gt;0,0,IFERROR(INDEX(Factors!$K$5:$K$61,MATCH(J344,Factors!$B$5:$B$61,0)),0))</f>
        <v>0</v>
      </c>
      <c r="J344" t="str">
        <f t="shared" si="41"/>
        <v>_CHILLERHEAT-N</v>
      </c>
      <c r="K344" t="str">
        <f t="shared" si="42"/>
        <v>_CHILLERHEAT-N</v>
      </c>
      <c r="L344" t="s">
        <v>679</v>
      </c>
      <c r="M344">
        <f t="shared" si="46"/>
        <v>0</v>
      </c>
      <c r="N344">
        <f t="shared" si="44"/>
        <v>0</v>
      </c>
      <c r="P344">
        <f t="shared" si="45"/>
        <v>0</v>
      </c>
      <c r="Q344">
        <f t="shared" si="43"/>
        <v>0</v>
      </c>
    </row>
    <row r="345" spans="3:17" x14ac:dyDescent="0.25">
      <c r="C345" t="s">
        <v>680</v>
      </c>
      <c r="D345">
        <f>IF($P345&gt;0,0,IFERROR(INDEX(Factors!$C$5:$C$61,MATCH($J345,Factors!$B$5:$B$61,0)),0))</f>
        <v>0</v>
      </c>
      <c r="E345">
        <f>IF($P345&gt;0,0,IFERROR(INDEX(Factors!$D$5:$D$61,MATCH($J345,Factors!$B$5:$B$61,0)),0))</f>
        <v>0</v>
      </c>
      <c r="F345">
        <f>IF($P345&gt;0,0,IFERROR(INDEX(Factors!$E$5:$E$61,MATCH($J345,Factors!$B$5:$B$61,0)),0))</f>
        <v>0</v>
      </c>
      <c r="G345">
        <f>IF(P345&gt;0,0,IFERROR(INDEX(Factors!$K$5:$K$61,MATCH(J345,Factors!$B$5:$B$61,0)),0))</f>
        <v>0</v>
      </c>
      <c r="J345" t="str">
        <f t="shared" si="41"/>
        <v>_HEAT-E</v>
      </c>
      <c r="K345" t="str">
        <f t="shared" si="42"/>
        <v>_HEAT-E</v>
      </c>
      <c r="L345" t="s">
        <v>681</v>
      </c>
      <c r="M345">
        <f t="shared" si="46"/>
        <v>0</v>
      </c>
      <c r="N345">
        <f t="shared" si="44"/>
        <v>0</v>
      </c>
      <c r="P345">
        <f t="shared" si="45"/>
        <v>0</v>
      </c>
      <c r="Q345">
        <f t="shared" si="43"/>
        <v>0</v>
      </c>
    </row>
    <row r="346" spans="3:17" x14ac:dyDescent="0.25">
      <c r="C346" t="s">
        <v>682</v>
      </c>
      <c r="D346">
        <f>IF($P346&gt;0,0,IFERROR(INDEX(Factors!$C$5:$C$61,MATCH($J346,Factors!$B$5:$B$61,0)),0))</f>
        <v>0</v>
      </c>
      <c r="E346">
        <f>IF($P346&gt;0,0,IFERROR(INDEX(Factors!$D$5:$D$61,MATCH($J346,Factors!$B$5:$B$61,0)),0))</f>
        <v>0</v>
      </c>
      <c r="F346">
        <f>IF($P346&gt;0,0,IFERROR(INDEX(Factors!$E$5:$E$61,MATCH($J346,Factors!$B$5:$B$61,0)),0))</f>
        <v>0</v>
      </c>
      <c r="G346">
        <f>IF(P346&gt;0,0,IFERROR(INDEX(Factors!$K$5:$K$61,MATCH(J346,Factors!$B$5:$B$61,0)),0))</f>
        <v>0</v>
      </c>
      <c r="J346" t="str">
        <f t="shared" si="41"/>
        <v>_HEAT-N</v>
      </c>
      <c r="K346" t="str">
        <f t="shared" si="42"/>
        <v>_HEAT-N</v>
      </c>
      <c r="L346" t="s">
        <v>683</v>
      </c>
      <c r="M346">
        <f t="shared" si="46"/>
        <v>0</v>
      </c>
      <c r="N346">
        <f t="shared" si="44"/>
        <v>0</v>
      </c>
      <c r="P346">
        <f t="shared" si="45"/>
        <v>0</v>
      </c>
      <c r="Q346">
        <f t="shared" si="43"/>
        <v>0</v>
      </c>
    </row>
    <row r="347" spans="3:17" x14ac:dyDescent="0.25">
      <c r="C347" t="s">
        <v>684</v>
      </c>
      <c r="D347">
        <f>IF($P347&gt;0,0,IFERROR(INDEX(Factors!$C$5:$C$61,MATCH($J347,Factors!$B$5:$B$61,0)),0))</f>
        <v>0</v>
      </c>
      <c r="E347">
        <f>IF($P347&gt;0,0,IFERROR(INDEX(Factors!$D$5:$D$61,MATCH($J347,Factors!$B$5:$B$61,0)),0))</f>
        <v>0</v>
      </c>
      <c r="F347">
        <f>IF($P347&gt;0,0,IFERROR(INDEX(Factors!$E$5:$E$61,MATCH($J347,Factors!$B$5:$B$61,0)),0))</f>
        <v>0</v>
      </c>
      <c r="G347">
        <f>IF(P347&gt;0,0,IFERROR(INDEX(Factors!$K$5:$K$61,MATCH(J347,Factors!$B$5:$B$61,0)),0))</f>
        <v>0</v>
      </c>
      <c r="J347" t="str">
        <f t="shared" si="41"/>
        <v>CH4</v>
      </c>
      <c r="K347" t="str">
        <f t="shared" si="42"/>
        <v>CH4</v>
      </c>
      <c r="L347" t="s">
        <v>685</v>
      </c>
      <c r="M347" t="str">
        <f t="shared" si="46"/>
        <v>CH4</v>
      </c>
      <c r="N347">
        <f t="shared" si="44"/>
        <v>0</v>
      </c>
      <c r="P347">
        <f t="shared" si="45"/>
        <v>0</v>
      </c>
      <c r="Q347">
        <f t="shared" si="43"/>
        <v>0</v>
      </c>
    </row>
    <row r="348" spans="3:17" x14ac:dyDescent="0.25">
      <c r="C348" t="s">
        <v>686</v>
      </c>
      <c r="D348">
        <f>IF($P348&gt;0,0,IFERROR(INDEX(Factors!$C$5:$C$61,MATCH($J348,Factors!$B$5:$B$61,0)),0))</f>
        <v>0</v>
      </c>
      <c r="E348">
        <f>IF($P348&gt;0,0,IFERROR(INDEX(Factors!$D$5:$D$61,MATCH($J348,Factors!$B$5:$B$61,0)),0))</f>
        <v>0</v>
      </c>
      <c r="F348">
        <f>IF($P348&gt;0,0,IFERROR(INDEX(Factors!$E$5:$E$61,MATCH($J348,Factors!$B$5:$B$61,0)),0))</f>
        <v>0</v>
      </c>
      <c r="G348">
        <f>IF(P348&gt;0,0,IFERROR(INDEX(Factors!$K$5:$K$61,MATCH(J348,Factors!$B$5:$B$61,0)),0))</f>
        <v>0</v>
      </c>
      <c r="J348" t="str">
        <f t="shared" si="41"/>
        <v>CO2</v>
      </c>
      <c r="K348" t="str">
        <f t="shared" si="42"/>
        <v>CO2</v>
      </c>
      <c r="L348" t="s">
        <v>687</v>
      </c>
      <c r="M348" t="str">
        <f t="shared" si="46"/>
        <v>CO2</v>
      </c>
      <c r="N348">
        <f t="shared" si="44"/>
        <v>0</v>
      </c>
      <c r="P348">
        <f t="shared" si="45"/>
        <v>0</v>
      </c>
      <c r="Q348">
        <f t="shared" si="43"/>
        <v>0</v>
      </c>
    </row>
    <row r="349" spans="3:17" x14ac:dyDescent="0.25">
      <c r="C349" t="s">
        <v>688</v>
      </c>
      <c r="D349">
        <f>IF($P349&gt;0,0,IFERROR(INDEX(Factors!$C$5:$C$61,MATCH($J349,Factors!$B$5:$B$61,0)),0))</f>
        <v>0</v>
      </c>
      <c r="E349">
        <f>IF($P349&gt;0,0,IFERROR(INDEX(Factors!$D$5:$D$61,MATCH($J349,Factors!$B$5:$B$61,0)),0))</f>
        <v>0</v>
      </c>
      <c r="F349">
        <f>IF($P349&gt;0,0,IFERROR(INDEX(Factors!$E$5:$E$61,MATCH($J349,Factors!$B$5:$B$61,0)),0))</f>
        <v>0</v>
      </c>
      <c r="G349">
        <f>IF(P349&gt;0,0,IFERROR(INDEX(Factors!$K$5:$K$61,MATCH(J349,Factors!$B$5:$B$61,0)),0))</f>
        <v>0</v>
      </c>
      <c r="J349" t="str">
        <f t="shared" si="41"/>
        <v>N2O</v>
      </c>
      <c r="K349" t="str">
        <f t="shared" si="42"/>
        <v>N2O</v>
      </c>
      <c r="L349" t="s">
        <v>689</v>
      </c>
      <c r="M349" t="str">
        <f t="shared" si="46"/>
        <v>N2O</v>
      </c>
      <c r="N349">
        <f t="shared" si="44"/>
        <v>0</v>
      </c>
      <c r="P349">
        <f t="shared" si="45"/>
        <v>0</v>
      </c>
      <c r="Q349">
        <f t="shared" si="43"/>
        <v>0</v>
      </c>
    </row>
    <row r="350" spans="3:17" x14ac:dyDescent="0.25">
      <c r="C350" t="s">
        <v>690</v>
      </c>
      <c r="D350">
        <f>IF($P350&gt;0,0,IFERROR(INDEX(Factors!$C$5:$C$61,MATCH($J350,Factors!$B$5:$B$61,0)),0))</f>
        <v>0</v>
      </c>
      <c r="E350">
        <f>IF($P350&gt;0,0,IFERROR(INDEX(Factors!$D$5:$D$61,MATCH($J350,Factors!$B$5:$B$61,0)),0))</f>
        <v>0</v>
      </c>
      <c r="F350">
        <f>IF($P350&gt;0,0,IFERROR(INDEX(Factors!$E$5:$E$61,MATCH($J350,Factors!$B$5:$B$61,0)),0))</f>
        <v>0</v>
      </c>
      <c r="G350">
        <f>IF(P350&gt;0,0,IFERROR(INDEX(Factors!$K$5:$K$61,MATCH(J350,Factors!$B$5:$B$61,0)),0))</f>
        <v>0</v>
      </c>
      <c r="J350" t="str">
        <f t="shared" si="41"/>
        <v>NOX</v>
      </c>
      <c r="K350" t="str">
        <f t="shared" si="42"/>
        <v>NOX</v>
      </c>
      <c r="L350" t="s">
        <v>691</v>
      </c>
      <c r="M350" t="str">
        <f t="shared" si="46"/>
        <v>NOX</v>
      </c>
      <c r="N350">
        <f t="shared" si="44"/>
        <v>0</v>
      </c>
      <c r="P350">
        <f t="shared" si="45"/>
        <v>0</v>
      </c>
      <c r="Q350">
        <f t="shared" si="43"/>
        <v>0</v>
      </c>
    </row>
    <row r="351" spans="3:17" x14ac:dyDescent="0.25">
      <c r="C351" t="s">
        <v>692</v>
      </c>
      <c r="D351">
        <f>IF($P351&gt;0,0,IFERROR(INDEX(Factors!$C$5:$C$61,MATCH($J351,Factors!$B$5:$B$61,0)),0))</f>
        <v>0</v>
      </c>
      <c r="E351">
        <f>IF($P351&gt;0,0,IFERROR(INDEX(Factors!$D$5:$D$61,MATCH($J351,Factors!$B$5:$B$61,0)),0))</f>
        <v>0</v>
      </c>
      <c r="F351">
        <f>IF($P351&gt;0,0,IFERROR(INDEX(Factors!$E$5:$E$61,MATCH($J351,Factors!$B$5:$B$61,0)),0))</f>
        <v>0</v>
      </c>
      <c r="G351">
        <f>IF(P351&gt;0,0,IFERROR(INDEX(Factors!$K$5:$K$61,MATCH(J351,Factors!$B$5:$B$61,0)),0))</f>
        <v>0</v>
      </c>
      <c r="J351" t="str">
        <f t="shared" si="41"/>
        <v>SOX</v>
      </c>
      <c r="K351" t="str">
        <f t="shared" si="42"/>
        <v>SOX</v>
      </c>
      <c r="L351" t="s">
        <v>693</v>
      </c>
      <c r="M351" t="str">
        <f t="shared" si="46"/>
        <v>SOX</v>
      </c>
      <c r="N351">
        <f t="shared" si="44"/>
        <v>0</v>
      </c>
      <c r="P351">
        <f t="shared" si="45"/>
        <v>0</v>
      </c>
      <c r="Q351">
        <f t="shared" si="43"/>
        <v>0</v>
      </c>
    </row>
    <row r="352" spans="3:17" x14ac:dyDescent="0.25">
      <c r="C352" t="s">
        <v>694</v>
      </c>
      <c r="D352">
        <f>IF($P352&gt;0,0,IFERROR(INDEX(Factors!$C$5:$C$61,MATCH($J352,Factors!$B$5:$B$61,0)),0))</f>
        <v>0</v>
      </c>
      <c r="E352">
        <f>IF($P352&gt;0,0,IFERROR(INDEX(Factors!$D$5:$D$61,MATCH($J352,Factors!$B$5:$B$61,0)),0))</f>
        <v>0</v>
      </c>
      <c r="F352">
        <f>IF($P352&gt;0,0,IFERROR(INDEX(Factors!$E$5:$E$61,MATCH($J352,Factors!$B$5:$B$61,0)),0))</f>
        <v>0</v>
      </c>
      <c r="G352">
        <f>IF(P352&gt;0,0,IFERROR(INDEX(Factors!$K$5:$K$61,MATCH(J352,Factors!$B$5:$B$61,0)),0))</f>
        <v>0</v>
      </c>
      <c r="J352" t="str">
        <f t="shared" si="41"/>
        <v>THRM-E</v>
      </c>
      <c r="K352" t="str">
        <f t="shared" si="42"/>
        <v>THRM-E</v>
      </c>
      <c r="L352" t="s">
        <v>695</v>
      </c>
      <c r="M352">
        <f t="shared" si="46"/>
        <v>0</v>
      </c>
      <c r="N352">
        <f t="shared" si="44"/>
        <v>0</v>
      </c>
      <c r="P352">
        <f t="shared" si="45"/>
        <v>0</v>
      </c>
      <c r="Q352">
        <f t="shared" si="43"/>
        <v>0</v>
      </c>
    </row>
    <row r="353" spans="3:17" x14ac:dyDescent="0.25">
      <c r="C353" t="s">
        <v>696</v>
      </c>
      <c r="D353">
        <f>IF($P353&gt;0,0,IFERROR(INDEX(Factors!$C$5:$C$61,MATCH($J353,Factors!$B$5:$B$61,0)),0))</f>
        <v>0</v>
      </c>
      <c r="E353">
        <f>IF($P353&gt;0,0,IFERROR(INDEX(Factors!$D$5:$D$61,MATCH($J353,Factors!$B$5:$B$61,0)),0))</f>
        <v>0</v>
      </c>
      <c r="F353">
        <f>IF($P353&gt;0,0,IFERROR(INDEX(Factors!$E$5:$E$61,MATCH($J353,Factors!$B$5:$B$61,0)),0))</f>
        <v>0</v>
      </c>
      <c r="G353">
        <f>IF(P353&gt;0,0,IFERROR(INDEX(Factors!$K$5:$K$61,MATCH(J353,Factors!$B$5:$B$61,0)),0))</f>
        <v>0</v>
      </c>
      <c r="J353" t="str">
        <f t="shared" si="41"/>
        <v>THRM-N</v>
      </c>
      <c r="K353" t="str">
        <f t="shared" si="42"/>
        <v>THRM-N</v>
      </c>
      <c r="L353" t="s">
        <v>697</v>
      </c>
      <c r="M353">
        <f t="shared" si="46"/>
        <v>0</v>
      </c>
      <c r="N353">
        <f t="shared" si="44"/>
        <v>0</v>
      </c>
      <c r="P353">
        <f t="shared" si="45"/>
        <v>0</v>
      </c>
      <c r="Q353">
        <f t="shared" si="43"/>
        <v>0</v>
      </c>
    </row>
    <row r="354" spans="3:17" x14ac:dyDescent="0.25">
      <c r="C354" t="s">
        <v>698</v>
      </c>
      <c r="D354">
        <f>IF($P354&gt;0,0,IFERROR(INDEX(Factors!$C$5:$C$61,MATCH($J354,Factors!$B$5:$B$61,0)),0))</f>
        <v>0</v>
      </c>
      <c r="E354">
        <f>IF($P354&gt;0,0,IFERROR(INDEX(Factors!$D$5:$D$61,MATCH($J354,Factors!$B$5:$B$61,0)),0))</f>
        <v>0</v>
      </c>
      <c r="F354">
        <f>IF($P354&gt;0,0,IFERROR(INDEX(Factors!$E$5:$E$61,MATCH($J354,Factors!$B$5:$B$61,0)),0))</f>
        <v>0</v>
      </c>
      <c r="G354">
        <f>IF(P354&gt;0,0,IFERROR(INDEX(Factors!$K$5:$K$61,MATCH(J354,Factors!$B$5:$B$61,0)),0))</f>
        <v>0</v>
      </c>
      <c r="J354" t="str">
        <f t="shared" si="41"/>
        <v>ELC</v>
      </c>
      <c r="K354" t="str">
        <f t="shared" si="42"/>
        <v>ELC</v>
      </c>
      <c r="L354" t="s">
        <v>699</v>
      </c>
      <c r="M354" t="str">
        <f t="shared" si="46"/>
        <v>Electricity</v>
      </c>
      <c r="N354">
        <f t="shared" si="44"/>
        <v>0</v>
      </c>
      <c r="P354">
        <f t="shared" si="45"/>
        <v>0</v>
      </c>
      <c r="Q354">
        <f t="shared" si="43"/>
        <v>0</v>
      </c>
    </row>
    <row r="355" spans="3:17" x14ac:dyDescent="0.25">
      <c r="C355" t="s">
        <v>700</v>
      </c>
      <c r="D355">
        <f>IF($P355&gt;0,0,IFERROR(INDEX(Factors!$C$5:$C$61,MATCH($J355,Factors!$B$5:$B$61,0)),0))</f>
        <v>56.1</v>
      </c>
      <c r="E355">
        <f>IF($P355&gt;0,0,IFERROR(INDEX(Factors!$D$5:$D$61,MATCH($J355,Factors!$B$5:$B$61,0)),0))</f>
        <v>1E-3</v>
      </c>
      <c r="F355">
        <f>IF($P355&gt;0,0,IFERROR(INDEX(Factors!$E$5:$E$61,MATCH($J355,Factors!$B$5:$B$61,0)),0))</f>
        <v>1E-4</v>
      </c>
      <c r="G355">
        <f>IF(P355&gt;0,0,IFERROR(INDEX(Factors!$K$5:$K$61,MATCH(J355,Factors!$B$5:$B$61,0)),0))</f>
        <v>56.152000000000001</v>
      </c>
      <c r="J355" t="str">
        <f t="shared" si="41"/>
        <v>GAS</v>
      </c>
      <c r="K355" t="str">
        <f t="shared" si="42"/>
        <v>GAS</v>
      </c>
      <c r="L355" t="s">
        <v>701</v>
      </c>
      <c r="M355" t="str">
        <f t="shared" si="46"/>
        <v>Gas</v>
      </c>
      <c r="N355" t="str">
        <f t="shared" si="44"/>
        <v>Gas</v>
      </c>
      <c r="P355">
        <f t="shared" si="45"/>
        <v>0</v>
      </c>
      <c r="Q355">
        <f t="shared" si="43"/>
        <v>0</v>
      </c>
    </row>
    <row r="356" spans="3:17" x14ac:dyDescent="0.25">
      <c r="C356" t="s">
        <v>702</v>
      </c>
      <c r="D356">
        <f>IF($P356&gt;0,0,IFERROR(INDEX(Factors!$C$5:$C$61,MATCH($J356,Factors!$B$5:$B$61,0)),0))</f>
        <v>0</v>
      </c>
      <c r="E356">
        <f>IF($P356&gt;0,0,IFERROR(INDEX(Factors!$D$5:$D$61,MATCH($J356,Factors!$B$5:$B$61,0)),0))</f>
        <v>0</v>
      </c>
      <c r="F356">
        <f>IF($P356&gt;0,0,IFERROR(INDEX(Factors!$E$5:$E$61,MATCH($J356,Factors!$B$5:$B$61,0)),0))</f>
        <v>0</v>
      </c>
      <c r="G356">
        <f>IF(P356&gt;0,0,IFERROR(INDEX(Factors!$K$5:$K$61,MATCH(J356,Factors!$B$5:$B$61,0)),0))</f>
        <v>0</v>
      </c>
      <c r="J356" t="str">
        <f t="shared" si="41"/>
        <v>ELC</v>
      </c>
      <c r="K356" t="str">
        <f t="shared" si="42"/>
        <v>ELC</v>
      </c>
      <c r="L356" t="s">
        <v>703</v>
      </c>
      <c r="M356" t="str">
        <f t="shared" si="46"/>
        <v>Electricity</v>
      </c>
      <c r="N356">
        <f t="shared" si="44"/>
        <v>0</v>
      </c>
      <c r="P356">
        <f t="shared" si="45"/>
        <v>0</v>
      </c>
      <c r="Q356">
        <f t="shared" si="43"/>
        <v>0</v>
      </c>
    </row>
    <row r="357" spans="3:17" x14ac:dyDescent="0.25">
      <c r="C357" t="s">
        <v>704</v>
      </c>
      <c r="D357">
        <f>IF($P357&gt;0,0,IFERROR(INDEX(Factors!$C$5:$C$61,MATCH($J357,Factors!$B$5:$B$61,0)),0))</f>
        <v>56.1</v>
      </c>
      <c r="E357">
        <f>IF($P357&gt;0,0,IFERROR(INDEX(Factors!$D$5:$D$61,MATCH($J357,Factors!$B$5:$B$61,0)),0))</f>
        <v>1E-3</v>
      </c>
      <c r="F357">
        <f>IF($P357&gt;0,0,IFERROR(INDEX(Factors!$E$5:$E$61,MATCH($J357,Factors!$B$5:$B$61,0)),0))</f>
        <v>1E-4</v>
      </c>
      <c r="G357">
        <f>IF(P357&gt;0,0,IFERROR(INDEX(Factors!$K$5:$K$61,MATCH(J357,Factors!$B$5:$B$61,0)),0))</f>
        <v>56.152000000000001</v>
      </c>
      <c r="J357" t="str">
        <f t="shared" si="41"/>
        <v>GAS</v>
      </c>
      <c r="K357" t="str">
        <f t="shared" si="42"/>
        <v>GAS</v>
      </c>
      <c r="L357" t="s">
        <v>705</v>
      </c>
      <c r="M357" t="str">
        <f t="shared" si="46"/>
        <v>Gas</v>
      </c>
      <c r="N357" t="str">
        <f t="shared" si="44"/>
        <v>Gas</v>
      </c>
      <c r="P357">
        <f t="shared" si="45"/>
        <v>0</v>
      </c>
      <c r="Q357">
        <f t="shared" si="43"/>
        <v>0</v>
      </c>
    </row>
    <row r="358" spans="3:17" x14ac:dyDescent="0.25">
      <c r="C358" t="s">
        <v>706</v>
      </c>
      <c r="D358">
        <f>IF($P358&gt;0,0,IFERROR(INDEX(Factors!$C$5:$C$61,MATCH($J358,Factors!$B$5:$B$61,0)),0))</f>
        <v>0</v>
      </c>
      <c r="E358">
        <f>IF($P358&gt;0,0,IFERROR(INDEX(Factors!$D$5:$D$61,MATCH($J358,Factors!$B$5:$B$61,0)),0))</f>
        <v>0</v>
      </c>
      <c r="F358">
        <f>IF($P358&gt;0,0,IFERROR(INDEX(Factors!$E$5:$E$61,MATCH($J358,Factors!$B$5:$B$61,0)),0))</f>
        <v>0</v>
      </c>
      <c r="G358">
        <f>IF(P358&gt;0,0,IFERROR(INDEX(Factors!$K$5:$K$61,MATCH(J358,Factors!$B$5:$B$61,0)),0))</f>
        <v>0</v>
      </c>
      <c r="J358" t="str">
        <f t="shared" si="41"/>
        <v>ELC</v>
      </c>
      <c r="K358" t="str">
        <f t="shared" si="42"/>
        <v>ELC</v>
      </c>
      <c r="L358" t="s">
        <v>707</v>
      </c>
      <c r="M358" t="str">
        <f t="shared" si="46"/>
        <v>Electricity</v>
      </c>
      <c r="N358">
        <f t="shared" si="44"/>
        <v>0</v>
      </c>
      <c r="P358">
        <f t="shared" si="45"/>
        <v>0</v>
      </c>
      <c r="Q358">
        <f t="shared" si="43"/>
        <v>0</v>
      </c>
    </row>
    <row r="359" spans="3:17" x14ac:dyDescent="0.25">
      <c r="C359" t="s">
        <v>708</v>
      </c>
      <c r="D359">
        <f>IF($P359&gt;0,0,IFERROR(INDEX(Factors!$C$5:$C$61,MATCH($J359,Factors!$B$5:$B$61,0)),0))</f>
        <v>56.1</v>
      </c>
      <c r="E359">
        <f>IF($P359&gt;0,0,IFERROR(INDEX(Factors!$D$5:$D$61,MATCH($J359,Factors!$B$5:$B$61,0)),0))</f>
        <v>1E-3</v>
      </c>
      <c r="F359">
        <f>IF($P359&gt;0,0,IFERROR(INDEX(Factors!$E$5:$E$61,MATCH($J359,Factors!$B$5:$B$61,0)),0))</f>
        <v>1E-4</v>
      </c>
      <c r="G359">
        <f>IF(P359&gt;0,0,IFERROR(INDEX(Factors!$K$5:$K$61,MATCH(J359,Factors!$B$5:$B$61,0)),0))</f>
        <v>56.152000000000001</v>
      </c>
      <c r="J359" t="str">
        <f t="shared" si="41"/>
        <v>GAS</v>
      </c>
      <c r="K359" t="str">
        <f t="shared" si="42"/>
        <v>GAS</v>
      </c>
      <c r="L359" t="s">
        <v>709</v>
      </c>
      <c r="M359" t="str">
        <f t="shared" si="46"/>
        <v>Gas</v>
      </c>
      <c r="N359" t="str">
        <f t="shared" si="44"/>
        <v>Gas</v>
      </c>
      <c r="P359">
        <f t="shared" si="45"/>
        <v>0</v>
      </c>
      <c r="Q359">
        <f t="shared" si="43"/>
        <v>0</v>
      </c>
    </row>
    <row r="360" spans="3:17" x14ac:dyDescent="0.25">
      <c r="C360" t="s">
        <v>710</v>
      </c>
      <c r="D360">
        <f>IF($P360&gt;0,0,IFERROR(INDEX(Factors!$C$5:$C$61,MATCH($J360,Factors!$B$5:$B$61,0)),0))</f>
        <v>0</v>
      </c>
      <c r="E360">
        <f>IF($P360&gt;0,0,IFERROR(INDEX(Factors!$D$5:$D$61,MATCH($J360,Factors!$B$5:$B$61,0)),0))</f>
        <v>0</v>
      </c>
      <c r="F360">
        <f>IF($P360&gt;0,0,IFERROR(INDEX(Factors!$E$5:$E$61,MATCH($J360,Factors!$B$5:$B$61,0)),0))</f>
        <v>0</v>
      </c>
      <c r="G360">
        <f>IF(P360&gt;0,0,IFERROR(INDEX(Factors!$K$5:$K$61,MATCH(J360,Factors!$B$5:$B$61,0)),0))</f>
        <v>0</v>
      </c>
      <c r="J360" t="str">
        <f t="shared" si="41"/>
        <v>BIO</v>
      </c>
      <c r="K360" t="str">
        <f t="shared" si="42"/>
        <v>BIO</v>
      </c>
      <c r="L360" t="s">
        <v>711</v>
      </c>
      <c r="M360" t="str">
        <f t="shared" si="46"/>
        <v>Biomass</v>
      </c>
      <c r="N360" t="str">
        <f t="shared" si="44"/>
        <v>Other primary solid biomass</v>
      </c>
      <c r="P360">
        <f t="shared" si="45"/>
        <v>0</v>
      </c>
      <c r="Q360">
        <f t="shared" si="43"/>
        <v>0</v>
      </c>
    </row>
    <row r="361" spans="3:17" x14ac:dyDescent="0.25">
      <c r="C361" t="s">
        <v>712</v>
      </c>
      <c r="D361" s="8">
        <v>0</v>
      </c>
      <c r="E361" s="8">
        <v>0</v>
      </c>
      <c r="F361" s="8">
        <v>0</v>
      </c>
      <c r="G361" s="8">
        <v>0</v>
      </c>
      <c r="J361" t="str">
        <f t="shared" si="41"/>
        <v>CKC</v>
      </c>
      <c r="K361" t="str">
        <f t="shared" si="42"/>
        <v>CKC</v>
      </c>
      <c r="L361" t="s">
        <v>713</v>
      </c>
      <c r="M361" t="str">
        <f t="shared" si="46"/>
        <v>Coking coal</v>
      </c>
      <c r="N361">
        <f t="shared" si="44"/>
        <v>0</v>
      </c>
      <c r="P361">
        <f t="shared" si="45"/>
        <v>0</v>
      </c>
      <c r="Q361">
        <f t="shared" si="43"/>
        <v>0</v>
      </c>
    </row>
    <row r="362" spans="3:17" x14ac:dyDescent="0.25">
      <c r="C362" t="s">
        <v>714</v>
      </c>
      <c r="D362">
        <f>IF($P362&gt;0,0,IFERROR(INDEX(Factors!$C$5:$C$61,MATCH($J362,Factors!$B$5:$B$61,0)),0))</f>
        <v>0</v>
      </c>
      <c r="E362">
        <f>IF($P362&gt;0,0,IFERROR(INDEX(Factors!$D$5:$D$61,MATCH($J362,Factors!$B$5:$B$61,0)),0))</f>
        <v>0</v>
      </c>
      <c r="F362">
        <f>IF($P362&gt;0,0,IFERROR(INDEX(Factors!$E$5:$E$61,MATCH($J362,Factors!$B$5:$B$61,0)),0))</f>
        <v>0</v>
      </c>
      <c r="G362">
        <f>IF(P362&gt;0,0,IFERROR(INDEX(Factors!$K$5:$K$61,MATCH(J362,Factors!$B$5:$B$61,0)),0))</f>
        <v>0</v>
      </c>
      <c r="J362" t="str">
        <f t="shared" si="41"/>
        <v>CKE</v>
      </c>
      <c r="K362" t="str">
        <f t="shared" si="42"/>
        <v>CKE</v>
      </c>
      <c r="L362" t="s">
        <v>715</v>
      </c>
      <c r="M362" t="str">
        <f t="shared" si="46"/>
        <v>Coke</v>
      </c>
      <c r="N362" t="str">
        <f t="shared" si="44"/>
        <v>Petroleum coke</v>
      </c>
      <c r="P362">
        <f t="shared" si="45"/>
        <v>0</v>
      </c>
      <c r="Q362">
        <f t="shared" si="43"/>
        <v>0</v>
      </c>
    </row>
    <row r="363" spans="3:17" x14ac:dyDescent="0.25">
      <c r="C363" t="s">
        <v>716</v>
      </c>
      <c r="D363">
        <f>IF($P363&gt;0,0,IFERROR(INDEX(Factors!$C$5:$C$61,MATCH($J363,Factors!$B$5:$B$61,0)),0))</f>
        <v>0</v>
      </c>
      <c r="E363">
        <f>IF($P363&gt;0,0,IFERROR(INDEX(Factors!$D$5:$D$61,MATCH($J363,Factors!$B$5:$B$61,0)),0))</f>
        <v>0</v>
      </c>
      <c r="F363">
        <f>IF($P363&gt;0,0,IFERROR(INDEX(Factors!$E$5:$E$61,MATCH($J363,Factors!$B$5:$B$61,0)),0))</f>
        <v>0</v>
      </c>
      <c r="G363">
        <f>IF(P363&gt;0,0,IFERROR(INDEX(Factors!$K$5:$K$61,MATCH(J363,Factors!$B$5:$B$61,0)),0))</f>
        <v>0</v>
      </c>
      <c r="J363" t="str">
        <f t="shared" si="41"/>
        <v>CO2</v>
      </c>
      <c r="K363" t="str">
        <f t="shared" si="42"/>
        <v>CO2</v>
      </c>
      <c r="L363" t="s">
        <v>717</v>
      </c>
      <c r="M363" t="str">
        <f t="shared" si="46"/>
        <v>CO2</v>
      </c>
      <c r="N363">
        <f t="shared" si="44"/>
        <v>0</v>
      </c>
      <c r="P363">
        <f t="shared" si="45"/>
        <v>0</v>
      </c>
      <c r="Q363">
        <f t="shared" si="43"/>
        <v>0</v>
      </c>
    </row>
    <row r="364" spans="3:17" x14ac:dyDescent="0.25">
      <c r="C364" t="s">
        <v>718</v>
      </c>
      <c r="D364" s="8">
        <v>0</v>
      </c>
      <c r="E364" s="8">
        <v>0</v>
      </c>
      <c r="F364" s="8">
        <v>0</v>
      </c>
      <c r="G364" s="8">
        <v>0</v>
      </c>
      <c r="J364" t="str">
        <f t="shared" si="41"/>
        <v>COA</v>
      </c>
      <c r="K364" t="str">
        <f t="shared" si="42"/>
        <v>COA</v>
      </c>
      <c r="L364" t="s">
        <v>719</v>
      </c>
      <c r="M364" t="str">
        <f t="shared" si="46"/>
        <v>Coal</v>
      </c>
      <c r="N364" t="str">
        <f t="shared" si="44"/>
        <v>Coal</v>
      </c>
      <c r="P364">
        <f t="shared" si="45"/>
        <v>0</v>
      </c>
      <c r="Q364">
        <f t="shared" si="43"/>
        <v>0</v>
      </c>
    </row>
    <row r="365" spans="3:17" x14ac:dyDescent="0.25">
      <c r="C365" t="s">
        <v>720</v>
      </c>
      <c r="D365">
        <f>IF($P365&gt;0,0,IFERROR(INDEX(Factors!$C$5:$C$61,MATCH($J365,Factors!$B$5:$B$61,0)),0))</f>
        <v>0</v>
      </c>
      <c r="E365">
        <f>IF($P365&gt;0,0,IFERROR(INDEX(Factors!$D$5:$D$61,MATCH($J365,Factors!$B$5:$B$61,0)),0))</f>
        <v>0</v>
      </c>
      <c r="F365">
        <f>IF($P365&gt;0,0,IFERROR(INDEX(Factors!$E$5:$E$61,MATCH($J365,Factors!$B$5:$B$61,0)),0))</f>
        <v>0</v>
      </c>
      <c r="G365">
        <f>IF(P365&gt;0,0,IFERROR(INDEX(Factors!$K$5:$K$61,MATCH(J365,Factors!$B$5:$B$61,0)),0))</f>
        <v>0</v>
      </c>
      <c r="J365" t="str">
        <f t="shared" si="41"/>
        <v>COG</v>
      </c>
      <c r="K365" t="str">
        <f t="shared" si="42"/>
        <v>COG</v>
      </c>
      <c r="L365" t="s">
        <v>721</v>
      </c>
      <c r="M365" t="str">
        <f t="shared" si="46"/>
        <v>Coke oven gas</v>
      </c>
      <c r="N365" t="str">
        <f t="shared" si="44"/>
        <v>Gas work gas</v>
      </c>
      <c r="P365">
        <f t="shared" si="45"/>
        <v>0</v>
      </c>
      <c r="Q365">
        <f t="shared" si="43"/>
        <v>0</v>
      </c>
    </row>
    <row r="366" spans="3:17" x14ac:dyDescent="0.25">
      <c r="C366" t="s">
        <v>722</v>
      </c>
      <c r="D366">
        <f>IF($P366&gt;0,0,IFERROR(INDEX(Factors!$C$5:$C$61,MATCH($J366,Factors!$B$5:$B$61,0)),0))</f>
        <v>0</v>
      </c>
      <c r="E366">
        <f>IF($P366&gt;0,0,IFERROR(INDEX(Factors!$D$5:$D$61,MATCH($J366,Factors!$B$5:$B$61,0)),0))</f>
        <v>0</v>
      </c>
      <c r="F366">
        <f>IF($P366&gt;0,0,IFERROR(INDEX(Factors!$E$5:$E$61,MATCH($J366,Factors!$B$5:$B$61,0)),0))</f>
        <v>0</v>
      </c>
      <c r="G366">
        <f>IF(P366&gt;0,0,IFERROR(INDEX(Factors!$K$5:$K$61,MATCH(J366,Factors!$B$5:$B$61,0)),0))</f>
        <v>0</v>
      </c>
      <c r="J366" t="str">
        <f t="shared" si="41"/>
        <v>ELC</v>
      </c>
      <c r="K366" t="str">
        <f t="shared" si="42"/>
        <v>ELC</v>
      </c>
      <c r="L366" t="s">
        <v>723</v>
      </c>
      <c r="M366" t="str">
        <f t="shared" si="46"/>
        <v>Electricity</v>
      </c>
      <c r="N366">
        <f t="shared" si="44"/>
        <v>0</v>
      </c>
      <c r="P366">
        <f t="shared" si="45"/>
        <v>0</v>
      </c>
      <c r="Q366">
        <f t="shared" si="43"/>
        <v>0</v>
      </c>
    </row>
    <row r="367" spans="3:17" x14ac:dyDescent="0.25">
      <c r="C367" t="s">
        <v>724</v>
      </c>
      <c r="D367">
        <f>IF($P367&gt;0,0,IFERROR(INDEX(Factors!$C$5:$C$61,MATCH($J367,Factors!$B$5:$B$61,0)),0))</f>
        <v>56.1</v>
      </c>
      <c r="E367">
        <f>IF($P367&gt;0,0,IFERROR(INDEX(Factors!$D$5:$D$61,MATCH($J367,Factors!$B$5:$B$61,0)),0))</f>
        <v>1E-3</v>
      </c>
      <c r="F367">
        <f>IF($P367&gt;0,0,IFERROR(INDEX(Factors!$E$5:$E$61,MATCH($J367,Factors!$B$5:$B$61,0)),0))</f>
        <v>1E-4</v>
      </c>
      <c r="G367">
        <f>IF(P367&gt;0,0,IFERROR(INDEX(Factors!$K$5:$K$61,MATCH(J367,Factors!$B$5:$B$61,0)),0))</f>
        <v>56.152000000000001</v>
      </c>
      <c r="J367" t="str">
        <f t="shared" si="41"/>
        <v>GAS</v>
      </c>
      <c r="K367" t="str">
        <f t="shared" si="42"/>
        <v>GAS</v>
      </c>
      <c r="L367" t="s">
        <v>725</v>
      </c>
      <c r="M367" t="str">
        <f t="shared" si="46"/>
        <v>Gas</v>
      </c>
      <c r="N367" t="str">
        <f t="shared" si="44"/>
        <v>Gas</v>
      </c>
      <c r="P367">
        <f t="shared" si="45"/>
        <v>0</v>
      </c>
      <c r="Q367">
        <f t="shared" si="43"/>
        <v>0</v>
      </c>
    </row>
    <row r="368" spans="3:17" x14ac:dyDescent="0.25">
      <c r="C368" t="s">
        <v>726</v>
      </c>
      <c r="D368">
        <f>IF($P368&gt;0,0,IFERROR(INDEX(Factors!$C$5:$C$61,MATCH($J368,Factors!$B$5:$B$61,0)),0))</f>
        <v>0</v>
      </c>
      <c r="E368">
        <f>IF($P368&gt;0,0,IFERROR(INDEX(Factors!$D$5:$D$61,MATCH($J368,Factors!$B$5:$B$61,0)),0))</f>
        <v>0</v>
      </c>
      <c r="F368">
        <f>IF($P368&gt;0,0,IFERROR(INDEX(Factors!$E$5:$E$61,MATCH($J368,Factors!$B$5:$B$61,0)),0))</f>
        <v>0</v>
      </c>
      <c r="G368">
        <f>IF(P368&gt;0,0,IFERROR(INDEX(Factors!$K$5:$K$61,MATCH(J368,Factors!$B$5:$B$61,0)),0))</f>
        <v>0</v>
      </c>
      <c r="J368" t="str">
        <f t="shared" si="41"/>
        <v>OIL</v>
      </c>
      <c r="K368" t="str">
        <f t="shared" si="42"/>
        <v>OIL</v>
      </c>
      <c r="L368" t="s">
        <v>727</v>
      </c>
      <c r="M368" t="str">
        <f t="shared" si="46"/>
        <v>HFO</v>
      </c>
      <c r="N368" t="str">
        <f t="shared" si="44"/>
        <v>Residual Fuel Oil (HFO)</v>
      </c>
      <c r="P368">
        <f t="shared" si="45"/>
        <v>0</v>
      </c>
      <c r="Q368">
        <f t="shared" si="43"/>
        <v>0</v>
      </c>
    </row>
    <row r="369" spans="3:17" x14ac:dyDescent="0.25">
      <c r="C369" t="s">
        <v>728</v>
      </c>
      <c r="D369">
        <f>IF($P369&gt;0,0,IFERROR(INDEX(Factors!$C$5:$C$61,MATCH($J369,Factors!$B$5:$B$61,0)),0))</f>
        <v>63.1</v>
      </c>
      <c r="E369">
        <f>IF($P369&gt;0,0,IFERROR(INDEX(Factors!$D$5:$D$61,MATCH($J369,Factors!$B$5:$B$61,0)),0))</f>
        <v>3.0000000000000001E-3</v>
      </c>
      <c r="F369">
        <f>IF($P369&gt;0,0,IFERROR(INDEX(Factors!$E$5:$E$61,MATCH($J369,Factors!$B$5:$B$61,0)),0))</f>
        <v>1E-4</v>
      </c>
      <c r="G369">
        <f>IF(P369&gt;0,0,IFERROR(INDEX(Factors!$K$5:$K$61,MATCH(J369,Factors!$B$5:$B$61,0)),0))</f>
        <v>63.194000000000003</v>
      </c>
      <c r="J369" t="str">
        <f t="shared" si="41"/>
        <v>OLP</v>
      </c>
      <c r="K369" t="str">
        <f t="shared" si="42"/>
        <v>OLP</v>
      </c>
      <c r="L369" t="s">
        <v>729</v>
      </c>
      <c r="M369" t="str">
        <f t="shared" si="46"/>
        <v>LPG</v>
      </c>
      <c r="N369" t="str">
        <f t="shared" si="44"/>
        <v>LPG</v>
      </c>
      <c r="P369">
        <f t="shared" si="45"/>
        <v>0</v>
      </c>
      <c r="Q369">
        <f t="shared" si="43"/>
        <v>0</v>
      </c>
    </row>
    <row r="370" spans="3:17" x14ac:dyDescent="0.25">
      <c r="C370" t="s">
        <v>730</v>
      </c>
      <c r="D370">
        <f>IF($P370&gt;0,0,IFERROR(INDEX(Factors!$C$5:$C$61,MATCH($J370,Factors!$B$5:$B$61,0)),0))</f>
        <v>0</v>
      </c>
      <c r="E370">
        <f>IF($P370&gt;0,0,IFERROR(INDEX(Factors!$D$5:$D$61,MATCH($J370,Factors!$B$5:$B$61,0)),0))</f>
        <v>0</v>
      </c>
      <c r="F370">
        <f>IF($P370&gt;0,0,IFERROR(INDEX(Factors!$E$5:$E$61,MATCH($J370,Factors!$B$5:$B$61,0)),0))</f>
        <v>0</v>
      </c>
      <c r="G370">
        <f>IF(P370&gt;0,0,IFERROR(INDEX(Factors!$K$5:$K$61,MATCH(J370,Factors!$B$5:$B$61,0)),0))</f>
        <v>0</v>
      </c>
      <c r="J370" t="str">
        <f t="shared" si="41"/>
        <v>SSC</v>
      </c>
      <c r="K370" t="str">
        <f t="shared" si="42"/>
        <v>SSC</v>
      </c>
      <c r="L370" t="s">
        <v>731</v>
      </c>
      <c r="M370" t="str">
        <f t="shared" si="46"/>
        <v>Steel Scrap</v>
      </c>
      <c r="N370">
        <f t="shared" si="44"/>
        <v>0</v>
      </c>
      <c r="P370">
        <f t="shared" si="45"/>
        <v>0</v>
      </c>
      <c r="Q370">
        <f t="shared" si="43"/>
        <v>0</v>
      </c>
    </row>
    <row r="371" spans="3:17" x14ac:dyDescent="0.25">
      <c r="C371" t="s">
        <v>732</v>
      </c>
      <c r="D371">
        <f>IF($P371&gt;0,0,IFERROR(INDEX(Factors!$C$5:$C$61,MATCH($J371,Factors!$B$5:$B$61,0)),0))</f>
        <v>91.7</v>
      </c>
      <c r="E371">
        <f>IF($P371&gt;0,0,IFERROR(INDEX(Factors!$D$5:$D$61,MATCH($J371,Factors!$B$5:$B$61,0)),0))</f>
        <v>0.03</v>
      </c>
      <c r="F371">
        <f>IF($P371&gt;0,0,IFERROR(INDEX(Factors!$E$5:$E$61,MATCH($J371,Factors!$B$5:$B$61,0)),0))</f>
        <v>4.0000000000000001E-3</v>
      </c>
      <c r="G371">
        <f>IF(P371&gt;0,0,IFERROR(INDEX(Factors!$K$5:$K$61,MATCH(J371,Factors!$B$5:$B$61,0)),0))</f>
        <v>93.57</v>
      </c>
      <c r="J371" t="str">
        <f t="shared" si="41"/>
        <v>WAS</v>
      </c>
      <c r="K371" t="str">
        <f t="shared" si="42"/>
        <v>WAS</v>
      </c>
      <c r="L371" t="s">
        <v>733</v>
      </c>
      <c r="M371" t="str">
        <f t="shared" si="46"/>
        <v>Waste</v>
      </c>
      <c r="N371">
        <f t="shared" si="44"/>
        <v>0</v>
      </c>
      <c r="P371">
        <f t="shared" si="45"/>
        <v>0</v>
      </c>
      <c r="Q371">
        <f t="shared" si="43"/>
        <v>0</v>
      </c>
    </row>
    <row r="372" spans="3:17" x14ac:dyDescent="0.25">
      <c r="C372" t="s">
        <v>734</v>
      </c>
      <c r="D372">
        <f>IF($P372&gt;0,0,IFERROR(INDEX(Factors!$C$5:$C$61,MATCH($J372,Factors!$B$5:$B$61,0)),0))</f>
        <v>0</v>
      </c>
      <c r="E372">
        <f>IF($P372&gt;0,0,IFERROR(INDEX(Factors!$D$5:$D$61,MATCH($J372,Factors!$B$5:$B$61,0)),0))</f>
        <v>0</v>
      </c>
      <c r="F372">
        <f>IF($P372&gt;0,0,IFERROR(INDEX(Factors!$E$5:$E$61,MATCH($J372,Factors!$B$5:$B$61,0)),0))</f>
        <v>0</v>
      </c>
      <c r="G372">
        <f>IF(P372&gt;0,0,IFERROR(INDEX(Factors!$K$5:$K$61,MATCH(J372,Factors!$B$5:$B$61,0)),0))</f>
        <v>0</v>
      </c>
      <c r="J372" t="str">
        <f t="shared" si="41"/>
        <v>ELC</v>
      </c>
      <c r="K372" t="str">
        <f t="shared" si="42"/>
        <v>ELC</v>
      </c>
      <c r="L372" t="s">
        <v>735</v>
      </c>
      <c r="M372" t="str">
        <f t="shared" si="46"/>
        <v>Electricity</v>
      </c>
      <c r="N372">
        <f t="shared" si="44"/>
        <v>0</v>
      </c>
      <c r="P372">
        <f t="shared" si="45"/>
        <v>0</v>
      </c>
      <c r="Q372">
        <f t="shared" si="43"/>
        <v>0</v>
      </c>
    </row>
    <row r="373" spans="3:17" x14ac:dyDescent="0.25">
      <c r="C373" t="s">
        <v>736</v>
      </c>
      <c r="D373">
        <f>IF($P373&gt;0,0,IFERROR(INDEX(Factors!$C$5:$C$61,MATCH($J373,Factors!$B$5:$B$61,0)),0))</f>
        <v>56.1</v>
      </c>
      <c r="E373">
        <f>IF($P373&gt;0,0,IFERROR(INDEX(Factors!$D$5:$D$61,MATCH($J373,Factors!$B$5:$B$61,0)),0))</f>
        <v>1E-3</v>
      </c>
      <c r="F373">
        <f>IF($P373&gt;0,0,IFERROR(INDEX(Factors!$E$5:$E$61,MATCH($J373,Factors!$B$5:$B$61,0)),0))</f>
        <v>1E-4</v>
      </c>
      <c r="G373">
        <f>IF(P373&gt;0,0,IFERROR(INDEX(Factors!$K$5:$K$61,MATCH(J373,Factors!$B$5:$B$61,0)),0))</f>
        <v>56.152000000000001</v>
      </c>
      <c r="J373" t="str">
        <f t="shared" si="41"/>
        <v>GAS</v>
      </c>
      <c r="K373" t="str">
        <f t="shared" si="42"/>
        <v>GAS</v>
      </c>
      <c r="L373" t="s">
        <v>737</v>
      </c>
      <c r="M373" t="str">
        <f t="shared" si="46"/>
        <v>Gas</v>
      </c>
      <c r="N373" t="str">
        <f t="shared" si="44"/>
        <v>Gas</v>
      </c>
      <c r="P373">
        <f t="shared" si="45"/>
        <v>0</v>
      </c>
      <c r="Q373">
        <f t="shared" si="43"/>
        <v>0</v>
      </c>
    </row>
    <row r="374" spans="3:17" x14ac:dyDescent="0.25">
      <c r="C374" t="s">
        <v>738</v>
      </c>
      <c r="D374">
        <f>IF($P374&gt;0,0,IFERROR(INDEX(Factors!$C$5:$C$61,MATCH($J374,Factors!$B$5:$B$61,0)),0))</f>
        <v>0</v>
      </c>
      <c r="E374">
        <f>IF($P374&gt;0,0,IFERROR(INDEX(Factors!$D$5:$D$61,MATCH($J374,Factors!$B$5:$B$61,0)),0))</f>
        <v>0</v>
      </c>
      <c r="F374">
        <f>IF($P374&gt;0,0,IFERROR(INDEX(Factors!$E$5:$E$61,MATCH($J374,Factors!$B$5:$B$61,0)),0))</f>
        <v>0</v>
      </c>
      <c r="G374">
        <f>IF(P374&gt;0,0,IFERROR(INDEX(Factors!$K$5:$K$61,MATCH(J374,Factors!$B$5:$B$61,0)),0))</f>
        <v>0</v>
      </c>
      <c r="J374" t="str">
        <f t="shared" si="41"/>
        <v>CH4</v>
      </c>
      <c r="K374" t="str">
        <f t="shared" si="42"/>
        <v>CH4</v>
      </c>
      <c r="L374" t="s">
        <v>739</v>
      </c>
      <c r="M374" t="str">
        <f t="shared" si="46"/>
        <v>CH4</v>
      </c>
      <c r="N374">
        <f t="shared" si="44"/>
        <v>0</v>
      </c>
      <c r="P374">
        <f t="shared" si="45"/>
        <v>0</v>
      </c>
      <c r="Q374">
        <f t="shared" si="43"/>
        <v>0</v>
      </c>
    </row>
    <row r="375" spans="3:17" x14ac:dyDescent="0.25">
      <c r="C375" t="s">
        <v>740</v>
      </c>
      <c r="D375">
        <f>IF($P375&gt;0,0,IFERROR(INDEX(Factors!$C$5:$C$61,MATCH($J375,Factors!$B$5:$B$61,0)),0))</f>
        <v>35.758799999999994</v>
      </c>
      <c r="E375">
        <f>IF($P375&gt;0,0,IFERROR(INDEX(Factors!$D$5:$D$61,MATCH($J375,Factors!$B$5:$B$61,0)),0))</f>
        <v>3.7799999999999997E-4</v>
      </c>
      <c r="F375">
        <f>IF($P375&gt;0,0,IFERROR(INDEX(Factors!$E$5:$E$61,MATCH($J375,Factors!$B$5:$B$61,0)),0))</f>
        <v>5.669999999999999E-4</v>
      </c>
      <c r="G375">
        <f>IF(P375&gt;0,0,IFERROR(INDEX(Factors!$K$5:$K$61,MATCH(J375,Factors!$B$5:$B$61,0)),0))</f>
        <v>35.942507999999997</v>
      </c>
      <c r="J375" t="str">
        <f t="shared" si="41"/>
        <v>CKC</v>
      </c>
      <c r="K375" t="str">
        <f t="shared" si="42"/>
        <v>CKC</v>
      </c>
      <c r="L375" t="s">
        <v>185</v>
      </c>
      <c r="M375" t="str">
        <f t="shared" si="46"/>
        <v>Coking coal</v>
      </c>
      <c r="N375">
        <f t="shared" si="44"/>
        <v>0</v>
      </c>
      <c r="P375">
        <f t="shared" si="45"/>
        <v>0</v>
      </c>
      <c r="Q375">
        <f t="shared" si="43"/>
        <v>0</v>
      </c>
    </row>
    <row r="376" spans="3:17" x14ac:dyDescent="0.25">
      <c r="C376" t="s">
        <v>741</v>
      </c>
      <c r="D376">
        <f>IF($P376&gt;0,0,IFERROR(INDEX(Factors!$C$5:$C$61,MATCH($J376,Factors!$B$5:$B$61,0)),0))</f>
        <v>0</v>
      </c>
      <c r="E376">
        <f>IF($P376&gt;0,0,IFERROR(INDEX(Factors!$D$5:$D$61,MATCH($J376,Factors!$B$5:$B$61,0)),0))</f>
        <v>0</v>
      </c>
      <c r="F376">
        <f>IF($P376&gt;0,0,IFERROR(INDEX(Factors!$E$5:$E$61,MATCH($J376,Factors!$B$5:$B$61,0)),0))</f>
        <v>0</v>
      </c>
      <c r="G376">
        <f>IF(P376&gt;0,0,IFERROR(INDEX(Factors!$K$5:$K$61,MATCH(J376,Factors!$B$5:$B$61,0)),0))</f>
        <v>0</v>
      </c>
      <c r="J376" t="str">
        <f t="shared" si="41"/>
        <v>CO2</v>
      </c>
      <c r="K376" t="str">
        <f t="shared" si="42"/>
        <v>CO2</v>
      </c>
      <c r="L376" t="s">
        <v>742</v>
      </c>
      <c r="M376" t="str">
        <f t="shared" si="46"/>
        <v>CO2</v>
      </c>
      <c r="N376">
        <f t="shared" si="44"/>
        <v>0</v>
      </c>
      <c r="P376">
        <f t="shared" si="45"/>
        <v>0</v>
      </c>
      <c r="Q376">
        <f t="shared" si="43"/>
        <v>0</v>
      </c>
    </row>
    <row r="377" spans="3:17" x14ac:dyDescent="0.25">
      <c r="C377" t="s">
        <v>743</v>
      </c>
      <c r="D377">
        <f>IF($P377&gt;0,0,IFERROR(INDEX(Factors!$C$5:$C$61,MATCH($J377,Factors!$B$5:$B$61,0)),0))</f>
        <v>0</v>
      </c>
      <c r="E377">
        <f>IF($P377&gt;0,0,IFERROR(INDEX(Factors!$D$5:$D$61,MATCH($J377,Factors!$B$5:$B$61,0)),0))</f>
        <v>0</v>
      </c>
      <c r="F377">
        <f>IF($P377&gt;0,0,IFERROR(INDEX(Factors!$E$5:$E$61,MATCH($J377,Factors!$B$5:$B$61,0)),0))</f>
        <v>0</v>
      </c>
      <c r="G377">
        <f>IF(P377&gt;0,0,IFERROR(INDEX(Factors!$K$5:$K$61,MATCH(J377,Factors!$B$5:$B$61,0)),0))</f>
        <v>0</v>
      </c>
      <c r="J377" t="str">
        <f t="shared" si="41"/>
        <v>N2O</v>
      </c>
      <c r="K377" t="str">
        <f t="shared" si="42"/>
        <v>N2O</v>
      </c>
      <c r="L377" t="s">
        <v>744</v>
      </c>
      <c r="M377" t="str">
        <f t="shared" si="46"/>
        <v>N2O</v>
      </c>
      <c r="N377">
        <f t="shared" si="44"/>
        <v>0</v>
      </c>
      <c r="P377">
        <f t="shared" si="45"/>
        <v>0</v>
      </c>
      <c r="Q377">
        <f t="shared" si="43"/>
        <v>0</v>
      </c>
    </row>
    <row r="378" spans="3:17" x14ac:dyDescent="0.25">
      <c r="C378" t="s">
        <v>745</v>
      </c>
      <c r="D378">
        <f>IF($P378&gt;0,0,IFERROR(INDEX(Factors!$C$5:$C$61,MATCH($J378,Factors!$B$5:$B$61,0)),0))</f>
        <v>0</v>
      </c>
      <c r="E378">
        <f>IF($P378&gt;0,0,IFERROR(INDEX(Factors!$D$5:$D$61,MATCH($J378,Factors!$B$5:$B$61,0)),0))</f>
        <v>0</v>
      </c>
      <c r="F378">
        <f>IF($P378&gt;0,0,IFERROR(INDEX(Factors!$E$5:$E$61,MATCH($J378,Factors!$B$5:$B$61,0)),0))</f>
        <v>0</v>
      </c>
      <c r="G378">
        <f>IF(P378&gt;0,0,IFERROR(INDEX(Factors!$K$5:$K$61,MATCH(J378,Factors!$B$5:$B$61,0)),0))</f>
        <v>0</v>
      </c>
      <c r="J378" t="str">
        <f t="shared" si="41"/>
        <v>NMV</v>
      </c>
      <c r="K378" t="str">
        <f t="shared" si="42"/>
        <v>NMV</v>
      </c>
      <c r="L378" t="s">
        <v>746</v>
      </c>
      <c r="M378" t="str">
        <f t="shared" si="46"/>
        <v>NMV</v>
      </c>
      <c r="N378">
        <f t="shared" si="44"/>
        <v>0</v>
      </c>
      <c r="P378">
        <f t="shared" si="45"/>
        <v>0</v>
      </c>
      <c r="Q378">
        <f t="shared" si="43"/>
        <v>0</v>
      </c>
    </row>
    <row r="379" spans="3:17" x14ac:dyDescent="0.25">
      <c r="C379" t="s">
        <v>747</v>
      </c>
      <c r="D379">
        <f>IF($P379&gt;0,0,IFERROR(INDEX(Factors!$C$5:$C$61,MATCH($J379,Factors!$B$5:$B$61,0)),0))</f>
        <v>0</v>
      </c>
      <c r="E379">
        <f>IF($P379&gt;0,0,IFERROR(INDEX(Factors!$D$5:$D$61,MATCH($J379,Factors!$B$5:$B$61,0)),0))</f>
        <v>0</v>
      </c>
      <c r="F379">
        <f>IF($P379&gt;0,0,IFERROR(INDEX(Factors!$E$5:$E$61,MATCH($J379,Factors!$B$5:$B$61,0)),0))</f>
        <v>0</v>
      </c>
      <c r="G379">
        <f>IF(P379&gt;0,0,IFERROR(INDEX(Factors!$K$5:$K$61,MATCH(J379,Factors!$B$5:$B$61,0)),0))</f>
        <v>0</v>
      </c>
      <c r="J379" t="str">
        <f t="shared" si="41"/>
        <v>NOX</v>
      </c>
      <c r="K379" t="str">
        <f t="shared" si="42"/>
        <v>NOX</v>
      </c>
      <c r="L379" t="s">
        <v>748</v>
      </c>
      <c r="M379" t="str">
        <f t="shared" si="46"/>
        <v>NOX</v>
      </c>
      <c r="N379">
        <f t="shared" si="44"/>
        <v>0</v>
      </c>
      <c r="P379">
        <f t="shared" si="45"/>
        <v>0</v>
      </c>
      <c r="Q379">
        <f t="shared" si="43"/>
        <v>0</v>
      </c>
    </row>
    <row r="380" spans="3:17" x14ac:dyDescent="0.25">
      <c r="C380" t="s">
        <v>749</v>
      </c>
      <c r="D380">
        <f>IF($P380&gt;0,0,IFERROR(INDEX(Factors!$C$5:$C$61,MATCH($J380,Factors!$B$5:$B$61,0)),0))</f>
        <v>0</v>
      </c>
      <c r="E380">
        <f>IF($P380&gt;0,0,IFERROR(INDEX(Factors!$D$5:$D$61,MATCH($J380,Factors!$B$5:$B$61,0)),0))</f>
        <v>0</v>
      </c>
      <c r="F380">
        <f>IF($P380&gt;0,0,IFERROR(INDEX(Factors!$E$5:$E$61,MATCH($J380,Factors!$B$5:$B$61,0)),0))</f>
        <v>0</v>
      </c>
      <c r="G380">
        <f>IF(P380&gt;0,0,IFERROR(INDEX(Factors!$K$5:$K$61,MATCH(J380,Factors!$B$5:$B$61,0)),0))</f>
        <v>0</v>
      </c>
      <c r="J380" t="str">
        <f t="shared" si="41"/>
        <v>PM10</v>
      </c>
      <c r="K380" t="str">
        <f t="shared" si="42"/>
        <v>PM10</v>
      </c>
      <c r="L380" t="s">
        <v>750</v>
      </c>
      <c r="M380" t="str">
        <f t="shared" si="46"/>
        <v>PM10</v>
      </c>
      <c r="N380">
        <f t="shared" si="44"/>
        <v>0</v>
      </c>
      <c r="P380">
        <f t="shared" si="45"/>
        <v>0</v>
      </c>
      <c r="Q380">
        <f t="shared" si="43"/>
        <v>0</v>
      </c>
    </row>
    <row r="381" spans="3:17" x14ac:dyDescent="0.25">
      <c r="C381" t="s">
        <v>751</v>
      </c>
      <c r="D381">
        <f>IF($P381&gt;0,0,IFERROR(INDEX(Factors!$C$5:$C$61,MATCH($J381,Factors!$B$5:$B$61,0)),0))</f>
        <v>0</v>
      </c>
      <c r="E381">
        <f>IF($P381&gt;0,0,IFERROR(INDEX(Factors!$D$5:$D$61,MATCH($J381,Factors!$B$5:$B$61,0)),0))</f>
        <v>0</v>
      </c>
      <c r="F381">
        <f>IF($P381&gt;0,0,IFERROR(INDEX(Factors!$E$5:$E$61,MATCH($J381,Factors!$B$5:$B$61,0)),0))</f>
        <v>0</v>
      </c>
      <c r="G381">
        <f>IF(P381&gt;0,0,IFERROR(INDEX(Factors!$K$5:$K$61,MATCH(J381,Factors!$B$5:$B$61,0)),0))</f>
        <v>0</v>
      </c>
      <c r="J381" t="str">
        <f t="shared" si="41"/>
        <v>SOX</v>
      </c>
      <c r="K381" t="str">
        <f t="shared" si="42"/>
        <v>SOX</v>
      </c>
      <c r="L381" t="s">
        <v>752</v>
      </c>
      <c r="M381" t="str">
        <f t="shared" si="46"/>
        <v>SOX</v>
      </c>
      <c r="N381">
        <f t="shared" si="44"/>
        <v>0</v>
      </c>
      <c r="P381">
        <f t="shared" si="45"/>
        <v>0</v>
      </c>
      <c r="Q381">
        <f t="shared" si="43"/>
        <v>0</v>
      </c>
    </row>
    <row r="382" spans="3:17" x14ac:dyDescent="0.25">
      <c r="C382" t="s">
        <v>753</v>
      </c>
      <c r="D382">
        <f>IF($P382&gt;0,0,IFERROR(INDEX(Factors!$C$5:$C$61,MATCH($J382,Factors!$B$5:$B$61,0)),0))</f>
        <v>0</v>
      </c>
      <c r="E382">
        <f>IF($P382&gt;0,0,IFERROR(INDEX(Factors!$D$5:$D$61,MATCH($J382,Factors!$B$5:$B$61,0)),0))</f>
        <v>0</v>
      </c>
      <c r="F382">
        <f>IF($P382&gt;0,0,IFERROR(INDEX(Factors!$E$5:$E$61,MATCH($J382,Factors!$B$5:$B$61,0)),0))</f>
        <v>0</v>
      </c>
      <c r="G382">
        <f>IF(P382&gt;0,0,IFERROR(INDEX(Factors!$K$5:$K$61,MATCH(J382,Factors!$B$5:$B$61,0)),0))</f>
        <v>0</v>
      </c>
      <c r="J382" t="str">
        <f t="shared" si="41"/>
        <v>ELC</v>
      </c>
      <c r="K382" t="str">
        <f t="shared" si="42"/>
        <v>ELC</v>
      </c>
      <c r="L382" t="s">
        <v>754</v>
      </c>
      <c r="M382" t="str">
        <f t="shared" si="46"/>
        <v>Electricity</v>
      </c>
      <c r="N382">
        <f t="shared" si="44"/>
        <v>0</v>
      </c>
      <c r="P382">
        <f t="shared" si="45"/>
        <v>0</v>
      </c>
      <c r="Q382">
        <f t="shared" si="43"/>
        <v>0</v>
      </c>
    </row>
    <row r="383" spans="3:17" x14ac:dyDescent="0.25">
      <c r="C383" t="s">
        <v>755</v>
      </c>
      <c r="D383">
        <f>IF($P383&gt;0,0,IFERROR(INDEX(Factors!$C$5:$C$61,MATCH($J383,Factors!$B$5:$B$61,0)),0))</f>
        <v>56.1</v>
      </c>
      <c r="E383">
        <f>IF($P383&gt;0,0,IFERROR(INDEX(Factors!$D$5:$D$61,MATCH($J383,Factors!$B$5:$B$61,0)),0))</f>
        <v>1E-3</v>
      </c>
      <c r="F383">
        <f>IF($P383&gt;0,0,IFERROR(INDEX(Factors!$E$5:$E$61,MATCH($J383,Factors!$B$5:$B$61,0)),0))</f>
        <v>1E-4</v>
      </c>
      <c r="G383">
        <f>IF(P383&gt;0,0,IFERROR(INDEX(Factors!$K$5:$K$61,MATCH(J383,Factors!$B$5:$B$61,0)),0))</f>
        <v>56.152000000000001</v>
      </c>
      <c r="J383" t="str">
        <f t="shared" si="41"/>
        <v>GAS</v>
      </c>
      <c r="K383" t="str">
        <f t="shared" si="42"/>
        <v>GAS</v>
      </c>
      <c r="L383" t="s">
        <v>756</v>
      </c>
      <c r="M383" t="str">
        <f t="shared" si="46"/>
        <v>Gas</v>
      </c>
      <c r="N383" t="str">
        <f t="shared" si="44"/>
        <v>Gas</v>
      </c>
      <c r="P383">
        <f t="shared" si="45"/>
        <v>0</v>
      </c>
      <c r="Q383">
        <f t="shared" si="43"/>
        <v>0</v>
      </c>
    </row>
    <row r="384" spans="3:17" x14ac:dyDescent="0.25">
      <c r="C384" t="s">
        <v>757</v>
      </c>
      <c r="D384">
        <f>IF($P384&gt;0,0,IFERROR(INDEX(Factors!$C$5:$C$61,MATCH($J384,Factors!$B$5:$B$61,0)),0))</f>
        <v>0</v>
      </c>
      <c r="E384">
        <f>IF($P384&gt;0,0,IFERROR(INDEX(Factors!$D$5:$D$61,MATCH($J384,Factors!$B$5:$B$61,0)),0))</f>
        <v>0</v>
      </c>
      <c r="F384">
        <f>IF($P384&gt;0,0,IFERROR(INDEX(Factors!$E$5:$E$61,MATCH($J384,Factors!$B$5:$B$61,0)),0))</f>
        <v>0</v>
      </c>
      <c r="G384">
        <f>IF(P384&gt;0,0,IFERROR(INDEX(Factors!$K$5:$K$61,MATCH(J384,Factors!$B$5:$B$61,0)),0))</f>
        <v>0</v>
      </c>
      <c r="J384" t="str">
        <f t="shared" si="41"/>
        <v>BIO</v>
      </c>
      <c r="K384" t="str">
        <f t="shared" si="42"/>
        <v>BIO</v>
      </c>
      <c r="L384" t="s">
        <v>758</v>
      </c>
      <c r="M384" t="str">
        <f t="shared" si="46"/>
        <v>Biomass</v>
      </c>
      <c r="N384" t="str">
        <f t="shared" si="44"/>
        <v>Other primary solid biomass</v>
      </c>
      <c r="P384">
        <f t="shared" si="45"/>
        <v>0</v>
      </c>
      <c r="Q384">
        <f t="shared" si="43"/>
        <v>0</v>
      </c>
    </row>
    <row r="385" spans="3:17" x14ac:dyDescent="0.25">
      <c r="C385" t="s">
        <v>759</v>
      </c>
      <c r="D385">
        <f>IF($P385&gt;0,0,IFERROR(INDEX(Factors!$C$5:$C$61,MATCH($J385,Factors!$B$5:$B$61,0)),0))</f>
        <v>0</v>
      </c>
      <c r="E385">
        <f>IF($P385&gt;0,0,IFERROR(INDEX(Factors!$D$5:$D$61,MATCH($J385,Factors!$B$5:$B$61,0)),0))</f>
        <v>0</v>
      </c>
      <c r="F385">
        <f>IF($P385&gt;0,0,IFERROR(INDEX(Factors!$E$5:$E$61,MATCH($J385,Factors!$B$5:$B$61,0)),0))</f>
        <v>0</v>
      </c>
      <c r="G385">
        <f>IF(P385&gt;0,0,IFERROR(INDEX(Factors!$K$5:$K$61,MATCH(J385,Factors!$B$5:$B$61,0)),0))</f>
        <v>0</v>
      </c>
      <c r="J385" t="str">
        <f t="shared" si="41"/>
        <v>BRITHF</v>
      </c>
      <c r="K385" t="str">
        <f t="shared" si="42"/>
        <v>BRITHF</v>
      </c>
      <c r="L385" t="s">
        <v>760</v>
      </c>
      <c r="M385">
        <f t="shared" si="46"/>
        <v>0</v>
      </c>
      <c r="N385">
        <f t="shared" si="44"/>
        <v>0</v>
      </c>
      <c r="P385">
        <f t="shared" si="45"/>
        <v>0</v>
      </c>
      <c r="Q385">
        <f t="shared" si="43"/>
        <v>0</v>
      </c>
    </row>
    <row r="386" spans="3:17" x14ac:dyDescent="0.25">
      <c r="C386" t="s">
        <v>761</v>
      </c>
      <c r="D386">
        <f>IF($P386&gt;0,0,IFERROR(INDEX(Factors!$C$5:$C$61,MATCH($J386,Factors!$B$5:$B$61,0)),0))</f>
        <v>0</v>
      </c>
      <c r="E386">
        <f>IF($P386&gt;0,0,IFERROR(INDEX(Factors!$D$5:$D$61,MATCH($J386,Factors!$B$5:$B$61,0)),0))</f>
        <v>0</v>
      </c>
      <c r="F386">
        <f>IF($P386&gt;0,0,IFERROR(INDEX(Factors!$E$5:$E$61,MATCH($J386,Factors!$B$5:$B$61,0)),0))</f>
        <v>0</v>
      </c>
      <c r="G386">
        <f>IF(P386&gt;0,0,IFERROR(INDEX(Factors!$K$5:$K$61,MATCH(J386,Factors!$B$5:$B$61,0)),0))</f>
        <v>0</v>
      </c>
      <c r="J386" t="str">
        <f t="shared" si="41"/>
        <v>CEMTHF</v>
      </c>
      <c r="K386" t="str">
        <f t="shared" si="42"/>
        <v>CEMTHF</v>
      </c>
      <c r="L386" t="s">
        <v>762</v>
      </c>
      <c r="M386">
        <f t="shared" si="46"/>
        <v>0</v>
      </c>
      <c r="N386">
        <f t="shared" si="44"/>
        <v>0</v>
      </c>
      <c r="P386">
        <f t="shared" si="45"/>
        <v>0</v>
      </c>
      <c r="Q386">
        <f t="shared" si="43"/>
        <v>0</v>
      </c>
    </row>
    <row r="387" spans="3:17" x14ac:dyDescent="0.25">
      <c r="C387" t="s">
        <v>763</v>
      </c>
      <c r="D387">
        <f>IF($P387&gt;0,0,IFERROR(INDEX(Factors!$C$5:$C$61,MATCH($J387,Factors!$B$5:$B$61,0)),0))</f>
        <v>0</v>
      </c>
      <c r="E387">
        <f>IF($P387&gt;0,0,IFERROR(INDEX(Factors!$D$5:$D$61,MATCH($J387,Factors!$B$5:$B$61,0)),0))</f>
        <v>0</v>
      </c>
      <c r="F387">
        <f>IF($P387&gt;0,0,IFERROR(INDEX(Factors!$E$5:$E$61,MATCH($J387,Factors!$B$5:$B$61,0)),0))</f>
        <v>0</v>
      </c>
      <c r="G387">
        <f>IF(P387&gt;0,0,IFERROR(INDEX(Factors!$K$5:$K$61,MATCH(J387,Factors!$B$5:$B$61,0)),0))</f>
        <v>0</v>
      </c>
      <c r="J387" t="str">
        <f t="shared" si="41"/>
        <v>CLI</v>
      </c>
      <c r="K387" t="str">
        <f t="shared" si="42"/>
        <v>CLI</v>
      </c>
      <c r="L387" t="s">
        <v>764</v>
      </c>
      <c r="M387">
        <f t="shared" si="46"/>
        <v>0</v>
      </c>
      <c r="N387">
        <f t="shared" si="44"/>
        <v>0</v>
      </c>
      <c r="P387">
        <f t="shared" si="45"/>
        <v>0</v>
      </c>
      <c r="Q387">
        <f t="shared" si="43"/>
        <v>0</v>
      </c>
    </row>
    <row r="388" spans="3:17" x14ac:dyDescent="0.25">
      <c r="C388" t="s">
        <v>765</v>
      </c>
      <c r="D388">
        <f>IF($P388&gt;0,0,IFERROR(INDEX(Factors!$C$5:$C$61,MATCH($J388,Factors!$B$5:$B$61,0)),0))</f>
        <v>96.25</v>
      </c>
      <c r="E388">
        <f>IF($P388&gt;0,0,IFERROR(INDEX(Factors!$D$5:$D$61,MATCH($J388,Factors!$B$5:$B$61,0)),0))</f>
        <v>1E-3</v>
      </c>
      <c r="F388">
        <f>IF($P388&gt;0,0,IFERROR(INDEX(Factors!$E$5:$E$61,MATCH($J388,Factors!$B$5:$B$61,0)),0))</f>
        <v>1.4E-3</v>
      </c>
      <c r="G388">
        <f>IF(P388&gt;0,0,IFERROR(INDEX(Factors!$K$5:$K$61,MATCH(J388,Factors!$B$5:$B$61,0)),0))</f>
        <v>96.704999999999998</v>
      </c>
      <c r="J388" t="str">
        <f t="shared" si="41"/>
        <v>COA</v>
      </c>
      <c r="K388" t="str">
        <f t="shared" si="42"/>
        <v>COA</v>
      </c>
      <c r="L388" t="s">
        <v>766</v>
      </c>
      <c r="M388" t="str">
        <f t="shared" si="46"/>
        <v>Coal</v>
      </c>
      <c r="N388" t="str">
        <f t="shared" si="44"/>
        <v>Coal</v>
      </c>
      <c r="P388">
        <f t="shared" si="45"/>
        <v>0</v>
      </c>
      <c r="Q388">
        <f t="shared" si="43"/>
        <v>0</v>
      </c>
    </row>
    <row r="389" spans="3:17" x14ac:dyDescent="0.25">
      <c r="C389" t="s">
        <v>767</v>
      </c>
      <c r="D389">
        <f>IF($P389&gt;0,0,IFERROR(INDEX(Factors!$C$5:$C$61,MATCH($J389,Factors!$B$5:$B$61,0)),0))</f>
        <v>0</v>
      </c>
      <c r="E389">
        <f>IF($P389&gt;0,0,IFERROR(INDEX(Factors!$D$5:$D$61,MATCH($J389,Factors!$B$5:$B$61,0)),0))</f>
        <v>0</v>
      </c>
      <c r="F389">
        <f>IF($P389&gt;0,0,IFERROR(INDEX(Factors!$E$5:$E$61,MATCH($J389,Factors!$B$5:$B$61,0)),0))</f>
        <v>0</v>
      </c>
      <c r="G389">
        <f>IF(P389&gt;0,0,IFERROR(INDEX(Factors!$K$5:$K$61,MATCH(J389,Factors!$B$5:$B$61,0)),0))</f>
        <v>0</v>
      </c>
      <c r="J389" t="str">
        <f t="shared" ref="J389:J452" si="47">IFERROR(RIGHT(C389,LEN(C389)-3),"")</f>
        <v>ELC</v>
      </c>
      <c r="K389" t="str">
        <f t="shared" ref="K389:K452" si="48">IF(LEN(C389)=3,C389,J389)</f>
        <v>ELC</v>
      </c>
      <c r="L389" t="s">
        <v>768</v>
      </c>
      <c r="M389" t="str">
        <f t="shared" si="46"/>
        <v>Electricity</v>
      </c>
      <c r="N389">
        <f t="shared" si="44"/>
        <v>0</v>
      </c>
      <c r="P389">
        <f t="shared" si="45"/>
        <v>0</v>
      </c>
      <c r="Q389">
        <f t="shared" ref="Q389:Q452" si="49">IFERROR(SEARCH($Q$2,C389),0)</f>
        <v>0</v>
      </c>
    </row>
    <row r="390" spans="3:17" x14ac:dyDescent="0.25">
      <c r="C390" t="s">
        <v>769</v>
      </c>
      <c r="D390">
        <f>IF($P390&gt;0,0,IFERROR(INDEX(Factors!$C$5:$C$61,MATCH($J390,Factors!$B$5:$B$61,0)),0))</f>
        <v>56.1</v>
      </c>
      <c r="E390">
        <f>IF($P390&gt;0,0,IFERROR(INDEX(Factors!$D$5:$D$61,MATCH($J390,Factors!$B$5:$B$61,0)),0))</f>
        <v>1E-3</v>
      </c>
      <c r="F390">
        <f>IF($P390&gt;0,0,IFERROR(INDEX(Factors!$E$5:$E$61,MATCH($J390,Factors!$B$5:$B$61,0)),0))</f>
        <v>1E-4</v>
      </c>
      <c r="G390">
        <f>IF(P390&gt;0,0,IFERROR(INDEX(Factors!$K$5:$K$61,MATCH(J390,Factors!$B$5:$B$61,0)),0))</f>
        <v>56.152000000000001</v>
      </c>
      <c r="J390" t="str">
        <f t="shared" si="47"/>
        <v>GAS</v>
      </c>
      <c r="K390" t="str">
        <f t="shared" si="48"/>
        <v>GAS</v>
      </c>
      <c r="L390" t="s">
        <v>770</v>
      </c>
      <c r="M390" t="str">
        <f t="shared" si="46"/>
        <v>Gas</v>
      </c>
      <c r="N390" t="str">
        <f t="shared" ref="N390:N453" si="50">INDEX($AD$3:$AD$56,MATCH(M390,$AC$3:$AC$56,0))</f>
        <v>Gas</v>
      </c>
      <c r="P390">
        <f t="shared" ref="P390:P453" si="51">SUM(Q390:U390)</f>
        <v>0</v>
      </c>
      <c r="Q390">
        <f t="shared" si="49"/>
        <v>0</v>
      </c>
    </row>
    <row r="391" spans="3:17" x14ac:dyDescent="0.25">
      <c r="C391" t="s">
        <v>771</v>
      </c>
      <c r="D391">
        <f>IF($P391&gt;0,0,IFERROR(INDEX(Factors!$C$5:$C$61,MATCH($J391,Factors!$B$5:$B$61,0)),0))</f>
        <v>0</v>
      </c>
      <c r="E391">
        <f>IF($P391&gt;0,0,IFERROR(INDEX(Factors!$D$5:$D$61,MATCH($J391,Factors!$B$5:$B$61,0)),0))</f>
        <v>0</v>
      </c>
      <c r="F391">
        <f>IF($P391&gt;0,0,IFERROR(INDEX(Factors!$E$5:$E$61,MATCH($J391,Factors!$B$5:$B$61,0)),0))</f>
        <v>0</v>
      </c>
      <c r="G391">
        <f>IF(P391&gt;0,0,IFERROR(INDEX(Factors!$K$5:$K$61,MATCH(J391,Factors!$B$5:$B$61,0)),0))</f>
        <v>0</v>
      </c>
      <c r="J391" t="str">
        <f t="shared" si="47"/>
        <v>GLATHF</v>
      </c>
      <c r="K391" t="str">
        <f t="shared" si="48"/>
        <v>GLATHF</v>
      </c>
      <c r="L391" t="s">
        <v>772</v>
      </c>
      <c r="M391">
        <f t="shared" si="46"/>
        <v>0</v>
      </c>
      <c r="N391">
        <f t="shared" si="50"/>
        <v>0</v>
      </c>
      <c r="P391">
        <f t="shared" si="51"/>
        <v>0</v>
      </c>
      <c r="Q391">
        <f t="shared" si="49"/>
        <v>0</v>
      </c>
    </row>
    <row r="392" spans="3:17" x14ac:dyDescent="0.25">
      <c r="C392" t="s">
        <v>773</v>
      </c>
      <c r="D392">
        <f>IF($P392&gt;0,0,IFERROR(INDEX(Factors!$C$5:$C$61,MATCH($J392,Factors!$B$5:$B$61,0)),0))</f>
        <v>0</v>
      </c>
      <c r="E392">
        <f>IF($P392&gt;0,0,IFERROR(INDEX(Factors!$D$5:$D$61,MATCH($J392,Factors!$B$5:$B$61,0)),0))</f>
        <v>0</v>
      </c>
      <c r="F392">
        <f>IF($P392&gt;0,0,IFERROR(INDEX(Factors!$E$5:$E$61,MATCH($J392,Factors!$B$5:$B$61,0)),0))</f>
        <v>0</v>
      </c>
      <c r="G392">
        <f>IF(P392&gt;0,0,IFERROR(INDEX(Factors!$K$5:$K$61,MATCH(J392,Factors!$B$5:$B$61,0)),0))</f>
        <v>0</v>
      </c>
      <c r="J392" t="str">
        <f t="shared" si="47"/>
        <v>LIMTHF</v>
      </c>
      <c r="K392" t="str">
        <f t="shared" si="48"/>
        <v>LIMTHF</v>
      </c>
      <c r="L392" t="s">
        <v>774</v>
      </c>
      <c r="M392">
        <f t="shared" si="46"/>
        <v>0</v>
      </c>
      <c r="N392">
        <f t="shared" si="50"/>
        <v>0</v>
      </c>
      <c r="P392">
        <f t="shared" si="51"/>
        <v>0</v>
      </c>
      <c r="Q392">
        <f t="shared" si="49"/>
        <v>0</v>
      </c>
    </row>
    <row r="393" spans="3:17" x14ac:dyDescent="0.25">
      <c r="C393" t="s">
        <v>775</v>
      </c>
      <c r="D393">
        <f>IF($P393&gt;0,0,IFERROR(INDEX(Factors!$C$5:$C$61,MATCH($J393,Factors!$B$5:$B$61,0)),0))</f>
        <v>0</v>
      </c>
      <c r="E393">
        <f>IF($P393&gt;0,0,IFERROR(INDEX(Factors!$D$5:$D$61,MATCH($J393,Factors!$B$5:$B$61,0)),0))</f>
        <v>0</v>
      </c>
      <c r="F393">
        <f>IF($P393&gt;0,0,IFERROR(INDEX(Factors!$E$5:$E$61,MATCH($J393,Factors!$B$5:$B$61,0)),0))</f>
        <v>0</v>
      </c>
      <c r="G393">
        <f>IF(P393&gt;0,0,IFERROR(INDEX(Factors!$K$5:$K$61,MATCH(J393,Factors!$B$5:$B$61,0)),0))</f>
        <v>0</v>
      </c>
      <c r="J393" t="str">
        <f t="shared" si="47"/>
        <v>OIL</v>
      </c>
      <c r="K393" t="str">
        <f t="shared" si="48"/>
        <v>OIL</v>
      </c>
      <c r="L393" t="s">
        <v>776</v>
      </c>
      <c r="M393" t="str">
        <f t="shared" ref="M393:M415" si="52">INDEX($AA$3:$AA$226,MATCH(K393,$Z$3:$Z$226,0))</f>
        <v>HFO</v>
      </c>
      <c r="N393" t="str">
        <f t="shared" si="50"/>
        <v>Residual Fuel Oil (HFO)</v>
      </c>
      <c r="P393">
        <f t="shared" si="51"/>
        <v>0</v>
      </c>
      <c r="Q393">
        <f t="shared" si="49"/>
        <v>0</v>
      </c>
    </row>
    <row r="394" spans="3:17" x14ac:dyDescent="0.25">
      <c r="C394" t="s">
        <v>777</v>
      </c>
      <c r="D394">
        <f>IF($P394&gt;0,0,IFERROR(INDEX(Factors!$C$5:$C$61,MATCH($J394,Factors!$B$5:$B$61,0)),0))</f>
        <v>0</v>
      </c>
      <c r="E394">
        <f>IF($P394&gt;0,0,IFERROR(INDEX(Factors!$D$5:$D$61,MATCH($J394,Factors!$B$5:$B$61,0)),0))</f>
        <v>0</v>
      </c>
      <c r="F394">
        <f>IF($P394&gt;0,0,IFERROR(INDEX(Factors!$E$5:$E$61,MATCH($J394,Factors!$B$5:$B$61,0)),0))</f>
        <v>0</v>
      </c>
      <c r="G394">
        <f>IF(P394&gt;0,0,IFERROR(INDEX(Factors!$K$5:$K$61,MATCH(J394,Factors!$B$5:$B$61,0)),0))</f>
        <v>0</v>
      </c>
      <c r="J394" t="str">
        <f t="shared" si="47"/>
        <v>RWM</v>
      </c>
      <c r="K394" t="str">
        <f t="shared" si="48"/>
        <v>RWM</v>
      </c>
      <c r="L394" t="s">
        <v>778</v>
      </c>
      <c r="M394">
        <f t="shared" si="52"/>
        <v>0</v>
      </c>
      <c r="N394">
        <f t="shared" si="50"/>
        <v>0</v>
      </c>
      <c r="P394">
        <f t="shared" si="51"/>
        <v>0</v>
      </c>
      <c r="Q394">
        <f t="shared" si="49"/>
        <v>0</v>
      </c>
    </row>
    <row r="395" spans="3:17" x14ac:dyDescent="0.25">
      <c r="C395" t="s">
        <v>779</v>
      </c>
      <c r="D395">
        <f>IF($P395&gt;0,0,IFERROR(INDEX(Factors!$C$5:$C$61,MATCH($J395,Factors!$B$5:$B$61,0)),0))</f>
        <v>0</v>
      </c>
      <c r="E395">
        <f>IF($P395&gt;0,0,IFERROR(INDEX(Factors!$D$5:$D$61,MATCH($J395,Factors!$B$5:$B$61,0)),0))</f>
        <v>0</v>
      </c>
      <c r="F395">
        <f>IF($P395&gt;0,0,IFERROR(INDEX(Factors!$E$5:$E$61,MATCH($J395,Factors!$B$5:$B$61,0)),0))</f>
        <v>0</v>
      </c>
      <c r="G395">
        <f>IF(P395&gt;0,0,IFERROR(INDEX(Factors!$K$5:$K$61,MATCH(J395,Factors!$B$5:$B$61,0)),0))</f>
        <v>0</v>
      </c>
      <c r="J395" t="str">
        <f t="shared" si="47"/>
        <v>ELC</v>
      </c>
      <c r="K395" t="str">
        <f t="shared" si="48"/>
        <v>ELC</v>
      </c>
      <c r="L395" t="s">
        <v>780</v>
      </c>
      <c r="M395" t="str">
        <f t="shared" si="52"/>
        <v>Electricity</v>
      </c>
      <c r="N395">
        <f t="shared" si="50"/>
        <v>0</v>
      </c>
      <c r="P395">
        <f t="shared" si="51"/>
        <v>0</v>
      </c>
      <c r="Q395">
        <f t="shared" si="49"/>
        <v>0</v>
      </c>
    </row>
    <row r="396" spans="3:17" x14ac:dyDescent="0.25">
      <c r="C396" t="s">
        <v>781</v>
      </c>
      <c r="D396">
        <f>IF($P396&gt;0,0,IFERROR(INDEX(Factors!$C$5:$C$61,MATCH($J396,Factors!$B$5:$B$61,0)),0))</f>
        <v>56.1</v>
      </c>
      <c r="E396">
        <f>IF($P396&gt;0,0,IFERROR(INDEX(Factors!$D$5:$D$61,MATCH($J396,Factors!$B$5:$B$61,0)),0))</f>
        <v>1E-3</v>
      </c>
      <c r="F396">
        <f>IF($P396&gt;0,0,IFERROR(INDEX(Factors!$E$5:$E$61,MATCH($J396,Factors!$B$5:$B$61,0)),0))</f>
        <v>1E-4</v>
      </c>
      <c r="G396">
        <f>IF(P396&gt;0,0,IFERROR(INDEX(Factors!$K$5:$K$61,MATCH(J396,Factors!$B$5:$B$61,0)),0))</f>
        <v>56.152000000000001</v>
      </c>
      <c r="J396" t="str">
        <f t="shared" si="47"/>
        <v>GAS</v>
      </c>
      <c r="K396" t="str">
        <f t="shared" si="48"/>
        <v>GAS</v>
      </c>
      <c r="L396" t="s">
        <v>782</v>
      </c>
      <c r="M396" t="str">
        <f t="shared" si="52"/>
        <v>Gas</v>
      </c>
      <c r="N396" t="str">
        <f t="shared" si="50"/>
        <v>Gas</v>
      </c>
      <c r="P396">
        <f t="shared" si="51"/>
        <v>0</v>
      </c>
      <c r="Q396">
        <f t="shared" si="49"/>
        <v>0</v>
      </c>
    </row>
    <row r="397" spans="3:17" x14ac:dyDescent="0.25">
      <c r="C397" t="s">
        <v>783</v>
      </c>
      <c r="D397">
        <f>IF($P397&gt;0,0,IFERROR(INDEX(Factors!$C$5:$C$61,MATCH($J397,Factors!$B$5:$B$61,0)),0))</f>
        <v>0</v>
      </c>
      <c r="E397">
        <f>IF($P397&gt;0,0,IFERROR(INDEX(Factors!$D$5:$D$61,MATCH($J397,Factors!$B$5:$B$61,0)),0))</f>
        <v>0</v>
      </c>
      <c r="F397">
        <f>IF($P397&gt;0,0,IFERROR(INDEX(Factors!$E$5:$E$61,MATCH($J397,Factors!$B$5:$B$61,0)),0))</f>
        <v>0</v>
      </c>
      <c r="G397">
        <f>IF(P397&gt;0,0,IFERROR(INDEX(Factors!$K$5:$K$61,MATCH(J397,Factors!$B$5:$B$61,0)),0))</f>
        <v>0</v>
      </c>
      <c r="J397" t="str">
        <f t="shared" si="47"/>
        <v>BIO</v>
      </c>
      <c r="K397" t="str">
        <f t="shared" si="48"/>
        <v>BIO</v>
      </c>
      <c r="L397" t="s">
        <v>784</v>
      </c>
      <c r="M397" t="str">
        <f t="shared" si="52"/>
        <v>Biomass</v>
      </c>
      <c r="N397" t="str">
        <f t="shared" si="50"/>
        <v>Other primary solid biomass</v>
      </c>
      <c r="P397">
        <f t="shared" si="51"/>
        <v>0</v>
      </c>
      <c r="Q397">
        <f t="shared" si="49"/>
        <v>0</v>
      </c>
    </row>
    <row r="398" spans="3:17" x14ac:dyDescent="0.25">
      <c r="C398" t="s">
        <v>785</v>
      </c>
      <c r="D398">
        <f>IF($P398&gt;0,0,IFERROR(INDEX(Factors!$C$5:$C$61,MATCH($J398,Factors!$B$5:$B$61,0)),0))</f>
        <v>0</v>
      </c>
      <c r="E398">
        <f>IF($P398&gt;0,0,IFERROR(INDEX(Factors!$D$5:$D$61,MATCH($J398,Factors!$B$5:$B$61,0)),0))</f>
        <v>0</v>
      </c>
      <c r="F398">
        <f>IF($P398&gt;0,0,IFERROR(INDEX(Factors!$E$5:$E$61,MATCH($J398,Factors!$B$5:$B$61,0)),0))</f>
        <v>0</v>
      </c>
      <c r="G398">
        <f>IF(P398&gt;0,0,IFERROR(INDEX(Factors!$K$5:$K$61,MATCH(J398,Factors!$B$5:$B$61,0)),0))</f>
        <v>0</v>
      </c>
      <c r="J398" t="str">
        <f t="shared" si="47"/>
        <v>BLQ</v>
      </c>
      <c r="K398" t="str">
        <f t="shared" si="48"/>
        <v>BLQ</v>
      </c>
      <c r="L398" t="s">
        <v>786</v>
      </c>
      <c r="M398">
        <f t="shared" si="52"/>
        <v>0</v>
      </c>
      <c r="N398">
        <f t="shared" si="50"/>
        <v>0</v>
      </c>
      <c r="P398">
        <f t="shared" si="51"/>
        <v>0</v>
      </c>
      <c r="Q398">
        <f t="shared" si="49"/>
        <v>0</v>
      </c>
    </row>
    <row r="399" spans="3:17" x14ac:dyDescent="0.25">
      <c r="C399" t="s">
        <v>787</v>
      </c>
      <c r="D399">
        <f>IF($P399&gt;0,0,IFERROR(INDEX(Factors!$C$5:$C$61,MATCH($J399,Factors!$B$5:$B$61,0)),0))</f>
        <v>96.25</v>
      </c>
      <c r="E399">
        <f>IF($P399&gt;0,0,IFERROR(INDEX(Factors!$D$5:$D$61,MATCH($J399,Factors!$B$5:$B$61,0)),0))</f>
        <v>1E-3</v>
      </c>
      <c r="F399">
        <f>IF($P399&gt;0,0,IFERROR(INDEX(Factors!$E$5:$E$61,MATCH($J399,Factors!$B$5:$B$61,0)),0))</f>
        <v>1.4E-3</v>
      </c>
      <c r="G399">
        <f>IF(P399&gt;0,0,IFERROR(INDEX(Factors!$K$5:$K$61,MATCH(J399,Factors!$B$5:$B$61,0)),0))</f>
        <v>96.704999999999998</v>
      </c>
      <c r="J399" t="str">
        <f t="shared" si="47"/>
        <v>COA</v>
      </c>
      <c r="K399" t="str">
        <f t="shared" si="48"/>
        <v>COA</v>
      </c>
      <c r="L399" t="s">
        <v>788</v>
      </c>
      <c r="M399" t="str">
        <f t="shared" si="52"/>
        <v>Coal</v>
      </c>
      <c r="N399" t="str">
        <f t="shared" si="50"/>
        <v>Coal</v>
      </c>
      <c r="P399">
        <f t="shared" si="51"/>
        <v>0</v>
      </c>
      <c r="Q399">
        <f t="shared" si="49"/>
        <v>0</v>
      </c>
    </row>
    <row r="400" spans="3:17" x14ac:dyDescent="0.25">
      <c r="C400" t="s">
        <v>789</v>
      </c>
      <c r="D400">
        <f>IF($P400&gt;0,0,IFERROR(INDEX(Factors!$C$5:$C$61,MATCH($J400,Factors!$B$5:$B$61,0)),0))</f>
        <v>0</v>
      </c>
      <c r="E400">
        <f>IF($P400&gt;0,0,IFERROR(INDEX(Factors!$D$5:$D$61,MATCH($J400,Factors!$B$5:$B$61,0)),0))</f>
        <v>0</v>
      </c>
      <c r="F400">
        <f>IF($P400&gt;0,0,IFERROR(INDEX(Factors!$E$5:$E$61,MATCH($J400,Factors!$B$5:$B$61,0)),0))</f>
        <v>0</v>
      </c>
      <c r="G400">
        <f>IF(P400&gt;0,0,IFERROR(INDEX(Factors!$K$5:$K$61,MATCH(J400,Factors!$B$5:$B$61,0)),0))</f>
        <v>0</v>
      </c>
      <c r="J400" t="str">
        <f t="shared" si="47"/>
        <v>ELC</v>
      </c>
      <c r="K400" t="str">
        <f t="shared" si="48"/>
        <v>ELC</v>
      </c>
      <c r="L400" t="s">
        <v>790</v>
      </c>
      <c r="M400" t="str">
        <f t="shared" si="52"/>
        <v>Electricity</v>
      </c>
      <c r="N400">
        <f t="shared" si="50"/>
        <v>0</v>
      </c>
      <c r="P400">
        <f t="shared" si="51"/>
        <v>0</v>
      </c>
      <c r="Q400">
        <f t="shared" si="49"/>
        <v>0</v>
      </c>
    </row>
    <row r="401" spans="3:17" x14ac:dyDescent="0.25">
      <c r="C401" t="s">
        <v>791</v>
      </c>
      <c r="D401">
        <f>IF($P401&gt;0,0,IFERROR(INDEX(Factors!$C$5:$C$61,MATCH($J401,Factors!$B$5:$B$61,0)),0))</f>
        <v>56.1</v>
      </c>
      <c r="E401">
        <f>IF($P401&gt;0,0,IFERROR(INDEX(Factors!$D$5:$D$61,MATCH($J401,Factors!$B$5:$B$61,0)),0))</f>
        <v>1E-3</v>
      </c>
      <c r="F401">
        <f>IF($P401&gt;0,0,IFERROR(INDEX(Factors!$E$5:$E$61,MATCH($J401,Factors!$B$5:$B$61,0)),0))</f>
        <v>1E-4</v>
      </c>
      <c r="G401">
        <f>IF(P401&gt;0,0,IFERROR(INDEX(Factors!$K$5:$K$61,MATCH(J401,Factors!$B$5:$B$61,0)),0))</f>
        <v>56.152000000000001</v>
      </c>
      <c r="J401" t="str">
        <f t="shared" si="47"/>
        <v>GAS</v>
      </c>
      <c r="K401" t="str">
        <f t="shared" si="48"/>
        <v>GAS</v>
      </c>
      <c r="L401" t="s">
        <v>792</v>
      </c>
      <c r="M401" t="str">
        <f t="shared" si="52"/>
        <v>Gas</v>
      </c>
      <c r="N401" t="str">
        <f t="shared" si="50"/>
        <v>Gas</v>
      </c>
      <c r="P401">
        <f t="shared" si="51"/>
        <v>0</v>
      </c>
      <c r="Q401">
        <f t="shared" si="49"/>
        <v>0</v>
      </c>
    </row>
    <row r="402" spans="3:17" x14ac:dyDescent="0.25">
      <c r="C402" t="s">
        <v>793</v>
      </c>
      <c r="D402">
        <f>IF($P402&gt;0,0,IFERROR(INDEX(Factors!$C$5:$C$61,MATCH($J402,Factors!$B$5:$B$61,0)),0))</f>
        <v>74.066699999999997</v>
      </c>
      <c r="E402">
        <f>IF($P402&gt;0,0,IFERROR(INDEX(Factors!$D$5:$D$61,MATCH($J402,Factors!$B$5:$B$61,0)),0))</f>
        <v>3.0000000000000001E-3</v>
      </c>
      <c r="F402">
        <f>IF($P402&gt;0,0,IFERROR(INDEX(Factors!$E$5:$E$61,MATCH($J402,Factors!$B$5:$B$61,0)),0))</f>
        <v>5.9999999999999995E-4</v>
      </c>
      <c r="G402">
        <f>IF(P402&gt;0,0,IFERROR(INDEX(Factors!$K$5:$K$61,MATCH(J402,Factors!$B$5:$B$61,0)),0))</f>
        <v>74.315700000000007</v>
      </c>
      <c r="J402" t="str">
        <f t="shared" si="47"/>
        <v>ODS</v>
      </c>
      <c r="K402" t="str">
        <f t="shared" si="48"/>
        <v>ODS</v>
      </c>
      <c r="L402" t="s">
        <v>794</v>
      </c>
      <c r="M402" t="str">
        <f t="shared" si="52"/>
        <v>Diesel</v>
      </c>
      <c r="N402" t="str">
        <f t="shared" si="50"/>
        <v>Diesel</v>
      </c>
      <c r="P402">
        <f t="shared" si="51"/>
        <v>0</v>
      </c>
      <c r="Q402">
        <f t="shared" si="49"/>
        <v>0</v>
      </c>
    </row>
    <row r="403" spans="3:17" x14ac:dyDescent="0.25">
      <c r="C403" t="s">
        <v>795</v>
      </c>
      <c r="D403">
        <f>IF($P403&gt;0,0,IFERROR(INDEX(Factors!$C$5:$C$61,MATCH($J403,Factors!$B$5:$B$61,0)),0))</f>
        <v>69.3</v>
      </c>
      <c r="E403">
        <f>IF($P403&gt;0,0,IFERROR(INDEX(Factors!$D$5:$D$61,MATCH($J403,Factors!$B$5:$B$61,0)),0))</f>
        <v>3.0000000000000001E-3</v>
      </c>
      <c r="F403">
        <f>IF($P403&gt;0,0,IFERROR(INDEX(Factors!$E$5:$E$61,MATCH($J403,Factors!$B$5:$B$61,0)),0))</f>
        <v>5.9999999999999995E-4</v>
      </c>
      <c r="G403">
        <f>IF(P403&gt;0,0,IFERROR(INDEX(Factors!$K$5:$K$61,MATCH(J403,Factors!$B$5:$B$61,0)),0))</f>
        <v>69.549000000000007</v>
      </c>
      <c r="J403" t="str">
        <f t="shared" si="47"/>
        <v>OGS</v>
      </c>
      <c r="K403" t="str">
        <f t="shared" si="48"/>
        <v>OGS</v>
      </c>
      <c r="L403" t="s">
        <v>796</v>
      </c>
      <c r="M403" t="str">
        <f t="shared" si="52"/>
        <v>Gasoline</v>
      </c>
      <c r="N403" t="str">
        <f t="shared" si="50"/>
        <v>Motor gasoline</v>
      </c>
      <c r="P403">
        <f t="shared" si="51"/>
        <v>0</v>
      </c>
      <c r="Q403">
        <f t="shared" si="49"/>
        <v>0</v>
      </c>
    </row>
    <row r="404" spans="3:17" x14ac:dyDescent="0.25">
      <c r="C404" t="s">
        <v>797</v>
      </c>
      <c r="D404">
        <f>IF($P404&gt;0,0,IFERROR(INDEX(Factors!$C$5:$C$61,MATCH($J404,Factors!$B$5:$B$61,0)),0))</f>
        <v>77.400000000000006</v>
      </c>
      <c r="E404">
        <f>IF($P404&gt;0,0,IFERROR(INDEX(Factors!$D$5:$D$61,MATCH($J404,Factors!$B$5:$B$61,0)),0))</f>
        <v>3.0000000000000001E-3</v>
      </c>
      <c r="F404">
        <f>IF($P404&gt;0,0,IFERROR(INDEX(Factors!$E$5:$E$61,MATCH($J404,Factors!$B$5:$B$61,0)),0))</f>
        <v>5.9999999999999995E-4</v>
      </c>
      <c r="G404">
        <f>IF(P404&gt;0,0,IFERROR(INDEX(Factors!$K$5:$K$61,MATCH(J404,Factors!$B$5:$B$61,0)),0))</f>
        <v>77.649000000000015</v>
      </c>
      <c r="J404" t="str">
        <f t="shared" si="47"/>
        <v>OHF</v>
      </c>
      <c r="K404" t="str">
        <f t="shared" si="48"/>
        <v>OHF</v>
      </c>
      <c r="L404" t="s">
        <v>798</v>
      </c>
      <c r="M404" t="str">
        <f t="shared" si="52"/>
        <v>HFO</v>
      </c>
      <c r="N404" t="str">
        <f t="shared" si="50"/>
        <v>Residual Fuel Oil (HFO)</v>
      </c>
      <c r="P404">
        <f t="shared" si="51"/>
        <v>0</v>
      </c>
      <c r="Q404">
        <f t="shared" si="49"/>
        <v>0</v>
      </c>
    </row>
    <row r="405" spans="3:17" x14ac:dyDescent="0.25">
      <c r="C405" t="s">
        <v>799</v>
      </c>
      <c r="D405">
        <f>IF($P405&gt;0,0,IFERROR(INDEX(Factors!$C$5:$C$61,MATCH($J405,Factors!$B$5:$B$61,0)),0))</f>
        <v>63.1</v>
      </c>
      <c r="E405">
        <f>IF($P405&gt;0,0,IFERROR(INDEX(Factors!$D$5:$D$61,MATCH($J405,Factors!$B$5:$B$61,0)),0))</f>
        <v>3.0000000000000001E-3</v>
      </c>
      <c r="F405">
        <f>IF($P405&gt;0,0,IFERROR(INDEX(Factors!$E$5:$E$61,MATCH($J405,Factors!$B$5:$B$61,0)),0))</f>
        <v>1E-4</v>
      </c>
      <c r="G405">
        <f>IF(P405&gt;0,0,IFERROR(INDEX(Factors!$K$5:$K$61,MATCH(J405,Factors!$B$5:$B$61,0)),0))</f>
        <v>63.194000000000003</v>
      </c>
      <c r="J405" t="str">
        <f t="shared" si="47"/>
        <v>OLP</v>
      </c>
      <c r="K405" t="str">
        <f t="shared" si="48"/>
        <v>OLP</v>
      </c>
      <c r="L405" t="s">
        <v>800</v>
      </c>
      <c r="M405" t="str">
        <f t="shared" si="52"/>
        <v>LPG</v>
      </c>
      <c r="N405" t="str">
        <f t="shared" si="50"/>
        <v>LPG</v>
      </c>
      <c r="P405">
        <f t="shared" si="51"/>
        <v>0</v>
      </c>
      <c r="Q405">
        <f t="shared" si="49"/>
        <v>0</v>
      </c>
    </row>
    <row r="406" spans="3:17" x14ac:dyDescent="0.25">
      <c r="C406" t="s">
        <v>801</v>
      </c>
      <c r="D406">
        <f>IF($P406&gt;0,0,IFERROR(INDEX(Factors!$C$5:$C$61,MATCH($J406,Factors!$B$5:$B$61,0)),0))</f>
        <v>0</v>
      </c>
      <c r="E406">
        <f>IF($P406&gt;0,0,IFERROR(INDEX(Factors!$D$5:$D$61,MATCH($J406,Factors!$B$5:$B$61,0)),0))</f>
        <v>0</v>
      </c>
      <c r="F406">
        <f>IF($P406&gt;0,0,IFERROR(INDEX(Factors!$E$5:$E$61,MATCH($J406,Factors!$B$5:$B$61,0)),0))</f>
        <v>0</v>
      </c>
      <c r="G406">
        <f>IF(P406&gt;0,0,IFERROR(INDEX(Factors!$K$5:$K$61,MATCH(J406,Factors!$B$5:$B$61,0)),0))</f>
        <v>0</v>
      </c>
      <c r="J406" t="str">
        <f t="shared" si="47"/>
        <v>PULP</v>
      </c>
      <c r="K406" t="str">
        <f t="shared" si="48"/>
        <v>PULP</v>
      </c>
      <c r="L406" t="s">
        <v>802</v>
      </c>
      <c r="M406">
        <f t="shared" si="52"/>
        <v>0</v>
      </c>
      <c r="N406">
        <f t="shared" si="50"/>
        <v>0</v>
      </c>
      <c r="P406">
        <f t="shared" si="51"/>
        <v>0</v>
      </c>
      <c r="Q406">
        <f t="shared" si="49"/>
        <v>0</v>
      </c>
    </row>
    <row r="407" spans="3:17" x14ac:dyDescent="0.25">
      <c r="C407" t="s">
        <v>803</v>
      </c>
      <c r="D407">
        <f>IF($P407&gt;0,0,IFERROR(INDEX(Factors!$C$5:$C$61,MATCH($J407,Factors!$B$5:$B$61,0)),0))</f>
        <v>0</v>
      </c>
      <c r="E407">
        <f>IF($P407&gt;0,0,IFERROR(INDEX(Factors!$D$5:$D$61,MATCH($J407,Factors!$B$5:$B$61,0)),0))</f>
        <v>0</v>
      </c>
      <c r="F407">
        <f>IF($P407&gt;0,0,IFERROR(INDEX(Factors!$E$5:$E$61,MATCH($J407,Factors!$B$5:$B$61,0)),0))</f>
        <v>0</v>
      </c>
      <c r="G407">
        <f>IF(P407&gt;0,0,IFERROR(INDEX(Factors!$K$5:$K$61,MATCH(J407,Factors!$B$5:$B$61,0)),0))</f>
        <v>0</v>
      </c>
      <c r="J407" t="str">
        <f t="shared" si="47"/>
        <v>REC</v>
      </c>
      <c r="K407" t="str">
        <f t="shared" si="48"/>
        <v>REC</v>
      </c>
      <c r="L407" t="s">
        <v>804</v>
      </c>
      <c r="M407">
        <f t="shared" si="52"/>
        <v>0</v>
      </c>
      <c r="N407">
        <f t="shared" si="50"/>
        <v>0</v>
      </c>
      <c r="P407">
        <f t="shared" si="51"/>
        <v>0</v>
      </c>
      <c r="Q407">
        <f t="shared" si="49"/>
        <v>0</v>
      </c>
    </row>
    <row r="408" spans="3:17" x14ac:dyDescent="0.25">
      <c r="C408" t="s">
        <v>805</v>
      </c>
      <c r="D408">
        <f>IF($P408&gt;0,0,IFERROR(INDEX(Factors!$C$5:$C$61,MATCH($J408,Factors!$B$5:$B$61,0)),0))</f>
        <v>0</v>
      </c>
      <c r="E408">
        <f>IF($P408&gt;0,0,IFERROR(INDEX(Factors!$D$5:$D$61,MATCH($J408,Factors!$B$5:$B$61,0)),0))</f>
        <v>0</v>
      </c>
      <c r="F408">
        <f>IF($P408&gt;0,0,IFERROR(INDEX(Factors!$E$5:$E$61,MATCH($J408,Factors!$B$5:$B$61,0)),0))</f>
        <v>0</v>
      </c>
      <c r="G408">
        <f>IF(P408&gt;0,0,IFERROR(INDEX(Factors!$K$5:$K$61,MATCH(J408,Factors!$B$5:$B$61,0)),0))</f>
        <v>0</v>
      </c>
      <c r="J408" t="str">
        <f t="shared" si="47"/>
        <v>STM</v>
      </c>
      <c r="K408" t="str">
        <f t="shared" si="48"/>
        <v>STM</v>
      </c>
      <c r="L408" t="s">
        <v>806</v>
      </c>
      <c r="M408" t="str">
        <f t="shared" si="52"/>
        <v>Steam</v>
      </c>
      <c r="N408">
        <f t="shared" si="50"/>
        <v>0</v>
      </c>
      <c r="P408">
        <f t="shared" si="51"/>
        <v>0</v>
      </c>
      <c r="Q408">
        <f t="shared" si="49"/>
        <v>0</v>
      </c>
    </row>
    <row r="409" spans="3:17" x14ac:dyDescent="0.25">
      <c r="C409" t="s">
        <v>807</v>
      </c>
      <c r="D409">
        <f>IF($P409&gt;0,0,IFERROR(INDEX(Factors!$C$5:$C$61,MATCH($J409,Factors!$B$5:$B$61,0)),0))</f>
        <v>0</v>
      </c>
      <c r="E409">
        <f>IF($P409&gt;0,0,IFERROR(INDEX(Factors!$D$5:$D$61,MATCH($J409,Factors!$B$5:$B$61,0)),0))</f>
        <v>0</v>
      </c>
      <c r="F409">
        <f>IF($P409&gt;0,0,IFERROR(INDEX(Factors!$E$5:$E$61,MATCH($J409,Factors!$B$5:$B$61,0)),0))</f>
        <v>0</v>
      </c>
      <c r="G409">
        <f>IF(P409&gt;0,0,IFERROR(INDEX(Factors!$K$5:$K$61,MATCH(J409,Factors!$B$5:$B$61,0)),0))</f>
        <v>0</v>
      </c>
      <c r="J409" t="str">
        <f t="shared" si="47"/>
        <v>THF</v>
      </c>
      <c r="K409" t="str">
        <f t="shared" si="48"/>
        <v>THF</v>
      </c>
      <c r="L409" t="s">
        <v>808</v>
      </c>
      <c r="M409">
        <f t="shared" si="52"/>
        <v>0</v>
      </c>
      <c r="N409">
        <f t="shared" si="50"/>
        <v>0</v>
      </c>
      <c r="P409">
        <f t="shared" si="51"/>
        <v>0</v>
      </c>
      <c r="Q409">
        <f t="shared" si="49"/>
        <v>0</v>
      </c>
    </row>
    <row r="410" spans="3:17" x14ac:dyDescent="0.25">
      <c r="C410" t="s">
        <v>809</v>
      </c>
      <c r="D410">
        <f>IF($P410&gt;0,0,IFERROR(INDEX(Factors!$C$5:$C$61,MATCH($J410,Factors!$B$5:$B$61,0)),0))</f>
        <v>96.25</v>
      </c>
      <c r="E410">
        <f>IF($P410&gt;0,0,IFERROR(INDEX(Factors!$D$5:$D$61,MATCH($J410,Factors!$B$5:$B$61,0)),0))</f>
        <v>1E-3</v>
      </c>
      <c r="F410">
        <f>IF($P410&gt;0,0,IFERROR(INDEX(Factors!$E$5:$E$61,MATCH($J410,Factors!$B$5:$B$61,0)),0))</f>
        <v>1.4E-3</v>
      </c>
      <c r="G410">
        <f>IF(P410&gt;0,0,IFERROR(INDEX(Factors!$K$5:$K$61,MATCH(J410,Factors!$B$5:$B$61,0)),0))</f>
        <v>96.704999999999998</v>
      </c>
      <c r="J410" t="str">
        <f t="shared" si="47"/>
        <v>CLE</v>
      </c>
      <c r="K410" t="str">
        <f t="shared" si="48"/>
        <v>CLE</v>
      </c>
      <c r="L410" t="s">
        <v>810</v>
      </c>
      <c r="M410" t="str">
        <f t="shared" si="52"/>
        <v>Coal</v>
      </c>
      <c r="N410" t="str">
        <f t="shared" si="50"/>
        <v>Coal</v>
      </c>
      <c r="P410">
        <f t="shared" si="51"/>
        <v>0</v>
      </c>
      <c r="Q410">
        <f t="shared" si="49"/>
        <v>0</v>
      </c>
    </row>
    <row r="411" spans="3:17" x14ac:dyDescent="0.25">
      <c r="C411" t="s">
        <v>811</v>
      </c>
      <c r="D411">
        <f>IF($P411&gt;0,0,IFERROR(INDEX(Factors!$C$5:$C$61,MATCH($J411,Factors!$B$5:$B$61,0)),0))</f>
        <v>0</v>
      </c>
      <c r="E411">
        <f>IF($P411&gt;0,0,IFERROR(INDEX(Factors!$D$5:$D$61,MATCH($J411,Factors!$B$5:$B$61,0)),0))</f>
        <v>0</v>
      </c>
      <c r="F411">
        <f>IF($P411&gt;0,0,IFERROR(INDEX(Factors!$E$5:$E$61,MATCH($J411,Factors!$B$5:$B$61,0)),0))</f>
        <v>0</v>
      </c>
      <c r="G411">
        <f>IF(P411&gt;0,0,IFERROR(INDEX(Factors!$K$5:$K$61,MATCH(J411,Factors!$B$5:$B$61,0)),0))</f>
        <v>0</v>
      </c>
      <c r="J411" t="str">
        <f t="shared" si="47"/>
        <v>ENV</v>
      </c>
      <c r="K411" t="str">
        <f t="shared" si="48"/>
        <v>ENV</v>
      </c>
      <c r="L411" t="s">
        <v>812</v>
      </c>
      <c r="M411">
        <f t="shared" si="52"/>
        <v>0</v>
      </c>
      <c r="N411">
        <f t="shared" si="50"/>
        <v>0</v>
      </c>
      <c r="P411">
        <f t="shared" si="51"/>
        <v>0</v>
      </c>
      <c r="Q411">
        <f t="shared" si="49"/>
        <v>0</v>
      </c>
    </row>
    <row r="412" spans="3:17" x14ac:dyDescent="0.25">
      <c r="C412" t="s">
        <v>813</v>
      </c>
      <c r="D412">
        <f>IF($P412&gt;0,0,IFERROR(INDEX(Factors!$C$5:$C$61,MATCH($J412,Factors!$B$5:$B$61,0)),0))</f>
        <v>0</v>
      </c>
      <c r="E412">
        <f>IF($P412&gt;0,0,IFERROR(INDEX(Factors!$D$5:$D$61,MATCH($J412,Factors!$B$5:$B$61,0)),0))</f>
        <v>0</v>
      </c>
      <c r="F412">
        <f>IF($P412&gt;0,0,IFERROR(INDEX(Factors!$E$5:$E$61,MATCH($J412,Factors!$B$5:$B$61,0)),0))</f>
        <v>0</v>
      </c>
      <c r="G412">
        <f>IF(P412&gt;0,0,IFERROR(INDEX(Factors!$K$5:$K$61,MATCH(J412,Factors!$B$5:$B$61,0)),0))</f>
        <v>0</v>
      </c>
      <c r="J412" t="str">
        <f t="shared" si="47"/>
        <v>EPE</v>
      </c>
      <c r="K412" t="str">
        <f t="shared" si="48"/>
        <v>EPE</v>
      </c>
      <c r="L412" t="s">
        <v>814</v>
      </c>
      <c r="M412">
        <f t="shared" si="52"/>
        <v>0</v>
      </c>
      <c r="N412">
        <f t="shared" si="50"/>
        <v>0</v>
      </c>
      <c r="P412">
        <f t="shared" si="51"/>
        <v>0</v>
      </c>
      <c r="Q412">
        <f t="shared" si="49"/>
        <v>0</v>
      </c>
    </row>
    <row r="413" spans="3:17" x14ac:dyDescent="0.25">
      <c r="C413" t="s">
        <v>815</v>
      </c>
      <c r="D413">
        <f>IF($P413&gt;0,0,IFERROR(INDEX(Factors!$C$5:$C$61,MATCH($J413,Factors!$B$5:$B$61,0)),0))</f>
        <v>0</v>
      </c>
      <c r="E413">
        <f>IF($P413&gt;0,0,IFERROR(INDEX(Factors!$D$5:$D$61,MATCH($J413,Factors!$B$5:$B$61,0)),0))</f>
        <v>0</v>
      </c>
      <c r="F413">
        <f>IF($P413&gt;0,0,IFERROR(INDEX(Factors!$E$5:$E$61,MATCH($J413,Factors!$B$5:$B$61,0)),0))</f>
        <v>0</v>
      </c>
      <c r="G413">
        <f>IF(P413&gt;0,0,IFERROR(INDEX(Factors!$K$5:$K$61,MATCH(J413,Factors!$B$5:$B$61,0)),0))</f>
        <v>0</v>
      </c>
      <c r="J413" t="str">
        <f t="shared" si="47"/>
        <v>EPN</v>
      </c>
      <c r="K413" t="str">
        <f t="shared" si="48"/>
        <v>EPN</v>
      </c>
      <c r="L413" t="s">
        <v>816</v>
      </c>
      <c r="M413">
        <f t="shared" si="52"/>
        <v>0</v>
      </c>
      <c r="N413">
        <f t="shared" si="50"/>
        <v>0</v>
      </c>
      <c r="P413">
        <f t="shared" si="51"/>
        <v>0</v>
      </c>
      <c r="Q413">
        <f t="shared" si="49"/>
        <v>0</v>
      </c>
    </row>
    <row r="414" spans="3:17" x14ac:dyDescent="0.25">
      <c r="C414" t="s">
        <v>817</v>
      </c>
      <c r="D414">
        <f>IF($P414&gt;0,0,IFERROR(INDEX(Factors!$C$5:$C$61,MATCH($J414,Factors!$B$5:$B$61,0)),0))</f>
        <v>96.25</v>
      </c>
      <c r="E414">
        <f>IF($P414&gt;0,0,IFERROR(INDEX(Factors!$D$5:$D$61,MATCH($J414,Factors!$B$5:$B$61,0)),0))</f>
        <v>1E-3</v>
      </c>
      <c r="F414">
        <f>IF($P414&gt;0,0,IFERROR(INDEX(Factors!$E$5:$E$61,MATCH($J414,Factors!$B$5:$B$61,0)),0))</f>
        <v>1.4E-3</v>
      </c>
      <c r="G414">
        <f>IF(P414&gt;0,0,IFERROR(INDEX(Factors!$K$5:$K$61,MATCH(J414,Factors!$B$5:$B$61,0)),0))</f>
        <v>96.704999999999998</v>
      </c>
      <c r="J414" t="str">
        <f t="shared" si="47"/>
        <v>CLE-A</v>
      </c>
      <c r="K414" t="str">
        <f t="shared" si="48"/>
        <v>CLE-A</v>
      </c>
      <c r="L414" t="s">
        <v>818</v>
      </c>
      <c r="M414" t="str">
        <f t="shared" si="52"/>
        <v>Coal</v>
      </c>
      <c r="N414" t="str">
        <f t="shared" si="50"/>
        <v>Coal</v>
      </c>
      <c r="P414">
        <f t="shared" si="51"/>
        <v>0</v>
      </c>
      <c r="Q414">
        <f t="shared" si="49"/>
        <v>0</v>
      </c>
    </row>
    <row r="415" spans="3:17" x14ac:dyDescent="0.25">
      <c r="C415" t="s">
        <v>819</v>
      </c>
      <c r="D415">
        <f>IF($P415&gt;0,0,IFERROR(INDEX(Factors!$C$5:$C$61,MATCH($J415,Factors!$B$5:$B$61,0)),0))</f>
        <v>0</v>
      </c>
      <c r="E415">
        <f>IF($P415&gt;0,0,IFERROR(INDEX(Factors!$D$5:$D$61,MATCH($J415,Factors!$B$5:$B$61,0)),0))</f>
        <v>0</v>
      </c>
      <c r="F415">
        <f>IF($P415&gt;0,0,IFERROR(INDEX(Factors!$E$5:$E$61,MATCH($J415,Factors!$B$5:$B$61,0)),0))</f>
        <v>0</v>
      </c>
      <c r="G415">
        <f>IF(P415&gt;0,0,IFERROR(INDEX(Factors!$K$5:$K$61,MATCH(J415,Factors!$B$5:$B$61,0)),0))</f>
        <v>0</v>
      </c>
      <c r="J415" t="str">
        <f t="shared" si="47"/>
        <v>-A</v>
      </c>
      <c r="K415" t="str">
        <f t="shared" si="48"/>
        <v>-A</v>
      </c>
      <c r="L415" t="s">
        <v>820</v>
      </c>
      <c r="M415" t="str">
        <f t="shared" si="52"/>
        <v>Coal</v>
      </c>
      <c r="N415" t="str">
        <f t="shared" si="50"/>
        <v>Coal</v>
      </c>
      <c r="P415">
        <f t="shared" si="51"/>
        <v>0</v>
      </c>
      <c r="Q415">
        <f t="shared" si="49"/>
        <v>0</v>
      </c>
    </row>
    <row r="416" spans="3:17" x14ac:dyDescent="0.25">
      <c r="C416" t="s">
        <v>821</v>
      </c>
      <c r="D416">
        <f>IF($P416&gt;0,0,IFERROR(INDEX(Factors!$C$5:$C$61,MATCH($J416,Factors!$B$5:$B$61,0)),0))</f>
        <v>0</v>
      </c>
      <c r="E416">
        <f>IF($P416&gt;0,0,IFERROR(INDEX(Factors!$D$5:$D$61,MATCH($J416,Factors!$B$5:$B$61,0)),0))</f>
        <v>0</v>
      </c>
      <c r="F416">
        <f>IF($P416&gt;0,0,IFERROR(INDEX(Factors!$E$5:$E$61,MATCH($J416,Factors!$B$5:$B$61,0)),0))</f>
        <v>0</v>
      </c>
      <c r="G416">
        <f>IF(P416&gt;0,0,IFERROR(INDEX(Factors!$K$5:$K$61,MATCH(J416,Factors!$B$5:$B$61,0)),0))</f>
        <v>0</v>
      </c>
      <c r="J416" t="str">
        <f t="shared" si="47"/>
        <v>C</v>
      </c>
      <c r="K416" t="str">
        <f t="shared" si="48"/>
        <v>C</v>
      </c>
      <c r="L416" t="s">
        <v>822</v>
      </c>
      <c r="M416" t="s">
        <v>1103</v>
      </c>
      <c r="N416" t="str">
        <f t="shared" si="50"/>
        <v>Coal</v>
      </c>
      <c r="P416">
        <f t="shared" si="51"/>
        <v>0</v>
      </c>
      <c r="Q416">
        <f t="shared" si="49"/>
        <v>0</v>
      </c>
    </row>
    <row r="417" spans="3:17" x14ac:dyDescent="0.25">
      <c r="C417" t="s">
        <v>823</v>
      </c>
      <c r="D417">
        <f>IF($P417&gt;0,0,IFERROR(INDEX(Factors!$C$5:$C$61,MATCH($J417,Factors!$B$5:$B$61,0)),0))</f>
        <v>0</v>
      </c>
      <c r="E417">
        <f>IF($P417&gt;0,0,IFERROR(INDEX(Factors!$D$5:$D$61,MATCH($J417,Factors!$B$5:$B$61,0)),0))</f>
        <v>0</v>
      </c>
      <c r="F417">
        <f>IF($P417&gt;0,0,IFERROR(INDEX(Factors!$E$5:$E$61,MATCH($J417,Factors!$B$5:$B$61,0)),0))</f>
        <v>0</v>
      </c>
      <c r="G417">
        <f>IF(P417&gt;0,0,IFERROR(INDEX(Factors!$K$5:$K$61,MATCH(J417,Factors!$B$5:$B$61,0)),0))</f>
        <v>0</v>
      </c>
      <c r="J417" t="str">
        <f t="shared" si="47"/>
        <v>C-A</v>
      </c>
      <c r="K417" t="str">
        <f t="shared" si="48"/>
        <v>C-A</v>
      </c>
      <c r="L417" t="s">
        <v>824</v>
      </c>
      <c r="M417" t="str">
        <f>INDEX($AA$3:$AA$226,MATCH(K417,$Z$3:$Z$226,0))</f>
        <v>Coal</v>
      </c>
      <c r="N417" t="str">
        <f t="shared" si="50"/>
        <v>Coal</v>
      </c>
      <c r="P417">
        <f t="shared" si="51"/>
        <v>0</v>
      </c>
      <c r="Q417">
        <f t="shared" si="49"/>
        <v>0</v>
      </c>
    </row>
    <row r="418" spans="3:17" x14ac:dyDescent="0.25">
      <c r="C418" t="s">
        <v>825</v>
      </c>
      <c r="D418">
        <f>IF($P418&gt;0,0,IFERROR(INDEX(Factors!$C$5:$C$61,MATCH($J418,Factors!$B$5:$B$61,0)),0))</f>
        <v>0</v>
      </c>
      <c r="E418">
        <f>IF($P418&gt;0,0,IFERROR(INDEX(Factors!$D$5:$D$61,MATCH($J418,Factors!$B$5:$B$61,0)),0))</f>
        <v>0</v>
      </c>
      <c r="F418">
        <f>IF($P418&gt;0,0,IFERROR(INDEX(Factors!$E$5:$E$61,MATCH($J418,Factors!$B$5:$B$61,0)),0))</f>
        <v>0</v>
      </c>
      <c r="G418">
        <f>IF(P418&gt;0,0,IFERROR(INDEX(Factors!$K$5:$K$61,MATCH(J418,Factors!$B$5:$B$61,0)),0))</f>
        <v>0</v>
      </c>
      <c r="J418" t="str">
        <f t="shared" si="47"/>
        <v/>
      </c>
      <c r="K418" t="str">
        <f t="shared" si="48"/>
        <v>CLS</v>
      </c>
      <c r="L418" t="s">
        <v>826</v>
      </c>
      <c r="M418" t="str">
        <f>INDEX($AA$3:$AA$226,MATCH(K418,$Z$3:$Z$226,0))</f>
        <v>Coal</v>
      </c>
      <c r="N418" t="str">
        <f t="shared" si="50"/>
        <v>Coal</v>
      </c>
      <c r="P418">
        <f t="shared" si="51"/>
        <v>0</v>
      </c>
      <c r="Q418">
        <f t="shared" si="49"/>
        <v>0</v>
      </c>
    </row>
    <row r="419" spans="3:17" x14ac:dyDescent="0.25">
      <c r="C419" t="s">
        <v>827</v>
      </c>
      <c r="D419">
        <f>IF($P419&gt;0,0,IFERROR(INDEX(Factors!$C$5:$C$61,MATCH($J419,Factors!$B$5:$B$61,0)),0))</f>
        <v>0</v>
      </c>
      <c r="E419">
        <f>IF($P419&gt;0,0,IFERROR(INDEX(Factors!$D$5:$D$61,MATCH($J419,Factors!$B$5:$B$61,0)),0))</f>
        <v>0</v>
      </c>
      <c r="F419">
        <f>IF($P419&gt;0,0,IFERROR(INDEX(Factors!$E$5:$E$61,MATCH($J419,Factors!$B$5:$B$61,0)),0))</f>
        <v>0</v>
      </c>
      <c r="G419">
        <f>IF(P419&gt;0,0,IFERROR(INDEX(Factors!$K$5:$K$61,MATCH(J419,Factors!$B$5:$B$61,0)),0))</f>
        <v>0</v>
      </c>
      <c r="J419" t="str">
        <f t="shared" si="47"/>
        <v>-A</v>
      </c>
      <c r="K419" t="str">
        <f t="shared" si="48"/>
        <v>-A</v>
      </c>
      <c r="L419" t="s">
        <v>828</v>
      </c>
      <c r="M419" t="str">
        <f>INDEX($AA$3:$AA$226,MATCH(K419,$Z$3:$Z$226,0))</f>
        <v>Coal</v>
      </c>
      <c r="N419" t="str">
        <f t="shared" si="50"/>
        <v>Coal</v>
      </c>
      <c r="P419">
        <f t="shared" si="51"/>
        <v>0</v>
      </c>
      <c r="Q419">
        <f t="shared" si="49"/>
        <v>0</v>
      </c>
    </row>
    <row r="420" spans="3:17" x14ac:dyDescent="0.25">
      <c r="C420" t="s">
        <v>829</v>
      </c>
      <c r="D420">
        <f>IF($P420&gt;0,0,IFERROR(INDEX(Factors!$C$5:$C$61,MATCH($J420,Factors!$B$5:$B$61,0)),0))</f>
        <v>0</v>
      </c>
      <c r="E420">
        <f>IF($P420&gt;0,0,IFERROR(INDEX(Factors!$D$5:$D$61,MATCH($J420,Factors!$B$5:$B$61,0)),0))</f>
        <v>0</v>
      </c>
      <c r="F420">
        <f>IF($P420&gt;0,0,IFERROR(INDEX(Factors!$E$5:$E$61,MATCH($J420,Factors!$B$5:$B$61,0)),0))</f>
        <v>0</v>
      </c>
      <c r="G420">
        <f>IF(P420&gt;0,0,IFERROR(INDEX(Factors!$K$5:$K$61,MATCH(J420,Factors!$B$5:$B$61,0)),0))</f>
        <v>0</v>
      </c>
      <c r="J420" t="str">
        <f t="shared" si="47"/>
        <v/>
      </c>
      <c r="K420" t="str">
        <f t="shared" si="48"/>
        <v>CME</v>
      </c>
      <c r="L420" t="s">
        <v>830</v>
      </c>
      <c r="M420" t="str">
        <f>INDEX($AA$3:$AA$226,MATCH(K420,$Z$3:$Z$226,0))</f>
        <v>Coal</v>
      </c>
      <c r="N420" t="str">
        <f t="shared" si="50"/>
        <v>Coal</v>
      </c>
      <c r="P420">
        <f t="shared" si="51"/>
        <v>0</v>
      </c>
      <c r="Q420">
        <f t="shared" si="49"/>
        <v>0</v>
      </c>
    </row>
    <row r="421" spans="3:17" x14ac:dyDescent="0.25">
      <c r="C421" t="s">
        <v>831</v>
      </c>
      <c r="D421">
        <f>IF($P421&gt;0,0,IFERROR(INDEX(Factors!$C$5:$C$61,MATCH($J421,Factors!$B$5:$B$61,0)),0))</f>
        <v>0</v>
      </c>
      <c r="E421">
        <f>IF($P421&gt;0,0,IFERROR(INDEX(Factors!$D$5:$D$61,MATCH($J421,Factors!$B$5:$B$61,0)),0))</f>
        <v>0</v>
      </c>
      <c r="F421">
        <f>IF($P421&gt;0,0,IFERROR(INDEX(Factors!$E$5:$E$61,MATCH($J421,Factors!$B$5:$B$61,0)),0))</f>
        <v>0</v>
      </c>
      <c r="G421">
        <f>IF(P421&gt;0,0,IFERROR(INDEX(Factors!$K$5:$K$61,MATCH(J421,Factors!$B$5:$B$61,0)),0))</f>
        <v>0</v>
      </c>
      <c r="J421" t="str">
        <f t="shared" si="47"/>
        <v>-R</v>
      </c>
      <c r="K421" t="str">
        <f t="shared" si="48"/>
        <v>-R</v>
      </c>
      <c r="L421" t="s">
        <v>832</v>
      </c>
      <c r="M421" t="s">
        <v>1103</v>
      </c>
      <c r="N421" t="str">
        <f t="shared" si="50"/>
        <v>Coal</v>
      </c>
      <c r="P421">
        <f t="shared" si="51"/>
        <v>0</v>
      </c>
      <c r="Q421">
        <f t="shared" si="49"/>
        <v>0</v>
      </c>
    </row>
    <row r="422" spans="3:17" x14ac:dyDescent="0.25">
      <c r="C422" t="s">
        <v>833</v>
      </c>
      <c r="D422">
        <f>IF($P422&gt;0,0,IFERROR(INDEX(Factors!$C$5:$C$61,MATCH($J422,Factors!$B$5:$B$61,0)),0))</f>
        <v>0</v>
      </c>
      <c r="E422">
        <f>IF($P422&gt;0,0,IFERROR(INDEX(Factors!$D$5:$D$61,MATCH($J422,Factors!$B$5:$B$61,0)),0))</f>
        <v>0</v>
      </c>
      <c r="F422">
        <f>IF($P422&gt;0,0,IFERROR(INDEX(Factors!$E$5:$E$61,MATCH($J422,Factors!$B$5:$B$61,0)),0))</f>
        <v>0</v>
      </c>
      <c r="G422">
        <f>IF(P422&gt;0,0,IFERROR(INDEX(Factors!$K$5:$K$61,MATCH(J422,Factors!$B$5:$B$61,0)),0))</f>
        <v>0</v>
      </c>
      <c r="J422" t="str">
        <f t="shared" si="47"/>
        <v>CLE-A</v>
      </c>
      <c r="K422" t="str">
        <f t="shared" si="48"/>
        <v>CLE-A</v>
      </c>
      <c r="L422" t="s">
        <v>834</v>
      </c>
      <c r="M422" t="str">
        <f>INDEX($AA$3:$AA$226,MATCH(K422,$Z$3:$Z$226,0))</f>
        <v>Coal</v>
      </c>
      <c r="N422" t="str">
        <f t="shared" si="50"/>
        <v>Coal</v>
      </c>
      <c r="P422">
        <f t="shared" si="51"/>
        <v>1</v>
      </c>
      <c r="Q422">
        <f t="shared" si="49"/>
        <v>1</v>
      </c>
    </row>
    <row r="423" spans="3:17" x14ac:dyDescent="0.25">
      <c r="C423" t="s">
        <v>835</v>
      </c>
      <c r="D423">
        <f>IF($P423&gt;0,0,IFERROR(INDEX(Factors!$C$5:$C$61,MATCH($J423,Factors!$B$5:$B$61,0)),0))</f>
        <v>0</v>
      </c>
      <c r="E423">
        <f>IF($P423&gt;0,0,IFERROR(INDEX(Factors!$D$5:$D$61,MATCH($J423,Factors!$B$5:$B$61,0)),0))</f>
        <v>0</v>
      </c>
      <c r="F423">
        <f>IF($P423&gt;0,0,IFERROR(INDEX(Factors!$E$5:$E$61,MATCH($J423,Factors!$B$5:$B$61,0)),0))</f>
        <v>0</v>
      </c>
      <c r="G423">
        <f>IF(P423&gt;0,0,IFERROR(INDEX(Factors!$K$5:$K$61,MATCH(J423,Factors!$B$5:$B$61,0)),0))</f>
        <v>0</v>
      </c>
      <c r="J423" t="str">
        <f t="shared" si="47"/>
        <v>E</v>
      </c>
      <c r="K423" t="str">
        <f t="shared" si="48"/>
        <v>E</v>
      </c>
      <c r="L423" t="s">
        <v>836</v>
      </c>
      <c r="M423" t="s">
        <v>1147</v>
      </c>
      <c r="N423" t="str">
        <f t="shared" si="50"/>
        <v>Gas</v>
      </c>
      <c r="P423">
        <f t="shared" si="51"/>
        <v>0</v>
      </c>
      <c r="Q423">
        <f t="shared" si="49"/>
        <v>0</v>
      </c>
    </row>
    <row r="424" spans="3:17" x14ac:dyDescent="0.25">
      <c r="C424" t="s">
        <v>837</v>
      </c>
      <c r="D424">
        <f>IF($P424&gt;0,0,IFERROR(INDEX(Factors!$C$5:$C$61,MATCH($J424,Factors!$B$5:$B$61,0)),0))</f>
        <v>0</v>
      </c>
      <c r="E424">
        <f>IF($P424&gt;0,0,IFERROR(INDEX(Factors!$D$5:$D$61,MATCH($J424,Factors!$B$5:$B$61,0)),0))</f>
        <v>0</v>
      </c>
      <c r="F424">
        <f>IF($P424&gt;0,0,IFERROR(INDEX(Factors!$E$5:$E$61,MATCH($J424,Factors!$B$5:$B$61,0)),0))</f>
        <v>0</v>
      </c>
      <c r="G424">
        <f>IF(P424&gt;0,0,IFERROR(INDEX(Factors!$K$5:$K$61,MATCH(J424,Factors!$B$5:$B$61,0)),0))</f>
        <v>0</v>
      </c>
      <c r="J424" t="str">
        <f t="shared" si="47"/>
        <v>NWV</v>
      </c>
      <c r="K424" t="str">
        <f t="shared" si="48"/>
        <v>NWV</v>
      </c>
      <c r="L424" t="s">
        <v>838</v>
      </c>
      <c r="M424" t="str">
        <f t="shared" ref="M424:M455" si="53">INDEX($AA$3:$AA$226,MATCH(K424,$Z$3:$Z$226,0))</f>
        <v>Coal</v>
      </c>
      <c r="N424" t="str">
        <f t="shared" si="50"/>
        <v>Coal</v>
      </c>
      <c r="P424">
        <f t="shared" si="51"/>
        <v>0</v>
      </c>
      <c r="Q424">
        <f t="shared" si="49"/>
        <v>0</v>
      </c>
    </row>
    <row r="425" spans="3:17" x14ac:dyDescent="0.25">
      <c r="C425" t="s">
        <v>839</v>
      </c>
      <c r="D425">
        <f>IF($P425&gt;0,0,IFERROR(INDEX(Factors!$C$5:$C$61,MATCH($J425,Factors!$B$5:$B$61,0)),0))</f>
        <v>0</v>
      </c>
      <c r="E425">
        <f>IF($P425&gt;0,0,IFERROR(INDEX(Factors!$D$5:$D$61,MATCH($J425,Factors!$B$5:$B$61,0)),0))</f>
        <v>0</v>
      </c>
      <c r="F425">
        <f>IF($P425&gt;0,0,IFERROR(INDEX(Factors!$E$5:$E$61,MATCH($J425,Factors!$B$5:$B$61,0)),0))</f>
        <v>0</v>
      </c>
      <c r="G425">
        <f>IF(P425&gt;0,0,IFERROR(INDEX(Factors!$K$5:$K$61,MATCH(J425,Factors!$B$5:$B$61,0)),0))</f>
        <v>0</v>
      </c>
      <c r="J425" t="str">
        <f t="shared" si="47"/>
        <v>GTK</v>
      </c>
      <c r="K425" t="str">
        <f t="shared" si="48"/>
        <v>GTK</v>
      </c>
      <c r="L425" t="s">
        <v>840</v>
      </c>
      <c r="M425" t="str">
        <f t="shared" si="53"/>
        <v>Coal</v>
      </c>
      <c r="N425" t="str">
        <f t="shared" si="50"/>
        <v>Coal</v>
      </c>
      <c r="P425">
        <f t="shared" si="51"/>
        <v>0</v>
      </c>
      <c r="Q425">
        <f t="shared" si="49"/>
        <v>0</v>
      </c>
    </row>
    <row r="426" spans="3:17" x14ac:dyDescent="0.25">
      <c r="C426" t="s">
        <v>841</v>
      </c>
      <c r="D426">
        <f>IF($P426&gt;0,0,IFERROR(INDEX(Factors!$C$5:$C$61,MATCH($J426,Factors!$B$5:$B$61,0)),0))</f>
        <v>0</v>
      </c>
      <c r="E426">
        <f>IF($P426&gt;0,0,IFERROR(INDEX(Factors!$D$5:$D$61,MATCH($J426,Factors!$B$5:$B$61,0)),0))</f>
        <v>0</v>
      </c>
      <c r="F426">
        <f>IF($P426&gt;0,0,IFERROR(INDEX(Factors!$E$5:$E$61,MATCH($J426,Factors!$B$5:$B$61,0)),0))</f>
        <v>0</v>
      </c>
      <c r="G426">
        <f>IF(P426&gt;0,0,IFERROR(INDEX(Factors!$K$5:$K$61,MATCH(J426,Factors!$B$5:$B$61,0)),0))</f>
        <v>0</v>
      </c>
      <c r="J426" t="str">
        <f t="shared" si="47"/>
        <v>KHU</v>
      </c>
      <c r="K426" t="str">
        <f t="shared" si="48"/>
        <v>KHU</v>
      </c>
      <c r="L426" t="s">
        <v>842</v>
      </c>
      <c r="M426" t="str">
        <f t="shared" si="53"/>
        <v>Coal</v>
      </c>
      <c r="N426" t="str">
        <f t="shared" si="50"/>
        <v>Coal</v>
      </c>
      <c r="P426">
        <f t="shared" si="51"/>
        <v>0</v>
      </c>
      <c r="Q426">
        <f t="shared" si="49"/>
        <v>0</v>
      </c>
    </row>
    <row r="427" spans="3:17" x14ac:dyDescent="0.25">
      <c r="C427" t="s">
        <v>843</v>
      </c>
      <c r="D427">
        <f>IF($P427&gt;0,0,IFERROR(INDEX(Factors!$C$5:$C$61,MATCH($J427,Factors!$B$5:$B$61,0)),0))</f>
        <v>0</v>
      </c>
      <c r="E427">
        <f>IF($P427&gt;0,0,IFERROR(INDEX(Factors!$D$5:$D$61,MATCH($J427,Factors!$B$5:$B$61,0)),0))</f>
        <v>0</v>
      </c>
      <c r="F427">
        <f>IF($P427&gt;0,0,IFERROR(INDEX(Factors!$E$5:$E$61,MATCH($J427,Factors!$B$5:$B$61,0)),0))</f>
        <v>0</v>
      </c>
      <c r="G427">
        <f>IF(P427&gt;0,0,IFERROR(INDEX(Factors!$K$5:$K$61,MATCH(J427,Factors!$B$5:$B$61,0)),0))</f>
        <v>0</v>
      </c>
      <c r="J427" t="str">
        <f t="shared" si="47"/>
        <v>KIP</v>
      </c>
      <c r="K427" t="str">
        <f t="shared" si="48"/>
        <v>KIP</v>
      </c>
      <c r="L427" t="s">
        <v>844</v>
      </c>
      <c r="M427" t="str">
        <f t="shared" si="53"/>
        <v>Coal</v>
      </c>
      <c r="N427" t="str">
        <f t="shared" si="50"/>
        <v>Coal</v>
      </c>
      <c r="P427">
        <f t="shared" si="51"/>
        <v>0</v>
      </c>
      <c r="Q427">
        <f t="shared" si="49"/>
        <v>0</v>
      </c>
    </row>
    <row r="428" spans="3:17" x14ac:dyDescent="0.25">
      <c r="C428" t="s">
        <v>845</v>
      </c>
      <c r="D428">
        <f>IF($P428&gt;0,0,IFERROR(INDEX(Factors!$C$5:$C$61,MATCH($J428,Factors!$B$5:$B$61,0)),0))</f>
        <v>96.25</v>
      </c>
      <c r="E428">
        <f>IF($P428&gt;0,0,IFERROR(INDEX(Factors!$D$5:$D$61,MATCH($J428,Factors!$B$5:$B$61,0)),0))</f>
        <v>1E-3</v>
      </c>
      <c r="F428">
        <f>IF($P428&gt;0,0,IFERROR(INDEX(Factors!$E$5:$E$61,MATCH($J428,Factors!$B$5:$B$61,0)),0))</f>
        <v>1.4E-3</v>
      </c>
      <c r="G428">
        <f>IF(P428&gt;0,0,IFERROR(INDEX(Factors!$K$5:$K$61,MATCH(J428,Factors!$B$5:$B$61,0)),0))</f>
        <v>96.704999999999998</v>
      </c>
      <c r="J428" t="str">
        <f t="shared" si="47"/>
        <v>MAT</v>
      </c>
      <c r="K428" t="str">
        <f t="shared" si="48"/>
        <v>MAT</v>
      </c>
      <c r="L428" t="s">
        <v>846</v>
      </c>
      <c r="M428" t="str">
        <f t="shared" si="53"/>
        <v>Coal</v>
      </c>
      <c r="N428" t="str">
        <f t="shared" si="50"/>
        <v>Coal</v>
      </c>
      <c r="P428">
        <f t="shared" si="51"/>
        <v>0</v>
      </c>
      <c r="Q428">
        <f t="shared" si="49"/>
        <v>0</v>
      </c>
    </row>
    <row r="429" spans="3:17" x14ac:dyDescent="0.25">
      <c r="C429" t="s">
        <v>847</v>
      </c>
      <c r="D429">
        <f>IF($P429&gt;0,0,IFERROR(INDEX(Factors!$C$5:$C$61,MATCH($J429,Factors!$B$5:$B$61,0)),0))</f>
        <v>0</v>
      </c>
      <c r="E429">
        <f>IF($P429&gt;0,0,IFERROR(INDEX(Factors!$D$5:$D$61,MATCH($J429,Factors!$B$5:$B$61,0)),0))</f>
        <v>0</v>
      </c>
      <c r="F429">
        <f>IF($P429&gt;0,0,IFERROR(INDEX(Factors!$E$5:$E$61,MATCH($J429,Factors!$B$5:$B$61,0)),0))</f>
        <v>0</v>
      </c>
      <c r="G429">
        <f>IF(P429&gt;0,0,IFERROR(INDEX(Factors!$K$5:$K$61,MATCH(J429,Factors!$B$5:$B$61,0)),0))</f>
        <v>0</v>
      </c>
      <c r="J429" t="str">
        <f t="shared" si="47"/>
        <v>MMS</v>
      </c>
      <c r="K429" t="str">
        <f t="shared" si="48"/>
        <v>MMS</v>
      </c>
      <c r="L429" t="s">
        <v>848</v>
      </c>
      <c r="M429" t="str">
        <f t="shared" si="53"/>
        <v>Coal</v>
      </c>
      <c r="N429" t="str">
        <f t="shared" si="50"/>
        <v>Coal</v>
      </c>
      <c r="P429">
        <f t="shared" si="51"/>
        <v>0</v>
      </c>
      <c r="Q429">
        <f t="shared" si="49"/>
        <v>0</v>
      </c>
    </row>
    <row r="430" spans="3:17" x14ac:dyDescent="0.25">
      <c r="C430" t="s">
        <v>849</v>
      </c>
      <c r="D430">
        <f>IF($P430&gt;0,0,IFERROR(INDEX(Factors!$C$5:$C$61,MATCH($J430,Factors!$B$5:$B$61,0)),0))</f>
        <v>96.25</v>
      </c>
      <c r="E430">
        <f>IF($P430&gt;0,0,IFERROR(INDEX(Factors!$D$5:$D$61,MATCH($J430,Factors!$B$5:$B$61,0)),0))</f>
        <v>1E-3</v>
      </c>
      <c r="F430">
        <f>IF($P430&gt;0,0,IFERROR(INDEX(Factors!$E$5:$E$61,MATCH($J430,Factors!$B$5:$B$61,0)),0))</f>
        <v>1.4E-3</v>
      </c>
      <c r="G430">
        <f>IF(P430&gt;0,0,IFERROR(INDEX(Factors!$K$5:$K$61,MATCH(J430,Factors!$B$5:$B$61,0)),0))</f>
        <v>96.704999999999998</v>
      </c>
      <c r="J430" t="str">
        <f t="shared" si="47"/>
        <v>KRI</v>
      </c>
      <c r="K430" t="str">
        <f t="shared" si="48"/>
        <v>KRI</v>
      </c>
      <c r="L430" t="s">
        <v>850</v>
      </c>
      <c r="M430" t="str">
        <f t="shared" si="53"/>
        <v>Coal</v>
      </c>
      <c r="N430" t="str">
        <f t="shared" si="50"/>
        <v>Coal</v>
      </c>
      <c r="P430">
        <f t="shared" si="51"/>
        <v>0</v>
      </c>
      <c r="Q430">
        <f t="shared" si="49"/>
        <v>0</v>
      </c>
    </row>
    <row r="431" spans="3:17" x14ac:dyDescent="0.25">
      <c r="C431" t="s">
        <v>851</v>
      </c>
      <c r="D431">
        <f>IF($P431&gt;0,0,IFERROR(INDEX(Factors!$C$5:$C$61,MATCH($J431,Factors!$B$5:$B$61,0)),0))</f>
        <v>0</v>
      </c>
      <c r="E431">
        <f>IF($P431&gt;0,0,IFERROR(INDEX(Factors!$D$5:$D$61,MATCH($J431,Factors!$B$5:$B$61,0)),0))</f>
        <v>0</v>
      </c>
      <c r="F431">
        <f>IF($P431&gt;0,0,IFERROR(INDEX(Factors!$E$5:$E$61,MATCH($J431,Factors!$B$5:$B$61,0)),0))</f>
        <v>0</v>
      </c>
      <c r="G431">
        <f>IF(P431&gt;0,0,IFERROR(INDEX(Factors!$K$5:$K$61,MATCH(J431,Factors!$B$5:$B$61,0)),0))</f>
        <v>0</v>
      </c>
      <c r="J431" t="str">
        <f t="shared" si="47"/>
        <v>OPT</v>
      </c>
      <c r="K431" t="str">
        <f t="shared" si="48"/>
        <v>OPT</v>
      </c>
      <c r="L431" t="s">
        <v>852</v>
      </c>
      <c r="M431" t="str">
        <f t="shared" si="53"/>
        <v>Coal</v>
      </c>
      <c r="N431" t="str">
        <f t="shared" si="50"/>
        <v>Coal</v>
      </c>
      <c r="P431">
        <f t="shared" si="51"/>
        <v>0</v>
      </c>
      <c r="Q431">
        <f t="shared" si="49"/>
        <v>0</v>
      </c>
    </row>
    <row r="432" spans="3:17" x14ac:dyDescent="0.25">
      <c r="C432" t="s">
        <v>853</v>
      </c>
      <c r="D432">
        <f>IF($P432&gt;0,0,IFERROR(INDEX(Factors!$C$5:$C$61,MATCH($J432,Factors!$B$5:$B$61,0)),0))</f>
        <v>0</v>
      </c>
      <c r="E432">
        <f>IF($P432&gt;0,0,IFERROR(INDEX(Factors!$D$5:$D$61,MATCH($J432,Factors!$B$5:$B$61,0)),0))</f>
        <v>0</v>
      </c>
      <c r="F432">
        <f>IF($P432&gt;0,0,IFERROR(INDEX(Factors!$E$5:$E$61,MATCH($J432,Factors!$B$5:$B$61,0)),0))</f>
        <v>0</v>
      </c>
      <c r="G432">
        <f>IF(P432&gt;0,0,IFERROR(INDEX(Factors!$K$5:$K$61,MATCH(J432,Factors!$B$5:$B$61,0)),0))</f>
        <v>0</v>
      </c>
      <c r="J432" t="str">
        <f t="shared" si="47"/>
        <v>NWD</v>
      </c>
      <c r="K432" t="str">
        <f t="shared" si="48"/>
        <v>NWD</v>
      </c>
      <c r="L432" t="s">
        <v>854</v>
      </c>
      <c r="M432" t="str">
        <f t="shared" si="53"/>
        <v>Coal</v>
      </c>
      <c r="N432" t="str">
        <f t="shared" si="50"/>
        <v>Coal</v>
      </c>
      <c r="P432">
        <f t="shared" si="51"/>
        <v>0</v>
      </c>
      <c r="Q432">
        <f t="shared" si="49"/>
        <v>0</v>
      </c>
    </row>
    <row r="433" spans="3:17" x14ac:dyDescent="0.25">
      <c r="C433" t="s">
        <v>855</v>
      </c>
      <c r="D433">
        <f>IF($P433&gt;0,0,IFERROR(INDEX(Factors!$C$5:$C$61,MATCH($J433,Factors!$B$5:$B$61,0)),0))</f>
        <v>96.25</v>
      </c>
      <c r="E433">
        <f>IF($P433&gt;0,0,IFERROR(INDEX(Factors!$D$5:$D$61,MATCH($J433,Factors!$B$5:$B$61,0)),0))</f>
        <v>1E-3</v>
      </c>
      <c r="F433">
        <f>IF($P433&gt;0,0,IFERROR(INDEX(Factors!$E$5:$E$61,MATCH($J433,Factors!$B$5:$B$61,0)),0))</f>
        <v>1.4E-3</v>
      </c>
      <c r="G433">
        <f>IF(P433&gt;0,0,IFERROR(INDEX(Factors!$K$5:$K$61,MATCH(J433,Factors!$B$5:$B$61,0)),0))</f>
        <v>96.704999999999998</v>
      </c>
      <c r="J433" t="str">
        <f t="shared" si="47"/>
        <v>ARN</v>
      </c>
      <c r="K433" t="str">
        <f t="shared" si="48"/>
        <v>ARN</v>
      </c>
      <c r="L433" t="s">
        <v>856</v>
      </c>
      <c r="M433" t="str">
        <f t="shared" si="53"/>
        <v>Coal</v>
      </c>
      <c r="N433" t="str">
        <f t="shared" si="50"/>
        <v>Coal</v>
      </c>
      <c r="P433">
        <f t="shared" si="51"/>
        <v>0</v>
      </c>
      <c r="Q433">
        <f t="shared" si="49"/>
        <v>0</v>
      </c>
    </row>
    <row r="434" spans="3:17" x14ac:dyDescent="0.25">
      <c r="C434" t="s">
        <v>857</v>
      </c>
      <c r="D434">
        <f>IF($P434&gt;0,0,IFERROR(INDEX(Factors!$C$5:$C$61,MATCH($J434,Factors!$B$5:$B$61,0)),0))</f>
        <v>0</v>
      </c>
      <c r="E434">
        <f>IF($P434&gt;0,0,IFERROR(INDEX(Factors!$D$5:$D$61,MATCH($J434,Factors!$B$5:$B$61,0)),0))</f>
        <v>0</v>
      </c>
      <c r="F434">
        <f>IF($P434&gt;0,0,IFERROR(INDEX(Factors!$E$5:$E$61,MATCH($J434,Factors!$B$5:$B$61,0)),0))</f>
        <v>0</v>
      </c>
      <c r="G434">
        <f>IF(P434&gt;0,0,IFERROR(INDEX(Factors!$K$5:$K$61,MATCH(J434,Factors!$B$5:$B$61,0)),0))</f>
        <v>0</v>
      </c>
      <c r="J434" t="str">
        <f t="shared" si="47"/>
        <v>GDV</v>
      </c>
      <c r="K434" t="str">
        <f t="shared" si="48"/>
        <v>GDV</v>
      </c>
      <c r="L434" t="s">
        <v>858</v>
      </c>
      <c r="M434" t="str">
        <f t="shared" si="53"/>
        <v>Coal</v>
      </c>
      <c r="N434" t="str">
        <f t="shared" si="50"/>
        <v>Coal</v>
      </c>
      <c r="P434">
        <f t="shared" si="51"/>
        <v>0</v>
      </c>
      <c r="Q434">
        <f t="shared" si="49"/>
        <v>0</v>
      </c>
    </row>
    <row r="435" spans="3:17" x14ac:dyDescent="0.25">
      <c r="C435" t="s">
        <v>859</v>
      </c>
      <c r="D435">
        <f>IF($P435&gt;0,0,IFERROR(INDEX(Factors!$C$5:$C$61,MATCH($J435,Factors!$B$5:$B$61,0)),0))</f>
        <v>0</v>
      </c>
      <c r="E435">
        <f>IF($P435&gt;0,0,IFERROR(INDEX(Factors!$D$5:$D$61,MATCH($J435,Factors!$B$5:$B$61,0)),0))</f>
        <v>0</v>
      </c>
      <c r="F435">
        <f>IF($P435&gt;0,0,IFERROR(INDEX(Factors!$E$5:$E$61,MATCH($J435,Factors!$B$5:$B$61,0)),0))</f>
        <v>0</v>
      </c>
      <c r="G435">
        <f>IF(P435&gt;0,0,IFERROR(INDEX(Factors!$K$5:$K$61,MATCH(J435,Factors!$B$5:$B$61,0)),0))</f>
        <v>0</v>
      </c>
      <c r="J435" t="str">
        <f t="shared" si="47"/>
        <v>MAF</v>
      </c>
      <c r="K435" t="str">
        <f t="shared" si="48"/>
        <v>MAF</v>
      </c>
      <c r="L435" t="s">
        <v>860</v>
      </c>
      <c r="M435" t="str">
        <f t="shared" si="53"/>
        <v>Coal</v>
      </c>
      <c r="N435" t="str">
        <f t="shared" si="50"/>
        <v>Coal</v>
      </c>
      <c r="P435">
        <f t="shared" si="51"/>
        <v>0</v>
      </c>
      <c r="Q435">
        <f t="shared" si="49"/>
        <v>0</v>
      </c>
    </row>
    <row r="436" spans="3:17" x14ac:dyDescent="0.25">
      <c r="C436" t="s">
        <v>861</v>
      </c>
      <c r="D436">
        <f>IF($P436&gt;0,0,IFERROR(INDEX(Factors!$C$5:$C$61,MATCH($J436,Factors!$B$5:$B$61,0)),0))</f>
        <v>0</v>
      </c>
      <c r="E436">
        <f>IF($P436&gt;0,0,IFERROR(INDEX(Factors!$D$5:$D$61,MATCH($J436,Factors!$B$5:$B$61,0)),0))</f>
        <v>0</v>
      </c>
      <c r="F436">
        <f>IF($P436&gt;0,0,IFERROR(INDEX(Factors!$E$5:$E$61,MATCH($J436,Factors!$B$5:$B$61,0)),0))</f>
        <v>0</v>
      </c>
      <c r="G436">
        <f>IF(P436&gt;0,0,IFERROR(INDEX(Factors!$K$5:$K$61,MATCH(J436,Factors!$B$5:$B$61,0)),0))</f>
        <v>0</v>
      </c>
      <c r="J436" t="str">
        <f t="shared" si="47"/>
        <v>MID</v>
      </c>
      <c r="K436" t="str">
        <f t="shared" si="48"/>
        <v>MID</v>
      </c>
      <c r="L436" t="s">
        <v>862</v>
      </c>
      <c r="M436" t="str">
        <f t="shared" si="53"/>
        <v>Coal</v>
      </c>
      <c r="N436" t="str">
        <f t="shared" si="50"/>
        <v>Coal</v>
      </c>
      <c r="P436">
        <f t="shared" si="51"/>
        <v>0</v>
      </c>
      <c r="Q436">
        <f t="shared" si="49"/>
        <v>0</v>
      </c>
    </row>
    <row r="437" spans="3:17" x14ac:dyDescent="0.25">
      <c r="C437" t="s">
        <v>863</v>
      </c>
      <c r="D437">
        <f>IF($P437&gt;0,0,IFERROR(INDEX(Factors!$C$5:$C$61,MATCH($J437,Factors!$B$5:$B$61,0)),0))</f>
        <v>0</v>
      </c>
      <c r="E437">
        <f>IF($P437&gt;0,0,IFERROR(INDEX(Factors!$D$5:$D$61,MATCH($J437,Factors!$B$5:$B$61,0)),0))</f>
        <v>0</v>
      </c>
      <c r="F437">
        <f>IF($P437&gt;0,0,IFERROR(INDEX(Factors!$E$5:$E$61,MATCH($J437,Factors!$B$5:$B$61,0)),0))</f>
        <v>0</v>
      </c>
      <c r="G437">
        <f>IF(P437&gt;0,0,IFERROR(INDEX(Factors!$K$5:$K$61,MATCH(J437,Factors!$B$5:$B$61,0)),0))</f>
        <v>0</v>
      </c>
      <c r="J437" t="str">
        <f t="shared" si="47"/>
        <v>NBC</v>
      </c>
      <c r="K437" t="str">
        <f t="shared" si="48"/>
        <v>NBC</v>
      </c>
      <c r="L437" t="s">
        <v>864</v>
      </c>
      <c r="M437" t="str">
        <f t="shared" si="53"/>
        <v>Coal</v>
      </c>
      <c r="N437" t="str">
        <f t="shared" si="50"/>
        <v>Coal</v>
      </c>
      <c r="P437">
        <f t="shared" si="51"/>
        <v>0</v>
      </c>
      <c r="Q437">
        <f t="shared" si="49"/>
        <v>0</v>
      </c>
    </row>
    <row r="438" spans="3:17" x14ac:dyDescent="0.25">
      <c r="C438" t="s">
        <v>865</v>
      </c>
      <c r="D438">
        <f>IF($P438&gt;0,0,IFERROR(INDEX(Factors!$C$5:$C$61,MATCH($J438,Factors!$B$5:$B$61,0)),0))</f>
        <v>0</v>
      </c>
      <c r="E438">
        <f>IF($P438&gt;0,0,IFERROR(INDEX(Factors!$D$5:$D$61,MATCH($J438,Factors!$B$5:$B$61,0)),0))</f>
        <v>0</v>
      </c>
      <c r="F438">
        <f>IF($P438&gt;0,0,IFERROR(INDEX(Factors!$E$5:$E$61,MATCH($J438,Factors!$B$5:$B$61,0)),0))</f>
        <v>0</v>
      </c>
      <c r="G438">
        <f>IF(P438&gt;0,0,IFERROR(INDEX(Factors!$K$5:$K$61,MATCH(J438,Factors!$B$5:$B$61,0)),0))</f>
        <v>0</v>
      </c>
      <c r="J438" t="str">
        <f t="shared" si="47"/>
        <v>GRA</v>
      </c>
      <c r="K438" t="str">
        <f t="shared" si="48"/>
        <v>GRA</v>
      </c>
      <c r="L438" t="s">
        <v>866</v>
      </c>
      <c r="M438" t="str">
        <f t="shared" si="53"/>
        <v>Coal</v>
      </c>
      <c r="N438" t="str">
        <f t="shared" si="50"/>
        <v>Coal</v>
      </c>
      <c r="P438">
        <f t="shared" si="51"/>
        <v>0</v>
      </c>
      <c r="Q438">
        <f t="shared" si="49"/>
        <v>0</v>
      </c>
    </row>
    <row r="439" spans="3:17" x14ac:dyDescent="0.25">
      <c r="C439" t="s">
        <v>867</v>
      </c>
      <c r="D439">
        <f>IF($P439&gt;0,0,IFERROR(INDEX(Factors!$C$5:$C$61,MATCH($J439,Factors!$B$5:$B$61,0)),0))</f>
        <v>0</v>
      </c>
      <c r="E439">
        <f>IF($P439&gt;0,0,IFERROR(INDEX(Factors!$D$5:$D$61,MATCH($J439,Factors!$B$5:$B$61,0)),0))</f>
        <v>0</v>
      </c>
      <c r="F439">
        <f>IF($P439&gt;0,0,IFERROR(INDEX(Factors!$E$5:$E$61,MATCH($J439,Factors!$B$5:$B$61,0)),0))</f>
        <v>0</v>
      </c>
      <c r="G439">
        <f>IF(P439&gt;0,0,IFERROR(INDEX(Factors!$K$5:$K$61,MATCH(J439,Factors!$B$5:$B$61,0)),0))</f>
        <v>0</v>
      </c>
      <c r="J439" t="str">
        <f t="shared" si="47"/>
        <v>KKP</v>
      </c>
      <c r="K439" t="str">
        <f t="shared" si="48"/>
        <v>KKP</v>
      </c>
      <c r="L439" t="s">
        <v>868</v>
      </c>
      <c r="M439" t="str">
        <f t="shared" si="53"/>
        <v>Coal</v>
      </c>
      <c r="N439" t="str">
        <f t="shared" si="50"/>
        <v>Coal</v>
      </c>
      <c r="P439">
        <f t="shared" si="51"/>
        <v>0</v>
      </c>
      <c r="Q439">
        <f t="shared" si="49"/>
        <v>0</v>
      </c>
    </row>
    <row r="440" spans="3:17" x14ac:dyDescent="0.25">
      <c r="C440" t="s">
        <v>869</v>
      </c>
      <c r="D440">
        <f>IF($P440&gt;0,0,IFERROR(INDEX(Factors!$C$5:$C$61,MATCH($J440,Factors!$B$5:$B$61,0)),0))</f>
        <v>0</v>
      </c>
      <c r="E440">
        <f>IF($P440&gt;0,0,IFERROR(INDEX(Factors!$D$5:$D$61,MATCH($J440,Factors!$B$5:$B$61,0)),0))</f>
        <v>0</v>
      </c>
      <c r="F440">
        <f>IF($P440&gt;0,0,IFERROR(INDEX(Factors!$E$5:$E$61,MATCH($J440,Factors!$B$5:$B$61,0)),0))</f>
        <v>0</v>
      </c>
      <c r="G440">
        <f>IF(P440&gt;0,0,IFERROR(INDEX(Factors!$K$5:$K$61,MATCH(J440,Factors!$B$5:$B$61,0)),0))</f>
        <v>0</v>
      </c>
      <c r="J440" t="str">
        <f t="shared" si="47"/>
        <v>VGG</v>
      </c>
      <c r="K440" t="str">
        <f t="shared" si="48"/>
        <v>VGG</v>
      </c>
      <c r="L440" t="s">
        <v>870</v>
      </c>
      <c r="M440" t="str">
        <f t="shared" si="53"/>
        <v>Coal</v>
      </c>
      <c r="N440" t="str">
        <f t="shared" si="50"/>
        <v>Coal</v>
      </c>
      <c r="P440">
        <f t="shared" si="51"/>
        <v>0</v>
      </c>
      <c r="Q440">
        <f t="shared" si="49"/>
        <v>0</v>
      </c>
    </row>
    <row r="441" spans="3:17" x14ac:dyDescent="0.25">
      <c r="C441" t="s">
        <v>871</v>
      </c>
      <c r="D441">
        <f>IF($P441&gt;0,0,IFERROR(INDEX(Factors!$C$5:$C$61,MATCH($J441,Factors!$B$5:$B$61,0)),0))</f>
        <v>0</v>
      </c>
      <c r="E441">
        <f>IF($P441&gt;0,0,IFERROR(INDEX(Factors!$D$5:$D$61,MATCH($J441,Factors!$B$5:$B$61,0)),0))</f>
        <v>0</v>
      </c>
      <c r="F441">
        <f>IF($P441&gt;0,0,IFERROR(INDEX(Factors!$E$5:$E$61,MATCH($J441,Factors!$B$5:$B$61,0)),0))</f>
        <v>0</v>
      </c>
      <c r="G441">
        <f>IF(P441&gt;0,0,IFERROR(INDEX(Factors!$K$5:$K$61,MATCH(J441,Factors!$B$5:$B$61,0)),0))</f>
        <v>0</v>
      </c>
      <c r="J441" t="str">
        <f t="shared" si="47"/>
        <v>LWP</v>
      </c>
      <c r="K441" t="str">
        <f t="shared" si="48"/>
        <v>LWP</v>
      </c>
      <c r="L441" t="s">
        <v>872</v>
      </c>
      <c r="M441" t="str">
        <f t="shared" si="53"/>
        <v>Coal</v>
      </c>
      <c r="N441" t="str">
        <f t="shared" si="50"/>
        <v>Coal</v>
      </c>
      <c r="P441">
        <f t="shared" si="51"/>
        <v>0</v>
      </c>
      <c r="Q441">
        <f t="shared" si="49"/>
        <v>0</v>
      </c>
    </row>
    <row r="442" spans="3:17" x14ac:dyDescent="0.25">
      <c r="C442" t="s">
        <v>873</v>
      </c>
      <c r="D442">
        <f>IF($P442&gt;0,0,IFERROR(INDEX(Factors!$C$5:$C$61,MATCH($J442,Factors!$B$5:$B$61,0)),0))</f>
        <v>0</v>
      </c>
      <c r="E442">
        <f>IF($P442&gt;0,0,IFERROR(INDEX(Factors!$D$5:$D$61,MATCH($J442,Factors!$B$5:$B$61,0)),0))</f>
        <v>0</v>
      </c>
      <c r="F442">
        <f>IF($P442&gt;0,0,IFERROR(INDEX(Factors!$E$5:$E$61,MATCH($J442,Factors!$B$5:$B$61,0)),0))</f>
        <v>0</v>
      </c>
      <c r="G442">
        <f>IF(P442&gt;0,0,IFERROR(INDEX(Factors!$K$5:$K$61,MATCH(J442,Factors!$B$5:$B$61,0)),0))</f>
        <v>0</v>
      </c>
      <c r="J442" t="str">
        <f t="shared" si="47"/>
        <v>WVF</v>
      </c>
      <c r="K442" t="str">
        <f t="shared" si="48"/>
        <v>WVF</v>
      </c>
      <c r="L442" t="s">
        <v>874</v>
      </c>
      <c r="M442" t="str">
        <f t="shared" si="53"/>
        <v>Coal</v>
      </c>
      <c r="N442" t="str">
        <f t="shared" si="50"/>
        <v>Coal</v>
      </c>
      <c r="P442">
        <f t="shared" si="51"/>
        <v>0</v>
      </c>
      <c r="Q442">
        <f t="shared" si="49"/>
        <v>0</v>
      </c>
    </row>
    <row r="443" spans="3:17" x14ac:dyDescent="0.25">
      <c r="C443" t="s">
        <v>875</v>
      </c>
      <c r="D443">
        <f>IF($P443&gt;0,0,IFERROR(INDEX(Factors!$C$5:$C$61,MATCH($J443,Factors!$B$5:$B$61,0)),0))</f>
        <v>0</v>
      </c>
      <c r="E443">
        <f>IF($P443&gt;0,0,IFERROR(INDEX(Factors!$D$5:$D$61,MATCH($J443,Factors!$B$5:$B$61,0)),0))</f>
        <v>0</v>
      </c>
      <c r="F443">
        <f>IF($P443&gt;0,0,IFERROR(INDEX(Factors!$E$5:$E$61,MATCH($J443,Factors!$B$5:$B$61,0)),0))</f>
        <v>0</v>
      </c>
      <c r="G443">
        <f>IF(P443&gt;0,0,IFERROR(INDEX(Factors!$K$5:$K$61,MATCH(J443,Factors!$B$5:$B$61,0)),0))</f>
        <v>0</v>
      </c>
      <c r="J443" t="str">
        <f t="shared" si="47"/>
        <v>PLL</v>
      </c>
      <c r="K443" t="str">
        <f t="shared" si="48"/>
        <v>PLL</v>
      </c>
      <c r="L443" t="s">
        <v>876</v>
      </c>
      <c r="M443" t="str">
        <f t="shared" si="53"/>
        <v>Coal</v>
      </c>
      <c r="N443" t="str">
        <f t="shared" si="50"/>
        <v>Coal</v>
      </c>
      <c r="P443">
        <f t="shared" si="51"/>
        <v>0</v>
      </c>
      <c r="Q443">
        <f t="shared" si="49"/>
        <v>0</v>
      </c>
    </row>
    <row r="444" spans="3:17" x14ac:dyDescent="0.25">
      <c r="C444" t="s">
        <v>877</v>
      </c>
      <c r="D444">
        <f>IF($P444&gt;0,0,IFERROR(INDEX(Factors!$C$5:$C$61,MATCH($J444,Factors!$B$5:$B$61,0)),0))</f>
        <v>0</v>
      </c>
      <c r="E444">
        <f>IF($P444&gt;0,0,IFERROR(INDEX(Factors!$D$5:$D$61,MATCH($J444,Factors!$B$5:$B$61,0)),0))</f>
        <v>0</v>
      </c>
      <c r="F444">
        <f>IF($P444&gt;0,0,IFERROR(INDEX(Factors!$E$5:$E$61,MATCH($J444,Factors!$B$5:$B$61,0)),0))</f>
        <v>0</v>
      </c>
      <c r="G444">
        <f>IF(P444&gt;0,0,IFERROR(INDEX(Factors!$K$5:$K$61,MATCH(J444,Factors!$B$5:$B$61,0)),0))</f>
        <v>0</v>
      </c>
      <c r="J444" t="str">
        <f t="shared" si="47"/>
        <v>HFG</v>
      </c>
      <c r="K444" t="str">
        <f t="shared" si="48"/>
        <v>HFG</v>
      </c>
      <c r="L444" t="s">
        <v>878</v>
      </c>
      <c r="M444" t="str">
        <f t="shared" si="53"/>
        <v>Coal</v>
      </c>
      <c r="N444" t="str">
        <f t="shared" si="50"/>
        <v>Coal</v>
      </c>
      <c r="P444">
        <f t="shared" si="51"/>
        <v>0</v>
      </c>
      <c r="Q444">
        <f t="shared" si="49"/>
        <v>0</v>
      </c>
    </row>
    <row r="445" spans="3:17" x14ac:dyDescent="0.25">
      <c r="C445" t="s">
        <v>879</v>
      </c>
      <c r="D445">
        <f>IF($P445&gt;0,0,IFERROR(INDEX(Factors!$C$5:$C$61,MATCH($J445,Factors!$B$5:$B$61,0)),0))</f>
        <v>0</v>
      </c>
      <c r="E445">
        <f>IF($P445&gt;0,0,IFERROR(INDEX(Factors!$D$5:$D$61,MATCH($J445,Factors!$B$5:$B$61,0)),0))</f>
        <v>0</v>
      </c>
      <c r="F445">
        <f>IF($P445&gt;0,0,IFERROR(INDEX(Factors!$E$5:$E$61,MATCH($J445,Factors!$B$5:$B$61,0)),0))</f>
        <v>0</v>
      </c>
      <c r="G445">
        <f>IF(P445&gt;0,0,IFERROR(INDEX(Factors!$K$5:$K$61,MATCH(J445,Factors!$B$5:$B$61,0)),0))</f>
        <v>0</v>
      </c>
      <c r="J445" t="str">
        <f t="shared" si="47"/>
        <v>BNK</v>
      </c>
      <c r="K445" t="str">
        <f t="shared" si="48"/>
        <v>BNK</v>
      </c>
      <c r="L445" t="s">
        <v>880</v>
      </c>
      <c r="M445" t="str">
        <f t="shared" si="53"/>
        <v>Coal</v>
      </c>
      <c r="N445" t="str">
        <f t="shared" si="50"/>
        <v>Coal</v>
      </c>
      <c r="P445">
        <f t="shared" si="51"/>
        <v>0</v>
      </c>
      <c r="Q445">
        <f t="shared" si="49"/>
        <v>0</v>
      </c>
    </row>
    <row r="446" spans="3:17" x14ac:dyDescent="0.25">
      <c r="C446" t="s">
        <v>881</v>
      </c>
      <c r="D446">
        <f>IF($P446&gt;0,0,IFERROR(INDEX(Factors!$C$5:$C$61,MATCH($J446,Factors!$B$5:$B$61,0)),0))</f>
        <v>0</v>
      </c>
      <c r="E446">
        <f>IF($P446&gt;0,0,IFERROR(INDEX(Factors!$D$5:$D$61,MATCH($J446,Factors!$B$5:$B$61,0)),0))</f>
        <v>0</v>
      </c>
      <c r="F446">
        <f>IF($P446&gt;0,0,IFERROR(INDEX(Factors!$E$5:$E$61,MATCH($J446,Factors!$B$5:$B$61,0)),0))</f>
        <v>0</v>
      </c>
      <c r="G446">
        <f>IF(P446&gt;0,0,IFERROR(INDEX(Factors!$K$5:$K$61,MATCH(J446,Factors!$B$5:$B$61,0)),0))</f>
        <v>0</v>
      </c>
      <c r="J446" t="str">
        <f t="shared" si="47"/>
        <v>DEL</v>
      </c>
      <c r="K446" t="str">
        <f t="shared" si="48"/>
        <v>DEL</v>
      </c>
      <c r="L446" t="s">
        <v>882</v>
      </c>
      <c r="M446" t="str">
        <f t="shared" si="53"/>
        <v>Coal</v>
      </c>
      <c r="N446" t="str">
        <f t="shared" si="50"/>
        <v>Coal</v>
      </c>
      <c r="P446">
        <f t="shared" si="51"/>
        <v>0</v>
      </c>
      <c r="Q446">
        <f t="shared" si="49"/>
        <v>0</v>
      </c>
    </row>
    <row r="447" spans="3:17" x14ac:dyDescent="0.25">
      <c r="C447" t="s">
        <v>883</v>
      </c>
      <c r="D447">
        <f>IF($P447&gt;0,0,IFERROR(INDEX(Factors!$C$5:$C$61,MATCH($J447,Factors!$B$5:$B$61,0)),0))</f>
        <v>0</v>
      </c>
      <c r="E447">
        <f>IF($P447&gt;0,0,IFERROR(INDEX(Factors!$D$5:$D$61,MATCH($J447,Factors!$B$5:$B$61,0)),0))</f>
        <v>0</v>
      </c>
      <c r="F447">
        <f>IF($P447&gt;0,0,IFERROR(INDEX(Factors!$E$5:$E$61,MATCH($J447,Factors!$B$5:$B$61,0)),0))</f>
        <v>0</v>
      </c>
      <c r="G447">
        <f>IF(P447&gt;0,0,IFERROR(INDEX(Factors!$K$5:$K$61,MATCH(J447,Factors!$B$5:$B$61,0)),0))</f>
        <v>0</v>
      </c>
      <c r="J447" t="str">
        <f t="shared" si="47"/>
        <v>WLF</v>
      </c>
      <c r="K447" t="str">
        <f t="shared" si="48"/>
        <v>WLF</v>
      </c>
      <c r="L447" t="s">
        <v>884</v>
      </c>
      <c r="M447" t="str">
        <f t="shared" si="53"/>
        <v>Coal</v>
      </c>
      <c r="N447" t="str">
        <f t="shared" si="50"/>
        <v>Coal</v>
      </c>
      <c r="P447">
        <f t="shared" si="51"/>
        <v>0</v>
      </c>
      <c r="Q447">
        <f t="shared" si="49"/>
        <v>0</v>
      </c>
    </row>
    <row r="448" spans="3:17" x14ac:dyDescent="0.25">
      <c r="C448" t="s">
        <v>885</v>
      </c>
      <c r="D448">
        <f>IF($P448&gt;0,0,IFERROR(INDEX(Factors!$C$5:$C$61,MATCH($J448,Factors!$B$5:$B$61,0)),0))</f>
        <v>0</v>
      </c>
      <c r="E448">
        <f>IF($P448&gt;0,0,IFERROR(INDEX(Factors!$D$5:$D$61,MATCH($J448,Factors!$B$5:$B$61,0)),0))</f>
        <v>0</v>
      </c>
      <c r="F448">
        <f>IF($P448&gt;0,0,IFERROR(INDEX(Factors!$E$5:$E$61,MATCH($J448,Factors!$B$5:$B$61,0)),0))</f>
        <v>0</v>
      </c>
      <c r="G448">
        <f>IF(P448&gt;0,0,IFERROR(INDEX(Factors!$K$5:$K$61,MATCH(J448,Factors!$B$5:$B$61,0)),0))</f>
        <v>0</v>
      </c>
      <c r="J448" t="str">
        <f t="shared" si="47"/>
        <v>USU</v>
      </c>
      <c r="K448" t="str">
        <f t="shared" si="48"/>
        <v>USU</v>
      </c>
      <c r="L448" t="s">
        <v>886</v>
      </c>
      <c r="M448" t="str">
        <f t="shared" si="53"/>
        <v>Coal</v>
      </c>
      <c r="N448" t="str">
        <f t="shared" si="50"/>
        <v>Coal</v>
      </c>
      <c r="P448">
        <f t="shared" si="51"/>
        <v>0</v>
      </c>
      <c r="Q448">
        <f t="shared" si="49"/>
        <v>0</v>
      </c>
    </row>
    <row r="449" spans="3:17" x14ac:dyDescent="0.25">
      <c r="C449" t="s">
        <v>887</v>
      </c>
      <c r="D449">
        <f>IF($P449&gt;0,0,IFERROR(INDEX(Factors!$C$5:$C$61,MATCH($J449,Factors!$B$5:$B$61,0)),0))</f>
        <v>0</v>
      </c>
      <c r="E449">
        <f>IF($P449&gt;0,0,IFERROR(INDEX(Factors!$D$5:$D$61,MATCH($J449,Factors!$B$5:$B$61,0)),0))</f>
        <v>0</v>
      </c>
      <c r="F449">
        <f>IF($P449&gt;0,0,IFERROR(INDEX(Factors!$E$5:$E$61,MATCH($J449,Factors!$B$5:$B$61,0)),0))</f>
        <v>0</v>
      </c>
      <c r="G449">
        <f>IF(P449&gt;0,0,IFERROR(INDEX(Factors!$K$5:$K$61,MATCH(J449,Factors!$B$5:$B$61,0)),0))</f>
        <v>0</v>
      </c>
      <c r="J449" t="str">
        <f t="shared" si="47"/>
        <v>ESB</v>
      </c>
      <c r="K449" t="str">
        <f t="shared" si="48"/>
        <v>ESB</v>
      </c>
      <c r="L449" t="s">
        <v>888</v>
      </c>
      <c r="M449" t="str">
        <f t="shared" si="53"/>
        <v>Coal</v>
      </c>
      <c r="N449" t="str">
        <f t="shared" si="50"/>
        <v>Coal</v>
      </c>
      <c r="P449">
        <f t="shared" si="51"/>
        <v>0</v>
      </c>
      <c r="Q449">
        <f t="shared" si="49"/>
        <v>0</v>
      </c>
    </row>
    <row r="450" spans="3:17" x14ac:dyDescent="0.25">
      <c r="C450" t="s">
        <v>889</v>
      </c>
      <c r="D450">
        <f>IF($P450&gt;0,0,IFERROR(INDEX(Factors!$C$5:$C$61,MATCH($J450,Factors!$B$5:$B$61,0)),0))</f>
        <v>0</v>
      </c>
      <c r="E450">
        <f>IF($P450&gt;0,0,IFERROR(INDEX(Factors!$D$5:$D$61,MATCH($J450,Factors!$B$5:$B$61,0)),0))</f>
        <v>0</v>
      </c>
      <c r="F450">
        <f>IF($P450&gt;0,0,IFERROR(INDEX(Factors!$E$5:$E$61,MATCH($J450,Factors!$B$5:$B$61,0)),0))</f>
        <v>0</v>
      </c>
      <c r="G450">
        <f>IF(P450&gt;0,0,IFERROR(INDEX(Factors!$K$5:$K$61,MATCH(J450,Factors!$B$5:$B$61,0)),0))</f>
        <v>0</v>
      </c>
      <c r="J450" t="str">
        <f t="shared" si="47"/>
        <v>TVT</v>
      </c>
      <c r="K450" t="str">
        <f t="shared" si="48"/>
        <v>TVT</v>
      </c>
      <c r="L450" t="s">
        <v>890</v>
      </c>
      <c r="M450" t="str">
        <f t="shared" si="53"/>
        <v>Coal</v>
      </c>
      <c r="N450" t="str">
        <f t="shared" si="50"/>
        <v>Coal</v>
      </c>
      <c r="P450">
        <f t="shared" si="51"/>
        <v>0</v>
      </c>
      <c r="Q450">
        <f t="shared" si="49"/>
        <v>0</v>
      </c>
    </row>
    <row r="451" spans="3:17" x14ac:dyDescent="0.25">
      <c r="C451" t="s">
        <v>891</v>
      </c>
      <c r="D451">
        <f>IF($P451&gt;0,0,IFERROR(INDEX(Factors!$C$5:$C$61,MATCH($J451,Factors!$B$5:$B$61,0)),0))</f>
        <v>0</v>
      </c>
      <c r="E451">
        <f>IF($P451&gt;0,0,IFERROR(INDEX(Factors!$D$5:$D$61,MATCH($J451,Factors!$B$5:$B$61,0)),0))</f>
        <v>0</v>
      </c>
      <c r="F451">
        <f>IF($P451&gt;0,0,IFERROR(INDEX(Factors!$E$5:$E$61,MATCH($J451,Factors!$B$5:$B$61,0)),0))</f>
        <v>0</v>
      </c>
      <c r="G451">
        <f>IF(P451&gt;0,0,IFERROR(INDEX(Factors!$K$5:$K$61,MATCH(J451,Factors!$B$5:$B$61,0)),0))</f>
        <v>0</v>
      </c>
      <c r="J451" t="str">
        <f t="shared" si="47"/>
        <v>RRH</v>
      </c>
      <c r="K451" t="str">
        <f t="shared" si="48"/>
        <v>RRH</v>
      </c>
      <c r="L451" t="s">
        <v>892</v>
      </c>
      <c r="M451" t="str">
        <f t="shared" si="53"/>
        <v>Coal</v>
      </c>
      <c r="N451" t="str">
        <f t="shared" si="50"/>
        <v>Coal</v>
      </c>
      <c r="P451">
        <f t="shared" si="51"/>
        <v>0</v>
      </c>
      <c r="Q451">
        <f t="shared" si="49"/>
        <v>0</v>
      </c>
    </row>
    <row r="452" spans="3:17" x14ac:dyDescent="0.25">
      <c r="C452" t="s">
        <v>893</v>
      </c>
      <c r="D452">
        <f>IF($P452&gt;0,0,IFERROR(INDEX(Factors!$C$5:$C$61,MATCH($J452,Factors!$B$5:$B$61,0)),0))</f>
        <v>0</v>
      </c>
      <c r="E452">
        <f>IF($P452&gt;0,0,IFERROR(INDEX(Factors!$D$5:$D$61,MATCH($J452,Factors!$B$5:$B$61,0)),0))</f>
        <v>0</v>
      </c>
      <c r="F452">
        <f>IF($P452&gt;0,0,IFERROR(INDEX(Factors!$E$5:$E$61,MATCH($J452,Factors!$B$5:$B$61,0)),0))</f>
        <v>0</v>
      </c>
      <c r="G452">
        <f>IF(P452&gt;0,0,IFERROR(INDEX(Factors!$K$5:$K$61,MATCH(J452,Factors!$B$5:$B$61,0)),0))</f>
        <v>0</v>
      </c>
      <c r="J452" t="str">
        <f t="shared" si="47"/>
        <v>VKF</v>
      </c>
      <c r="K452" t="str">
        <f t="shared" si="48"/>
        <v>VKF</v>
      </c>
      <c r="L452" t="s">
        <v>894</v>
      </c>
      <c r="M452" t="str">
        <f t="shared" si="53"/>
        <v>Coal</v>
      </c>
      <c r="N452" t="str">
        <f t="shared" si="50"/>
        <v>Coal</v>
      </c>
      <c r="P452">
        <f t="shared" si="51"/>
        <v>0</v>
      </c>
      <c r="Q452">
        <f t="shared" si="49"/>
        <v>0</v>
      </c>
    </row>
    <row r="453" spans="3:17" x14ac:dyDescent="0.25">
      <c r="C453" t="s">
        <v>895</v>
      </c>
      <c r="D453">
        <f>IF($P453&gt;0,0,IFERROR(INDEX(Factors!$C$5:$C$61,MATCH($J453,Factors!$B$5:$B$61,0)),0))</f>
        <v>0</v>
      </c>
      <c r="E453">
        <f>IF($P453&gt;0,0,IFERROR(INDEX(Factors!$D$5:$D$61,MATCH($J453,Factors!$B$5:$B$61,0)),0))</f>
        <v>0</v>
      </c>
      <c r="F453">
        <f>IF($P453&gt;0,0,IFERROR(INDEX(Factors!$E$5:$E$61,MATCH($J453,Factors!$B$5:$B$61,0)),0))</f>
        <v>0</v>
      </c>
      <c r="G453">
        <f>IF(P453&gt;0,0,IFERROR(INDEX(Factors!$K$5:$K$61,MATCH(J453,Factors!$B$5:$B$61,0)),0))</f>
        <v>0</v>
      </c>
      <c r="J453" t="str">
        <f t="shared" ref="J453:J480" si="54">IFERROR(RIGHT(C453,LEN(C453)-3),"")</f>
        <v>KOO</v>
      </c>
      <c r="K453" t="str">
        <f t="shared" ref="K453:K480" si="55">IF(LEN(C453)=3,C453,J453)</f>
        <v>KOO</v>
      </c>
      <c r="L453" t="s">
        <v>896</v>
      </c>
      <c r="M453" t="str">
        <f t="shared" si="53"/>
        <v>Coal</v>
      </c>
      <c r="N453" t="str">
        <f t="shared" si="50"/>
        <v>Coal</v>
      </c>
      <c r="P453">
        <f t="shared" si="51"/>
        <v>0</v>
      </c>
      <c r="Q453">
        <f t="shared" ref="Q453:Q480" si="56">IFERROR(SEARCH($Q$2,C453),0)</f>
        <v>0</v>
      </c>
    </row>
    <row r="454" spans="3:17" x14ac:dyDescent="0.25">
      <c r="C454" t="s">
        <v>897</v>
      </c>
      <c r="D454">
        <f>IF($P454&gt;0,0,IFERROR(INDEX(Factors!$C$5:$C$61,MATCH($J454,Factors!$B$5:$B$61,0)),0))</f>
        <v>0</v>
      </c>
      <c r="E454">
        <f>IF($P454&gt;0,0,IFERROR(INDEX(Factors!$D$5:$D$61,MATCH($J454,Factors!$B$5:$B$61,0)),0))</f>
        <v>0</v>
      </c>
      <c r="F454">
        <f>IF($P454&gt;0,0,IFERROR(INDEX(Factors!$E$5:$E$61,MATCH($J454,Factors!$B$5:$B$61,0)),0))</f>
        <v>0</v>
      </c>
      <c r="G454">
        <f>IF(P454&gt;0,0,IFERROR(INDEX(Factors!$K$5:$K$61,MATCH(J454,Factors!$B$5:$B$61,0)),0))</f>
        <v>0</v>
      </c>
      <c r="J454" t="str">
        <f t="shared" si="54"/>
        <v>KOX</v>
      </c>
      <c r="K454" t="str">
        <f t="shared" si="55"/>
        <v>KOX</v>
      </c>
      <c r="L454" t="s">
        <v>898</v>
      </c>
      <c r="M454" t="str">
        <f t="shared" si="53"/>
        <v>Coal</v>
      </c>
      <c r="N454" t="str">
        <f t="shared" ref="N454:N480" si="57">INDEX($AD$3:$AD$56,MATCH(M454,$AC$3:$AC$56,0))</f>
        <v>Coal</v>
      </c>
      <c r="P454">
        <f t="shared" ref="P454:P480" si="58">SUM(Q454:U454)</f>
        <v>0</v>
      </c>
      <c r="Q454">
        <f t="shared" si="56"/>
        <v>0</v>
      </c>
    </row>
    <row r="455" spans="3:17" x14ac:dyDescent="0.25">
      <c r="C455" t="s">
        <v>899</v>
      </c>
      <c r="D455">
        <f>IF($P455&gt;0,0,IFERROR(INDEX(Factors!$C$5:$C$61,MATCH($J455,Factors!$B$5:$B$61,0)),0))</f>
        <v>0</v>
      </c>
      <c r="E455">
        <f>IF($P455&gt;0,0,IFERROR(INDEX(Factors!$D$5:$D$61,MATCH($J455,Factors!$B$5:$B$61,0)),0))</f>
        <v>0</v>
      </c>
      <c r="F455">
        <f>IF($P455&gt;0,0,IFERROR(INDEX(Factors!$E$5:$E$61,MATCH($J455,Factors!$B$5:$B$61,0)),0))</f>
        <v>0</v>
      </c>
      <c r="G455">
        <f>IF(P455&gt;0,0,IFERROR(INDEX(Factors!$K$5:$K$61,MATCH(J455,Factors!$B$5:$B$61,0)),0))</f>
        <v>0</v>
      </c>
      <c r="J455" t="str">
        <f t="shared" si="54"/>
        <v>KAI</v>
      </c>
      <c r="K455" t="str">
        <f t="shared" si="55"/>
        <v>KAI</v>
      </c>
      <c r="L455" t="s">
        <v>900</v>
      </c>
      <c r="M455" t="str">
        <f t="shared" si="53"/>
        <v>Coal</v>
      </c>
      <c r="N455" t="str">
        <f t="shared" si="57"/>
        <v>Coal</v>
      </c>
      <c r="P455">
        <f t="shared" si="58"/>
        <v>0</v>
      </c>
      <c r="Q455">
        <f t="shared" si="56"/>
        <v>0</v>
      </c>
    </row>
    <row r="456" spans="3:17" x14ac:dyDescent="0.25">
      <c r="C456" t="s">
        <v>901</v>
      </c>
      <c r="D456">
        <f>IF($P456&gt;0,0,IFERROR(INDEX(Factors!$C$5:$C$61,MATCH($J456,Factors!$B$5:$B$61,0)),0))</f>
        <v>96.25</v>
      </c>
      <c r="E456">
        <f>IF($P456&gt;0,0,IFERROR(INDEX(Factors!$D$5:$D$61,MATCH($J456,Factors!$B$5:$B$61,0)),0))</f>
        <v>1E-3</v>
      </c>
      <c r="F456">
        <f>IF($P456&gt;0,0,IFERROR(INDEX(Factors!$E$5:$E$61,MATCH($J456,Factors!$B$5:$B$61,0)),0))</f>
        <v>1.4E-3</v>
      </c>
      <c r="G456">
        <f>IF(P456&gt;0,0,IFERROR(INDEX(Factors!$K$5:$K$61,MATCH(J456,Factors!$B$5:$B$61,0)),0))</f>
        <v>96.704999999999998</v>
      </c>
      <c r="J456" t="str">
        <f t="shared" si="54"/>
        <v>GRO</v>
      </c>
      <c r="K456" t="str">
        <f t="shared" si="55"/>
        <v>GRO</v>
      </c>
      <c r="L456" t="s">
        <v>902</v>
      </c>
      <c r="M456" t="str">
        <f t="shared" ref="M456:M480" si="59">INDEX($AA$3:$AA$226,MATCH(K456,$Z$3:$Z$226,0))</f>
        <v>Coal</v>
      </c>
      <c r="N456" t="str">
        <f t="shared" si="57"/>
        <v>Coal</v>
      </c>
      <c r="P456">
        <f t="shared" si="58"/>
        <v>0</v>
      </c>
      <c r="Q456">
        <f t="shared" si="56"/>
        <v>0</v>
      </c>
    </row>
    <row r="457" spans="3:17" x14ac:dyDescent="0.25">
      <c r="C457" t="s">
        <v>903</v>
      </c>
      <c r="D457">
        <f>IF($P457&gt;0,0,IFERROR(INDEX(Factors!$C$5:$C$61,MATCH($J457,Factors!$B$5:$B$61,0)),0))</f>
        <v>0</v>
      </c>
      <c r="E457">
        <f>IF($P457&gt;0,0,IFERROR(INDEX(Factors!$D$5:$D$61,MATCH($J457,Factors!$B$5:$B$61,0)),0))</f>
        <v>0</v>
      </c>
      <c r="F457">
        <f>IF($P457&gt;0,0,IFERROR(INDEX(Factors!$E$5:$E$61,MATCH($J457,Factors!$B$5:$B$61,0)),0))</f>
        <v>0</v>
      </c>
      <c r="G457">
        <f>IF(P457&gt;0,0,IFERROR(INDEX(Factors!$K$5:$K$61,MATCH(J457,Factors!$B$5:$B$61,0)),0))</f>
        <v>0</v>
      </c>
      <c r="J457" t="str">
        <f t="shared" si="54"/>
        <v>WDK</v>
      </c>
      <c r="K457" t="str">
        <f t="shared" si="55"/>
        <v>WDK</v>
      </c>
      <c r="L457" t="s">
        <v>904</v>
      </c>
      <c r="M457" t="str">
        <f t="shared" si="59"/>
        <v>Coal</v>
      </c>
      <c r="N457" t="str">
        <f t="shared" si="57"/>
        <v>Coal</v>
      </c>
      <c r="P457">
        <f t="shared" si="58"/>
        <v>0</v>
      </c>
      <c r="Q457">
        <f t="shared" si="56"/>
        <v>0</v>
      </c>
    </row>
    <row r="458" spans="3:17" x14ac:dyDescent="0.25">
      <c r="C458" t="s">
        <v>905</v>
      </c>
      <c r="D458">
        <f>IF($P458&gt;0,0,IFERROR(INDEX(Factors!$C$5:$C$61,MATCH($J458,Factors!$B$5:$B$61,0)),0))</f>
        <v>0</v>
      </c>
      <c r="E458">
        <f>IF($P458&gt;0,0,IFERROR(INDEX(Factors!$D$5:$D$61,MATCH($J458,Factors!$B$5:$B$61,0)),0))</f>
        <v>0</v>
      </c>
      <c r="F458">
        <f>IF($P458&gt;0,0,IFERROR(INDEX(Factors!$E$5:$E$61,MATCH($J458,Factors!$B$5:$B$61,0)),0))</f>
        <v>0</v>
      </c>
      <c r="G458">
        <f>IF(P458&gt;0,0,IFERROR(INDEX(Factors!$K$5:$K$61,MATCH(J458,Factors!$B$5:$B$61,0)),0))</f>
        <v>0</v>
      </c>
      <c r="J458" t="str">
        <f t="shared" si="54"/>
        <v>MAN</v>
      </c>
      <c r="K458" t="str">
        <f t="shared" si="55"/>
        <v>MAN</v>
      </c>
      <c r="L458" t="s">
        <v>906</v>
      </c>
      <c r="M458" t="str">
        <f t="shared" si="59"/>
        <v>Coal</v>
      </c>
      <c r="N458" t="str">
        <f t="shared" si="57"/>
        <v>Coal</v>
      </c>
      <c r="P458">
        <f t="shared" si="58"/>
        <v>0</v>
      </c>
      <c r="Q458">
        <f t="shared" si="56"/>
        <v>0</v>
      </c>
    </row>
    <row r="459" spans="3:17" x14ac:dyDescent="0.25">
      <c r="C459" t="s">
        <v>907</v>
      </c>
      <c r="D459">
        <f>IF($P459&gt;0,0,IFERROR(INDEX(Factors!$C$5:$C$61,MATCH($J459,Factors!$B$5:$B$61,0)),0))</f>
        <v>0</v>
      </c>
      <c r="E459">
        <f>IF($P459&gt;0,0,IFERROR(INDEX(Factors!$D$5:$D$61,MATCH($J459,Factors!$B$5:$B$61,0)),0))</f>
        <v>0</v>
      </c>
      <c r="F459">
        <f>IF($P459&gt;0,0,IFERROR(INDEX(Factors!$E$5:$E$61,MATCH($J459,Factors!$B$5:$B$61,0)),0))</f>
        <v>0</v>
      </c>
      <c r="G459">
        <f>IF(P459&gt;0,0,IFERROR(INDEX(Factors!$K$5:$K$61,MATCH(J459,Factors!$B$5:$B$61,0)),0))</f>
        <v>0</v>
      </c>
      <c r="J459" t="str">
        <f t="shared" si="54"/>
        <v>NLA</v>
      </c>
      <c r="K459" t="str">
        <f t="shared" si="55"/>
        <v>NLA</v>
      </c>
      <c r="L459" t="s">
        <v>908</v>
      </c>
      <c r="M459" t="str">
        <f t="shared" si="59"/>
        <v>Coal</v>
      </c>
      <c r="N459" t="str">
        <f t="shared" si="57"/>
        <v>Coal</v>
      </c>
      <c r="P459">
        <f t="shared" si="58"/>
        <v>0</v>
      </c>
      <c r="Q459">
        <f t="shared" si="56"/>
        <v>0</v>
      </c>
    </row>
    <row r="460" spans="3:17" x14ac:dyDescent="0.25">
      <c r="C460" t="s">
        <v>1360</v>
      </c>
      <c r="D460">
        <v>96.25</v>
      </c>
      <c r="E460">
        <v>1E-3</v>
      </c>
      <c r="F460">
        <v>1.4E-3</v>
      </c>
      <c r="G460">
        <v>96.704999999999998</v>
      </c>
      <c r="J460" t="str">
        <f t="shared" si="54"/>
        <v>CLEARNO</v>
      </c>
      <c r="K460" t="str">
        <f t="shared" si="55"/>
        <v>CLEARNO</v>
      </c>
      <c r="L460" t="s">
        <v>909</v>
      </c>
      <c r="M460" t="e">
        <f t="shared" si="59"/>
        <v>#N/A</v>
      </c>
      <c r="N460" t="e">
        <f t="shared" si="57"/>
        <v>#N/A</v>
      </c>
      <c r="P460">
        <f t="shared" si="58"/>
        <v>0</v>
      </c>
      <c r="Q460">
        <f t="shared" si="56"/>
        <v>0</v>
      </c>
    </row>
    <row r="461" spans="3:17" x14ac:dyDescent="0.25">
      <c r="C461" t="s">
        <v>1361</v>
      </c>
      <c r="D461">
        <v>96.25</v>
      </c>
      <c r="E461">
        <v>1E-3</v>
      </c>
      <c r="F461">
        <v>1.4E-3</v>
      </c>
      <c r="G461">
        <v>96.704999999999998</v>
      </c>
      <c r="J461" t="str">
        <f t="shared" si="54"/>
        <v>CLECAMD</v>
      </c>
      <c r="K461" t="str">
        <f t="shared" si="55"/>
        <v>CLECAMD</v>
      </c>
      <c r="L461" t="s">
        <v>910</v>
      </c>
      <c r="M461" t="e">
        <f t="shared" si="59"/>
        <v>#N/A</v>
      </c>
      <c r="N461" t="e">
        <f t="shared" si="57"/>
        <v>#N/A</v>
      </c>
      <c r="P461">
        <f t="shared" si="58"/>
        <v>0</v>
      </c>
      <c r="Q461">
        <f t="shared" si="56"/>
        <v>0</v>
      </c>
    </row>
    <row r="462" spans="3:17" x14ac:dyDescent="0.25">
      <c r="C462" t="s">
        <v>1362</v>
      </c>
      <c r="D462">
        <v>96.25</v>
      </c>
      <c r="E462">
        <v>1E-3</v>
      </c>
      <c r="F462">
        <v>1.4E-3</v>
      </c>
      <c r="G462">
        <v>96.704999999999998</v>
      </c>
      <c r="J462" t="str">
        <f t="shared" si="54"/>
        <v>CLEDUVH</v>
      </c>
      <c r="K462" t="str">
        <f t="shared" si="55"/>
        <v>CLEDUVH</v>
      </c>
      <c r="L462" t="s">
        <v>911</v>
      </c>
      <c r="M462" t="e">
        <f t="shared" si="59"/>
        <v>#N/A</v>
      </c>
      <c r="N462" t="e">
        <f t="shared" si="57"/>
        <v>#N/A</v>
      </c>
      <c r="P462">
        <f t="shared" si="58"/>
        <v>0</v>
      </c>
      <c r="Q462">
        <f t="shared" si="56"/>
        <v>0</v>
      </c>
    </row>
    <row r="463" spans="3:17" x14ac:dyDescent="0.25">
      <c r="C463" t="s">
        <v>1363</v>
      </c>
      <c r="D463">
        <v>96.25</v>
      </c>
      <c r="E463">
        <v>1E-3</v>
      </c>
      <c r="F463">
        <v>1.4E-3</v>
      </c>
      <c r="G463">
        <v>96.704999999999998</v>
      </c>
      <c r="J463" t="str">
        <f t="shared" si="54"/>
        <v>CLEGROO</v>
      </c>
      <c r="K463" t="str">
        <f t="shared" si="55"/>
        <v>CLEGROO</v>
      </c>
      <c r="L463" t="s">
        <v>912</v>
      </c>
      <c r="M463" t="e">
        <f t="shared" si="59"/>
        <v>#N/A</v>
      </c>
      <c r="N463" t="e">
        <f t="shared" si="57"/>
        <v>#N/A</v>
      </c>
      <c r="P463">
        <f t="shared" si="58"/>
        <v>0</v>
      </c>
      <c r="Q463">
        <f t="shared" si="56"/>
        <v>0</v>
      </c>
    </row>
    <row r="464" spans="3:17" x14ac:dyDescent="0.25">
      <c r="C464" t="s">
        <v>1364</v>
      </c>
      <c r="D464">
        <v>96.25</v>
      </c>
      <c r="E464">
        <v>1E-3</v>
      </c>
      <c r="F464">
        <v>1.4E-3</v>
      </c>
      <c r="G464">
        <v>96.704999999999998</v>
      </c>
      <c r="J464" t="str">
        <f t="shared" si="54"/>
        <v>CLEHEND</v>
      </c>
      <c r="K464" t="str">
        <f t="shared" si="55"/>
        <v>CLEHEND</v>
      </c>
      <c r="L464" t="s">
        <v>913</v>
      </c>
      <c r="M464" t="e">
        <f t="shared" si="59"/>
        <v>#N/A</v>
      </c>
      <c r="N464" t="e">
        <f t="shared" si="57"/>
        <v>#N/A</v>
      </c>
      <c r="P464">
        <f t="shared" si="58"/>
        <v>0</v>
      </c>
      <c r="Q464">
        <f t="shared" si="56"/>
        <v>0</v>
      </c>
    </row>
    <row r="465" spans="3:17" x14ac:dyDescent="0.25">
      <c r="C465" t="s">
        <v>1365</v>
      </c>
      <c r="D465">
        <v>96.25</v>
      </c>
      <c r="E465">
        <v>1E-3</v>
      </c>
      <c r="F465">
        <v>1.4E-3</v>
      </c>
      <c r="G465">
        <v>96.704999999999998</v>
      </c>
      <c r="J465" t="str">
        <f t="shared" si="54"/>
        <v>CLEKEND</v>
      </c>
      <c r="K465" t="str">
        <f t="shared" si="55"/>
        <v>CLEKEND</v>
      </c>
      <c r="L465" t="s">
        <v>914</v>
      </c>
      <c r="M465" t="e">
        <f t="shared" si="59"/>
        <v>#N/A</v>
      </c>
      <c r="N465" t="e">
        <f t="shared" si="57"/>
        <v>#N/A</v>
      </c>
      <c r="P465">
        <f t="shared" si="58"/>
        <v>0</v>
      </c>
      <c r="Q465">
        <f t="shared" si="56"/>
        <v>0</v>
      </c>
    </row>
    <row r="466" spans="3:17" x14ac:dyDescent="0.25">
      <c r="C466" t="s">
        <v>1366</v>
      </c>
      <c r="D466">
        <v>96.25</v>
      </c>
      <c r="E466">
        <v>1E-3</v>
      </c>
      <c r="F466">
        <v>1.4E-3</v>
      </c>
      <c r="G466">
        <v>96.704999999999998</v>
      </c>
      <c r="J466" t="str">
        <f t="shared" si="54"/>
        <v>CLEKOMA</v>
      </c>
      <c r="K466" t="str">
        <f t="shared" si="55"/>
        <v>CLEKOMA</v>
      </c>
      <c r="L466" t="s">
        <v>915</v>
      </c>
      <c r="M466" t="e">
        <f t="shared" si="59"/>
        <v>#N/A</v>
      </c>
      <c r="N466" t="e">
        <f t="shared" si="57"/>
        <v>#N/A</v>
      </c>
      <c r="P466">
        <f t="shared" si="58"/>
        <v>0</v>
      </c>
      <c r="Q466">
        <f t="shared" si="56"/>
        <v>0</v>
      </c>
    </row>
    <row r="467" spans="3:17" x14ac:dyDescent="0.25">
      <c r="C467" t="s">
        <v>1367</v>
      </c>
      <c r="D467">
        <v>96.25</v>
      </c>
      <c r="E467">
        <v>1E-3</v>
      </c>
      <c r="F467">
        <v>1.4E-3</v>
      </c>
      <c r="G467">
        <v>96.704999999999998</v>
      </c>
      <c r="J467" t="str">
        <f t="shared" si="54"/>
        <v>CLEKRIE</v>
      </c>
      <c r="K467" t="str">
        <f t="shared" si="55"/>
        <v>CLEKRIE</v>
      </c>
      <c r="L467" t="s">
        <v>916</v>
      </c>
      <c r="M467" t="e">
        <f t="shared" si="59"/>
        <v>#N/A</v>
      </c>
      <c r="N467" t="e">
        <f t="shared" si="57"/>
        <v>#N/A</v>
      </c>
      <c r="P467">
        <f t="shared" si="58"/>
        <v>0</v>
      </c>
      <c r="Q467">
        <f t="shared" si="56"/>
        <v>0</v>
      </c>
    </row>
    <row r="468" spans="3:17" x14ac:dyDescent="0.25">
      <c r="C468" t="s">
        <v>1368</v>
      </c>
      <c r="D468">
        <v>96.25</v>
      </c>
      <c r="E468">
        <v>1E-3</v>
      </c>
      <c r="F468">
        <v>1.4E-3</v>
      </c>
      <c r="G468">
        <v>96.704999999999998</v>
      </c>
      <c r="J468" t="str">
        <f t="shared" si="54"/>
        <v>CLELETH</v>
      </c>
      <c r="K468" t="str">
        <f t="shared" si="55"/>
        <v>CLELETH</v>
      </c>
      <c r="L468" t="s">
        <v>917</v>
      </c>
      <c r="M468" t="e">
        <f t="shared" si="59"/>
        <v>#N/A</v>
      </c>
      <c r="N468" t="e">
        <f t="shared" si="57"/>
        <v>#N/A</v>
      </c>
      <c r="P468">
        <f t="shared" si="58"/>
        <v>0</v>
      </c>
      <c r="Q468">
        <f t="shared" si="56"/>
        <v>0</v>
      </c>
    </row>
    <row r="469" spans="3:17" x14ac:dyDescent="0.25">
      <c r="C469" t="s">
        <v>1369</v>
      </c>
      <c r="D469">
        <v>96.25</v>
      </c>
      <c r="E469">
        <v>1E-3</v>
      </c>
      <c r="F469">
        <v>1.4E-3</v>
      </c>
      <c r="G469">
        <v>96.704999999999998</v>
      </c>
      <c r="J469" t="str">
        <f t="shared" si="54"/>
        <v>CLEMAJU</v>
      </c>
      <c r="K469" t="str">
        <f t="shared" si="55"/>
        <v>CLEMAJU</v>
      </c>
      <c r="L469" t="s">
        <v>918</v>
      </c>
      <c r="M469" t="e">
        <f t="shared" si="59"/>
        <v>#N/A</v>
      </c>
      <c r="N469" t="e">
        <f t="shared" si="57"/>
        <v>#N/A</v>
      </c>
      <c r="P469">
        <f t="shared" si="58"/>
        <v>0</v>
      </c>
      <c r="Q469">
        <f t="shared" si="56"/>
        <v>0</v>
      </c>
    </row>
    <row r="470" spans="3:17" x14ac:dyDescent="0.25">
      <c r="C470" t="s">
        <v>1370</v>
      </c>
      <c r="D470">
        <v>96.25</v>
      </c>
      <c r="E470">
        <v>1E-3</v>
      </c>
      <c r="F470">
        <v>1.4E-3</v>
      </c>
      <c r="G470">
        <v>96.704999999999998</v>
      </c>
      <c r="J470" t="str">
        <f t="shared" si="54"/>
        <v>CLEMATI</v>
      </c>
      <c r="K470" t="str">
        <f t="shared" si="55"/>
        <v>CLEMATI</v>
      </c>
      <c r="L470" t="s">
        <v>919</v>
      </c>
      <c r="M470" t="e">
        <f t="shared" si="59"/>
        <v>#N/A</v>
      </c>
      <c r="N470" t="e">
        <f t="shared" si="57"/>
        <v>#N/A</v>
      </c>
      <c r="P470">
        <f t="shared" si="58"/>
        <v>0</v>
      </c>
      <c r="Q470">
        <f t="shared" si="56"/>
        <v>0</v>
      </c>
    </row>
    <row r="471" spans="3:17" x14ac:dyDescent="0.25">
      <c r="C471" t="s">
        <v>1371</v>
      </c>
      <c r="D471">
        <v>96.25</v>
      </c>
      <c r="E471">
        <v>1E-3</v>
      </c>
      <c r="F471">
        <v>1.4E-3</v>
      </c>
      <c r="G471">
        <v>96.704999999999998</v>
      </c>
      <c r="J471" t="str">
        <f t="shared" si="54"/>
        <v>CLEMATL</v>
      </c>
      <c r="K471" t="str">
        <f t="shared" si="55"/>
        <v>CLEMATL</v>
      </c>
      <c r="L471" t="s">
        <v>920</v>
      </c>
      <c r="M471" t="e">
        <f t="shared" si="59"/>
        <v>#N/A</v>
      </c>
      <c r="N471" t="e">
        <f t="shared" si="57"/>
        <v>#N/A</v>
      </c>
      <c r="P471">
        <f t="shared" si="58"/>
        <v>0</v>
      </c>
      <c r="Q471">
        <f t="shared" si="56"/>
        <v>0</v>
      </c>
    </row>
    <row r="472" spans="3:17" x14ac:dyDescent="0.25">
      <c r="C472" t="s">
        <v>1372</v>
      </c>
      <c r="D472">
        <v>96.25</v>
      </c>
      <c r="E472">
        <v>1E-3</v>
      </c>
      <c r="F472">
        <v>1.4E-3</v>
      </c>
      <c r="G472">
        <v>96.704999999999998</v>
      </c>
      <c r="J472" t="str">
        <f t="shared" si="54"/>
        <v>CLETUTU</v>
      </c>
      <c r="K472" t="str">
        <f t="shared" si="55"/>
        <v>CLETUTU</v>
      </c>
      <c r="L472" t="s">
        <v>921</v>
      </c>
      <c r="M472" t="e">
        <f t="shared" si="59"/>
        <v>#N/A</v>
      </c>
      <c r="N472" t="e">
        <f t="shared" si="57"/>
        <v>#N/A</v>
      </c>
      <c r="P472">
        <f t="shared" si="58"/>
        <v>0</v>
      </c>
      <c r="Q472">
        <f t="shared" si="56"/>
        <v>0</v>
      </c>
    </row>
    <row r="473" spans="3:17" x14ac:dyDescent="0.25">
      <c r="C473" t="s">
        <v>1373</v>
      </c>
      <c r="D473">
        <v>96.25</v>
      </c>
      <c r="E473">
        <v>1E-3</v>
      </c>
      <c r="F473">
        <v>1.4E-3</v>
      </c>
      <c r="G473">
        <v>96.704999999999998</v>
      </c>
      <c r="J473" t="str">
        <f t="shared" si="54"/>
        <v>CLEKUSI</v>
      </c>
      <c r="K473" t="str">
        <f t="shared" si="55"/>
        <v>CLEKUSI</v>
      </c>
      <c r="L473" t="s">
        <v>922</v>
      </c>
      <c r="M473" t="e">
        <f t="shared" si="59"/>
        <v>#N/A</v>
      </c>
      <c r="N473" t="e">
        <f t="shared" si="57"/>
        <v>#N/A</v>
      </c>
      <c r="P473">
        <f t="shared" si="58"/>
        <v>0</v>
      </c>
      <c r="Q473">
        <f t="shared" si="56"/>
        <v>0</v>
      </c>
    </row>
    <row r="474" spans="3:17" x14ac:dyDescent="0.25">
      <c r="C474" t="s">
        <v>1374</v>
      </c>
      <c r="D474">
        <v>96.25</v>
      </c>
      <c r="E474">
        <v>1E-3</v>
      </c>
      <c r="F474">
        <v>1.4E-3</v>
      </c>
      <c r="G474">
        <v>96.704999999999998</v>
      </c>
      <c r="J474" t="str">
        <f t="shared" si="54"/>
        <v>CLEMEDU</v>
      </c>
      <c r="K474" t="str">
        <f t="shared" si="55"/>
        <v>CLEMEDU</v>
      </c>
      <c r="L474" t="s">
        <v>923</v>
      </c>
      <c r="M474" t="e">
        <f t="shared" si="59"/>
        <v>#N/A</v>
      </c>
      <c r="N474" t="e">
        <f t="shared" si="57"/>
        <v>#N/A</v>
      </c>
      <c r="P474">
        <f t="shared" si="58"/>
        <v>0</v>
      </c>
      <c r="Q474">
        <f t="shared" si="56"/>
        <v>0</v>
      </c>
    </row>
    <row r="475" spans="3:17" x14ac:dyDescent="0.25">
      <c r="C475" t="s">
        <v>1375</v>
      </c>
      <c r="D475">
        <v>96.25</v>
      </c>
      <c r="E475">
        <v>1E-3</v>
      </c>
      <c r="F475">
        <v>1.4E-3</v>
      </c>
      <c r="G475">
        <v>96.704999999999998</v>
      </c>
      <c r="J475" t="str">
        <f t="shared" ref="J475" si="60">IFERROR(RIGHT(C475,LEN(C475)-3),"")</f>
        <v>CLEWATE</v>
      </c>
      <c r="K475" t="str">
        <f t="shared" ref="K475" si="61">IF(LEN(C475)=3,C475,J475)</f>
        <v>CLEWATE</v>
      </c>
      <c r="L475" t="s">
        <v>923</v>
      </c>
      <c r="M475" t="e">
        <f t="shared" ref="M475" si="62">INDEX($AA$3:$AA$226,MATCH(K475,$Z$3:$Z$226,0))</f>
        <v>#N/A</v>
      </c>
      <c r="N475" t="e">
        <f t="shared" ref="N475" si="63">INDEX($AD$3:$AD$56,MATCH(M475,$AC$3:$AC$56,0))</f>
        <v>#N/A</v>
      </c>
      <c r="P475">
        <f t="shared" ref="P475" si="64">SUM(Q475:U475)</f>
        <v>0</v>
      </c>
      <c r="Q475">
        <f t="shared" ref="Q475" si="65">IFERROR(SEARCH($Q$2,C475),0)</f>
        <v>0</v>
      </c>
    </row>
    <row r="476" spans="3:17" x14ac:dyDescent="0.25">
      <c r="C476" t="s">
        <v>924</v>
      </c>
      <c r="D476">
        <f>IF($P476&gt;0,0,IFERROR(INDEX(Factors!$C$5:$C$61,MATCH($J476,Factors!$B$5:$B$61,0)),0))</f>
        <v>0</v>
      </c>
      <c r="E476">
        <f>IF($P476&gt;0,0,IFERROR(INDEX(Factors!$D$5:$D$61,MATCH($J476,Factors!$B$5:$B$61,0)),0))</f>
        <v>0</v>
      </c>
      <c r="F476">
        <f>IF($P476&gt;0,0,IFERROR(INDEX(Factors!$E$5:$E$61,MATCH($J476,Factors!$B$5:$B$61,0)),0))</f>
        <v>0</v>
      </c>
      <c r="G476">
        <f>IF(P476&gt;0,0,IFERROR(INDEX(Factors!$K$5:$K$61,MATCH(J476,Factors!$B$5:$B$61,0)),0))</f>
        <v>0</v>
      </c>
      <c r="J476" t="str">
        <f t="shared" si="54"/>
        <v>_FLAB-M</v>
      </c>
      <c r="K476" t="str">
        <f t="shared" si="55"/>
        <v>_FLAB-M</v>
      </c>
      <c r="L476" t="s">
        <v>925</v>
      </c>
      <c r="M476">
        <f t="shared" si="59"/>
        <v>0</v>
      </c>
      <c r="N476">
        <f t="shared" si="57"/>
        <v>0</v>
      </c>
      <c r="P476">
        <f t="shared" si="58"/>
        <v>0</v>
      </c>
      <c r="Q476">
        <f t="shared" si="56"/>
        <v>0</v>
      </c>
    </row>
    <row r="477" spans="3:17" x14ac:dyDescent="0.25">
      <c r="C477" t="s">
        <v>926</v>
      </c>
      <c r="D477">
        <f>IF($P477&gt;0,0,IFERROR(INDEX(Factors!$C$5:$C$61,MATCH($J477,Factors!$B$5:$B$61,0)),0))</f>
        <v>0</v>
      </c>
      <c r="E477">
        <f>IF($P477&gt;0,0,IFERROR(INDEX(Factors!$D$5:$D$61,MATCH($J477,Factors!$B$5:$B$61,0)),0))</f>
        <v>0</v>
      </c>
      <c r="F477">
        <f>IF($P477&gt;0,0,IFERROR(INDEX(Factors!$E$5:$E$61,MATCH($J477,Factors!$B$5:$B$61,0)),0))</f>
        <v>0</v>
      </c>
      <c r="G477">
        <f>IF(P477&gt;0,0,IFERROR(INDEX(Factors!$K$5:$K$61,MATCH(J477,Factors!$B$5:$B$61,0)),0))</f>
        <v>0</v>
      </c>
      <c r="J477" t="str">
        <f t="shared" si="54"/>
        <v>_FLAB-P</v>
      </c>
      <c r="K477" t="str">
        <f t="shared" si="55"/>
        <v>_FLAB-P</v>
      </c>
      <c r="L477" t="s">
        <v>927</v>
      </c>
      <c r="M477">
        <f t="shared" si="59"/>
        <v>0</v>
      </c>
      <c r="N477">
        <f t="shared" si="57"/>
        <v>0</v>
      </c>
      <c r="P477">
        <f t="shared" si="58"/>
        <v>0</v>
      </c>
      <c r="Q477">
        <f t="shared" si="56"/>
        <v>0</v>
      </c>
    </row>
    <row r="478" spans="3:17" x14ac:dyDescent="0.25">
      <c r="C478" t="s">
        <v>928</v>
      </c>
      <c r="D478">
        <f>IF($P478&gt;0,0,IFERROR(INDEX(Factors!$C$5:$C$61,MATCH($J478,Factors!$B$5:$B$61,0)),0))</f>
        <v>0</v>
      </c>
      <c r="E478">
        <f>IF($P478&gt;0,0,IFERROR(INDEX(Factors!$D$5:$D$61,MATCH($J478,Factors!$B$5:$B$61,0)),0))</f>
        <v>0</v>
      </c>
      <c r="F478">
        <f>IF($P478&gt;0,0,IFERROR(INDEX(Factors!$E$5:$E$61,MATCH($J478,Factors!$B$5:$B$61,0)),0))</f>
        <v>0</v>
      </c>
      <c r="G478">
        <f>IF(P478&gt;0,0,IFERROR(INDEX(Factors!$K$5:$K$61,MATCH(J478,Factors!$B$5:$B$61,0)),0))</f>
        <v>0</v>
      </c>
      <c r="J478" t="str">
        <f t="shared" si="54"/>
        <v>_FLAB-S</v>
      </c>
      <c r="K478" t="str">
        <f t="shared" si="55"/>
        <v>_FLAB-S</v>
      </c>
      <c r="L478" t="s">
        <v>929</v>
      </c>
      <c r="M478">
        <f t="shared" si="59"/>
        <v>0</v>
      </c>
      <c r="N478">
        <f t="shared" si="57"/>
        <v>0</v>
      </c>
      <c r="P478">
        <f t="shared" si="58"/>
        <v>0</v>
      </c>
      <c r="Q478">
        <f t="shared" si="56"/>
        <v>0</v>
      </c>
    </row>
    <row r="479" spans="3:17" x14ac:dyDescent="0.25">
      <c r="C479" t="s">
        <v>930</v>
      </c>
      <c r="D479">
        <f>IF($P479&gt;0,0,IFERROR(INDEX(Factors!$C$5:$C$61,MATCH($J479,Factors!$B$5:$B$61,0)),0))</f>
        <v>0</v>
      </c>
      <c r="E479">
        <f>IF($P479&gt;0,0,IFERROR(INDEX(Factors!$D$5:$D$61,MATCH($J479,Factors!$B$5:$B$61,0)),0))</f>
        <v>0</v>
      </c>
      <c r="F479">
        <f>IF($P479&gt;0,0,IFERROR(INDEX(Factors!$E$5:$E$61,MATCH($J479,Factors!$B$5:$B$61,0)),0))</f>
        <v>0</v>
      </c>
      <c r="G479">
        <f>IF(P479&gt;0,0,IFERROR(INDEX(Factors!$K$5:$K$61,MATCH(J479,Factors!$B$5:$B$61,0)),0))</f>
        <v>0</v>
      </c>
      <c r="J479" t="str">
        <f t="shared" si="54"/>
        <v>_FLAB-T</v>
      </c>
      <c r="K479" t="str">
        <f t="shared" si="55"/>
        <v>_FLAB-T</v>
      </c>
      <c r="L479" t="s">
        <v>931</v>
      </c>
      <c r="M479">
        <f t="shared" si="59"/>
        <v>0</v>
      </c>
      <c r="N479">
        <f t="shared" si="57"/>
        <v>0</v>
      </c>
      <c r="P479">
        <f t="shared" si="58"/>
        <v>0</v>
      </c>
      <c r="Q479">
        <f t="shared" si="56"/>
        <v>0</v>
      </c>
    </row>
    <row r="480" spans="3:17" x14ac:dyDescent="0.25">
      <c r="C480" t="s">
        <v>932</v>
      </c>
      <c r="D480">
        <f>IF($P480&gt;0,0,IFERROR(INDEX(Factors!$C$5:$C$61,MATCH($J480,Factors!$B$5:$B$61,0)),0))</f>
        <v>0</v>
      </c>
      <c r="E480">
        <f>IF($P480&gt;0,0,IFERROR(INDEX(Factors!$D$5:$D$61,MATCH($J480,Factors!$B$5:$B$61,0)),0))</f>
        <v>0</v>
      </c>
      <c r="F480">
        <f>IF($P480&gt;0,0,IFERROR(INDEX(Factors!$E$5:$E$61,MATCH($J480,Factors!$B$5:$B$61,0)),0))</f>
        <v>0</v>
      </c>
      <c r="G480">
        <f>IF(P480&gt;0,0,IFERROR(INDEX(Factors!$K$5:$K$61,MATCH(J480,Factors!$B$5:$B$61,0)),0))</f>
        <v>0</v>
      </c>
      <c r="J480" t="str">
        <f t="shared" si="54"/>
        <v>METRANS</v>
      </c>
      <c r="K480" t="str">
        <f t="shared" si="55"/>
        <v>METRANS</v>
      </c>
      <c r="L480" t="s">
        <v>933</v>
      </c>
      <c r="M480">
        <f t="shared" si="59"/>
        <v>0</v>
      </c>
      <c r="N480">
        <f t="shared" si="57"/>
        <v>0</v>
      </c>
      <c r="P480">
        <f t="shared" si="58"/>
        <v>0</v>
      </c>
      <c r="Q480">
        <f t="shared" si="56"/>
        <v>0</v>
      </c>
    </row>
  </sheetData>
  <autoFilter ref="C1:G480" xr:uid="{661748B0-3AD1-481C-B04F-26CCFCAA4FD8}"/>
  <sortState xmlns:xlrd2="http://schemas.microsoft.com/office/spreadsheetml/2017/richdata2" ref="AC3:AD55">
    <sortCondition ref="AC3:AC55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B06F-7778-4674-BBAA-753F15EFCE57}">
  <sheetPr codeName="Sheet3"/>
  <dimension ref="A6:F7"/>
  <sheetViews>
    <sheetView workbookViewId="0">
      <selection activeCell="C37" sqref="C37"/>
    </sheetView>
  </sheetViews>
  <sheetFormatPr defaultRowHeight="15" x14ac:dyDescent="0.25"/>
  <cols>
    <col min="2" max="2" width="11.28515625" customWidth="1"/>
    <col min="3" max="3" width="15.28515625" customWidth="1"/>
  </cols>
  <sheetData>
    <row r="6" spans="1:6" x14ac:dyDescent="0.25">
      <c r="D6" t="s">
        <v>952</v>
      </c>
      <c r="E6" t="s">
        <v>953</v>
      </c>
      <c r="F6" t="s">
        <v>954</v>
      </c>
    </row>
    <row r="7" spans="1:6" x14ac:dyDescent="0.25">
      <c r="A7" t="s">
        <v>955</v>
      </c>
      <c r="B7" t="s">
        <v>956</v>
      </c>
      <c r="C7" t="s">
        <v>1149</v>
      </c>
      <c r="D7">
        <v>1</v>
      </c>
      <c r="E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294C-93AD-4335-9A1B-23BCBE8C1678}">
  <sheetPr codeName="Sheet4"/>
  <dimension ref="B1:W131"/>
  <sheetViews>
    <sheetView workbookViewId="0">
      <selection activeCell="D7" sqref="D7"/>
    </sheetView>
  </sheetViews>
  <sheetFormatPr defaultRowHeight="15" x14ac:dyDescent="0.25"/>
  <cols>
    <col min="2" max="2" width="19.140625" customWidth="1"/>
    <col min="5" max="5" width="18.140625" bestFit="1" customWidth="1"/>
    <col min="7" max="7" width="14.85546875" customWidth="1"/>
  </cols>
  <sheetData>
    <row r="1" spans="2:23" x14ac:dyDescent="0.25">
      <c r="U1" t="s">
        <v>1191</v>
      </c>
      <c r="V1" t="s">
        <v>1192</v>
      </c>
      <c r="W1" t="s">
        <v>1193</v>
      </c>
    </row>
    <row r="2" spans="2:23" ht="20.25" thickBot="1" x14ac:dyDescent="0.35">
      <c r="B2" s="9" t="s">
        <v>1150</v>
      </c>
      <c r="U2" t="s">
        <v>1194</v>
      </c>
      <c r="V2" t="s">
        <v>1194</v>
      </c>
      <c r="W2" t="s">
        <v>1195</v>
      </c>
    </row>
    <row r="3" spans="2:23" ht="15.75" thickTop="1" x14ac:dyDescent="0.25">
      <c r="B3" t="s">
        <v>1173</v>
      </c>
      <c r="U3" t="s">
        <v>1196</v>
      </c>
      <c r="V3" t="s">
        <v>1197</v>
      </c>
      <c r="W3" t="s">
        <v>1198</v>
      </c>
    </row>
    <row r="4" spans="2:23" x14ac:dyDescent="0.25">
      <c r="B4" t="s">
        <v>1151</v>
      </c>
      <c r="U4" t="s">
        <v>1209</v>
      </c>
      <c r="V4" t="s">
        <v>1206</v>
      </c>
      <c r="W4" t="s">
        <v>1199</v>
      </c>
    </row>
    <row r="5" spans="2:23" x14ac:dyDescent="0.25">
      <c r="B5" t="s">
        <v>1177</v>
      </c>
      <c r="U5" t="s">
        <v>1233</v>
      </c>
      <c r="V5" t="s">
        <v>1207</v>
      </c>
      <c r="W5" t="s">
        <v>1200</v>
      </c>
    </row>
    <row r="6" spans="2:23" x14ac:dyDescent="0.25">
      <c r="D6" t="s">
        <v>1186</v>
      </c>
      <c r="G6" t="s">
        <v>1178</v>
      </c>
      <c r="U6" t="s">
        <v>1258</v>
      </c>
      <c r="V6" t="s">
        <v>1210</v>
      </c>
      <c r="W6" t="s">
        <v>1201</v>
      </c>
    </row>
    <row r="7" spans="2:23" x14ac:dyDescent="0.25">
      <c r="B7" t="s">
        <v>1152</v>
      </c>
      <c r="C7" t="s">
        <v>1153</v>
      </c>
      <c r="D7" t="s">
        <v>1187</v>
      </c>
      <c r="E7" t="s">
        <v>1154</v>
      </c>
      <c r="F7" t="s">
        <v>1155</v>
      </c>
      <c r="G7" t="s">
        <v>1179</v>
      </c>
      <c r="H7" t="s">
        <v>1359</v>
      </c>
      <c r="U7" t="s">
        <v>1279</v>
      </c>
      <c r="V7" t="s">
        <v>1211</v>
      </c>
      <c r="W7" t="s">
        <v>1202</v>
      </c>
    </row>
    <row r="8" spans="2:23" x14ac:dyDescent="0.25">
      <c r="B8" t="s">
        <v>1156</v>
      </c>
      <c r="D8" t="s">
        <v>1188</v>
      </c>
      <c r="E8" t="s">
        <v>1162</v>
      </c>
      <c r="F8" t="s">
        <v>1163</v>
      </c>
      <c r="G8" t="s">
        <v>1180</v>
      </c>
      <c r="H8" t="s">
        <v>1359</v>
      </c>
      <c r="U8" t="s">
        <v>1284</v>
      </c>
      <c r="V8" t="s">
        <v>1212</v>
      </c>
      <c r="W8" t="s">
        <v>1203</v>
      </c>
    </row>
    <row r="9" spans="2:23" x14ac:dyDescent="0.25">
      <c r="B9" t="s">
        <v>1157</v>
      </c>
      <c r="C9" t="s">
        <v>1185</v>
      </c>
      <c r="U9" t="s">
        <v>1333</v>
      </c>
      <c r="V9" t="s">
        <v>1213</v>
      </c>
      <c r="W9" t="s">
        <v>1204</v>
      </c>
    </row>
    <row r="10" spans="2:23" x14ac:dyDescent="0.25">
      <c r="B10" t="s">
        <v>1183</v>
      </c>
      <c r="C10" t="s">
        <v>1184</v>
      </c>
      <c r="U10" t="s">
        <v>1340</v>
      </c>
      <c r="V10" t="s">
        <v>1214</v>
      </c>
      <c r="W10" t="s">
        <v>1205</v>
      </c>
    </row>
    <row r="11" spans="2:23" x14ac:dyDescent="0.25">
      <c r="B11" t="s">
        <v>1158</v>
      </c>
      <c r="C11" t="s">
        <v>1159</v>
      </c>
      <c r="V11" t="s">
        <v>1219</v>
      </c>
      <c r="W11" t="s">
        <v>1208</v>
      </c>
    </row>
    <row r="12" spans="2:23" x14ac:dyDescent="0.25">
      <c r="B12" t="s">
        <v>1160</v>
      </c>
      <c r="C12" t="s">
        <v>1161</v>
      </c>
      <c r="V12" t="s">
        <v>1220</v>
      </c>
      <c r="W12" t="s">
        <v>1210</v>
      </c>
    </row>
    <row r="13" spans="2:23" x14ac:dyDescent="0.25">
      <c r="B13" t="s">
        <v>1171</v>
      </c>
      <c r="V13" t="s">
        <v>1221</v>
      </c>
      <c r="W13" t="s">
        <v>1211</v>
      </c>
    </row>
    <row r="14" spans="2:23" x14ac:dyDescent="0.25">
      <c r="V14" t="s">
        <v>1226</v>
      </c>
      <c r="W14" t="s">
        <v>1212</v>
      </c>
    </row>
    <row r="15" spans="2:23" x14ac:dyDescent="0.25">
      <c r="V15" t="s">
        <v>1229</v>
      </c>
      <c r="W15" t="s">
        <v>1213</v>
      </c>
    </row>
    <row r="16" spans="2:23" x14ac:dyDescent="0.25">
      <c r="B16" t="s">
        <v>1164</v>
      </c>
      <c r="D16" t="s">
        <v>1189</v>
      </c>
      <c r="E16" t="s">
        <v>1165</v>
      </c>
      <c r="F16" t="s">
        <v>1166</v>
      </c>
      <c r="V16" t="s">
        <v>1230</v>
      </c>
      <c r="W16" t="s">
        <v>1215</v>
      </c>
    </row>
    <row r="17" spans="2:23" x14ac:dyDescent="0.25">
      <c r="B17" t="s">
        <v>1167</v>
      </c>
      <c r="C17" t="s">
        <v>1168</v>
      </c>
      <c r="G17" t="s">
        <v>1182</v>
      </c>
      <c r="H17" t="s">
        <v>1359</v>
      </c>
      <c r="V17" t="s">
        <v>1231</v>
      </c>
      <c r="W17" t="s">
        <v>1216</v>
      </c>
    </row>
    <row r="18" spans="2:23" x14ac:dyDescent="0.25">
      <c r="B18" t="s">
        <v>1169</v>
      </c>
      <c r="C18" t="s">
        <v>1170</v>
      </c>
      <c r="G18" t="s">
        <v>1181</v>
      </c>
      <c r="H18" t="s">
        <v>1359</v>
      </c>
      <c r="V18" t="s">
        <v>1232</v>
      </c>
      <c r="W18" t="s">
        <v>1217</v>
      </c>
    </row>
    <row r="19" spans="2:23" x14ac:dyDescent="0.25">
      <c r="V19" t="s">
        <v>1234</v>
      </c>
      <c r="W19" t="s">
        <v>1218</v>
      </c>
    </row>
    <row r="20" spans="2:23" x14ac:dyDescent="0.25">
      <c r="V20" t="s">
        <v>1244</v>
      </c>
      <c r="W20" t="s">
        <v>1219</v>
      </c>
    </row>
    <row r="21" spans="2:23" ht="20.25" thickBot="1" x14ac:dyDescent="0.35">
      <c r="B21" s="9" t="s">
        <v>1172</v>
      </c>
      <c r="V21" t="s">
        <v>1245</v>
      </c>
      <c r="W21" t="s">
        <v>1220</v>
      </c>
    </row>
    <row r="22" spans="2:23" ht="15.75" thickTop="1" x14ac:dyDescent="0.25">
      <c r="B22" t="s">
        <v>1174</v>
      </c>
      <c r="V22" t="s">
        <v>1246</v>
      </c>
      <c r="W22" t="s">
        <v>1222</v>
      </c>
    </row>
    <row r="23" spans="2:23" x14ac:dyDescent="0.25">
      <c r="B23" t="s">
        <v>1175</v>
      </c>
      <c r="V23" t="s">
        <v>1257</v>
      </c>
      <c r="W23" t="s">
        <v>1223</v>
      </c>
    </row>
    <row r="24" spans="2:23" x14ac:dyDescent="0.25">
      <c r="B24" t="s">
        <v>1176</v>
      </c>
      <c r="V24" t="s">
        <v>1259</v>
      </c>
      <c r="W24" t="s">
        <v>1224</v>
      </c>
    </row>
    <row r="25" spans="2:23" x14ac:dyDescent="0.25">
      <c r="B25" t="s">
        <v>1190</v>
      </c>
      <c r="V25" t="s">
        <v>1260</v>
      </c>
      <c r="W25" t="s">
        <v>1225</v>
      </c>
    </row>
    <row r="26" spans="2:23" x14ac:dyDescent="0.25">
      <c r="V26" t="s">
        <v>1261</v>
      </c>
      <c r="W26" t="s">
        <v>1227</v>
      </c>
    </row>
    <row r="27" spans="2:23" x14ac:dyDescent="0.25">
      <c r="V27" t="s">
        <v>1266</v>
      </c>
      <c r="W27" t="s">
        <v>1228</v>
      </c>
    </row>
    <row r="28" spans="2:23" x14ac:dyDescent="0.25">
      <c r="V28" t="s">
        <v>1267</v>
      </c>
      <c r="W28" t="s">
        <v>1229</v>
      </c>
    </row>
    <row r="29" spans="2:23" x14ac:dyDescent="0.25">
      <c r="V29" t="s">
        <v>1273</v>
      </c>
      <c r="W29" t="s">
        <v>1230</v>
      </c>
    </row>
    <row r="30" spans="2:23" x14ac:dyDescent="0.25">
      <c r="V30" t="s">
        <v>1278</v>
      </c>
      <c r="W30" t="s">
        <v>1231</v>
      </c>
    </row>
    <row r="31" spans="2:23" x14ac:dyDescent="0.25">
      <c r="V31" t="s">
        <v>1280</v>
      </c>
      <c r="W31" t="s">
        <v>1232</v>
      </c>
    </row>
    <row r="32" spans="2:23" x14ac:dyDescent="0.25">
      <c r="V32" t="s">
        <v>1282</v>
      </c>
      <c r="W32" t="s">
        <v>1235</v>
      </c>
    </row>
    <row r="33" spans="22:23" x14ac:dyDescent="0.25">
      <c r="V33" t="s">
        <v>1283</v>
      </c>
      <c r="W33" t="s">
        <v>1236</v>
      </c>
    </row>
    <row r="34" spans="22:23" x14ac:dyDescent="0.25">
      <c r="V34" t="s">
        <v>1285</v>
      </c>
      <c r="W34" t="s">
        <v>1237</v>
      </c>
    </row>
    <row r="35" spans="22:23" x14ac:dyDescent="0.25">
      <c r="V35" t="s">
        <v>1286</v>
      </c>
      <c r="W35" t="s">
        <v>1238</v>
      </c>
    </row>
    <row r="36" spans="22:23" x14ac:dyDescent="0.25">
      <c r="V36" t="s">
        <v>1300</v>
      </c>
      <c r="W36" t="s">
        <v>1239</v>
      </c>
    </row>
    <row r="37" spans="22:23" x14ac:dyDescent="0.25">
      <c r="V37" t="s">
        <v>1301</v>
      </c>
      <c r="W37" t="s">
        <v>1240</v>
      </c>
    </row>
    <row r="38" spans="22:23" x14ac:dyDescent="0.25">
      <c r="V38" t="s">
        <v>1302</v>
      </c>
      <c r="W38" t="s">
        <v>1241</v>
      </c>
    </row>
    <row r="39" spans="22:23" x14ac:dyDescent="0.25">
      <c r="V39" t="s">
        <v>1315</v>
      </c>
      <c r="W39" t="s">
        <v>1242</v>
      </c>
    </row>
    <row r="40" spans="22:23" x14ac:dyDescent="0.25">
      <c r="V40" t="s">
        <v>1332</v>
      </c>
      <c r="W40" t="s">
        <v>1243</v>
      </c>
    </row>
    <row r="41" spans="22:23" x14ac:dyDescent="0.25">
      <c r="V41" t="s">
        <v>1334</v>
      </c>
      <c r="W41" t="s">
        <v>1247</v>
      </c>
    </row>
    <row r="42" spans="22:23" x14ac:dyDescent="0.25">
      <c r="V42" t="s">
        <v>1113</v>
      </c>
      <c r="W42" t="s">
        <v>1248</v>
      </c>
    </row>
    <row r="43" spans="22:23" x14ac:dyDescent="0.25">
      <c r="V43" t="s">
        <v>1337</v>
      </c>
      <c r="W43" t="s">
        <v>1249</v>
      </c>
    </row>
    <row r="44" spans="22:23" x14ac:dyDescent="0.25">
      <c r="V44" t="s">
        <v>1338</v>
      </c>
      <c r="W44" t="s">
        <v>1250</v>
      </c>
    </row>
    <row r="45" spans="22:23" x14ac:dyDescent="0.25">
      <c r="V45" t="s">
        <v>1341</v>
      </c>
      <c r="W45" t="s">
        <v>1251</v>
      </c>
    </row>
    <row r="46" spans="22:23" x14ac:dyDescent="0.25">
      <c r="V46" t="s">
        <v>1343</v>
      </c>
      <c r="W46" t="s">
        <v>1252</v>
      </c>
    </row>
    <row r="47" spans="22:23" x14ac:dyDescent="0.25">
      <c r="V47" t="s">
        <v>1345</v>
      </c>
      <c r="W47" t="s">
        <v>1253</v>
      </c>
    </row>
    <row r="48" spans="22:23" x14ac:dyDescent="0.25">
      <c r="V48" t="s">
        <v>1346</v>
      </c>
      <c r="W48" t="s">
        <v>1254</v>
      </c>
    </row>
    <row r="49" spans="22:23" x14ac:dyDescent="0.25">
      <c r="V49" t="s">
        <v>1352</v>
      </c>
      <c r="W49" t="s">
        <v>1255</v>
      </c>
    </row>
    <row r="50" spans="22:23" x14ac:dyDescent="0.25">
      <c r="V50" t="s">
        <v>1354</v>
      </c>
      <c r="W50" t="s">
        <v>1256</v>
      </c>
    </row>
    <row r="51" spans="22:23" x14ac:dyDescent="0.25">
      <c r="W51" t="s">
        <v>1259</v>
      </c>
    </row>
    <row r="52" spans="22:23" x14ac:dyDescent="0.25">
      <c r="W52" t="s">
        <v>1262</v>
      </c>
    </row>
    <row r="53" spans="22:23" x14ac:dyDescent="0.25">
      <c r="W53" t="s">
        <v>1263</v>
      </c>
    </row>
    <row r="54" spans="22:23" x14ac:dyDescent="0.25">
      <c r="W54" t="s">
        <v>1264</v>
      </c>
    </row>
    <row r="55" spans="22:23" x14ac:dyDescent="0.25">
      <c r="W55" t="s">
        <v>1265</v>
      </c>
    </row>
    <row r="56" spans="22:23" x14ac:dyDescent="0.25">
      <c r="W56" t="s">
        <v>1268</v>
      </c>
    </row>
    <row r="57" spans="22:23" x14ac:dyDescent="0.25">
      <c r="W57" t="s">
        <v>1269</v>
      </c>
    </row>
    <row r="58" spans="22:23" x14ac:dyDescent="0.25">
      <c r="W58" t="s">
        <v>1270</v>
      </c>
    </row>
    <row r="59" spans="22:23" x14ac:dyDescent="0.25">
      <c r="W59" t="s">
        <v>1271</v>
      </c>
    </row>
    <row r="60" spans="22:23" x14ac:dyDescent="0.25">
      <c r="W60" t="s">
        <v>1272</v>
      </c>
    </row>
    <row r="61" spans="22:23" x14ac:dyDescent="0.25">
      <c r="W61" t="s">
        <v>1274</v>
      </c>
    </row>
    <row r="62" spans="22:23" x14ac:dyDescent="0.25">
      <c r="W62" t="s">
        <v>1275</v>
      </c>
    </row>
    <row r="63" spans="22:23" x14ac:dyDescent="0.25">
      <c r="W63" t="s">
        <v>1276</v>
      </c>
    </row>
    <row r="64" spans="22:23" x14ac:dyDescent="0.25">
      <c r="W64" t="s">
        <v>1277</v>
      </c>
    </row>
    <row r="65" spans="23:23" x14ac:dyDescent="0.25">
      <c r="W65" t="s">
        <v>1278</v>
      </c>
    </row>
    <row r="66" spans="23:23" x14ac:dyDescent="0.25">
      <c r="W66" t="s">
        <v>1281</v>
      </c>
    </row>
    <row r="67" spans="23:23" x14ac:dyDescent="0.25">
      <c r="W67" t="s">
        <v>1285</v>
      </c>
    </row>
    <row r="68" spans="23:23" x14ac:dyDescent="0.25">
      <c r="W68" t="s">
        <v>1287</v>
      </c>
    </row>
    <row r="69" spans="23:23" x14ac:dyDescent="0.25">
      <c r="W69" t="s">
        <v>1288</v>
      </c>
    </row>
    <row r="70" spans="23:23" x14ac:dyDescent="0.25">
      <c r="W70" t="s">
        <v>1289</v>
      </c>
    </row>
    <row r="71" spans="23:23" x14ac:dyDescent="0.25">
      <c r="W71" t="s">
        <v>1290</v>
      </c>
    </row>
    <row r="72" spans="23:23" x14ac:dyDescent="0.25">
      <c r="W72" t="s">
        <v>1291</v>
      </c>
    </row>
    <row r="73" spans="23:23" x14ac:dyDescent="0.25">
      <c r="W73" t="s">
        <v>1292</v>
      </c>
    </row>
    <row r="74" spans="23:23" x14ac:dyDescent="0.25">
      <c r="W74" t="s">
        <v>1293</v>
      </c>
    </row>
    <row r="75" spans="23:23" x14ac:dyDescent="0.25">
      <c r="W75" t="s">
        <v>1294</v>
      </c>
    </row>
    <row r="76" spans="23:23" x14ac:dyDescent="0.25">
      <c r="W76" t="s">
        <v>1295</v>
      </c>
    </row>
    <row r="77" spans="23:23" x14ac:dyDescent="0.25">
      <c r="W77" t="s">
        <v>1296</v>
      </c>
    </row>
    <row r="78" spans="23:23" x14ac:dyDescent="0.25">
      <c r="W78" t="s">
        <v>1297</v>
      </c>
    </row>
    <row r="79" spans="23:23" x14ac:dyDescent="0.25">
      <c r="W79" t="s">
        <v>1298</v>
      </c>
    </row>
    <row r="80" spans="23:23" x14ac:dyDescent="0.25">
      <c r="W80" t="s">
        <v>1299</v>
      </c>
    </row>
    <row r="81" spans="23:23" x14ac:dyDescent="0.25">
      <c r="W81" t="s">
        <v>1300</v>
      </c>
    </row>
    <row r="82" spans="23:23" x14ac:dyDescent="0.25">
      <c r="W82" t="s">
        <v>1301</v>
      </c>
    </row>
    <row r="83" spans="23:23" x14ac:dyDescent="0.25">
      <c r="W83" t="s">
        <v>1303</v>
      </c>
    </row>
    <row r="84" spans="23:23" x14ac:dyDescent="0.25">
      <c r="W84" t="s">
        <v>1304</v>
      </c>
    </row>
    <row r="85" spans="23:23" x14ac:dyDescent="0.25">
      <c r="W85" t="s">
        <v>1305</v>
      </c>
    </row>
    <row r="86" spans="23:23" x14ac:dyDescent="0.25">
      <c r="W86" t="s">
        <v>1306</v>
      </c>
    </row>
    <row r="87" spans="23:23" x14ac:dyDescent="0.25">
      <c r="W87" t="s">
        <v>1307</v>
      </c>
    </row>
    <row r="88" spans="23:23" x14ac:dyDescent="0.25">
      <c r="W88" t="s">
        <v>1308</v>
      </c>
    </row>
    <row r="89" spans="23:23" x14ac:dyDescent="0.25">
      <c r="W89" t="s">
        <v>1309</v>
      </c>
    </row>
    <row r="90" spans="23:23" x14ac:dyDescent="0.25">
      <c r="W90" t="s">
        <v>1310</v>
      </c>
    </row>
    <row r="91" spans="23:23" x14ac:dyDescent="0.25">
      <c r="W91" t="s">
        <v>1311</v>
      </c>
    </row>
    <row r="92" spans="23:23" x14ac:dyDescent="0.25">
      <c r="W92" t="s">
        <v>1312</v>
      </c>
    </row>
    <row r="93" spans="23:23" x14ac:dyDescent="0.25">
      <c r="W93" t="s">
        <v>1313</v>
      </c>
    </row>
    <row r="94" spans="23:23" x14ac:dyDescent="0.25">
      <c r="W94" t="s">
        <v>1314</v>
      </c>
    </row>
    <row r="95" spans="23:23" x14ac:dyDescent="0.25">
      <c r="W95" t="s">
        <v>1316</v>
      </c>
    </row>
    <row r="96" spans="23:23" x14ac:dyDescent="0.25">
      <c r="W96" t="s">
        <v>1317</v>
      </c>
    </row>
    <row r="97" spans="23:23" x14ac:dyDescent="0.25">
      <c r="W97" t="s">
        <v>1318</v>
      </c>
    </row>
    <row r="98" spans="23:23" x14ac:dyDescent="0.25">
      <c r="W98" t="s">
        <v>1319</v>
      </c>
    </row>
    <row r="99" spans="23:23" x14ac:dyDescent="0.25">
      <c r="W99" t="s">
        <v>1320</v>
      </c>
    </row>
    <row r="100" spans="23:23" x14ac:dyDescent="0.25">
      <c r="W100" t="s">
        <v>1321</v>
      </c>
    </row>
    <row r="101" spans="23:23" x14ac:dyDescent="0.25">
      <c r="W101" t="s">
        <v>1322</v>
      </c>
    </row>
    <row r="102" spans="23:23" x14ac:dyDescent="0.25">
      <c r="W102" t="s">
        <v>1323</v>
      </c>
    </row>
    <row r="103" spans="23:23" x14ac:dyDescent="0.25">
      <c r="W103" t="s">
        <v>1324</v>
      </c>
    </row>
    <row r="104" spans="23:23" x14ac:dyDescent="0.25">
      <c r="W104" t="s">
        <v>1325</v>
      </c>
    </row>
    <row r="105" spans="23:23" x14ac:dyDescent="0.25">
      <c r="W105" t="s">
        <v>1326</v>
      </c>
    </row>
    <row r="106" spans="23:23" x14ac:dyDescent="0.25">
      <c r="W106" t="s">
        <v>1327</v>
      </c>
    </row>
    <row r="107" spans="23:23" x14ac:dyDescent="0.25">
      <c r="W107" t="s">
        <v>1328</v>
      </c>
    </row>
    <row r="108" spans="23:23" x14ac:dyDescent="0.25">
      <c r="W108" t="s">
        <v>1329</v>
      </c>
    </row>
    <row r="109" spans="23:23" x14ac:dyDescent="0.25">
      <c r="W109" t="s">
        <v>1330</v>
      </c>
    </row>
    <row r="110" spans="23:23" x14ac:dyDescent="0.25">
      <c r="W110" t="s">
        <v>1331</v>
      </c>
    </row>
    <row r="111" spans="23:23" x14ac:dyDescent="0.25">
      <c r="W111" t="s">
        <v>1332</v>
      </c>
    </row>
    <row r="112" spans="23:23" x14ac:dyDescent="0.25">
      <c r="W112" t="s">
        <v>1335</v>
      </c>
    </row>
    <row r="113" spans="23:23" x14ac:dyDescent="0.25">
      <c r="W113" t="s">
        <v>1336</v>
      </c>
    </row>
    <row r="114" spans="23:23" x14ac:dyDescent="0.25">
      <c r="W114" t="s">
        <v>1113</v>
      </c>
    </row>
    <row r="115" spans="23:23" x14ac:dyDescent="0.25">
      <c r="W115" t="s">
        <v>1337</v>
      </c>
    </row>
    <row r="116" spans="23:23" x14ac:dyDescent="0.25">
      <c r="W116" t="s">
        <v>1338</v>
      </c>
    </row>
    <row r="117" spans="23:23" x14ac:dyDescent="0.25">
      <c r="W117" t="s">
        <v>1339</v>
      </c>
    </row>
    <row r="118" spans="23:23" x14ac:dyDescent="0.25">
      <c r="W118" t="s">
        <v>1342</v>
      </c>
    </row>
    <row r="119" spans="23:23" x14ac:dyDescent="0.25">
      <c r="W119" t="s">
        <v>1344</v>
      </c>
    </row>
    <row r="120" spans="23:23" x14ac:dyDescent="0.25">
      <c r="W120" t="s">
        <v>1345</v>
      </c>
    </row>
    <row r="121" spans="23:23" x14ac:dyDescent="0.25">
      <c r="W121" t="s">
        <v>1347</v>
      </c>
    </row>
    <row r="122" spans="23:23" x14ac:dyDescent="0.25">
      <c r="W122" t="s">
        <v>1348</v>
      </c>
    </row>
    <row r="123" spans="23:23" x14ac:dyDescent="0.25">
      <c r="W123" t="s">
        <v>1349</v>
      </c>
    </row>
    <row r="124" spans="23:23" x14ac:dyDescent="0.25">
      <c r="W124" t="s">
        <v>1350</v>
      </c>
    </row>
    <row r="125" spans="23:23" x14ac:dyDescent="0.25">
      <c r="W125" t="s">
        <v>1351</v>
      </c>
    </row>
    <row r="126" spans="23:23" x14ac:dyDescent="0.25">
      <c r="W126" t="s">
        <v>1353</v>
      </c>
    </row>
    <row r="127" spans="23:23" x14ac:dyDescent="0.25">
      <c r="W127" t="s">
        <v>1103</v>
      </c>
    </row>
    <row r="128" spans="23:23" x14ac:dyDescent="0.25">
      <c r="W128" t="s">
        <v>1355</v>
      </c>
    </row>
    <row r="129" spans="23:23" x14ac:dyDescent="0.25">
      <c r="W129" t="s">
        <v>1356</v>
      </c>
    </row>
    <row r="130" spans="23:23" x14ac:dyDescent="0.25">
      <c r="W130" t="s">
        <v>1357</v>
      </c>
    </row>
    <row r="131" spans="23:23" x14ac:dyDescent="0.25">
      <c r="W131" t="s">
        <v>1358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Factors</vt:lpstr>
      <vt:lpstr>ForGams</vt:lpstr>
      <vt:lpstr>Index</vt:lpstr>
      <vt:lpstr>Fugitive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2020-03-26T07:22:33Z</dcterms:created>
  <dcterms:modified xsi:type="dcterms:W3CDTF">2021-05-27T19:21:15Z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638100504875183</vt:r8>
  </property>
</Properties>
</file>