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FC5D8C47-AEC0-4A69-9CF1-D8EB977DC7A1}" xr6:coauthVersionLast="46" xr6:coauthVersionMax="46" xr10:uidLastSave="{00000000-0000-0000-0000-000000000000}"/>
  <bookViews>
    <workbookView xWindow="-1035" yWindow="-19020" windowWidth="28770" windowHeight="15570" firstSheet="7" activeTab="8"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133" i="60" l="1"/>
  <c r="AE133" i="60"/>
  <c r="AF133" i="60"/>
  <c r="AG133" i="60"/>
  <c r="AH133" i="60"/>
  <c r="AI133" i="60"/>
  <c r="AJ133" i="60" s="1"/>
  <c r="AK133" i="60" s="1"/>
  <c r="AC133" i="60"/>
  <c r="AB54" i="55" l="1"/>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K30" i="44" s="1"/>
  <c r="K33" i="44" s="1"/>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O19" i="60" l="1"/>
  <c r="AO18" i="60"/>
  <c r="I87" i="58"/>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G72" i="56" s="1"/>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B76" i="56" l="1"/>
  <c r="J176" i="56" s="1"/>
  <c r="H92" i="56"/>
  <c r="F92" i="56"/>
  <c r="B77" i="56"/>
  <c r="J177" i="56" s="1"/>
  <c r="H93" i="56"/>
  <c r="F93" i="56"/>
  <c r="G93" i="56" s="1"/>
  <c r="B78" i="56"/>
  <c r="J178" i="56" s="1"/>
  <c r="H94" i="56"/>
  <c r="F94" i="56"/>
  <c r="B80" i="56"/>
  <c r="J180" i="56" s="1"/>
  <c r="H96" i="56"/>
  <c r="G96" i="56" s="1"/>
  <c r="F96" i="56"/>
  <c r="F80" i="56" s="1"/>
  <c r="B81" i="56"/>
  <c r="J181" i="56" s="1"/>
  <c r="H97" i="56"/>
  <c r="F97" i="56"/>
  <c r="B82" i="56"/>
  <c r="J182" i="56" s="1"/>
  <c r="H98" i="56"/>
  <c r="F98" i="56"/>
  <c r="F82" i="56" s="1"/>
  <c r="B79" i="56"/>
  <c r="J179" i="56" s="1"/>
  <c r="F95" i="56"/>
  <c r="F79" i="56" s="1"/>
  <c r="H95" i="56"/>
  <c r="B83" i="56"/>
  <c r="J183" i="56" s="1"/>
  <c r="H99" i="56"/>
  <c r="F99" i="56"/>
  <c r="B84" i="56"/>
  <c r="J184" i="56" s="1"/>
  <c r="F100" i="56"/>
  <c r="H100" i="56"/>
  <c r="F76" i="56"/>
  <c r="B85" i="56"/>
  <c r="J185" i="56" s="1"/>
  <c r="H101" i="56"/>
  <c r="G101" i="56" s="1"/>
  <c r="F101" i="56"/>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F81" i="56"/>
  <c r="G69"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4" i="56"/>
  <c r="K181" i="56" s="1"/>
  <c r="AG26" i="44"/>
  <c r="F58" i="56"/>
  <c r="K185" i="56" s="1"/>
  <c r="C3" i="57"/>
  <c r="E87" i="57"/>
  <c r="E90" i="57" s="1"/>
  <c r="G70" i="56"/>
  <c r="F55" i="56"/>
  <c r="K182" i="56" s="1"/>
  <c r="G71" i="56"/>
  <c r="P16" i="56"/>
  <c r="AB16" i="56"/>
  <c r="F52" i="56"/>
  <c r="G66" i="56"/>
  <c r="AK76" i="56"/>
  <c r="Z75" i="56"/>
  <c r="Z91" i="56" s="1"/>
  <c r="AN76" i="56"/>
  <c r="AD75" i="56"/>
  <c r="O107" i="56"/>
  <c r="O108" i="56"/>
  <c r="P106" i="56"/>
  <c r="O109" i="56"/>
  <c r="G65" i="56"/>
  <c r="P88" i="56"/>
  <c r="X88" i="56" s="1"/>
  <c r="G104" i="56"/>
  <c r="Q88" i="56" s="1"/>
  <c r="Y88" i="56" s="1"/>
  <c r="G63" i="56"/>
  <c r="F43" i="56"/>
  <c r="F46"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G99" i="56" l="1"/>
  <c r="F56" i="56"/>
  <c r="K183" i="56" s="1"/>
  <c r="F77" i="56"/>
  <c r="G95" i="56"/>
  <c r="G79" i="56" s="1"/>
  <c r="G94" i="56"/>
  <c r="F53" i="56"/>
  <c r="K180" i="56" s="1"/>
  <c r="F83" i="56"/>
  <c r="G98" i="56"/>
  <c r="G100" i="56"/>
  <c r="G84" i="56" s="1"/>
  <c r="G97" i="56"/>
  <c r="G81" i="56" s="1"/>
  <c r="G77" i="56"/>
  <c r="G92" i="56"/>
  <c r="G76"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F89"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l="1"/>
  <c r="F28" i="56" s="1"/>
  <c r="G28" i="56" s="1"/>
  <c r="P28" i="56" s="1"/>
  <c r="G43" i="56"/>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M14" i="56"/>
  <c r="L14" i="56"/>
  <c r="M218" i="57"/>
  <c r="Q198" i="57"/>
  <c r="O214" i="57"/>
  <c r="R197" i="57" s="1"/>
  <c r="N217" i="57"/>
  <c r="R17" i="56"/>
  <c r="U17" i="56"/>
  <c r="M17" i="56" s="1"/>
  <c r="V17" i="56"/>
  <c r="AD17" i="56"/>
  <c r="T17" i="56"/>
  <c r="L17" i="56" s="1"/>
  <c r="P17" i="56"/>
  <c r="AC17" i="56"/>
  <c r="X17" i="56"/>
  <c r="AB17" i="56"/>
  <c r="Z17" i="56"/>
  <c r="G18" i="56"/>
  <c r="F19" i="56"/>
  <c r="P199" i="57"/>
  <c r="N231" i="57"/>
  <c r="F32" i="56"/>
  <c r="G32" i="56" s="1"/>
  <c r="P32" i="56" s="1"/>
  <c r="P110" i="56"/>
  <c r="N259" i="57"/>
  <c r="P249" i="57"/>
  <c r="O232" i="57"/>
  <c r="O228" i="57"/>
  <c r="P250" i="57"/>
  <c r="O229" i="57"/>
  <c r="O230" i="57"/>
  <c r="P251" i="57"/>
  <c r="Q109" i="56"/>
  <c r="Q108" i="56"/>
  <c r="R106" i="56"/>
  <c r="Q107" i="56"/>
  <c r="O252" i="57"/>
  <c r="F40" i="56"/>
  <c r="T138" i="57"/>
  <c r="K138" i="57" s="1"/>
  <c r="F30" i="56" l="1"/>
  <c r="G30" i="56" s="1"/>
  <c r="P30" i="56" s="1"/>
  <c r="F33" i="56"/>
  <c r="G33" i="56" s="1"/>
  <c r="P33" i="56" s="1"/>
  <c r="F31" i="56"/>
  <c r="G31" i="56" s="1"/>
  <c r="P31" i="56" s="1"/>
  <c r="F34" i="56"/>
  <c r="G34" i="56" s="1"/>
  <c r="P34" i="56" s="1"/>
  <c r="F29" i="56"/>
  <c r="G29" i="56" s="1"/>
  <c r="P29" i="56" s="1"/>
  <c r="X29" i="56" s="1"/>
  <c r="F35" i="56"/>
  <c r="G35" i="56" s="1"/>
  <c r="P35" i="56" s="1"/>
  <c r="X35" i="56" s="1"/>
  <c r="H56" i="57"/>
  <c r="AA31" i="57"/>
  <c r="AC31" i="57" s="1"/>
  <c r="AE31" i="57" s="1"/>
  <c r="S31" i="57"/>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Q35" i="56" l="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N84" i="47"/>
  <c r="O84" i="47"/>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Q84" i="47"/>
  <c r="S108" i="47"/>
  <c r="AB23" i="35"/>
  <c r="X8" i="47"/>
  <c r="AB26" i="35"/>
  <c r="X7" i="47"/>
  <c r="AC25" i="35"/>
  <c r="Y6" i="47"/>
  <c r="AB22" i="35"/>
  <c r="X5" i="47"/>
  <c r="X9" i="47"/>
  <c r="AB24" i="35"/>
  <c r="AI24" i="58" l="1"/>
  <c r="AH35" i="58"/>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33"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49" i="57" l="1"/>
  <c r="L57" i="57"/>
  <c r="L51" i="57"/>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V162" i="57" l="1"/>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AM166" i="57"/>
  <c r="AC166" i="57" s="1" a="1"/>
  <c r="AC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R176" i="57"/>
  <c r="AR165" i="57" s="1"/>
  <c r="AN165" i="57"/>
  <c r="AS178" i="57"/>
  <c r="AS167" i="57" s="1"/>
  <c r="AO167" i="57"/>
  <c r="AD102" i="47"/>
  <c r="S101" i="47"/>
  <c r="AJ165" i="57" l="1"/>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AD101" i="47"/>
  <c r="T100" i="47"/>
  <c r="Q104" i="47"/>
  <c r="J181" i="57"/>
  <c r="J182" i="57" s="1"/>
  <c r="S105" i="47"/>
  <c r="U101" i="47"/>
  <c r="AE100" i="47"/>
  <c r="AF102" i="47"/>
  <c r="V102" i="47"/>
  <c r="AQ207" i="57" l="1"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130" i="60" l="1"/>
  <c r="S130" i="60" s="1"/>
  <c r="T130" i="60" s="1"/>
  <c r="U130" i="60" s="1"/>
  <c r="V130" i="60" s="1"/>
  <c r="W130" i="60" s="1"/>
  <c r="X130" i="60" s="1"/>
  <c r="Y130" i="60" s="1"/>
  <c r="Z130" i="60" s="1"/>
  <c r="AA130" i="60" s="1"/>
  <c r="AB130" i="60" s="1"/>
  <c r="AC130" i="60" s="1"/>
  <c r="AD130" i="60" s="1"/>
  <c r="AE130" i="60" s="1"/>
  <c r="AF130" i="60" s="1"/>
  <c r="AG130" i="60" s="1"/>
  <c r="AH130" i="60" s="1"/>
  <c r="AI130" i="60" s="1"/>
  <c r="AJ130" i="60" s="1"/>
  <c r="AK130" i="60" s="1"/>
  <c r="AL130" i="60" s="1"/>
  <c r="AM130" i="60" s="1"/>
  <c r="AN130" i="60" s="1"/>
  <c r="R85" i="60"/>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R131" i="60" l="1"/>
  <c r="S131"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S132" i="60" l="1"/>
  <c r="T131" i="60"/>
  <c r="U131" i="60" s="1"/>
  <c r="V131" i="60" s="1"/>
  <c r="W131" i="60" s="1"/>
  <c r="X131" i="60" s="1"/>
  <c r="Y131" i="60" s="1"/>
  <c r="Z131" i="60" s="1"/>
  <c r="AA131" i="60" s="1"/>
  <c r="AB131" i="60" s="1"/>
  <c r="AC131" i="60" s="1"/>
  <c r="AD131" i="60" s="1"/>
  <c r="AE131" i="60" s="1"/>
  <c r="AF131" i="60" s="1"/>
  <c r="AG131" i="60" s="1"/>
  <c r="AH131" i="60" s="1"/>
  <c r="AI131" i="60" s="1"/>
  <c r="AJ131" i="60" s="1"/>
  <c r="AK131" i="60" s="1"/>
  <c r="AL131" i="60" s="1"/>
  <c r="AM131" i="60" s="1"/>
  <c r="AN131" i="60" s="1"/>
  <c r="R132" i="60"/>
  <c r="R133" i="60" s="1"/>
  <c r="O98" i="58"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X133" i="60" l="1"/>
  <c r="Y133" i="60"/>
  <c r="Z133" i="60" s="1"/>
  <c r="AA133" i="60" s="1"/>
  <c r="S133" i="60"/>
  <c r="S125" i="60" s="1"/>
  <c r="S124" i="60" s="1"/>
  <c r="P67" i="47" s="1"/>
  <c r="K75" i="58"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T132" i="60" l="1"/>
  <c r="T133" i="60"/>
  <c r="P158" i="58"/>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T125" i="60" l="1"/>
  <c r="T124" i="60" s="1"/>
  <c r="Q67" i="47" s="1"/>
  <c r="U133" i="60"/>
  <c r="U132" i="60"/>
  <c r="L158" i="58"/>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AC164"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U125" i="60" l="1"/>
  <c r="U124" i="60" s="1"/>
  <c r="R67" i="47" s="1"/>
  <c r="V133" i="60"/>
  <c r="V132" i="60"/>
  <c r="P156" i="58"/>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P238" i="58"/>
  <c r="P253" i="58" s="1"/>
  <c r="M117" i="47" s="1"/>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V125" i="60" l="1"/>
  <c r="V124" i="60" s="1"/>
  <c r="S67" i="47" s="1"/>
  <c r="W132" i="60"/>
  <c r="L159" i="58"/>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W125" i="60" l="1"/>
  <c r="W124" i="60" s="1"/>
  <c r="L235" i="58"/>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X132" i="60" l="1"/>
  <c r="T67" i="47"/>
  <c r="AD241" i="58"/>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X125" i="60" l="1"/>
  <c r="X124" i="60"/>
  <c r="AO248" i="58"/>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U67" i="47" l="1"/>
  <c r="Y132" i="60"/>
  <c r="AL109" i="47"/>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Y125" i="60" l="1"/>
  <c r="Y124" i="60"/>
  <c r="AG238" i="58"/>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V67" i="47" l="1"/>
  <c r="Z132" i="60"/>
  <c r="Y234" i="58"/>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Z125" i="60" l="1"/>
  <c r="Z124" i="60" s="1"/>
  <c r="AI238" i="58"/>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W67" i="47" l="1"/>
  <c r="AA132" i="60"/>
  <c r="AI233" i="58"/>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A125" i="60" l="1"/>
  <c r="AA124" i="60"/>
  <c r="AK238" i="58"/>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X67" i="47" l="1"/>
  <c r="AB132" i="60"/>
  <c r="AL234" i="58"/>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B125" i="60" l="1"/>
  <c r="AB124" i="60"/>
  <c r="AM237" i="58"/>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Y67" i="47" l="1"/>
  <c r="AC132" i="60"/>
  <c r="AN237" i="58"/>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C125" i="60" l="1"/>
  <c r="AC124" i="60"/>
  <c r="AO235" i="58"/>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D132" i="60" l="1"/>
  <c r="Z67" i="47"/>
  <c r="AP237" i="58"/>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D125" i="60" l="1"/>
  <c r="AD124" i="60"/>
  <c r="AP233" i="58"/>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A67" i="47" l="1"/>
  <c r="AE132" i="60"/>
  <c r="AR237" i="58"/>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E125" i="60" l="1"/>
  <c r="AE124" i="60" s="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F132" i="60" l="1"/>
  <c r="AB67" i="47"/>
  <c r="AS233" i="58"/>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F125" i="60" l="1"/>
  <c r="AF124" i="60" s="1"/>
  <c r="AU228" i="58"/>
  <c r="AT233" i="58"/>
  <c r="AT220" i="58"/>
  <c r="AU197" i="58"/>
  <c r="AU174" i="58"/>
  <c r="AU233" i="58" s="1"/>
  <c r="AU186" i="58"/>
  <c r="AU208" i="58"/>
  <c r="AU222" i="58"/>
  <c r="AU221" i="58"/>
  <c r="AU224" i="58"/>
  <c r="AU225" i="58"/>
  <c r="AG132" i="60" l="1"/>
  <c r="AC67" i="47"/>
  <c r="AU220" i="58"/>
  <c r="AG125" i="60" l="1"/>
  <c r="AG124" i="60" s="1"/>
  <c r="G59" i="58"/>
  <c r="E59" i="58" s="1"/>
  <c r="F73" i="58" s="1"/>
  <c r="AD67" i="47" l="1"/>
  <c r="AH132" i="60"/>
  <c r="O73" i="58" a="1"/>
  <c r="O73" i="58" s="1"/>
  <c r="O165" i="58" s="1"/>
  <c r="K73" i="58" a="1"/>
  <c r="K73" i="58" s="1"/>
  <c r="K165" i="58" s="1"/>
  <c r="G73" i="58"/>
  <c r="F84" i="58"/>
  <c r="AH125" i="60" l="1"/>
  <c r="AH124" i="60" s="1"/>
  <c r="L73" i="58"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AI132" i="60" l="1"/>
  <c r="AE67" i="47"/>
  <c r="O95" i="58"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AI125" i="60" l="1"/>
  <c r="AI124" i="60" s="1"/>
  <c r="L95" i="58"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AF67" i="47" l="1"/>
  <c r="AJ132" i="60"/>
  <c r="L154" i="58"/>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AJ125" i="60" l="1"/>
  <c r="AJ124" i="60" s="1"/>
  <c r="S154" i="58"/>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G67" i="47" l="1"/>
  <c r="AK132" i="60"/>
  <c r="AC154" i="58"/>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K125" i="60" l="1"/>
  <c r="AK124" i="60" s="1"/>
  <c r="AD236" i="58"/>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H67" i="47" l="1"/>
  <c r="AL132" i="60"/>
  <c r="AK122" i="47"/>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AL125" i="60" l="1"/>
  <c r="AL124" i="60"/>
  <c r="W236" i="58"/>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AI67" i="47" l="1"/>
  <c r="AM132" i="60"/>
  <c r="X236" i="58"/>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AM125" i="60" l="1"/>
  <c r="AM124" i="60" s="1"/>
  <c r="X245" i="58"/>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AJ67" i="47" l="1"/>
  <c r="AN132" i="60"/>
  <c r="Z236" i="58"/>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N125" i="60" l="1"/>
  <c r="AN124" i="60"/>
  <c r="AO125" i="60"/>
  <c r="AP125" i="60" s="1"/>
  <c r="AJ236" i="58"/>
  <c r="AJ251" i="58" s="1"/>
  <c r="AG113" i="47" s="1"/>
  <c r="AA223" i="58"/>
  <c r="AA261" i="58" s="1"/>
  <c r="X122" i="47" s="1"/>
  <c r="AK189" i="58"/>
  <c r="AK211" i="58"/>
  <c r="AK177" i="58"/>
  <c r="AK200" i="58"/>
  <c r="AM165" i="58"/>
  <c r="AJ223" i="58"/>
  <c r="AI261" i="58"/>
  <c r="AF122" i="47" s="1"/>
  <c r="AI245" i="58"/>
  <c r="AK154" i="58"/>
  <c r="Z261" i="58"/>
  <c r="W122" i="47" s="1"/>
  <c r="Z245" i="58"/>
  <c r="AO124" i="60" l="1"/>
  <c r="AK67" i="47"/>
  <c r="AA245" i="58"/>
  <c r="AL154" i="58"/>
  <c r="AJ261" i="58"/>
  <c r="AG122" i="47" s="1"/>
  <c r="AJ245" i="58"/>
  <c r="AN165" i="58"/>
  <c r="AK236" i="58"/>
  <c r="AK251" i="58" s="1"/>
  <c r="AH113" i="47" s="1"/>
  <c r="AK223" i="58"/>
  <c r="AL189" i="58"/>
  <c r="AL177" i="58"/>
  <c r="AL236" i="58" s="1"/>
  <c r="AL251" i="58" s="1"/>
  <c r="AI113" i="47" s="1"/>
  <c r="AL211" i="58"/>
  <c r="AL200" i="58"/>
  <c r="AL67" i="47" l="1"/>
  <c r="AP124" i="60"/>
  <c r="AM67" i="47" s="1"/>
  <c r="AM211" i="58"/>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<sst xmlns="http://schemas.openxmlformats.org/spreadsheetml/2006/main" count="4338" uniqueCount="694">
  <si>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</si>
  <si>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</si>
  <si>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</si>
  <si>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</si>
  <si>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</si>
  <si>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</si>
  <si>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</si>
  <si>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</si>
  <si>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</si>
  <si>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</si>
  <si>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</si>
  <si>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</si>
  <si>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</si>
  <si>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</si>
  <si>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</si>
  <si>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</si>
  <si>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</si>
  <si>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</si>
  <si>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</si>
  <si>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</si>
  <si>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</si>
  <si>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</si>
  <si>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</si>
  <si>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</si>
  <si>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</si>
  <si>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</si>
  <si>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</si>
  <si>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</si>
  <si>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</si>
  <si>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</si>
  <si>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</si>
  <si>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</si>
  <si>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</si>
  <si>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</si>
  <si>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</si>
  <si>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</si>
  <si>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</si>
  <si>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</si>
  <si>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</si>
  <si>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</si>
  <si>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</si>
  <si>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</si>
  <si>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</si>
  <si>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</si>
  <si>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</si>
  <si>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</si>
  <si>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</si>
  <si>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</si>
  <si>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</si>
  <si>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</si>
  <si>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</si>
  <si>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</si>
  <si>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</si>
  <si>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</si>
  <si>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</si>
  <si>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</si>
  <si>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</si>
  <si>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</si>
  <si>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</si>
  <si>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</si>
  <si>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</si>
  <si>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</si>
  <si>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</si>
  <si>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</si>
  <si>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</si>
  <si>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</si>
  <si>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</si>
  <si>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</si>
  <si>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</si>
  <si>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</si>
  <si>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</si>
  <si>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</si>
  <si>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</si>
  <si>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</si>
  <si>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</si>
  <si>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</si>
  <si>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</si>
  <si>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</si>
  <si>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</si>
  <si>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</si>
  <si>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</si>
  <si>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</si>
  <si>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</si>
  <si>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</si>
  <si>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</si>
  <si>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</si>
  <si>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</si>
  <si>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</si>
  <si>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</si>
  <si>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</si>
  <si>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</si>
  <si>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</si>
  <si>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</si>
  <si>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</si>
  <si>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</si>
  <si>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</si>
  <si>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</si>
  <si>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</si>
  <si>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</si>
  <si>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</si>
  <si>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</si>
  <si>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</si>
  <si>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</si>
  <si>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</si>
  <si>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</si>
  <si>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</si>
  <si>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</si>
  <si>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</si>
  <si>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</si>
  <si>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</si>
  <si>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</si>
  <si>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</si>
  <si>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</si>
  <si>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</si>
  <si>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</si>
  <si>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</si>
  <si>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</si>
  <si>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</si>
  <si>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</si>
  <si>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</si>
  <si>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</si>
  <si>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</si>
  <si>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</si>
  <si>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</si>
  <si>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</si>
  <si>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</si>
  <si>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</si>
  <si>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</si>
  <si>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</si>
  <si>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</si>
  <si>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</si>
  <si>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</si>
  <si>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</si>
  <si>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</si>
  <si>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</si>
  <si>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</si>
  <si>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</si>
  <si>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</si>
  <si>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</si>
  <si>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</si>
  <si>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</si>
  <si>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</si>
  <si>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</si>
  <si>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</si>
  <si>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</si>
  <si>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</si>
  <si>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</si>
  <si>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</si>
  <si>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</si>
  <si>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</si>
  <si>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</si>
  <si>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</si>
  <si>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</si>
  <si>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</si>
  <si>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</si>
  <si>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</si>
  <si>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</si>
  <si>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</si>
  <si>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</si>
  <si>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</si>
  <si>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</si>
  <si>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</si>
  <si>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</si>
  <si>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</si>
  <si>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</si>
  <si>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</si>
  <si>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</si>
  <si>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</si>
  <si>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</si>
  <si>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</si>
  <si>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</si>
  <si>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</si>
  <si>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</si>
  <si>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</si>
  <si>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</si>
  <si>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</si>
  <si>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</si>
  <si>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</si>
  <si>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</si>
  <si>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</si>
  <si>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</si>
  <si>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</si>
  <si>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</si>
  <si>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</si>
  <si>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</si>
  <si>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</si>
  <si>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</si>
  <si>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</si>
  <si>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</si>
  <si>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</si>
  <si>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</si>
  <si>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</si>
  <si>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</si>
  <si>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</si>
  <si>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</si>
  <si>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</si>
  <si>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</si>
  <si>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</si>
  <si>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</si>
  <si>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</si>
  <si>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</si>
  <si>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</si>
  <si>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</si>
  <si>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</si>
  <si>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</si>
  <si>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</si>
  <si>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</si>
  <si>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</si>
  <si>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</si>
  <si>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</si>
  <si>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</si>
  <si>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</si>
  <si>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</si>
  <si>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</si>
  <si>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</si>
  <si>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</si>
  <si>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</si>
  <si>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</si>
  <si>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</si>
  <si>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</si>
  <si>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</si>
  <si>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</si>
  <si>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</si>
  <si>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</si>
  <si>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</si>
  <si>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</si>
  <si>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</si>
  <si>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</si>
  <si>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</si>
  <si>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</si>
  <si>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</si>
  <si>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</si>
  <si>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</si>
  <si>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</si>
  <si>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</si>
  <si>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</si>
  <si>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</si>
  <si>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</si>
  <si>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</si>
  <si>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</si>
  <si>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</si>
  <si>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</si>
  <si>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</si>
  <si>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</si>
  <si>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</si>
  <si>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</si>
  <si>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</si>
  <si>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</si>
  <si>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</si>
  <si>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</si>
  <si>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</si>
  <si>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</si>
  <si>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</si>
  <si>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</si>
  <si>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</si>
  <si>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</si>
  <si>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</si>
  <si>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</si>
  <si>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</si>
  <si>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</si>
  <si>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</si>
  <si>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</si>
  <si>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</si>
  <si>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</si>
  <si>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</si>
  <si>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</si>
  <si>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</si>
  <si>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</si>
  <si>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</si>
  <si>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</si>
  <si>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</si>
  <si>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</si>
  <si>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</si>
  <si>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</si>
  <si>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</si>
  <si>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</si>
  <si>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</si>
  <si>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</si>
  <si>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</si>
  <si>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</si>
  <si>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</si>
  <si>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</si>
  <si>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</si>
  <si>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</si>
  <si>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</si>
  <si>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</si>
  <si>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</si>
  <si>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</si>
  <si>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</si>
  <si>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</si>
  <si>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</si>
  <si>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</si>
  <si>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</si>
  <si>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</si>
  <si>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</si>
  <si>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</si>
  <si>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</si>
  <si>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</si>
  <si>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</si>
  <si>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</si>
  <si>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</si>
  <si>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</si>
  <si>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</si>
  <si>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</si>
  <si>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</si>
  <si>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</si>
  <si>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</si>
  <si>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</si>
  <si>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</si>
  <si>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</si>
  <si>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</si>
  <si>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</si>
  <si>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</si>
  <si>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</si>
  <si>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</si>
  <si>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</si>
  <si>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</si>
  <si>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</si>
  <si>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</si>
  <si>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</si>
  <si>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</si>
  <si>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</si>
  <si>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</si>
  <si>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</si>
  <si>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</si>
  <si>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</si>
  <si>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</si>
  <si>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</si>
  <si>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</si>
  <si>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</si>
  <si>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</si>
  <si>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</si>
  <si>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</si>
  <si>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</si>
  <si>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</si>
  <si>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</si>
  <si>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</si>
  <si>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</si>
  <si>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</si>
  <si>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</si>
  <si>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</si>
  <si>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</si>
  <si>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</si>
  <si>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</si>
  <si>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</si>
  <si>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</si>
  <si>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</si>
  <si>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</si>
  <si>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</si>
  <si>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</si>
  <si>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</si>
  <si>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</si>
  <si>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</si>
  <si>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</si>
  <si>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</si>
  <si>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</si>
  <si>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</si>
  <si>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</si>
  <si>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</si>
  <si>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</si>
  <si>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</si>
  <si>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</si>
  <si>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</si>
  <si>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</si>
  <si>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</si>
  <si>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</si>
  <si>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</si>
  <si>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</si>
  <si>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</si>
  <si>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</si>
  <si>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</si>
  <si>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</si>
  <si>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</si>
  <si>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</si>
  <si>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</si>
  <si>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</si>
  <si>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</si>
  <si>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</si>
  <si>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</si>
  <si>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</si>
  <si>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</si>
  <si>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</si>
  <si>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</si>
  <si>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</si>
  <si>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</si>
  <si>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</si>
  <si>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</si>
  <si>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</si>
  <si>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</si>
  <si>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</si>
  <si>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</si>
  <si>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</si>
  <si>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</si>
  <si>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</si>
  <si>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</si>
  <si>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</si>
  <si>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</si>
  <si>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</si>
  <si>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</si>
  <si>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</si>
  <si>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</si>
  <si>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</si>
  <si>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</si>
  <si>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</si>
  <si>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</si>
  <si>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</si>
  <si>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</si>
  <si>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</si>
  <si>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</si>
  <si>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</si>
  <si>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</si>
  <si>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</si>
  <si>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</si>
  <si>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</si>
  <si>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</si>
  <si>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</si>
  <si>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</si>
  <si>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</si>
  <si>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</si>
  <si>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</si>
  <si>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</si>
  <si>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</si>
  <si>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</si>
  <si>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</si>
  <si>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</si>
  <si>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</si>
  <si>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</si>
  <si>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</si>
  <si>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</si>
  <si>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</si>
  <si>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</si>
  <si>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</si>
  <si>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</si>
  <si>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</si>
  <si>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</si>
  <si>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</si>
  <si>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</si>
  <si>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</si>
  <si>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</si>
  <si>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</si>
  <si>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</si>
  <si>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</si>
  <si>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</si>
  <si>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</si>
  <si>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</si>
  <si>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</si>
  <si>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</si>
  <si>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</si>
  <si>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</si>
  <si>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</si>
  <si>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</si>
  <si>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</si>
  <si>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</si>
  <si>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</si>
  <si>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</si>
  <si>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</si>
  <si>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</si>
  <si>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</si>
  <si>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</si>
  <si>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</si>
  <si>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</si>
  <si>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</si>
  <si>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</si>
  <si>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</si>
  <si>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</si>
  <si>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</si>
  <si>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</si>
  <si>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</si>
  <si>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</si>
  <si>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</si>
  <si>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</si>
  <si>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</si>
  <si>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</si>
  <si>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</si>
  <si>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</si>
  <si>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</si>
  <si>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</si>
  <si>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</si>
  <si>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</si>
  <si>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</si>
  <si>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</si>
  <si>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</si>
  <si>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</si>
  <si>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</si>
  <si>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</si>
  <si>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</si>
  <si>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</si>
  <si>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</si>
  <si>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</si>
  <si>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</si>
  <si>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</si>
  <si>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</si>
  <si>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</si>
  <si>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</si>
  <si>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</si>
  <si>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</si>
  <si>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</si>
  <si>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</si>
  <si>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</si>
  <si>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</si>
  <si>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</si>
  <si>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</si>
  <si>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</si>
  <si>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</si>
  <si>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</si>
  <si>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</si>
  <si>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</si>
  <si>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</si>
  <si>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</si>
  <si>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</si>
  <si>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</si>
  <si>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</si>
  <si>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</si>
  <si>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</si>
  <si>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</si>
  <si>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</si>
  <si>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</si>
  <si>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</si>
  <si>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</si>
  <si>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</si>
  <si>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</si>
  <si>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</si>
  <si>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</si>
  <si>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</si>
  <si>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</si>
  <si>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</si>
  <si>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</si>
  <si>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</si>
  <si>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</si>
  <si>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</si>
  <si>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</si>
  <si>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</si>
  <si>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</si>
  <si>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</si>
  <si>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</si>
  <si>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</si>
  <si>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</si>
  <si>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</si>
  <si>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</si>
  <si>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</si>
  <si>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</si>
  <si>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</si>
  <si>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</si>
  <si>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</si>
  <si>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</si>
  <si>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</si>
  <si>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</si>
  <si>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</si>
  <si>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</si>
  <si>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</si>
  <si>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</si>
  <si>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</si>
  <si>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</si>
  <si>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</si>
  <si>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</si>
  <si>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</si>
  <si>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</si>
  <si>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</si>
  <si>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</si>
  <si>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</si>
  <si>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</si>
  <si>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</si>
  <si>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</si>
  <si>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</si>
  <si>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</si>
  <si>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</si>
  <si>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</si>
  <si>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</si>
  <si>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</si>
  <si>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</si>
  <si>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</si>
  <si>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</si>
  <si>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</si>
  <si>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</si>
  <si>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</si>
  <si>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</si>
  <si>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</si>
  <si>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</si>
  <si>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</si>
  <si>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</si>
  <si>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</si>
  <si>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</si>
  <si>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</si>
  <si>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</si>
  <si>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</si>
  <si>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</si>
  <si>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</si>
  <si>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</si>
  <si>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</si>
  <si>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</si>
  <si>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</si>
  <si>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</si>
  <si>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</si>
  <si>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</si>
  <si>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</si>
  <si>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</si>
  <si>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</si>
  <si>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</si>
  <si>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</si>
  <si>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</si>
  <si>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</si>
  <si>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</si>
  <si>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</si>
  <si>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</si>
  <si>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</si>
  <si>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</si>
  <si>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</si>
  <si>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</si>
  <si>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</si>
  <si>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</si>
  <si>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</si>
  <si>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</si>
  <si>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</si>
  <si>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</si>
  <si>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</si>
  <si>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</si>
  <si>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</si>
  <si>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</si>
  <si>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</si>
  <si>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</si>
  <si>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</si>
  <si>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</si>
  <si>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</si>
  <si>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</si>
  <si>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</si>
  <si>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</si>
  <si>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</si>
  <si>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</si>
  <si>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</si>
  <si>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</si>
  <si>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</si>
  <si>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</si>
  <si>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</si>
  <si>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</si>
  <si>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</si>
  <si>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</si>
  <si>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</si>
  <si>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</si>
  <si>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</si>
  <si>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</si>
  <si>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</si>
  <si>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</si>
  <si>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</si>
  <si>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</si>
  <si>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</si>
  <si>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</si>
  <si>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</si>
  <si>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</si>
  <si>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</si>
  <si>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</si>
  <si>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</si>
  <si>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</si>
  <si>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</si>
  <si>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</si>
  <si>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</si>
  <si>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</si>
  <si>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</si>
  <si>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</si>
  <si>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</si>
  <si>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</si>
  <si>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</si>
  <si>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</si>
  <si>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</si>
  <si>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</si>
  <si>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</si>
  <si>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</si>
  <si>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</si>
  <si>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</si>
  <si>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</si>
  <si>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</si>
  <si>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</si>
  <si>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</si>
  <si>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</si>
  <si>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</si>
  <si>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</si>
  <si>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</si>
  <si>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</si>
  <si>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</si>
  <si>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</si>
  <si>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</si>
  <si>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</si>
  <si>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</si>
  <si>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</si>
  <si>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</si>
  <si>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</si>
  <si>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</si>
  <si>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</si>
  <si>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</si>
  <si>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</si>
  <si>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</si>
  <si>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</si>
  <si>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RHEW</t>
  </si>
  <si>
    <t>Original series without fuel switch</t>
  </si>
  <si>
    <t>Share of LPG (RHEW) - User specified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</si>
</sst>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4">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174" fontId="16" fillId="15" borderId="0" xfId="4431" applyNumberFormat="1"/>
    <xf numFmtId="9" fontId="19" fillId="5" borderId="5" xfId="45" applyFont="1" applyFill="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27.268179044262631</c:v>
                </c:pt>
                <c:pt idx="3">
                  <c:v>24.363641895847387</c:v>
                </c:pt>
                <c:pt idx="4" formatCode="0.000">
                  <c:v>20.711110331567543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21.60781205322996</c:v>
                </c:pt>
                <c:pt idx="3">
                  <c:v>24.637054970594811</c:v>
                </c:pt>
                <c:pt idx="4" formatCode="0.000">
                  <c:v>27.181128980417853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12.021367799432369</c:v>
                </c:pt>
                <c:pt idx="2">
                  <c:v>17.164799763201472</c:v>
                </c:pt>
                <c:pt idx="3">
                  <c:v>22.424914126799209</c:v>
                </c:pt>
                <c:pt idx="4" formatCode="0.000">
                  <c:v>27.625669642404802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27.268179044262631</c:v>
                </c:pt>
                <c:pt idx="3">
                  <c:v>24.363641895847387</c:v>
                </c:pt>
                <c:pt idx="4">
                  <c:v>20.711110331567543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21.60781205322996</c:v>
                </c:pt>
                <c:pt idx="3">
                  <c:v>24.637054970594811</c:v>
                </c:pt>
                <c:pt idx="4">
                  <c:v>27.181128980417853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12.021367799432369</c:v>
                </c:pt>
                <c:pt idx="2">
                  <c:v>17.164799763201472</c:v>
                </c:pt>
                <c:pt idx="3">
                  <c:v>22.424914126799209</c:v>
                </c:pt>
                <c:pt idx="4">
                  <c:v>27.625669642404802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9"/>
                <c:pt idx="0">
                  <c:v>10.675871970797223</c:v>
                </c:pt>
                <c:pt idx="1">
                  <c:v>16.362877742831945</c:v>
                </c:pt>
                <c:pt idx="2">
                  <c:v>18.258546333510182</c:v>
                </c:pt>
                <c:pt idx="3">
                  <c:v>20.154214924188423</c:v>
                </c:pt>
                <c:pt idx="4">
                  <c:v>20.115619104279475</c:v>
                </c:pt>
                <c:pt idx="5">
                  <c:v>20.303949672683693</c:v>
                </c:pt>
                <c:pt idx="6">
                  <c:v>21.126818187459595</c:v>
                </c:pt>
                <c:pt idx="7">
                  <c:v>22.917911510773006</c:v>
                </c:pt>
                <c:pt idx="8">
                  <c:v>22.882998279601509</c:v>
                </c:pt>
                <c:pt idx="9">
                  <c:v>22.787073927250443</c:v>
                </c:pt>
                <c:pt idx="10">
                  <c:v>22.626649588119761</c:v>
                </c:pt>
                <c:pt idx="11">
                  <c:v>22.461327195838408</c:v>
                </c:pt>
                <c:pt idx="12">
                  <c:v>22.249415663441727</c:v>
                </c:pt>
                <c:pt idx="13">
                  <c:v>21.983655998891244</c:v>
                </c:pt>
                <c:pt idx="14">
                  <c:v>21.715941580164461</c:v>
                </c:pt>
                <c:pt idx="15">
                  <c:v>21.477192524420889</c:v>
                </c:pt>
                <c:pt idx="16">
                  <c:v>21.338032188098133</c:v>
                </c:pt>
                <c:pt idx="17">
                  <c:v>21.168391760367712</c:v>
                </c:pt>
                <c:pt idx="18">
                  <c:v>20.924886940712135</c:v>
                </c:pt>
                <c:pt idx="19">
                  <c:v>20.686722377601608</c:v>
                </c:pt>
                <c:pt idx="20">
                  <c:v>20.475641915229289</c:v>
                </c:pt>
                <c:pt idx="21">
                  <c:v>20.281970654395099</c:v>
                </c:pt>
                <c:pt idx="22">
                  <c:v>20.05186411081538</c:v>
                </c:pt>
                <c:pt idx="23">
                  <c:v>19.793256398538166</c:v>
                </c:pt>
                <c:pt idx="24">
                  <c:v>19.550123960248687</c:v>
                </c:pt>
                <c:pt idx="25">
                  <c:v>19.313747356478999</c:v>
                </c:pt>
                <c:pt idx="26">
                  <c:v>19.065159215399518</c:v>
                </c:pt>
                <c:pt idx="27">
                  <c:v>17.584529061157181</c:v>
                </c:pt>
                <c:pt idx="28">
                  <c:v>16.206961901961886</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9"/>
                <c:pt idx="0" formatCode="0.00">
                  <c:v>4.742986727829742E-2</c:v>
                </c:pt>
                <c:pt idx="1">
                  <c:v>4.2287971795668518E-2</c:v>
                </c:pt>
                <c:pt idx="2">
                  <c:v>4.0574006634792215E-2</c:v>
                </c:pt>
                <c:pt idx="3">
                  <c:v>3.8860041473915911E-2</c:v>
                </c:pt>
                <c:pt idx="4">
                  <c:v>3.8785623533647673E-2</c:v>
                </c:pt>
                <c:pt idx="5">
                  <c:v>3.9148750240717303E-2</c:v>
                </c:pt>
                <c:pt idx="6">
                  <c:v>4.0735351590958625E-2</c:v>
                </c:pt>
                <c:pt idx="7">
                  <c:v>4.4188820807667187E-2</c:v>
                </c:pt>
                <c:pt idx="8">
                  <c:v>4.412150339458927E-2</c:v>
                </c:pt>
                <c:pt idx="9">
                  <c:v>4.3936548320688225E-2</c:v>
                </c:pt>
                <c:pt idx="10">
                  <c:v>4.3627228583080289E-2</c:v>
                </c:pt>
                <c:pt idx="11">
                  <c:v>4.3308464739150551E-2</c:v>
                </c:pt>
                <c:pt idx="12">
                  <c:v>4.2899870756764623E-2</c:v>
                </c:pt>
                <c:pt idx="13">
                  <c:v>4.2387450321368196E-2</c:v>
                </c:pt>
                <c:pt idx="14">
                  <c:v>4.1871260856582736E-2</c:v>
                </c:pt>
                <c:pt idx="15">
                  <c:v>4.1410920513733733E-2</c:v>
                </c:pt>
                <c:pt idx="16">
                  <c:v>4.114260063814601E-2</c:v>
                </c:pt>
                <c:pt idx="17">
                  <c:v>4.0815511040160964E-2</c:v>
                </c:pt>
                <c:pt idx="18">
                  <c:v>4.0346000943810974E-2</c:v>
                </c:pt>
                <c:pt idx="19">
                  <c:v>3.9886787581499127E-2</c:v>
                </c:pt>
                <c:pt idx="20">
                  <c:v>3.9479796014078791E-2</c:v>
                </c:pt>
                <c:pt idx="21">
                  <c:v>3.9106371732526166E-2</c:v>
                </c:pt>
                <c:pt idx="22">
                  <c:v>3.866269531741582E-2</c:v>
                </c:pt>
                <c:pt idx="23">
                  <c:v>3.8164064809486385E-2</c:v>
                </c:pt>
                <c:pt idx="24">
                  <c:v>3.7695272714576053E-2</c:v>
                </c:pt>
                <c:pt idx="25">
                  <c:v>3.7239506778740508E-2</c:v>
                </c:pt>
                <c:pt idx="26">
                  <c:v>3.6760195353879276E-2</c:v>
                </c:pt>
                <c:pt idx="27">
                  <c:v>3.3905340951570932E-2</c:v>
                </c:pt>
                <c:pt idx="28">
                  <c:v>3.1249205887972604E-2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9"/>
                <c:pt idx="0" formatCode="0.00">
                  <c:v>10.057139730159809</c:v>
                </c:pt>
                <c:pt idx="1">
                  <c:v>11.72053355251486</c:v>
                </c:pt>
                <c:pt idx="2">
                  <c:v>12.274998159966543</c:v>
                </c:pt>
                <c:pt idx="3">
                  <c:v>12.829462767418228</c:v>
                </c:pt>
                <c:pt idx="4">
                  <c:v>12.804894028999867</c:v>
                </c:pt>
                <c:pt idx="5">
                  <c:v>12.92477863003232</c:v>
                </c:pt>
                <c:pt idx="6">
                  <c:v>13.448587719719463</c:v>
                </c:pt>
                <c:pt idx="7">
                  <c:v>14.588734591768665</c:v>
                </c:pt>
                <c:pt idx="8">
                  <c:v>14.566510059526161</c:v>
                </c:pt>
                <c:pt idx="9">
                  <c:v>14.505447998234967</c:v>
                </c:pt>
                <c:pt idx="10">
                  <c:v>14.403327519039587</c:v>
                </c:pt>
                <c:pt idx="11">
                  <c:v>14.298089111869055</c:v>
                </c:pt>
                <c:pt idx="12">
                  <c:v>14.163193700408158</c:v>
                </c:pt>
                <c:pt idx="13">
                  <c:v>13.99402046621088</c:v>
                </c:pt>
                <c:pt idx="14">
                  <c:v>13.823602904411729</c:v>
                </c:pt>
                <c:pt idx="15">
                  <c:v>13.671623671633862</c:v>
                </c:pt>
                <c:pt idx="16">
                  <c:v>13.583039107051716</c:v>
                </c:pt>
                <c:pt idx="17">
                  <c:v>13.475051990728753</c:v>
                </c:pt>
                <c:pt idx="18">
                  <c:v>13.32004540628925</c:v>
                </c:pt>
                <c:pt idx="19">
                  <c:v>13.168438240917713</c:v>
                </c:pt>
                <c:pt idx="20">
                  <c:v>13.034071859338393</c:v>
                </c:pt>
                <c:pt idx="21">
                  <c:v>12.910787561768997</c:v>
                </c:pt>
                <c:pt idx="22">
                  <c:v>12.764309847578689</c:v>
                </c:pt>
                <c:pt idx="23">
                  <c:v>12.599689294086138</c:v>
                </c:pt>
                <c:pt idx="24">
                  <c:v>12.444919754497532</c:v>
                </c:pt>
                <c:pt idx="25">
                  <c:v>12.294450741015275</c:v>
                </c:pt>
                <c:pt idx="26">
                  <c:v>12.136208293348746</c:v>
                </c:pt>
                <c:pt idx="27">
                  <c:v>11.193691330637845</c:v>
                </c:pt>
                <c:pt idx="28">
                  <c:v>10.316780637515137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9"/>
                <c:pt idx="0" formatCode="0.00">
                  <c:v>14.6766565883431</c:v>
                </c:pt>
                <c:pt idx="1">
                  <c:v>12.828825413633773</c:v>
                </c:pt>
                <c:pt idx="2">
                  <c:v>12.212881688730663</c:v>
                </c:pt>
                <c:pt idx="3">
                  <c:v>11.596937963827553</c:v>
                </c:pt>
                <c:pt idx="4">
                  <c:v>11.574729540883233</c:v>
                </c:pt>
                <c:pt idx="5">
                  <c:v>11.683096844035036</c:v>
                </c:pt>
                <c:pt idx="6">
                  <c:v>12.156583663250711</c:v>
                </c:pt>
                <c:pt idx="7">
                  <c:v>13.187196775000475</c:v>
                </c:pt>
                <c:pt idx="8">
                  <c:v>13.167107350652484</c:v>
                </c:pt>
                <c:pt idx="9">
                  <c:v>13.111911513572245</c:v>
                </c:pt>
                <c:pt idx="10">
                  <c:v>13.019601735405013</c:v>
                </c:pt>
                <c:pt idx="11">
                  <c:v>12.924473568193823</c:v>
                </c:pt>
                <c:pt idx="12">
                  <c:v>12.802537541200557</c:v>
                </c:pt>
                <c:pt idx="13">
                  <c:v>12.649616757400606</c:v>
                </c:pt>
                <c:pt idx="14">
                  <c:v>12.495571188388116</c:v>
                </c:pt>
                <c:pt idx="15">
                  <c:v>12.358192580548739</c:v>
                </c:pt>
                <c:pt idx="16">
                  <c:v>12.278118323455077</c:v>
                </c:pt>
                <c:pt idx="17">
                  <c:v>12.180505515218833</c:v>
                </c:pt>
                <c:pt idx="18">
                  <c:v>12.040390392994471</c:v>
                </c:pt>
                <c:pt idx="19">
                  <c:v>11.90334810809455</c:v>
                </c:pt>
                <c:pt idx="20">
                  <c:v>11.781890287151597</c:v>
                </c:pt>
                <c:pt idx="21">
                  <c:v>11.670449895862784</c:v>
                </c:pt>
                <c:pt idx="22">
                  <c:v>11.538044276442596</c:v>
                </c:pt>
                <c:pt idx="23">
                  <c:v>11.389238797909822</c:v>
                </c:pt>
                <c:pt idx="24">
                  <c:v>11.249337947668653</c:v>
                </c:pt>
                <c:pt idx="25">
                  <c:v>11.113324472555446</c:v>
                </c:pt>
                <c:pt idx="26">
                  <c:v>10.970284356059416</c:v>
                </c:pt>
                <c:pt idx="27">
                  <c:v>10.118314874206119</c:v>
                </c:pt>
                <c:pt idx="28">
                  <c:v>9.3256488762356078</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9"/>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9"/>
                <c:pt idx="0" formatCode="0.00">
                  <c:v>5.6663373040102876</c:v>
                </c:pt>
                <c:pt idx="1">
                  <c:v>6.7221015918023692</c:v>
                </c:pt>
                <c:pt idx="2">
                  <c:v>7.074023021066397</c:v>
                </c:pt>
                <c:pt idx="3">
                  <c:v>7.4259444503304239</c:v>
                </c:pt>
                <c:pt idx="4">
                  <c:v>7.4117235830956094</c:v>
                </c:pt>
                <c:pt idx="5">
                  <c:v>7.4811151393794724</c:v>
                </c:pt>
                <c:pt idx="6">
                  <c:v>7.7843061048245241</c:v>
                </c:pt>
                <c:pt idx="7">
                  <c:v>8.4442454561867155</c:v>
                </c:pt>
                <c:pt idx="8">
                  <c:v>8.4313814614225286</c:v>
                </c:pt>
                <c:pt idx="9">
                  <c:v>8.3960375438017039</c:v>
                </c:pt>
                <c:pt idx="10">
                  <c:v>8.3369282093351131</c:v>
                </c:pt>
                <c:pt idx="11">
                  <c:v>8.2760141570589489</c:v>
                </c:pt>
                <c:pt idx="12">
                  <c:v>8.1979340495538189</c:v>
                </c:pt>
                <c:pt idx="13">
                  <c:v>8.1000132665556297</c:v>
                </c:pt>
                <c:pt idx="14">
                  <c:v>8.0013722423581743</c:v>
                </c:pt>
                <c:pt idx="15">
                  <c:v>7.9134036843076805</c:v>
                </c:pt>
                <c:pt idx="16">
                  <c:v>7.8621292024630991</c:v>
                </c:pt>
                <c:pt idx="17">
                  <c:v>7.7996241434670033</c:v>
                </c:pt>
                <c:pt idx="18">
                  <c:v>7.7099032949520945</c:v>
                </c:pt>
                <c:pt idx="19">
                  <c:v>7.6221500968072551</c:v>
                </c:pt>
                <c:pt idx="20">
                  <c:v>7.5443762021642202</c:v>
                </c:pt>
                <c:pt idx="21">
                  <c:v>7.473016834905807</c:v>
                </c:pt>
                <c:pt idx="22">
                  <c:v>7.3882326636191475</c:v>
                </c:pt>
                <c:pt idx="23">
                  <c:v>7.2929470614251954</c:v>
                </c:pt>
                <c:pt idx="24">
                  <c:v>7.2033634191150124</c:v>
                </c:pt>
                <c:pt idx="25">
                  <c:v>7.1162690055864157</c:v>
                </c:pt>
                <c:pt idx="26">
                  <c:v>7.0246751760271406</c:v>
                </c:pt>
                <c:pt idx="27">
                  <c:v>6.4791278888593409</c:v>
                </c:pt>
                <c:pt idx="28">
                  <c:v>5.9715547961209898</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9"/>
                <c:pt idx="0" formatCode="0.00">
                  <c:v>1.4352211531349246</c:v>
                </c:pt>
                <c:pt idx="1">
                  <c:v>2.197392318212755</c:v>
                </c:pt>
                <c:pt idx="2">
                  <c:v>2.4514493732386988</c:v>
                </c:pt>
                <c:pt idx="3">
                  <c:v>2.7055064282646422</c:v>
                </c:pt>
                <c:pt idx="4">
                  <c:v>2.7003253165586991</c:v>
                </c:pt>
                <c:pt idx="5">
                  <c:v>2.7256068552032446</c:v>
                </c:pt>
                <c:pt idx="6">
                  <c:v>2.8360689131259713</c:v>
                </c:pt>
                <c:pt idx="7">
                  <c:v>3.0765056911435824</c:v>
                </c:pt>
                <c:pt idx="8">
                  <c:v>3.0718189309933468</c:v>
                </c:pt>
                <c:pt idx="9">
                  <c:v>3.0589420239597986</c:v>
                </c:pt>
                <c:pt idx="10">
                  <c:v>3.0374066239255724</c:v>
                </c:pt>
                <c:pt idx="11">
                  <c:v>3.0152137081143748</c:v>
                </c:pt>
                <c:pt idx="12">
                  <c:v>2.9867666554616545</c:v>
                </c:pt>
                <c:pt idx="13">
                  <c:v>2.9510910172133071</c:v>
                </c:pt>
                <c:pt idx="14">
                  <c:v>2.9151529723165468</c:v>
                </c:pt>
                <c:pt idx="15">
                  <c:v>2.8831032443819145</c:v>
                </c:pt>
                <c:pt idx="16">
                  <c:v>2.8644223289556914</c:v>
                </c:pt>
                <c:pt idx="17">
                  <c:v>2.8416497590766543</c:v>
                </c:pt>
                <c:pt idx="18">
                  <c:v>2.8089616163050444</c:v>
                </c:pt>
                <c:pt idx="19">
                  <c:v>2.7769903507953648</c:v>
                </c:pt>
                <c:pt idx="20">
                  <c:v>2.7486548611730925</c:v>
                </c:pt>
                <c:pt idx="21">
                  <c:v>2.7226563867533242</c:v>
                </c:pt>
                <c:pt idx="22">
                  <c:v>2.691766831631357</c:v>
                </c:pt>
                <c:pt idx="23">
                  <c:v>2.6570512730945124</c:v>
                </c:pt>
                <c:pt idx="24">
                  <c:v>2.6244131188827908</c:v>
                </c:pt>
                <c:pt idx="25">
                  <c:v>2.5926818694446037</c:v>
                </c:pt>
                <c:pt idx="26">
                  <c:v>2.5593113404405834</c:v>
                </c:pt>
                <c:pt idx="27">
                  <c:v>2.3605512093586518</c:v>
                </c:pt>
                <c:pt idx="28">
                  <c:v>2.1756262783410669</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9"/>
                <c:pt idx="0" formatCode="0.00">
                  <c:v>1.9876880086386437</c:v>
                </c:pt>
                <c:pt idx="1">
                  <c:v>2.4660656558101177</c:v>
                </c:pt>
                <c:pt idx="2">
                  <c:v>2.6255248715339423</c:v>
                </c:pt>
                <c:pt idx="3">
                  <c:v>2.7849840872577669</c:v>
                </c:pt>
                <c:pt idx="4">
                  <c:v>2.7796507738697032</c:v>
                </c:pt>
                <c:pt idx="5">
                  <c:v>2.8056749895547544</c:v>
                </c:pt>
                <c:pt idx="6">
                  <c:v>2.9193820095590874</c:v>
                </c:pt>
                <c:pt idx="7">
                  <c:v>3.1668819207679753</c:v>
                </c:pt>
                <c:pt idx="8">
                  <c:v>3.1620574811352178</c:v>
                </c:pt>
                <c:pt idx="9">
                  <c:v>3.1488022987387256</c:v>
                </c:pt>
                <c:pt idx="10">
                  <c:v>3.1266342692040405</c:v>
                </c:pt>
                <c:pt idx="11">
                  <c:v>3.103789408538276</c:v>
                </c:pt>
                <c:pt idx="12">
                  <c:v>3.0745066878840044</c:v>
                </c:pt>
                <c:pt idx="13">
                  <c:v>3.0377830328276234</c:v>
                </c:pt>
                <c:pt idx="14">
                  <c:v>3.0007892625970238</c:v>
                </c:pt>
                <c:pt idx="15">
                  <c:v>2.9677980335367611</c:v>
                </c:pt>
                <c:pt idx="16">
                  <c:v>2.9485683426907445</c:v>
                </c:pt>
                <c:pt idx="17">
                  <c:v>2.9251267998888064</c:v>
                </c:pt>
                <c:pt idx="18">
                  <c:v>2.8914784017516282</c:v>
                </c:pt>
                <c:pt idx="19">
                  <c:v>2.8585679400488773</c:v>
                </c:pt>
                <c:pt idx="20">
                  <c:v>2.8294000597295899</c:v>
                </c:pt>
                <c:pt idx="21">
                  <c:v>2.8026378473779179</c:v>
                </c:pt>
                <c:pt idx="22">
                  <c:v>2.7708408726679634</c:v>
                </c:pt>
                <c:pt idx="23">
                  <c:v>2.7351055008738583</c:v>
                </c:pt>
                <c:pt idx="24">
                  <c:v>2.7015085597734774</c:v>
                </c:pt>
                <c:pt idx="25">
                  <c:v>2.6688451649166258</c:v>
                </c:pt>
                <c:pt idx="26">
                  <c:v>2.6344943345919751</c:v>
                </c:pt>
                <c:pt idx="27">
                  <c:v>2.429895374315433</c:v>
                </c:pt>
                <c:pt idx="28">
                  <c:v>2.2395380405309582</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9"/>
                <c:pt idx="0" formatCode="0.00">
                  <c:v>16.048370490489006</c:v>
                </c:pt>
                <c:pt idx="1">
                  <c:v>20.840944279495119</c:v>
                </c:pt>
                <c:pt idx="2">
                  <c:v>22.438468875830488</c:v>
                </c:pt>
                <c:pt idx="3">
                  <c:v>24.03599347216586</c:v>
                </c:pt>
                <c:pt idx="4">
                  <c:v>24.68451854066841</c:v>
                </c:pt>
                <c:pt idx="5">
                  <c:v>25.35159957822934</c:v>
                </c:pt>
                <c:pt idx="6">
                  <c:v>26.641342163460667</c:v>
                </c:pt>
                <c:pt idx="7">
                  <c:v>25.486981670497457</c:v>
                </c:pt>
                <c:pt idx="8">
                  <c:v>25.964081137341417</c:v>
                </c:pt>
                <c:pt idx="9">
                  <c:v>26.402453714264393</c:v>
                </c:pt>
                <c:pt idx="10">
                  <c:v>26.870782107968992</c:v>
                </c:pt>
                <c:pt idx="11">
                  <c:v>27.369929730482021</c:v>
                </c:pt>
                <c:pt idx="12">
                  <c:v>27.790964366370137</c:v>
                </c:pt>
                <c:pt idx="13">
                  <c:v>28.2922386312739</c:v>
                </c:pt>
                <c:pt idx="14">
                  <c:v>28.784111473530764</c:v>
                </c:pt>
                <c:pt idx="15">
                  <c:v>29.281286769365721</c:v>
                </c:pt>
                <c:pt idx="16">
                  <c:v>29.809610090796664</c:v>
                </c:pt>
                <c:pt idx="17">
                  <c:v>30.15083059222361</c:v>
                </c:pt>
                <c:pt idx="18">
                  <c:v>30.625380618371612</c:v>
                </c:pt>
                <c:pt idx="19">
                  <c:v>31.071462137653153</c:v>
                </c:pt>
                <c:pt idx="20">
                  <c:v>31.536408549861349</c:v>
                </c:pt>
                <c:pt idx="21">
                  <c:v>31.964121607036237</c:v>
                </c:pt>
                <c:pt idx="22">
                  <c:v>32.353282604340784</c:v>
                </c:pt>
                <c:pt idx="23">
                  <c:v>32.777153449466816</c:v>
                </c:pt>
                <c:pt idx="24">
                  <c:v>33.203258644348054</c:v>
                </c:pt>
                <c:pt idx="25">
                  <c:v>33.602415857919006</c:v>
                </c:pt>
                <c:pt idx="26">
                  <c:v>33.988679679818532</c:v>
                </c:pt>
                <c:pt idx="27">
                  <c:v>35.851053343386347</c:v>
                </c:pt>
                <c:pt idx="28">
                  <c:v>37.498422086320915</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9"/>
                <c:pt idx="0" formatCode="0.00">
                  <c:v>3.3422499241462768E-2</c:v>
                </c:pt>
                <c:pt idx="1">
                  <c:v>5.5878501397382103E-2</c:v>
                </c:pt>
                <c:pt idx="2">
                  <c:v>6.3363835449355213E-2</c:v>
                </c:pt>
                <c:pt idx="3">
                  <c:v>7.084916950132833E-2</c:v>
                </c:pt>
                <c:pt idx="4">
                  <c:v>7.276078020955247E-2</c:v>
                </c:pt>
                <c:pt idx="5">
                  <c:v>7.4727087013388427E-2</c:v>
                </c:pt>
                <c:pt idx="6">
                  <c:v>7.8528768484967801E-2</c:v>
                </c:pt>
                <c:pt idx="7">
                  <c:v>7.5126143071281598E-2</c:v>
                </c:pt>
                <c:pt idx="8">
                  <c:v>7.6532454860913451E-2</c:v>
                </c:pt>
                <c:pt idx="9">
                  <c:v>7.782461418202144E-2</c:v>
                </c:pt>
                <c:pt idx="10">
                  <c:v>7.9205072110098584E-2</c:v>
                </c:pt>
                <c:pt idx="11">
                  <c:v>8.0676373662687331E-2</c:v>
                </c:pt>
                <c:pt idx="12">
                  <c:v>8.1917427181798619E-2</c:v>
                </c:pt>
                <c:pt idx="13">
                  <c:v>8.3394997285233183E-2</c:v>
                </c:pt>
                <c:pt idx="14">
                  <c:v>8.4844855491198842E-2</c:v>
                </c:pt>
                <c:pt idx="15">
                  <c:v>8.631034335827098E-2</c:v>
                </c:pt>
                <c:pt idx="16">
                  <c:v>8.786764402050122E-2</c:v>
                </c:pt>
                <c:pt idx="17">
                  <c:v>8.8873435154989633E-2</c:v>
                </c:pt>
                <c:pt idx="18">
                  <c:v>9.0272232141615283E-2</c:v>
                </c:pt>
                <c:pt idx="19">
                  <c:v>9.1587114557754506E-2</c:v>
                </c:pt>
                <c:pt idx="20">
                  <c:v>9.295760366217698E-2</c:v>
                </c:pt>
                <c:pt idx="21">
                  <c:v>9.4218342683462145E-2</c:v>
                </c:pt>
                <c:pt idx="22">
                  <c:v>9.5365444570191485E-2</c:v>
                </c:pt>
                <c:pt idx="23">
                  <c:v>9.6614858179318225E-2</c:v>
                </c:pt>
                <c:pt idx="24">
                  <c:v>9.7870857820543666E-2</c:v>
                </c:pt>
                <c:pt idx="25">
                  <c:v>9.9047424835121828E-2</c:v>
                </c:pt>
                <c:pt idx="26">
                  <c:v>0.1001859869262491</c:v>
                </c:pt>
                <c:pt idx="27">
                  <c:v>0.10567557184886625</c:v>
                </c:pt>
                <c:pt idx="28">
                  <c:v>0.11053140222818962</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9"/>
                <c:pt idx="0" formatCode="0.00">
                  <c:v>9.0463558635584818</c:v>
                </c:pt>
                <c:pt idx="1">
                  <c:v>8.808989075859543</c:v>
                </c:pt>
                <c:pt idx="2">
                  <c:v>8.7298668132932313</c:v>
                </c:pt>
                <c:pt idx="3">
                  <c:v>8.6507445507269178</c:v>
                </c:pt>
                <c:pt idx="4">
                  <c:v>8.8841538628427248</c:v>
                </c:pt>
                <c:pt idx="5">
                  <c:v>9.124241615290158</c:v>
                </c:pt>
                <c:pt idx="6">
                  <c:v>9.5884301937215266</c:v>
                </c:pt>
                <c:pt idx="7">
                  <c:v>9.1729667032841551</c:v>
                </c:pt>
                <c:pt idx="8">
                  <c:v>9.3446785827092569</c:v>
                </c:pt>
                <c:pt idx="9">
                  <c:v>9.5024523475172753</c:v>
                </c:pt>
                <c:pt idx="10">
                  <c:v>9.6710074482033495</c:v>
                </c:pt>
                <c:pt idx="11">
                  <c:v>9.8506546335990031</c:v>
                </c:pt>
                <c:pt idx="12">
                  <c:v>10.002188336014683</c:v>
                </c:pt>
                <c:pt idx="13">
                  <c:v>10.182600916861716</c:v>
                </c:pt>
                <c:pt idx="14">
                  <c:v>10.359629851186048</c:v>
                </c:pt>
                <c:pt idx="15">
                  <c:v>10.538567180578356</c:v>
                </c:pt>
                <c:pt idx="16">
                  <c:v>10.728714931250002</c:v>
                </c:pt>
                <c:pt idx="17">
                  <c:v>10.851522894096792</c:v>
                </c:pt>
                <c:pt idx="18">
                  <c:v>11.022317209609527</c:v>
                </c:pt>
                <c:pt idx="19">
                  <c:v>11.182865483870522</c:v>
                </c:pt>
                <c:pt idx="20">
                  <c:v>11.350203382611749</c:v>
                </c:pt>
                <c:pt idx="21">
                  <c:v>11.504140701779152</c:v>
                </c:pt>
                <c:pt idx="22">
                  <c:v>11.644202829050331</c:v>
                </c:pt>
                <c:pt idx="23">
                  <c:v>11.796757305649447</c:v>
                </c:pt>
                <c:pt idx="24">
                  <c:v>11.950115942434063</c:v>
                </c:pt>
                <c:pt idx="25">
                  <c:v>12.093775787165713</c:v>
                </c:pt>
                <c:pt idx="26">
                  <c:v>12.232795198046722</c:v>
                </c:pt>
                <c:pt idx="27">
                  <c:v>12.903078240026383</c:v>
                </c:pt>
                <c:pt idx="28">
                  <c:v>13.49597930702334</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9"/>
                <c:pt idx="0" formatCode="0.00">
                  <c:v>13.162661948752438</c:v>
                </c:pt>
                <c:pt idx="1">
                  <c:v>13.078673088567156</c:v>
                </c:pt>
                <c:pt idx="2">
                  <c:v>13.050676801838728</c:v>
                </c:pt>
                <c:pt idx="3">
                  <c:v>13.0226805151103</c:v>
                </c:pt>
                <c:pt idx="4">
                  <c:v>13.374050837411678</c:v>
                </c:pt>
                <c:pt idx="5">
                  <c:v>13.735474767731189</c:v>
                </c:pt>
                <c:pt idx="6">
                  <c:v>14.434256187090865</c:v>
                </c:pt>
                <c:pt idx="7">
                  <c:v>13.808824668458882</c:v>
                </c:pt>
                <c:pt idx="8">
                  <c:v>14.067316747757923</c:v>
                </c:pt>
                <c:pt idx="9">
                  <c:v>14.304826631527213</c:v>
                </c:pt>
                <c:pt idx="10">
                  <c:v>14.558566550970626</c:v>
                </c:pt>
                <c:pt idx="11">
                  <c:v>14.829004301978982</c:v>
                </c:pt>
                <c:pt idx="12">
                  <c:v>15.057120504261869</c:v>
                </c:pt>
                <c:pt idx="13">
                  <c:v>15.328710468281786</c:v>
                </c:pt>
                <c:pt idx="14">
                  <c:v>15.595206749627014</c:v>
                </c:pt>
                <c:pt idx="15">
                  <c:v>15.864575895743723</c:v>
                </c:pt>
                <c:pt idx="16">
                  <c:v>16.15082101524105</c:v>
                </c:pt>
                <c:pt idx="17">
                  <c:v>16.335693988369229</c:v>
                </c:pt>
                <c:pt idx="18">
                  <c:v>16.592804782899904</c:v>
                </c:pt>
                <c:pt idx="19">
                  <c:v>16.834491364984629</c:v>
                </c:pt>
                <c:pt idx="20">
                  <c:v>17.086398929772653</c:v>
                </c:pt>
                <c:pt idx="21">
                  <c:v>17.318133494943833</c:v>
                </c:pt>
                <c:pt idx="22">
                  <c:v>17.528980587355782</c:v>
                </c:pt>
                <c:pt idx="23">
                  <c:v>17.758633445355528</c:v>
                </c:pt>
                <c:pt idx="24">
                  <c:v>17.989496872123929</c:v>
                </c:pt>
                <c:pt idx="25">
                  <c:v>18.205759905880186</c:v>
                </c:pt>
                <c:pt idx="26">
                  <c:v>18.415037311158567</c:v>
                </c:pt>
                <c:pt idx="27">
                  <c:v>19.424069754460099</c:v>
                </c:pt>
                <c:pt idx="28">
                  <c:v>20.316612717356925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9"/>
                <c:pt idx="0" formatCode="0.00">
                  <c:v>8.7188816642673164</c:v>
                </c:pt>
                <c:pt idx="1">
                  <c:v>10.25860199250944</c:v>
                </c:pt>
                <c:pt idx="2">
                  <c:v>10.771842101923482</c:v>
                </c:pt>
                <c:pt idx="3">
                  <c:v>11.285082211337523</c:v>
                </c:pt>
                <c:pt idx="4">
                  <c:v>11.589569676049132</c:v>
                </c:pt>
                <c:pt idx="5">
                  <c:v>11.902769309724233</c:v>
                </c:pt>
                <c:pt idx="6">
                  <c:v>12.508313287869065</c:v>
                </c:pt>
                <c:pt idx="7">
                  <c:v>11.966332234342174</c:v>
                </c:pt>
                <c:pt idx="8">
                  <c:v>12.190334071942699</c:v>
                </c:pt>
                <c:pt idx="9">
                  <c:v>12.39615333943004</c:v>
                </c:pt>
                <c:pt idx="10">
                  <c:v>12.616037091311579</c:v>
                </c:pt>
                <c:pt idx="11">
                  <c:v>12.850390706117484</c:v>
                </c:pt>
                <c:pt idx="12">
                  <c:v>13.048069678085927</c:v>
                </c:pt>
                <c:pt idx="13">
                  <c:v>13.283421767710081</c:v>
                </c:pt>
                <c:pt idx="14">
                  <c:v>13.514359817715</c:v>
                </c:pt>
                <c:pt idx="15">
                  <c:v>13.747787410106421</c:v>
                </c:pt>
                <c:pt idx="16">
                  <c:v>13.995839238021061</c:v>
                </c:pt>
                <c:pt idx="17">
                  <c:v>14.156044865271545</c:v>
                </c:pt>
                <c:pt idx="18">
                  <c:v>14.378849721025652</c:v>
                </c:pt>
                <c:pt idx="19">
                  <c:v>14.588288395731571</c:v>
                </c:pt>
                <c:pt idx="20">
                  <c:v>14.806584281512702</c:v>
                </c:pt>
                <c:pt idx="21">
                  <c:v>15.00739882319872</c:v>
                </c:pt>
                <c:pt idx="22">
                  <c:v>15.190112878813419</c:v>
                </c:pt>
                <c:pt idx="23">
                  <c:v>15.389123472645361</c:v>
                </c:pt>
                <c:pt idx="24">
                  <c:v>15.589183110724447</c:v>
                </c:pt>
                <c:pt idx="25">
                  <c:v>15.776590466098085</c:v>
                </c:pt>
                <c:pt idx="26">
                  <c:v>15.957944275768961</c:v>
                </c:pt>
                <c:pt idx="27">
                  <c:v>16.832342911545378</c:v>
                </c:pt>
                <c:pt idx="28">
                  <c:v>17.605795097656706</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9"/>
                <c:pt idx="0" formatCode="0.00">
                  <c:v>6.0852856077195092</c:v>
                </c:pt>
                <c:pt idx="1">
                  <c:v>5.572995690369198</c:v>
                </c:pt>
                <c:pt idx="2">
                  <c:v>5.4022323845857603</c:v>
                </c:pt>
                <c:pt idx="3">
                  <c:v>5.2314690788023235</c:v>
                </c:pt>
                <c:pt idx="4">
                  <c:v>5.3726215069983168</c:v>
                </c:pt>
                <c:pt idx="5">
                  <c:v>5.5178126689570126</c:v>
                </c:pt>
                <c:pt idx="6">
                  <c:v>5.7985270260342725</c:v>
                </c:pt>
                <c:pt idx="7">
                  <c:v>5.5472787790366471</c:v>
                </c:pt>
                <c:pt idx="8">
                  <c:v>5.6511201747000959</c:v>
                </c:pt>
                <c:pt idx="9">
                  <c:v>5.7465326062196489</c:v>
                </c:pt>
                <c:pt idx="10">
                  <c:v>5.8484649650059817</c:v>
                </c:pt>
                <c:pt idx="11">
                  <c:v>5.9571051739475642</c:v>
                </c:pt>
                <c:pt idx="12">
                  <c:v>6.0487439772824114</c:v>
                </c:pt>
                <c:pt idx="13">
                  <c:v>6.1578470530458578</c:v>
                </c:pt>
                <c:pt idx="14">
                  <c:v>6.2649038954413774</c:v>
                </c:pt>
                <c:pt idx="15">
                  <c:v>6.373114824601303</c:v>
                </c:pt>
                <c:pt idx="16">
                  <c:v>6.4881051670174292</c:v>
                </c:pt>
                <c:pt idx="17">
                  <c:v>6.5623723074348055</c:v>
                </c:pt>
                <c:pt idx="18">
                  <c:v>6.6656588136078492</c:v>
                </c:pt>
                <c:pt idx="19">
                  <c:v>6.7627491076890554</c:v>
                </c:pt>
                <c:pt idx="20">
                  <c:v>6.8639453732640137</c:v>
                </c:pt>
                <c:pt idx="21">
                  <c:v>6.957037744744377</c:v>
                </c:pt>
                <c:pt idx="22">
                  <c:v>7.0417392040966682</c:v>
                </c:pt>
                <c:pt idx="23">
                  <c:v>7.1339953125138438</c:v>
                </c:pt>
                <c:pt idx="24">
                  <c:v>7.2267377304180442</c:v>
                </c:pt>
                <c:pt idx="25">
                  <c:v>7.3136148808381218</c:v>
                </c:pt>
                <c:pt idx="26">
                  <c:v>7.3976857657327875</c:v>
                </c:pt>
                <c:pt idx="27">
                  <c:v>7.8030341132189589</c:v>
                </c:pt>
                <c:pt idx="28">
                  <c:v>8.1615863257591901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9"/>
                <c:pt idx="0" formatCode="0.00">
                  <c:v>3.2555704876676663</c:v>
                </c:pt>
                <c:pt idx="1">
                  <c:v>4.1341176544240943</c:v>
                </c:pt>
                <c:pt idx="2">
                  <c:v>4.4269667100095695</c:v>
                </c:pt>
                <c:pt idx="3">
                  <c:v>4.7198157655950457</c:v>
                </c:pt>
                <c:pt idx="4">
                  <c:v>4.8471630643970087</c:v>
                </c:pt>
                <c:pt idx="5">
                  <c:v>4.9781540967275681</c:v>
                </c:pt>
                <c:pt idx="6">
                  <c:v>5.2314137506038847</c:v>
                </c:pt>
                <c:pt idx="7">
                  <c:v>5.0047383331647373</c:v>
                </c:pt>
                <c:pt idx="8">
                  <c:v>5.0984237299416488</c:v>
                </c:pt>
                <c:pt idx="9">
                  <c:v>5.1845045404628189</c:v>
                </c:pt>
                <c:pt idx="10">
                  <c:v>5.2764676098754677</c:v>
                </c:pt>
                <c:pt idx="11">
                  <c:v>5.3744824816478554</c:v>
                </c:pt>
                <c:pt idx="12">
                  <c:v>5.4571587361004754</c:v>
                </c:pt>
                <c:pt idx="13">
                  <c:v>5.5555912049360003</c:v>
                </c:pt>
                <c:pt idx="14">
                  <c:v>5.6521775681433457</c:v>
                </c:pt>
                <c:pt idx="15">
                  <c:v>5.7498051449798764</c:v>
                </c:pt>
                <c:pt idx="16">
                  <c:v>5.8535490881919152</c:v>
                </c:pt>
                <c:pt idx="17">
                  <c:v>5.9205526802857529</c:v>
                </c:pt>
                <c:pt idx="18">
                  <c:v>6.0137374574230327</c:v>
                </c:pt>
                <c:pt idx="19">
                  <c:v>6.1013320305320544</c:v>
                </c:pt>
                <c:pt idx="20">
                  <c:v>6.192630998849646</c:v>
                </c:pt>
                <c:pt idx="21">
                  <c:v>6.2766186581383128</c:v>
                </c:pt>
                <c:pt idx="22">
                  <c:v>6.3530360615861747</c:v>
                </c:pt>
                <c:pt idx="23">
                  <c:v>6.4362692468388945</c:v>
                </c:pt>
                <c:pt idx="24">
                  <c:v>6.519941179057188</c:v>
                </c:pt>
                <c:pt idx="25">
                  <c:v>6.5983214844830833</c:v>
                </c:pt>
                <c:pt idx="26">
                  <c:v>6.6741699855401153</c:v>
                </c:pt>
                <c:pt idx="27">
                  <c:v>7.0398740530218875</c:v>
                </c:pt>
                <c:pt idx="28">
                  <c:v>7.3633587874330102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9"/>
                <c:pt idx="0" formatCode="0.00">
                  <c:v>5.817816552719238</c:v>
                </c:pt>
                <c:pt idx="1">
                  <c:v>7.6545635085977279</c:v>
                </c:pt>
                <c:pt idx="2">
                  <c:v>8.2668124938905585</c:v>
                </c:pt>
                <c:pt idx="3">
                  <c:v>8.8790614791833882</c:v>
                </c:pt>
                <c:pt idx="4">
                  <c:v>9.118631104657533</c:v>
                </c:pt>
                <c:pt idx="5">
                  <c:v>9.3650554328618139</c:v>
                </c:pt>
                <c:pt idx="6">
                  <c:v>9.8414952238715401</c:v>
                </c:pt>
                <c:pt idx="7">
                  <c:v>9.4150665098668522</c:v>
                </c:pt>
                <c:pt idx="8">
                  <c:v>9.5913103378034315</c:v>
                </c:pt>
                <c:pt idx="9">
                  <c:v>9.7532481859641305</c:v>
                </c:pt>
                <c:pt idx="10">
                  <c:v>9.9262519190931862</c:v>
                </c:pt>
                <c:pt idx="11">
                  <c:v>10.110640487537994</c:v>
                </c:pt>
                <c:pt idx="12">
                  <c:v>10.266173580906708</c:v>
                </c:pt>
                <c:pt idx="13">
                  <c:v>10.451347745692829</c:v>
                </c:pt>
                <c:pt idx="14">
                  <c:v>10.633048960223315</c:v>
                </c:pt>
                <c:pt idx="15">
                  <c:v>10.816708937613548</c:v>
                </c:pt>
                <c:pt idx="16">
                  <c:v>11.011875210116658</c:v>
                </c:pt>
                <c:pt idx="17">
                  <c:v>11.137924412685967</c:v>
                </c:pt>
                <c:pt idx="18">
                  <c:v>11.313226459676269</c:v>
                </c:pt>
                <c:pt idx="19">
                  <c:v>11.478012044221172</c:v>
                </c:pt>
                <c:pt idx="20">
                  <c:v>11.649766450100129</c:v>
                </c:pt>
                <c:pt idx="21">
                  <c:v>11.807766598273872</c:v>
                </c:pt>
                <c:pt idx="22">
                  <c:v>11.951525350096166</c:v>
                </c:pt>
                <c:pt idx="23">
                  <c:v>12.108106158684992</c:v>
                </c:pt>
                <c:pt idx="24">
                  <c:v>12.265512351457144</c:v>
                </c:pt>
                <c:pt idx="25">
                  <c:v>12.412963774393342</c:v>
                </c:pt>
                <c:pt idx="26">
                  <c:v>12.555652289673638</c:v>
                </c:pt>
                <c:pt idx="27">
                  <c:v>13.243625943651361</c:v>
                </c:pt>
                <c:pt idx="28">
                  <c:v>13.85217529961368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9"/>
                <c:pt idx="0" formatCode="0.00">
                  <c:v>29.155130644409116</c:v>
                </c:pt>
                <c:pt idx="1">
                  <c:v>31.478619619069001</c:v>
                </c:pt>
                <c:pt idx="2">
                  <c:v>32.253115943955628</c:v>
                </c:pt>
                <c:pt idx="3">
                  <c:v>33.027612268842255</c:v>
                </c:pt>
                <c:pt idx="4">
                  <c:v>34.248550627720562</c:v>
                </c:pt>
                <c:pt idx="5">
                  <c:v>34.755017633641756</c:v>
                </c:pt>
                <c:pt idx="6">
                  <c:v>29.75433118927532</c:v>
                </c:pt>
                <c:pt idx="7">
                  <c:v>30.533666323137812</c:v>
                </c:pt>
                <c:pt idx="8">
                  <c:v>31.628891726790076</c:v>
                </c:pt>
                <c:pt idx="9">
                  <c:v>32.869090764580896</c:v>
                </c:pt>
                <c:pt idx="10">
                  <c:v>34.2284790907147</c:v>
                </c:pt>
                <c:pt idx="11">
                  <c:v>35.515502779635646</c:v>
                </c:pt>
                <c:pt idx="12">
                  <c:v>37.055998726024185</c:v>
                </c:pt>
                <c:pt idx="13">
                  <c:v>38.587372811824963</c:v>
                </c:pt>
                <c:pt idx="14">
                  <c:v>40.104882018378504</c:v>
                </c:pt>
                <c:pt idx="15">
                  <c:v>41.494344149702997</c:v>
                </c:pt>
                <c:pt idx="16">
                  <c:v>42.484943932587022</c:v>
                </c:pt>
                <c:pt idx="17">
                  <c:v>43.878602994299335</c:v>
                </c:pt>
                <c:pt idx="18">
                  <c:v>45.236612632682125</c:v>
                </c:pt>
                <c:pt idx="19">
                  <c:v>46.597708155405165</c:v>
                </c:pt>
                <c:pt idx="20">
                  <c:v>47.81050566865305</c:v>
                </c:pt>
                <c:pt idx="21">
                  <c:v>49.005340733269705</c:v>
                </c:pt>
                <c:pt idx="22">
                  <c:v>50.35398991833803</c:v>
                </c:pt>
                <c:pt idx="23">
                  <c:v>51.699033106894966</c:v>
                </c:pt>
                <c:pt idx="24">
                  <c:v>52.958769744021531</c:v>
                </c:pt>
                <c:pt idx="25">
                  <c:v>54.215872221150157</c:v>
                </c:pt>
                <c:pt idx="26">
                  <c:v>55.504359649602314</c:v>
                </c:pt>
                <c:pt idx="27">
                  <c:v>62.341678512425815</c:v>
                </c:pt>
                <c:pt idx="28">
                  <c:v>68.376855078374234</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9"/>
                <c:pt idx="0" formatCode="0.00">
                  <c:v>3.8919384966800701</c:v>
                </c:pt>
                <c:pt idx="1">
                  <c:v>4.8927621681785096</c:v>
                </c:pt>
                <c:pt idx="2">
                  <c:v>5.2263700586779898</c:v>
                </c:pt>
                <c:pt idx="3">
                  <c:v>5.559977949177469</c:v>
                </c:pt>
                <c:pt idx="4">
                  <c:v>5.7655147678070247</c:v>
                </c:pt>
                <c:pt idx="5">
                  <c:v>5.8507751057928949</c:v>
                </c:pt>
                <c:pt idx="6">
                  <c:v>5.0089429401761976</c:v>
                </c:pt>
                <c:pt idx="7">
                  <c:v>5.1401388051398449</c:v>
                </c:pt>
                <c:pt idx="8">
                  <c:v>5.3245126873362958</c:v>
                </c:pt>
                <c:pt idx="9">
                  <c:v>5.5332919126275275</c:v>
                </c:pt>
                <c:pt idx="10">
                  <c:v>5.762135858600681</c:v>
                </c:pt>
                <c:pt idx="11">
                  <c:v>5.9787977011892899</c:v>
                </c:pt>
                <c:pt idx="12">
                  <c:v>6.2381299054975541</c:v>
                </c:pt>
                <c:pt idx="13">
                  <c:v>6.4959265054965947</c:v>
                </c:pt>
                <c:pt idx="14">
                  <c:v>6.7513890456715355</c:v>
                </c:pt>
                <c:pt idx="15">
                  <c:v>6.985295715899384</c:v>
                </c:pt>
                <c:pt idx="16">
                  <c:v>7.1520565735860613</c:v>
                </c:pt>
                <c:pt idx="17">
                  <c:v>7.3866697690153238</c:v>
                </c:pt>
                <c:pt idx="18">
                  <c:v>7.6152816221132174</c:v>
                </c:pt>
                <c:pt idx="19">
                  <c:v>7.8444129632305861</c:v>
                </c:pt>
                <c:pt idx="20">
                  <c:v>8.0485793248672373</c:v>
                </c:pt>
                <c:pt idx="21">
                  <c:v>8.24972182823978</c:v>
                </c:pt>
                <c:pt idx="22">
                  <c:v>8.476757911536362</c:v>
                </c:pt>
                <c:pt idx="23">
                  <c:v>8.7031869494030492</c:v>
                </c:pt>
                <c:pt idx="24">
                  <c:v>8.9152551990597839</c:v>
                </c:pt>
                <c:pt idx="25">
                  <c:v>9.1268800054732129</c:v>
                </c:pt>
                <c:pt idx="26">
                  <c:v>9.3437882588362555</c:v>
                </c:pt>
                <c:pt idx="27">
                  <c:v>10.49480522607421</c:v>
                </c:pt>
                <c:pt idx="28">
                  <c:v>11.510786894773934</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9"/>
                <c:pt idx="0" formatCode="0.00">
                  <c:v>7.0843020492948998</c:v>
                </c:pt>
                <c:pt idx="1">
                  <c:v>7.5308480569795657</c:v>
                </c:pt>
                <c:pt idx="2">
                  <c:v>7.6796967262077871</c:v>
                </c:pt>
                <c:pt idx="3">
                  <c:v>7.8285453954360094</c:v>
                </c:pt>
                <c:pt idx="4">
                  <c:v>8.1179448012939073</c:v>
                </c:pt>
                <c:pt idx="5">
                  <c:v>8.2379928360979573</c:v>
                </c:pt>
                <c:pt idx="6">
                  <c:v>7.0526785445469491</c:v>
                </c:pt>
                <c:pt idx="7">
                  <c:v>7.2374045981301922</c:v>
                </c:pt>
                <c:pt idx="8">
                  <c:v>7.4970062223994436</c:v>
                </c:pt>
                <c:pt idx="9">
                  <c:v>7.7909709930795437</c:v>
                </c:pt>
                <c:pt idx="10">
                  <c:v>8.1131872385210517</c:v>
                </c:pt>
                <c:pt idx="11">
                  <c:v>8.4182508710871939</c:v>
                </c:pt>
                <c:pt idx="12">
                  <c:v>8.783395113111764</c:v>
                </c:pt>
                <c:pt idx="13">
                  <c:v>9.1463771976324608</c:v>
                </c:pt>
                <c:pt idx="14">
                  <c:v>9.506072885434385</c:v>
                </c:pt>
                <c:pt idx="15">
                  <c:v>9.8354175344441686</c:v>
                </c:pt>
                <c:pt idx="16">
                  <c:v>10.070219714689349</c:v>
                </c:pt>
                <c:pt idx="17">
                  <c:v>10.400559163438063</c:v>
                </c:pt>
                <c:pt idx="18">
                  <c:v>10.722448618085338</c:v>
                </c:pt>
                <c:pt idx="19">
                  <c:v>11.045069520875037</c:v>
                </c:pt>
                <c:pt idx="20">
                  <c:v>11.332539299515073</c:v>
                </c:pt>
                <c:pt idx="21">
                  <c:v>11.615751433267608</c:v>
                </c:pt>
                <c:pt idx="22">
                  <c:v>11.93542217670144</c:v>
                </c:pt>
                <c:pt idx="23">
                  <c:v>12.254238189640212</c:v>
                </c:pt>
                <c:pt idx="24">
                  <c:v>12.552833963678131</c:v>
                </c:pt>
                <c:pt idx="25">
                  <c:v>12.850805361937539</c:v>
                </c:pt>
                <c:pt idx="26">
                  <c:v>13.156215945148309</c:v>
                </c:pt>
                <c:pt idx="27">
                  <c:v>14.776867800480296</c:v>
                </c:pt>
                <c:pt idx="28">
                  <c:v>16.207387613157479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9"/>
                <c:pt idx="0" formatCode="0.00">
                  <c:v>31.741961474336566</c:v>
                </c:pt>
                <c:pt idx="1">
                  <c:v>33.172961190308229</c:v>
                </c:pt>
                <c:pt idx="2">
                  <c:v>33.649961095632122</c:v>
                </c:pt>
                <c:pt idx="3">
                  <c:v>34.126961000956008</c:v>
                </c:pt>
                <c:pt idx="4">
                  <c:v>35.388539204637389</c:v>
                </c:pt>
                <c:pt idx="5">
                  <c:v>35.911864342968663</c:v>
                </c:pt>
                <c:pt idx="6">
                  <c:v>30.744726316890429</c:v>
                </c:pt>
                <c:pt idx="7">
                  <c:v>31.711653395032034</c:v>
                </c:pt>
                <c:pt idx="8">
                  <c:v>33.016582060783271</c:v>
                </c:pt>
                <c:pt idx="9">
                  <c:v>34.485209146866559</c:v>
                </c:pt>
                <c:pt idx="10">
                  <c:v>36.092648583032144</c:v>
                </c:pt>
                <c:pt idx="11">
                  <c:v>37.637792842954831</c:v>
                </c:pt>
                <c:pt idx="12">
                  <c:v>39.732347823418209</c:v>
                </c:pt>
                <c:pt idx="13">
                  <c:v>41.855421356277539</c:v>
                </c:pt>
                <c:pt idx="14">
                  <c:v>44.001468405068103</c:v>
                </c:pt>
                <c:pt idx="15">
                  <c:v>46.043270659989204</c:v>
                </c:pt>
                <c:pt idx="16">
                  <c:v>47.672158193623467</c:v>
                </c:pt>
                <c:pt idx="17">
                  <c:v>49.673629676468515</c:v>
                </c:pt>
                <c:pt idx="18">
                  <c:v>51.662189174685643</c:v>
                </c:pt>
                <c:pt idx="19">
                  <c:v>53.681393734545672</c:v>
                </c:pt>
                <c:pt idx="20">
                  <c:v>55.555428808280006</c:v>
                </c:pt>
                <c:pt idx="21">
                  <c:v>57.432605821939468</c:v>
                </c:pt>
                <c:pt idx="22">
                  <c:v>59.515416966917918</c:v>
                </c:pt>
                <c:pt idx="23">
                  <c:v>61.620833413880192</c:v>
                </c:pt>
                <c:pt idx="24">
                  <c:v>63.650552280233178</c:v>
                </c:pt>
                <c:pt idx="25">
                  <c:v>65.70220858786314</c:v>
                </c:pt>
                <c:pt idx="26">
                  <c:v>67.817289330470942</c:v>
                </c:pt>
                <c:pt idx="27">
                  <c:v>76.948638588243313</c:v>
                </c:pt>
                <c:pt idx="28">
                  <c:v>85.250390435073456</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9"/>
                <c:pt idx="0" formatCode="0.00">
                  <c:v>0.56043977372187515</c:v>
                </c:pt>
                <c:pt idx="1">
                  <c:v>4.4547528251135962</c:v>
                </c:pt>
                <c:pt idx="2">
                  <c:v>5.7528571755775033</c:v>
                </c:pt>
                <c:pt idx="3">
                  <c:v>7.0509615260414105</c:v>
                </c:pt>
                <c:pt idx="4">
                  <c:v>7.3116158332327439</c:v>
                </c:pt>
                <c:pt idx="5">
                  <c:v>7.4197398884593655</c:v>
                </c:pt>
                <c:pt idx="6">
                  <c:v>6.3521589977787523</c:v>
                </c:pt>
                <c:pt idx="7">
                  <c:v>6.3568856227124781</c:v>
                </c:pt>
                <c:pt idx="8">
                  <c:v>6.4174539978641532</c:v>
                </c:pt>
                <c:pt idx="9">
                  <c:v>6.4950731096746361</c:v>
                </c:pt>
                <c:pt idx="10">
                  <c:v>6.582481812151217</c:v>
                </c:pt>
                <c:pt idx="11">
                  <c:v>6.6419634428743821</c:v>
                </c:pt>
                <c:pt idx="12">
                  <c:v>6.4680566224169169</c:v>
                </c:pt>
                <c:pt idx="13">
                  <c:v>6.2542583635817</c:v>
                </c:pt>
                <c:pt idx="14">
                  <c:v>6.0002002370547407</c:v>
                </c:pt>
                <c:pt idx="15">
                  <c:v>5.6907413175267552</c:v>
                </c:pt>
                <c:pt idx="16">
                  <c:v>5.2969064659581635</c:v>
                </c:pt>
                <c:pt idx="17">
                  <c:v>5.033010936382273</c:v>
                </c:pt>
                <c:pt idx="18">
                  <c:v>4.7375806666742282</c:v>
                </c:pt>
                <c:pt idx="19">
                  <c:v>4.4153527314128462</c:v>
                </c:pt>
                <c:pt idx="20">
                  <c:v>4.0534003851534752</c:v>
                </c:pt>
                <c:pt idx="21">
                  <c:v>3.6659110099110284</c:v>
                </c:pt>
                <c:pt idx="22">
                  <c:v>3.2645587365819941</c:v>
                </c:pt>
                <c:pt idx="23">
                  <c:v>2.836105303567706</c:v>
                </c:pt>
                <c:pt idx="24">
                  <c:v>2.3769915789298679</c:v>
                </c:pt>
                <c:pt idx="25">
                  <c:v>1.8926562144651917</c:v>
                </c:pt>
                <c:pt idx="26">
                  <c:v>1.3840263128667538</c:v>
                </c:pt>
                <c:pt idx="27">
                  <c:v>0.77725897563882129</c:v>
                </c:pt>
                <c:pt idx="28">
                  <c:v>0</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9"/>
                <c:pt idx="0" formatCode="0.00">
                  <c:v>5.2230494700907748</c:v>
                </c:pt>
                <c:pt idx="1">
                  <c:v>5.6437275888968221</c:v>
                </c:pt>
                <c:pt idx="2">
                  <c:v>5.7839536284988373</c:v>
                </c:pt>
                <c:pt idx="3">
                  <c:v>5.9241796681008534</c:v>
                </c:pt>
                <c:pt idx="4">
                  <c:v>6.1431800046312306</c:v>
                </c:pt>
                <c:pt idx="5">
                  <c:v>6.2340252499556339</c:v>
                </c:pt>
                <c:pt idx="6">
                  <c:v>5.3370495703600813</c:v>
                </c:pt>
                <c:pt idx="7">
                  <c:v>5.4768393110498854</c:v>
                </c:pt>
                <c:pt idx="8">
                  <c:v>5.6732904506445356</c:v>
                </c:pt>
                <c:pt idx="9">
                  <c:v>5.8957455849810199</c:v>
                </c:pt>
                <c:pt idx="10">
                  <c:v>6.1395797627951048</c:v>
                </c:pt>
                <c:pt idx="11">
                  <c:v>6.3704338587014719</c:v>
                </c:pt>
                <c:pt idx="12">
                  <c:v>6.646753402787807</c:v>
                </c:pt>
                <c:pt idx="13">
                  <c:v>6.9214367540852306</c:v>
                </c:pt>
                <c:pt idx="14">
                  <c:v>7.1936331549162222</c:v>
                </c:pt>
                <c:pt idx="15">
                  <c:v>7.442861686515343</c:v>
                </c:pt>
                <c:pt idx="16">
                  <c:v>7.6205460751177521</c:v>
                </c:pt>
                <c:pt idx="17">
                  <c:v>7.8705274122624127</c:v>
                </c:pt>
                <c:pt idx="18">
                  <c:v>8.1141142941509923</c:v>
                </c:pt>
                <c:pt idx="19">
                  <c:v>8.3582546926885453</c:v>
                </c:pt>
                <c:pt idx="20">
                  <c:v>8.5757948015835641</c:v>
                </c:pt>
                <c:pt idx="21">
                  <c:v>8.7901129769005735</c:v>
                </c:pt>
                <c:pt idx="22">
                  <c:v>9.0320208695010891</c:v>
                </c:pt>
                <c:pt idx="23">
                  <c:v>9.2732819526670589</c:v>
                </c:pt>
                <c:pt idx="24">
                  <c:v>9.4992415561672896</c:v>
                </c:pt>
                <c:pt idx="25">
                  <c:v>9.724728669044362</c:v>
                </c:pt>
                <c:pt idx="26">
                  <c:v>9.9558453166574523</c:v>
                </c:pt>
                <c:pt idx="27">
                  <c:v>11.182258690465698</c:v>
                </c:pt>
                <c:pt idx="28">
                  <c:v>12.264791391115077</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9"/>
                <c:pt idx="0" formatCode="0.00">
                  <c:v>11.690422995158354</c:v>
                </c:pt>
                <c:pt idx="1">
                  <c:v>12.632000359457125</c:v>
                </c:pt>
                <c:pt idx="2">
                  <c:v>12.945859480890048</c:v>
                </c:pt>
                <c:pt idx="3">
                  <c:v>13.259718602322971</c:v>
                </c:pt>
                <c:pt idx="4">
                  <c:v>13.749893276099831</c:v>
                </c:pt>
                <c:pt idx="5">
                  <c:v>13.953226472735771</c:v>
                </c:pt>
                <c:pt idx="6">
                  <c:v>11.945582246716331</c:v>
                </c:pt>
                <c:pt idx="7">
                  <c:v>12.258464827745934</c:v>
                </c:pt>
                <c:pt idx="8">
                  <c:v>12.698169052814752</c:v>
                </c:pt>
                <c:pt idx="9">
                  <c:v>13.19607638314549</c:v>
                </c:pt>
                <c:pt idx="10">
                  <c:v>13.741835081324881</c:v>
                </c:pt>
                <c:pt idx="11">
                  <c:v>14.258541278875674</c:v>
                </c:pt>
                <c:pt idx="12">
                  <c:v>14.877009928406276</c:v>
                </c:pt>
                <c:pt idx="13">
                  <c:v>15.491816390566541</c:v>
                </c:pt>
                <c:pt idx="14">
                  <c:v>16.101056467976463</c:v>
                </c:pt>
                <c:pt idx="15">
                  <c:v>16.658889008820704</c:v>
                </c:pt>
                <c:pt idx="16">
                  <c:v>17.056588795945668</c:v>
                </c:pt>
                <c:pt idx="17">
                  <c:v>17.616106294076044</c:v>
                </c:pt>
                <c:pt idx="18">
                  <c:v>18.161311485345212</c:v>
                </c:pt>
                <c:pt idx="19">
                  <c:v>18.707755578102567</c:v>
                </c:pt>
                <c:pt idx="20">
                  <c:v>19.19466191624058</c:v>
                </c:pt>
                <c:pt idx="21">
                  <c:v>19.674356803174671</c:v>
                </c:pt>
                <c:pt idx="22">
                  <c:v>20.215804018362203</c:v>
                </c:pt>
                <c:pt idx="23">
                  <c:v>20.755803520689575</c:v>
                </c:pt>
                <c:pt idx="24">
                  <c:v>21.261554683848679</c:v>
                </c:pt>
                <c:pt idx="25">
                  <c:v>21.766248300975032</c:v>
                </c:pt>
                <c:pt idx="26">
                  <c:v>22.283542151491257</c:v>
                </c:pt>
                <c:pt idx="27">
                  <c:v>25.028546040280478</c:v>
                </c:pt>
                <c:pt idx="28">
                  <c:v>27.45151087129565</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29.287129613802783</c:v>
                </c:pt>
                <c:pt idx="8">
                  <c:v>29.242513492212662</c:v>
                </c:pt>
                <c:pt idx="9">
                  <c:v>29.119930379039147</c:v>
                </c:pt>
                <c:pt idx="10">
                  <c:v>28.914921802619762</c:v>
                </c:pt>
                <c:pt idx="11">
                  <c:v>28.703653933445384</c:v>
                </c:pt>
                <c:pt idx="12">
                  <c:v>28.432849130265836</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18.474508994341168</c:v>
                </c:pt>
                <c:pt idx="8">
                  <c:v>18.820339603291107</c:v>
                </c:pt>
                <c:pt idx="9">
                  <c:v>19.138098615320793</c:v>
                </c:pt>
                <c:pt idx="10">
                  <c:v>19.477571418874312</c:v>
                </c:pt>
                <c:pt idx="11">
                  <c:v>19.839383867317174</c:v>
                </c:pt>
                <c:pt idx="12">
                  <c:v>20.144575288890959</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12.021367799432369</c:v>
                </c:pt>
                <c:pt idx="7">
                  <c:v>12.336235380343002</c:v>
                </c:pt>
                <c:pt idx="8">
                  <c:v>12.778729191305597</c:v>
                </c:pt>
                <c:pt idx="9">
                  <c:v>13.279795361569889</c:v>
                </c:pt>
                <c:pt idx="10">
                  <c:v>13.829016479892299</c:v>
                </c:pt>
                <c:pt idx="11">
                  <c:v>14.349000781763538</c:v>
                </c:pt>
                <c:pt idx="12">
                  <c:v>14.9713931402833</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7.0328726207620065</c:v>
                </c:pt>
                <c:pt idx="10">
                  <c:v>9.3085100917775492</c:v>
                </c:pt>
                <c:pt idx="11">
                  <c:v>11.670589820050324</c:v>
                </c:pt>
                <c:pt idx="12">
                  <c:v>14.110549665523468</c:v>
                </c:pt>
                <c:pt idx="13">
                  <c:v>16.542608058931567</c:v>
                </c:pt>
                <c:pt idx="14">
                  <c:v>19.09992460600844</c:v>
                </c:pt>
                <c:pt idx="15">
                  <c:v>21.679412702415625</c:v>
                </c:pt>
                <c:pt idx="16">
                  <c:v>24.336112890303752</c:v>
                </c:pt>
                <c:pt idx="17">
                  <c:v>27.012581683241464</c:v>
                </c:pt>
                <c:pt idx="18">
                  <c:v>29.494790653166447</c:v>
                </c:pt>
                <c:pt idx="19">
                  <c:v>29.494790653166447</c:v>
                </c:pt>
                <c:pt idx="20">
                  <c:v>29.494790653166447</c:v>
                </c:pt>
                <c:pt idx="21">
                  <c:v>29.494790653166447</c:v>
                </c:pt>
                <c:pt idx="22">
                  <c:v>29.494790653166447</c:v>
                </c:pt>
                <c:pt idx="23">
                  <c:v>29.494790653166447</c:v>
                </c:pt>
                <c:pt idx="24">
                  <c:v>29.494790653166447</c:v>
                </c:pt>
                <c:pt idx="25">
                  <c:v>29.494790653166447</c:v>
                </c:pt>
                <c:pt idx="26">
                  <c:v>29.494790653166447</c:v>
                </c:pt>
                <c:pt idx="27">
                  <c:v>29.494790653166447</c:v>
                </c:pt>
                <c:pt idx="28">
                  <c:v>29.494790653166447</c:v>
                </c:pt>
                <c:pt idx="29">
                  <c:v>29.494790653166447</c:v>
                </c:pt>
                <c:pt idx="30">
                  <c:v>29.494790653166447</c:v>
                </c:pt>
                <c:pt idx="31">
                  <c:v>29.494790653166447</c:v>
                </c:pt>
                <c:pt idx="32">
                  <c:v>29.494790653166447</c:v>
                </c:pt>
                <c:pt idx="33">
                  <c:v>29.494790653166447</c:v>
                </c:pt>
                <c:pt idx="34">
                  <c:v>29.494790653166447</c:v>
                </c:pt>
                <c:pt idx="35">
                  <c:v>29.494790653166447</c:v>
                </c:pt>
                <c:pt idx="36">
                  <c:v>29.494790653166447</c:v>
                </c:pt>
                <c:pt idx="37">
                  <c:v>29.494790653166447</c:v>
                </c:pt>
                <c:pt idx="38">
                  <c:v>29.494790653166447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2.7148780376057289</c:v>
                </c:pt>
                <c:pt idx="20">
                  <c:v>5.4501108820929502</c:v>
                </c:pt>
                <c:pt idx="21">
                  <c:v>8.2080144175712491</c:v>
                </c:pt>
                <c:pt idx="22">
                  <c:v>10.896669624961369</c:v>
                </c:pt>
                <c:pt idx="23">
                  <c:v>13.650442159694755</c:v>
                </c:pt>
                <c:pt idx="24">
                  <c:v>16.432284838969984</c:v>
                </c:pt>
                <c:pt idx="25">
                  <c:v>19.253062872521014</c:v>
                </c:pt>
                <c:pt idx="26">
                  <c:v>22.039660006865446</c:v>
                </c:pt>
                <c:pt idx="27">
                  <c:v>24.858369622336852</c:v>
                </c:pt>
                <c:pt idx="28">
                  <c:v>27.75025093157705</c:v>
                </c:pt>
                <c:pt idx="29">
                  <c:v>27.75025093157705</c:v>
                </c:pt>
                <c:pt idx="30">
                  <c:v>27.75025093157705</c:v>
                </c:pt>
                <c:pt idx="31">
                  <c:v>27.75025093157705</c:v>
                </c:pt>
                <c:pt idx="32">
                  <c:v>27.75025093157705</c:v>
                </c:pt>
                <c:pt idx="33">
                  <c:v>27.75025093157705</c:v>
                </c:pt>
                <c:pt idx="34">
                  <c:v>27.75025093157705</c:v>
                </c:pt>
                <c:pt idx="35">
                  <c:v>27.75025093157705</c:v>
                </c:pt>
                <c:pt idx="36">
                  <c:v>27.75025093157705</c:v>
                </c:pt>
                <c:pt idx="37">
                  <c:v>27.75025093157705</c:v>
                </c:pt>
                <c:pt idx="38">
                  <c:v>27.75025093157705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3.1119463926975044</c:v>
                </c:pt>
                <c:pt idx="30">
                  <c:v>6.1898877171388165</c:v>
                </c:pt>
                <c:pt idx="31">
                  <c:v>9.2353940127926037</c:v>
                </c:pt>
                <c:pt idx="32">
                  <c:v>12.249919695454231</c:v>
                </c:pt>
                <c:pt idx="33">
                  <c:v>15.234815070883734</c:v>
                </c:pt>
                <c:pt idx="34">
                  <c:v>18.439984795666213</c:v>
                </c:pt>
                <c:pt idx="35">
                  <c:v>21.610239927271387</c:v>
                </c:pt>
                <c:pt idx="36">
                  <c:v>24.74716272892325</c:v>
                </c:pt>
                <c:pt idx="37">
                  <c:v>27.85222103096762</c:v>
                </c:pt>
                <c:pt idx="38">
                  <c:v>31.040932254290929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6.0760176501224006</c:v>
                </c:pt>
                <c:pt idx="10">
                  <c:v>8.042044078406013</c:v>
                </c:pt>
                <c:pt idx="11">
                  <c:v>10.082751893533009</c:v>
                </c:pt>
                <c:pt idx="12">
                  <c:v>12.190743874351574</c:v>
                </c:pt>
                <c:pt idx="13">
                  <c:v>14.291909432341567</c:v>
                </c:pt>
                <c:pt idx="14">
                  <c:v>16.501291190674277</c:v>
                </c:pt>
                <c:pt idx="15">
                  <c:v>18.729827956118001</c:v>
                </c:pt>
                <c:pt idx="16">
                  <c:v>21.025071749534352</c:v>
                </c:pt>
                <c:pt idx="17">
                  <c:v>23.337394537506206</c:v>
                </c:pt>
                <c:pt idx="18">
                  <c:v>25.481887453250529</c:v>
                </c:pt>
                <c:pt idx="19">
                  <c:v>27.803938667069961</c:v>
                </c:pt>
                <c:pt idx="20">
                  <c:v>30.143399467387027</c:v>
                </c:pt>
                <c:pt idx="21">
                  <c:v>32.50225064355331</c:v>
                </c:pt>
                <c:pt idx="22">
                  <c:v>34.801873315873451</c:v>
                </c:pt>
                <c:pt idx="23">
                  <c:v>37.15719122271377</c:v>
                </c:pt>
                <c:pt idx="24">
                  <c:v>39.53651768990288</c:v>
                </c:pt>
                <c:pt idx="25">
                  <c:v>41.949145795472894</c:v>
                </c:pt>
                <c:pt idx="26">
                  <c:v>44.332538776152319</c:v>
                </c:pt>
                <c:pt idx="27">
                  <c:v>46.743397751527191</c:v>
                </c:pt>
                <c:pt idx="28">
                  <c:v>49.216840908577815</c:v>
                </c:pt>
                <c:pt idx="29">
                  <c:v>61.986659637407833</c:v>
                </c:pt>
                <c:pt idx="30">
                  <c:v>75.235343674571325</c:v>
                </c:pt>
                <c:pt idx="31" formatCode="0.00">
                  <c:v>75.235343674571325</c:v>
                </c:pt>
                <c:pt idx="32" formatCode="0.00">
                  <c:v>75.235343674571325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0.57944755404003445</c:v>
                </c:pt>
                <c:pt idx="10">
                  <c:v>0.76694029528051699</c:v>
                </c:pt>
                <c:pt idx="11">
                  <c:v>0.96155512691483591</c:v>
                </c:pt>
                <c:pt idx="12">
                  <c:v>1.1625866030489971</c:v>
                </c:pt>
                <c:pt idx="13">
                  <c:v>1.3629670682350945</c:v>
                </c:pt>
                <c:pt idx="14">
                  <c:v>1.5736677161801793</c:v>
                </c:pt>
                <c:pt idx="15">
                  <c:v>1.78619510701135</c:v>
                </c:pt>
                <c:pt idx="16">
                  <c:v>2.005084102831479</c:v>
                </c:pt>
                <c:pt idx="17">
                  <c:v>2.22560185982225</c:v>
                </c:pt>
                <c:pt idx="18">
                  <c:v>2.4301142964606126</c:v>
                </c:pt>
                <c:pt idx="19">
                  <c:v>2.6515598178007713</c:v>
                </c:pt>
                <c:pt idx="20">
                  <c:v>2.8746656276545259</c:v>
                </c:pt>
                <c:pt idx="21">
                  <c:v>3.0996206266490525</c:v>
                </c:pt>
                <c:pt idx="22">
                  <c:v>3.3189272201155928</c:v>
                </c:pt>
                <c:pt idx="23">
                  <c:v>3.5435452641526801</c:v>
                </c:pt>
                <c:pt idx="24">
                  <c:v>3.7704529166753278</c:v>
                </c:pt>
                <c:pt idx="25">
                  <c:v>4.0005364245059258</c:v>
                </c:pt>
                <c:pt idx="26">
                  <c:v>4.2278318855293247</c:v>
                </c:pt>
                <c:pt idx="27">
                  <c:v>4.4577466778914392</c:v>
                </c:pt>
                <c:pt idx="28">
                  <c:v>4.6936298944882786</c:v>
                </c:pt>
                <c:pt idx="29">
                  <c:v>5.9114407459439384</c:v>
                </c:pt>
                <c:pt idx="30">
                  <c:v>7.1749192283392258</c:v>
                </c:pt>
                <c:pt idx="31" formatCode="0.00">
                  <c:v>7.1749192283392258</c:v>
                </c:pt>
                <c:pt idx="32" formatCode="0.00">
                  <c:v>7.1749192283392258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0.4168847011413751</c:v>
                </c:pt>
                <c:pt idx="10">
                  <c:v>0.55177672864800165</c:v>
                </c:pt>
                <c:pt idx="11">
                  <c:v>0.69179275832641252</c:v>
                </c:pt>
                <c:pt idx="12">
                  <c:v>0.83642525571790027</c:v>
                </c:pt>
                <c:pt idx="13">
                  <c:v>0.98058938198135226</c:v>
                </c:pt>
                <c:pt idx="14">
                  <c:v>1.1321783843620785</c:v>
                </c:pt>
                <c:pt idx="15">
                  <c:v>1.2850816405640841</c:v>
                </c:pt>
                <c:pt idx="16">
                  <c:v>1.4425617661930303</c:v>
                </c:pt>
                <c:pt idx="17">
                  <c:v>1.6012137073022896</c:v>
                </c:pt>
                <c:pt idx="18">
                  <c:v>1.7483505886873951</c:v>
                </c:pt>
                <c:pt idx="19">
                  <c:v>1.9076700117125371</c:v>
                </c:pt>
                <c:pt idx="20">
                  <c:v>2.0681839326279077</c:v>
                </c:pt>
                <c:pt idx="21">
                  <c:v>2.2300282563673641</c:v>
                </c:pt>
                <c:pt idx="22">
                  <c:v>2.3878088234578501</c:v>
                </c:pt>
                <c:pt idx="23">
                  <c:v>2.5494107242795625</c:v>
                </c:pt>
                <c:pt idx="24">
                  <c:v>2.7126598885034214</c:v>
                </c:pt>
                <c:pt idx="25">
                  <c:v>2.8781939281775122</c:v>
                </c:pt>
                <c:pt idx="26">
                  <c:v>3.041722102002514</c:v>
                </c:pt>
                <c:pt idx="27">
                  <c:v>3.2071347589955215</c:v>
                </c:pt>
                <c:pt idx="28">
                  <c:v>3.3768414107358193</c:v>
                </c:pt>
                <c:pt idx="29">
                  <c:v>4.2529978623699902</c:v>
                </c:pt>
                <c:pt idx="30">
                  <c:v>5.1620099823789154</c:v>
                </c:pt>
                <c:pt idx="31" formatCode="0.00">
                  <c:v>5.1620099823789154</c:v>
                </c:pt>
                <c:pt idx="32" formatCode="0.00">
                  <c:v>5.1620099823789154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5.2875383215314313</c:v>
                </c:pt>
                <c:pt idx="10">
                  <c:v>6.9984352739923503</c:v>
                </c:pt>
                <c:pt idx="11">
                  <c:v>8.7743222771045453</c:v>
                </c:pt>
                <c:pt idx="12">
                  <c:v>10.608762040431198</c:v>
                </c:pt>
                <c:pt idx="13">
                  <c:v>12.437261239660852</c:v>
                </c:pt>
                <c:pt idx="14">
                  <c:v>14.359933520548875</c:v>
                </c:pt>
                <c:pt idx="15">
                  <c:v>16.29927508055702</c:v>
                </c:pt>
                <c:pt idx="16">
                  <c:v>18.296667157701762</c:v>
                </c:pt>
                <c:pt idx="17">
                  <c:v>20.308921903687448</c:v>
                </c:pt>
                <c:pt idx="18">
                  <c:v>22.175125908546182</c:v>
                </c:pt>
                <c:pt idx="19">
                  <c:v>24.195846631334319</c:v>
                </c:pt>
                <c:pt idx="20">
                  <c:v>26.231717714287456</c:v>
                </c:pt>
                <c:pt idx="21">
                  <c:v>28.284462901510118</c:v>
                </c:pt>
                <c:pt idx="22">
                  <c:v>30.285665614393999</c:v>
                </c:pt>
                <c:pt idx="23">
                  <c:v>32.335336041463364</c:v>
                </c:pt>
                <c:pt idx="24">
                  <c:v>34.405899459665903</c:v>
                </c:pt>
                <c:pt idx="25">
                  <c:v>36.50544299268185</c:v>
                </c:pt>
                <c:pt idx="26">
                  <c:v>38.579545216587938</c:v>
                </c:pt>
                <c:pt idx="27">
                  <c:v>40.677549197838026</c:v>
                </c:pt>
                <c:pt idx="28">
                  <c:v>42.830015867972108</c:v>
                </c:pt>
                <c:pt idx="29">
                  <c:v>53.942706741465258</c:v>
                </c:pt>
                <c:pt idx="30">
                  <c:v>65.472121004268217</c:v>
                </c:pt>
                <c:pt idx="31" formatCode="0.00">
                  <c:v>65.472121004268217</c:v>
                </c:pt>
                <c:pt idx="32" formatCode="0.00">
                  <c:v>65.472121004268217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1.2862684909233619</c:v>
                </c:pt>
                <c:pt idx="10">
                  <c:v>1.7024683758879597</c:v>
                </c:pt>
                <c:pt idx="11">
                  <c:v>2.1344780099820997</c:v>
                </c:pt>
                <c:pt idx="12">
                  <c:v>2.5807314312491396</c:v>
                </c:pt>
                <c:pt idx="13">
                  <c:v>3.0255397262680797</c:v>
                </c:pt>
                <c:pt idx="14">
                  <c:v>3.4932569555139446</c:v>
                </c:pt>
                <c:pt idx="15">
                  <c:v>3.9650292226989787</c:v>
                </c:pt>
                <c:pt idx="16">
                  <c:v>4.4509230993238083</c:v>
                </c:pt>
                <c:pt idx="17">
                  <c:v>4.940432530382215</c:v>
                </c:pt>
                <c:pt idx="18">
                  <c:v>5.3944130527190337</c:v>
                </c:pt>
                <c:pt idx="19">
                  <c:v>5.8859819523890522</c:v>
                </c:pt>
                <c:pt idx="20">
                  <c:v>6.3812363914767287</c:v>
                </c:pt>
                <c:pt idx="21">
                  <c:v>6.8805956951184948</c:v>
                </c:pt>
                <c:pt idx="22">
                  <c:v>7.3674165627897388</c:v>
                </c:pt>
                <c:pt idx="23">
                  <c:v>7.8660278875305814</c:v>
                </c:pt>
                <c:pt idx="24">
                  <c:v>8.3697217279037552</c:v>
                </c:pt>
                <c:pt idx="25">
                  <c:v>8.8804653911398752</c:v>
                </c:pt>
                <c:pt idx="26">
                  <c:v>9.3850200960581702</c:v>
                </c:pt>
                <c:pt idx="27">
                  <c:v>9.895389241549708</c:v>
                </c:pt>
                <c:pt idx="28">
                  <c:v>10.41900720650742</c:v>
                </c:pt>
                <c:pt idx="29">
                  <c:v>13.122326454661049</c:v>
                </c:pt>
                <c:pt idx="30">
                  <c:v>15.927019561972781</c:v>
                </c:pt>
                <c:pt idx="31" formatCode="0.00">
                  <c:v>15.927019561972781</c:v>
                </c:pt>
                <c:pt idx="32" formatCode="0.00">
                  <c:v>15.927019561972781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0.48744185530839423</c:v>
                </c:pt>
                <c:pt idx="10">
                  <c:v>0.64516417031328799</c:v>
                </c:pt>
                <c:pt idx="11">
                  <c:v>0.808877717710209</c:v>
                </c:pt>
                <c:pt idx="12">
                  <c:v>0.97798906354125981</c:v>
                </c:pt>
                <c:pt idx="13">
                  <c:v>1.1465527670841726</c:v>
                </c:pt>
                <c:pt idx="14">
                  <c:v>1.3237979966704505</c:v>
                </c:pt>
                <c:pt idx="15">
                  <c:v>1.5025799157040418</c:v>
                </c:pt>
                <c:pt idx="16">
                  <c:v>1.686713332930933</c:v>
                </c:pt>
                <c:pt idx="17">
                  <c:v>1.8722168937736461</c:v>
                </c:pt>
                <c:pt idx="18">
                  <c:v>2.0442564870959372</c:v>
                </c:pt>
                <c:pt idx="19">
                  <c:v>2.2305405002377441</c:v>
                </c:pt>
                <c:pt idx="20">
                  <c:v>2.4182211783715277</c:v>
                </c:pt>
                <c:pt idx="21">
                  <c:v>2.6074574281516316</c:v>
                </c:pt>
                <c:pt idx="22">
                  <c:v>2.7919421361383501</c:v>
                </c:pt>
                <c:pt idx="23">
                  <c:v>2.9808949332600303</c:v>
                </c:pt>
                <c:pt idx="24">
                  <c:v>3.1717737908169474</c:v>
                </c:pt>
                <c:pt idx="25">
                  <c:v>3.3653242358069377</c:v>
                </c:pt>
                <c:pt idx="26">
                  <c:v>3.5565293249508079</c:v>
                </c:pt>
                <c:pt idx="27">
                  <c:v>3.7499378434102546</c:v>
                </c:pt>
                <c:pt idx="28">
                  <c:v>3.9483671092383945</c:v>
                </c:pt>
                <c:pt idx="29">
                  <c:v>4.9728118181847867</c:v>
                </c:pt>
                <c:pt idx="30">
                  <c:v>6.0356729715488795</c:v>
                </c:pt>
                <c:pt idx="31" formatCode="0.00">
                  <c:v>6.0356729715488795</c:v>
                </c:pt>
                <c:pt idx="32" formatCode="0.00">
                  <c:v>6.0356729715488795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0.85870323028878481</c:v>
                </c:pt>
                <c:pt idx="10">
                  <c:v>1.136555162592874</c:v>
                </c:pt>
                <c:pt idx="11">
                  <c:v>1.4249615652454106</c:v>
                </c:pt>
                <c:pt idx="12">
                  <c:v>1.7228770137489693</c:v>
                </c:pt>
                <c:pt idx="13">
                  <c:v>2.0198277067709354</c:v>
                </c:pt>
                <c:pt idx="14">
                  <c:v>2.3320722330492942</c:v>
                </c:pt>
                <c:pt idx="15">
                  <c:v>2.6470238723463417</c:v>
                </c:pt>
                <c:pt idx="16">
                  <c:v>2.9714029925530117</c:v>
                </c:pt>
                <c:pt idx="17">
                  <c:v>3.2981958298749707</c:v>
                </c:pt>
                <c:pt idx="18">
                  <c:v>3.6012698332962692</c:v>
                </c:pt>
                <c:pt idx="19">
                  <c:v>3.9294375564697805</c:v>
                </c:pt>
                <c:pt idx="20">
                  <c:v>4.2600657182108481</c:v>
                </c:pt>
                <c:pt idx="21">
                  <c:v>4.5934342568462956</c:v>
                </c:pt>
                <c:pt idx="22">
                  <c:v>4.9184322293467302</c:v>
                </c:pt>
                <c:pt idx="23">
                  <c:v>5.2513014228587096</c:v>
                </c:pt>
                <c:pt idx="24">
                  <c:v>5.5875636658174237</c:v>
                </c:pt>
                <c:pt idx="25">
                  <c:v>5.9285323178253302</c:v>
                </c:pt>
                <c:pt idx="26">
                  <c:v>6.2653692675198087</c:v>
                </c:pt>
                <c:pt idx="27">
                  <c:v>6.6060878942807761</c:v>
                </c:pt>
                <c:pt idx="28">
                  <c:v>6.955651333888671</c:v>
                </c:pt>
                <c:pt idx="29">
                  <c:v>8.7603670579168362</c:v>
                </c:pt>
                <c:pt idx="30">
                  <c:v>10.63275921259706</c:v>
                </c:pt>
                <c:pt idx="31" formatCode="0.00">
                  <c:v>10.63275921259706</c:v>
                </c:pt>
                <c:pt idx="32" formatCode="0.00">
                  <c:v>10.63275921259706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8.7910907759525116</c:v>
                </c:pt>
                <c:pt idx="10">
                  <c:v>11.635637614721929</c:v>
                </c:pt>
                <c:pt idx="11">
                  <c:v>14.588237275062909</c:v>
                </c:pt>
                <c:pt idx="12">
                  <c:v>17.638187081904334</c:v>
                </c:pt>
                <c:pt idx="13">
                  <c:v>20.678260073664461</c:v>
                </c:pt>
                <c:pt idx="14">
                  <c:v>23.874905757510547</c:v>
                </c:pt>
                <c:pt idx="15">
                  <c:v>27.099265878019537</c:v>
                </c:pt>
                <c:pt idx="16">
                  <c:v>30.420141112879691</c:v>
                </c:pt>
                <c:pt idx="17">
                  <c:v>33.765727104051834</c:v>
                </c:pt>
                <c:pt idx="18">
                  <c:v>36.868488316458055</c:v>
                </c:pt>
                <c:pt idx="19">
                  <c:v>40.262085863465231</c:v>
                </c:pt>
                <c:pt idx="20">
                  <c:v>43.681126919074245</c:v>
                </c:pt>
                <c:pt idx="21">
                  <c:v>47.128506338422113</c:v>
                </c:pt>
                <c:pt idx="22">
                  <c:v>50.489325347659772</c:v>
                </c:pt>
                <c:pt idx="23">
                  <c:v>53.931541016076508</c:v>
                </c:pt>
                <c:pt idx="24">
                  <c:v>57.408844365170538</c:v>
                </c:pt>
                <c:pt idx="25">
                  <c:v>60.934816907109337</c:v>
                </c:pt>
                <c:pt idx="26">
                  <c:v>64.418063325039867</c:v>
                </c:pt>
                <c:pt idx="27">
                  <c:v>67.941450344379135</c:v>
                </c:pt>
                <c:pt idx="28">
                  <c:v>71.556301980929376</c:v>
                </c:pt>
                <c:pt idx="29">
                  <c:v>75.446234971801246</c:v>
                </c:pt>
                <c:pt idx="30">
                  <c:v>79.29366162735289</c:v>
                </c:pt>
                <c:pt idx="31">
                  <c:v>83.100544496920122</c:v>
                </c:pt>
                <c:pt idx="32">
                  <c:v>86.868701600247164</c:v>
                </c:pt>
                <c:pt idx="33">
                  <c:v>90.599820819534031</c:v>
                </c:pt>
                <c:pt idx="34">
                  <c:v>94.606282975512144</c:v>
                </c:pt>
                <c:pt idx="35">
                  <c:v>98.569101890018601</c:v>
                </c:pt>
                <c:pt idx="36">
                  <c:v>102.49025539208344</c:v>
                </c:pt>
                <c:pt idx="37">
                  <c:v>106.37157826963889</c:v>
                </c:pt>
                <c:pt idx="38">
                  <c:v>110.35746729879303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116.99101112356846</c:v>
                </c:pt>
                <c:pt idx="10">
                  <c:v>116.27968432739939</c:v>
                </c:pt>
                <c:pt idx="11">
                  <c:v>115.58702787794117</c:v>
                </c:pt>
                <c:pt idx="12">
                  <c:v>114.91119246990583</c:v>
                </c:pt>
                <c:pt idx="13">
                  <c:v>114.23365045616333</c:v>
                </c:pt>
                <c:pt idx="14">
                  <c:v>113.58316249250655</c:v>
                </c:pt>
                <c:pt idx="15">
                  <c:v>112.9374632806275</c:v>
                </c:pt>
                <c:pt idx="16">
                  <c:v>112.30844082574161</c:v>
                </c:pt>
                <c:pt idx="17">
                  <c:v>111.68368811949459</c:v>
                </c:pt>
                <c:pt idx="18">
                  <c:v>111.01697794519069</c:v>
                </c:pt>
                <c:pt idx="19">
                  <c:v>110.40052111109705</c:v>
                </c:pt>
                <c:pt idx="20">
                  <c:v>109.78846063723003</c:v>
                </c:pt>
                <c:pt idx="21">
                  <c:v>109.18129672292095</c:v>
                </c:pt>
                <c:pt idx="22">
                  <c:v>108.5591761157214</c:v>
                </c:pt>
                <c:pt idx="23">
                  <c:v>107.95111996168353</c:v>
                </c:pt>
                <c:pt idx="24">
                  <c:v>107.34912657541049</c:v>
                </c:pt>
                <c:pt idx="25">
                  <c:v>106.75554269377911</c:v>
                </c:pt>
                <c:pt idx="26">
                  <c:v>106.15457620485212</c:v>
                </c:pt>
                <c:pt idx="27">
                  <c:v>105.56054557317145</c:v>
                </c:pt>
                <c:pt idx="28">
                  <c:v>104.98231902777255</c:v>
                </c:pt>
                <c:pt idx="29">
                  <c:v>102.25866394953132</c:v>
                </c:pt>
                <c:pt idx="30">
                  <c:v>99.658402323241631</c:v>
                </c:pt>
                <c:pt idx="31" formatCode="0.00">
                  <c:v>99.658402323241631</c:v>
                </c:pt>
                <c:pt idx="32" formatCode="0.00">
                  <c:v>99.658402323241631</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11.157004331423655</c:v>
                </c:pt>
                <c:pt idx="10">
                  <c:v>11.089167699620091</c:v>
                </c:pt>
                <c:pt idx="11">
                  <c:v>11.023111590414988</c:v>
                </c:pt>
                <c:pt idx="12">
                  <c:v>10.958659642334844</c:v>
                </c:pt>
                <c:pt idx="13">
                  <c:v>10.894044941517684</c:v>
                </c:pt>
                <c:pt idx="14">
                  <c:v>10.832010286390272</c:v>
                </c:pt>
                <c:pt idx="15">
                  <c:v>10.77043231698438</c:v>
                </c:pt>
                <c:pt idx="16">
                  <c:v>10.710444748825729</c:v>
                </c:pt>
                <c:pt idx="17">
                  <c:v>10.650864370959738</c:v>
                </c:pt>
                <c:pt idx="18">
                  <c:v>10.587282663005645</c:v>
                </c:pt>
                <c:pt idx="19">
                  <c:v>10.528493432088972</c:v>
                </c:pt>
                <c:pt idx="20">
                  <c:v>10.470123465948456</c:v>
                </c:pt>
                <c:pt idx="21">
                  <c:v>10.412220466762683</c:v>
                </c:pt>
                <c:pt idx="22">
                  <c:v>10.352891102544589</c:v>
                </c:pt>
                <c:pt idx="23">
                  <c:v>10.294903013723101</c:v>
                </c:pt>
                <c:pt idx="24">
                  <c:v>10.237493108862612</c:v>
                </c:pt>
                <c:pt idx="25">
                  <c:v>10.180885187665746</c:v>
                </c:pt>
                <c:pt idx="26">
                  <c:v>10.123573214244839</c:v>
                </c:pt>
                <c:pt idx="27">
                  <c:v>10.066922688131688</c:v>
                </c:pt>
                <c:pt idx="28">
                  <c:v>10.01177933985559</c:v>
                </c:pt>
                <c:pt idx="29">
                  <c:v>9.7520343285645499</c:v>
                </c:pt>
                <c:pt idx="30">
                  <c:v>9.5040568989421459</c:v>
                </c:pt>
                <c:pt idx="31" formatCode="0.00">
                  <c:v>9.5040568989421459</c:v>
                </c:pt>
                <c:pt idx="32" formatCode="0.00">
                  <c:v>9.5040568989421459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8.0269290704732601</c:v>
                </c:pt>
                <c:pt idx="10">
                  <c:v>7.9781238701083765</c:v>
                </c:pt>
                <c:pt idx="11">
                  <c:v>7.9305996702864388</c:v>
                </c:pt>
                <c:pt idx="12">
                  <c:v>7.8842295873927695</c:v>
                </c:pt>
                <c:pt idx="13">
                  <c:v>7.8377424117170911</c:v>
                </c:pt>
                <c:pt idx="14">
                  <c:v>7.7931114550707319</c:v>
                </c:pt>
                <c:pt idx="15">
                  <c:v>7.748809061879693</c:v>
                </c:pt>
                <c:pt idx="16">
                  <c:v>7.7056508860453885</c:v>
                </c:pt>
                <c:pt idx="17">
                  <c:v>7.662785664081162</c:v>
                </c:pt>
                <c:pt idx="18">
                  <c:v>7.617041677185898</c:v>
                </c:pt>
                <c:pt idx="19">
                  <c:v>7.57474564747596</c:v>
                </c:pt>
                <c:pt idx="20">
                  <c:v>7.5327512586473899</c:v>
                </c:pt>
                <c:pt idx="21">
                  <c:v>7.4910928301279336</c:v>
                </c:pt>
                <c:pt idx="22">
                  <c:v>7.4484082004344954</c:v>
                </c:pt>
                <c:pt idx="23">
                  <c:v>7.4066885540065188</c:v>
                </c:pt>
                <c:pt idx="24">
                  <c:v>7.3653848831851452</c:v>
                </c:pt>
                <c:pt idx="25">
                  <c:v>7.3246582011138281</c:v>
                </c:pt>
                <c:pt idx="26">
                  <c:v>7.283424987262439</c:v>
                </c:pt>
                <c:pt idx="27">
                  <c:v>7.2426676529989322</c:v>
                </c:pt>
                <c:pt idx="28">
                  <c:v>7.2029946608433235</c:v>
                </c:pt>
                <c:pt idx="29">
                  <c:v>7.0161205932076065</c:v>
                </c:pt>
                <c:pt idx="30">
                  <c:v>6.837712735728239</c:v>
                </c:pt>
                <c:pt idx="31" formatCode="0.00">
                  <c:v>6.837712735728239</c:v>
                </c:pt>
                <c:pt idx="32" formatCode="0.00">
                  <c:v>6.837712735728239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101.80919316093768</c:v>
                </c:pt>
                <c:pt idx="10">
                  <c:v>101.1901746013388</c:v>
                </c:pt>
                <c:pt idx="11">
                  <c:v>100.58740355440274</c:v>
                </c:pt>
                <c:pt idx="12">
                  <c:v>99.999270697520302</c:v>
                </c:pt>
                <c:pt idx="13">
                  <c:v>99.409652699613574</c:v>
                </c:pt>
                <c:pt idx="14">
                  <c:v>98.843577972121466</c:v>
                </c:pt>
                <c:pt idx="15">
                  <c:v>98.28167056440941</c:v>
                </c:pt>
                <c:pt idx="16">
                  <c:v>97.734275785981467</c:v>
                </c:pt>
                <c:pt idx="17">
                  <c:v>97.190596674763782</c:v>
                </c:pt>
                <c:pt idx="18">
                  <c:v>96.610404878264347</c:v>
                </c:pt>
                <c:pt idx="19">
                  <c:v>96.073945091355341</c:v>
                </c:pt>
                <c:pt idx="20">
                  <c:v>95.54131115297281</c:v>
                </c:pt>
                <c:pt idx="21">
                  <c:v>95.012938352032108</c:v>
                </c:pt>
                <c:pt idx="22">
                  <c:v>94.47154977474321</c:v>
                </c:pt>
                <c:pt idx="23">
                  <c:v>93.942400519218324</c:v>
                </c:pt>
                <c:pt idx="24">
                  <c:v>93.418527271555362</c:v>
                </c:pt>
                <c:pt idx="25">
                  <c:v>92.901972234703862</c:v>
                </c:pt>
                <c:pt idx="26">
                  <c:v>92.378992624844813</c:v>
                </c:pt>
                <c:pt idx="27">
                  <c:v>91.862048812294859</c:v>
                </c:pt>
                <c:pt idx="28">
                  <c:v>91.358858204008556</c:v>
                </c:pt>
                <c:pt idx="29">
                  <c:v>88.988649387952194</c:v>
                </c:pt>
                <c:pt idx="30">
                  <c:v>86.725821366914857</c:v>
                </c:pt>
                <c:pt idx="31" formatCode="0.00">
                  <c:v>86.725821366914857</c:v>
                </c:pt>
                <c:pt idx="32" formatCode="0.00">
                  <c:v>86.725821366914857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24.766526365584077</c:v>
                </c:pt>
                <c:pt idx="10">
                  <c:v>24.615941344712173</c:v>
                </c:pt>
                <c:pt idx="11">
                  <c:v>24.469308761122655</c:v>
                </c:pt>
                <c:pt idx="12">
                  <c:v>24.326237124326362</c:v>
                </c:pt>
                <c:pt idx="13">
                  <c:v>24.182804205968036</c:v>
                </c:pt>
                <c:pt idx="14">
                  <c:v>24.045098521166448</c:v>
                </c:pt>
                <c:pt idx="15">
                  <c:v>23.908406595849652</c:v>
                </c:pt>
                <c:pt idx="16">
                  <c:v>23.775245072892808</c:v>
                </c:pt>
                <c:pt idx="17">
                  <c:v>23.642987438544353</c:v>
                </c:pt>
                <c:pt idx="18">
                  <c:v>23.501847577015504</c:v>
                </c:pt>
                <c:pt idx="19">
                  <c:v>23.371346145425182</c:v>
                </c:pt>
                <c:pt idx="20">
                  <c:v>23.24177540560699</c:v>
                </c:pt>
                <c:pt idx="21">
                  <c:v>23.11324124774691</c:v>
                </c:pt>
                <c:pt idx="22">
                  <c:v>22.981540818177098</c:v>
                </c:pt>
                <c:pt idx="23">
                  <c:v>22.852817776756176</c:v>
                </c:pt>
                <c:pt idx="24">
                  <c:v>22.725378198878772</c:v>
                </c:pt>
                <c:pt idx="25">
                  <c:v>22.599718879300092</c:v>
                </c:pt>
                <c:pt idx="26">
                  <c:v>22.472496691459334</c:v>
                </c:pt>
                <c:pt idx="27">
                  <c:v>22.346742796692624</c:v>
                </c:pt>
                <c:pt idx="28">
                  <c:v>22.224334563407275</c:v>
                </c:pt>
                <c:pt idx="29">
                  <c:v>21.647747741409724</c:v>
                </c:pt>
                <c:pt idx="30">
                  <c:v>21.097282816742137</c:v>
                </c:pt>
                <c:pt idx="31" formatCode="0.00">
                  <c:v>21.097282816742137</c:v>
                </c:pt>
                <c:pt idx="32" formatCode="0.00">
                  <c:v>21.097282816742137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9.3854756191052893</c:v>
                </c:pt>
                <c:pt idx="10">
                  <c:v>9.3284102066556969</c:v>
                </c:pt>
                <c:pt idx="11">
                  <c:v>9.2728426023041131</c:v>
                </c:pt>
                <c:pt idx="12">
                  <c:v>9.2186244475610621</c:v>
                </c:pt>
                <c:pt idx="13">
                  <c:v>9.1642693822459727</c:v>
                </c:pt>
                <c:pt idx="14">
                  <c:v>9.1120846984417305</c:v>
                </c:pt>
                <c:pt idx="15">
                  <c:v>9.0602841869993114</c:v>
                </c:pt>
                <c:pt idx="16">
                  <c:v>9.0098215501052206</c:v>
                </c:pt>
                <c:pt idx="17">
                  <c:v>8.9597014491150837</c:v>
                </c:pt>
                <c:pt idx="18">
                  <c:v>8.906215356244843</c:v>
                </c:pt>
                <c:pt idx="19">
                  <c:v>8.8567607825040824</c:v>
                </c:pt>
                <c:pt idx="20">
                  <c:v>8.8076589019431104</c:v>
                </c:pt>
                <c:pt idx="21">
                  <c:v>8.758949842504947</c:v>
                </c:pt>
                <c:pt idx="22">
                  <c:v>8.7090408987755268</c:v>
                </c:pt>
                <c:pt idx="23">
                  <c:v>8.6602602603832182</c:v>
                </c:pt>
                <c:pt idx="24">
                  <c:v>8.611966000888696</c:v>
                </c:pt>
                <c:pt idx="25">
                  <c:v>8.5643463846853525</c:v>
                </c:pt>
                <c:pt idx="26">
                  <c:v>8.5161345069047076</c:v>
                </c:pt>
                <c:pt idx="27">
                  <c:v>8.4684790506683996</c:v>
                </c:pt>
                <c:pt idx="28">
                  <c:v>8.4220914599292378</c:v>
                </c:pt>
                <c:pt idx="29">
                  <c:v>8.2035892170117428</c:v>
                </c:pt>
                <c:pt idx="30">
                  <c:v>7.9949860785102702</c:v>
                </c:pt>
                <c:pt idx="31" formatCode="0.00">
                  <c:v>7.9949860785102702</c:v>
                </c:pt>
                <c:pt idx="32" formatCode="0.00">
                  <c:v>7.9949860785102702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9.0764610605732052</c:v>
                </c:pt>
                <c:pt idx="10">
                  <c:v>9.1689978875940721</c:v>
                </c:pt>
                <c:pt idx="11">
                  <c:v>9.2684196080180303</c:v>
                </c:pt>
                <c:pt idx="12">
                  <c:v>9.3740442704076212</c:v>
                </c:pt>
                <c:pt idx="13">
                  <c:v>9.479039603382132</c:v>
                </c:pt>
                <c:pt idx="14">
                  <c:v>9.5940114115580197</c:v>
                </c:pt>
                <c:pt idx="15">
                  <c:v>9.7107491240330788</c:v>
                </c:pt>
                <c:pt idx="16">
                  <c:v>9.8336365720211045</c:v>
                </c:pt>
                <c:pt idx="17">
                  <c:v>9.9580985362563066</c:v>
                </c:pt>
                <c:pt idx="18">
                  <c:v>10.067088227827853</c:v>
                </c:pt>
                <c:pt idx="19">
                  <c:v>10.194609385143192</c:v>
                </c:pt>
                <c:pt idx="20">
                  <c:v>10.323751748105698</c:v>
                </c:pt>
                <c:pt idx="21">
                  <c:v>10.454699770658788</c:v>
                </c:pt>
                <c:pt idx="22">
                  <c:v>10.580132350043721</c:v>
                </c:pt>
                <c:pt idx="23">
                  <c:v>10.710751349493071</c:v>
                </c:pt>
                <c:pt idx="24">
                  <c:v>10.843606060492677</c:v>
                </c:pt>
                <c:pt idx="25">
                  <c:v>10.979561867788309</c:v>
                </c:pt>
                <c:pt idx="26">
                  <c:v>11.112795258352513</c:v>
                </c:pt>
                <c:pt idx="27">
                  <c:v>11.248586321708745</c:v>
                </c:pt>
                <c:pt idx="28">
                  <c:v>11.390205313762191</c:v>
                </c:pt>
                <c:pt idx="29">
                  <c:v>12.160059478447263</c:v>
                </c:pt>
                <c:pt idx="30">
                  <c:v>12.975416320532121</c:v>
                </c:pt>
                <c:pt idx="31" formatCode="0.00">
                  <c:v>12.975416320532121</c:v>
                </c:pt>
                <c:pt idx="32" formatCode="0.00">
                  <c:v>12.975416320532121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3.1363668927374868</c:v>
                </c:pt>
                <c:pt idx="10">
                  <c:v>3.1683429502218221</c:v>
                </c:pt>
                <c:pt idx="11">
                  <c:v>3.2026980794154261</c:v>
                </c:pt>
                <c:pt idx="12">
                  <c:v>3.2391966323166557</c:v>
                </c:pt>
                <c:pt idx="13">
                  <c:v>3.2754777207315735</c:v>
                </c:pt>
                <c:pt idx="14">
                  <c:v>3.3152061755064617</c:v>
                </c:pt>
                <c:pt idx="15">
                  <c:v>3.3555448376895782</c:v>
                </c:pt>
                <c:pt idx="16">
                  <c:v>3.3980085381153811</c:v>
                </c:pt>
                <c:pt idx="17">
                  <c:v>3.4410163118971724</c:v>
                </c:pt>
                <c:pt idx="18">
                  <c:v>3.4786776490651938</c:v>
                </c:pt>
                <c:pt idx="19">
                  <c:v>3.5227425255912155</c:v>
                </c:pt>
                <c:pt idx="20">
                  <c:v>3.5673676089736492</c:v>
                </c:pt>
                <c:pt idx="21">
                  <c:v>3.6126166371867461</c:v>
                </c:pt>
                <c:pt idx="22">
                  <c:v>3.6559598065815284</c:v>
                </c:pt>
                <c:pt idx="23">
                  <c:v>3.7010951410143482</c:v>
                </c:pt>
                <c:pt idx="24">
                  <c:v>3.7470030245322286</c:v>
                </c:pt>
                <c:pt idx="25">
                  <c:v>3.7939824904310764</c:v>
                </c:pt>
                <c:pt idx="26">
                  <c:v>3.8400212264961593</c:v>
                </c:pt>
                <c:pt idx="27">
                  <c:v>3.8869437652034651</c:v>
                </c:pt>
                <c:pt idx="28">
                  <c:v>3.9358801419581333</c:v>
                </c:pt>
                <c:pt idx="29">
                  <c:v>4.2019028900579141</c:v>
                </c:pt>
                <c:pt idx="30">
                  <c:v>4.4836490671434168</c:v>
                </c:pt>
                <c:pt idx="31" formatCode="0.00">
                  <c:v>4.4836490671434168</c:v>
                </c:pt>
                <c:pt idx="32" formatCode="0.00">
                  <c:v>4.4836490671434168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16.533947883534477</c:v>
                </c:pt>
                <c:pt idx="10">
                  <c:v>16.433418449152558</c:v>
                </c:pt>
                <c:pt idx="11">
                  <c:v>16.335527632357756</c:v>
                </c:pt>
                <c:pt idx="12">
                  <c:v>16.240014077025702</c:v>
                </c:pt>
                <c:pt idx="13">
                  <c:v>16.144259332823253</c:v>
                </c:pt>
                <c:pt idx="14">
                  <c:v>16.0523280469349</c:v>
                </c:pt>
                <c:pt idx="15">
                  <c:v>15.961073539301223</c:v>
                </c:pt>
                <c:pt idx="16">
                  <c:v>15.87217590189495</c:v>
                </c:pt>
                <c:pt idx="17">
                  <c:v>15.783881693767498</c:v>
                </c:pt>
                <c:pt idx="18">
                  <c:v>15.689657777164882</c:v>
                </c:pt>
                <c:pt idx="19">
                  <c:v>15.602535996871973</c:v>
                </c:pt>
                <c:pt idx="20">
                  <c:v>15.516035539449653</c:v>
                </c:pt>
                <c:pt idx="21">
                  <c:v>15.430227096394603</c:v>
                </c:pt>
                <c:pt idx="22">
                  <c:v>15.34230487401253</c:v>
                </c:pt>
                <c:pt idx="23">
                  <c:v>15.25637033370408</c:v>
                </c:pt>
                <c:pt idx="24">
                  <c:v>15.171292624063998</c:v>
                </c:pt>
                <c:pt idx="25">
                  <c:v>15.087403401557548</c:v>
                </c:pt>
                <c:pt idx="26">
                  <c:v>15.00247081988104</c:v>
                </c:pt>
                <c:pt idx="27">
                  <c:v>14.918518459685972</c:v>
                </c:pt>
                <c:pt idx="28">
                  <c:v>14.83679963808861</c:v>
                </c:pt>
                <c:pt idx="29">
                  <c:v>14.451874585438198</c:v>
                </c:pt>
                <c:pt idx="30">
                  <c:v>14.084388316196378</c:v>
                </c:pt>
                <c:pt idx="31" formatCode="0.00">
                  <c:v>14.084388316196378</c:v>
                </c:pt>
                <c:pt idx="32" formatCode="0.00">
                  <c:v>14.084388316196378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18.363497083448415</c:v>
                </c:pt>
                <c:pt idx="4">
                  <c:v>21.307547009301889</c:v>
                </c:pt>
                <c:pt idx="5">
                  <c:v>25.892301305945971</c:v>
                </c:pt>
                <c:pt idx="6">
                  <c:v>31.963788883729556</c:v>
                </c:pt>
                <c:pt idx="8">
                  <c:v>18.120758900121242</c:v>
                </c:pt>
                <c:pt idx="9">
                  <c:v>19.166790908504293</c:v>
                </c:pt>
                <c:pt idx="10">
                  <c:v>17.606790705410827</c:v>
                </c:pt>
                <c:pt idx="11">
                  <c:v>18.363497083448415</c:v>
                </c:pt>
                <c:pt idx="12">
                  <c:v>21.307547009301889</c:v>
                </c:pt>
                <c:pt idx="13">
                  <c:v>25.892301305945971</c:v>
                </c:pt>
                <c:pt idx="14">
                  <c:v>31.963788883729556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5.6567763722279709</c:v>
                </c:pt>
                <c:pt idx="4">
                  <c:v>6.7327453318311399</c:v>
                </c:pt>
                <c:pt idx="5">
                  <c:v>8.1814331171894299</c:v>
                </c:pt>
                <c:pt idx="6">
                  <c:v>10.099897951679662</c:v>
                </c:pt>
                <c:pt idx="8">
                  <c:v>5.725786025053389</c:v>
                </c:pt>
                <c:pt idx="9">
                  <c:v>5.9036614240138503</c:v>
                </c:pt>
                <c:pt idx="10">
                  <c:v>5.5633826774444142</c:v>
                </c:pt>
                <c:pt idx="11">
                  <c:v>5.6567763722279709</c:v>
                </c:pt>
                <c:pt idx="12">
                  <c:v>6.3961080652395834</c:v>
                </c:pt>
                <c:pt idx="13">
                  <c:v>7.3837433882634604</c:v>
                </c:pt>
                <c:pt idx="14">
                  <c:v>8.6594000063213503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2.3698504837799264</c:v>
                </c:pt>
                <c:pt idx="4">
                  <c:v>2.8206200214148818</c:v>
                </c:pt>
                <c:pt idx="5">
                  <c:v>3.4275340766431426</c:v>
                </c:pt>
                <c:pt idx="6">
                  <c:v>4.2312567864507047</c:v>
                </c:pt>
                <c:pt idx="8">
                  <c:v>2.3987639372378653</c:v>
                </c:pt>
                <c:pt idx="9">
                  <c:v>2.4732805331425385</c:v>
                </c:pt>
                <c:pt idx="10">
                  <c:v>2.3307265897319418</c:v>
                </c:pt>
                <c:pt idx="11">
                  <c:v>2.3698504837799264</c:v>
                </c:pt>
                <c:pt idx="12">
                  <c:v>2.6795890203441379</c:v>
                </c:pt>
                <c:pt idx="13">
                  <c:v>3.093349504170436</c:v>
                </c:pt>
                <c:pt idx="14">
                  <c:v>3.6277737872831728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15.859464398521386</c:v>
                </c:pt>
                <c:pt idx="4">
                  <c:v>18.876094976268586</c:v>
                </c:pt>
                <c:pt idx="5">
                  <c:v>22.937672665550647</c:v>
                </c:pt>
                <c:pt idx="6">
                  <c:v>28.316329162961928</c:v>
                </c:pt>
                <c:pt idx="8">
                  <c:v>16.052958413816011</c:v>
                </c:pt>
                <c:pt idx="9">
                  <c:v>16.55163683590963</c:v>
                </c:pt>
                <c:pt idx="10">
                  <c:v>15.597640283864223</c:v>
                </c:pt>
                <c:pt idx="11">
                  <c:v>15.859464398521386</c:v>
                </c:pt>
                <c:pt idx="12">
                  <c:v>17.932290227455159</c:v>
                </c:pt>
                <c:pt idx="13">
                  <c:v>20.701249580659457</c:v>
                </c:pt>
                <c:pt idx="14">
                  <c:v>24.277712716094481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5.289534414961425</c:v>
                </c:pt>
                <c:pt idx="4">
                  <c:v>6.2956573745556001</c:v>
                </c:pt>
                <c:pt idx="5">
                  <c:v>7.6502967511854907</c:v>
                </c:pt>
                <c:pt idx="6">
                  <c:v>9.4442153813736169</c:v>
                </c:pt>
                <c:pt idx="8">
                  <c:v>5.3540695863437202</c:v>
                </c:pt>
                <c:pt idx="9">
                  <c:v>5.5203915130734007</c:v>
                </c:pt>
                <c:pt idx="10">
                  <c:v>5.2022094189625063</c:v>
                </c:pt>
                <c:pt idx="11">
                  <c:v>5.289534414961425</c:v>
                </c:pt>
                <c:pt idx="12">
                  <c:v>5.9808745058278197</c:v>
                </c:pt>
                <c:pt idx="13">
                  <c:v>6.9043928179449043</c:v>
                </c:pt>
                <c:pt idx="14">
                  <c:v>8.0972341626052042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3.1886474783088858</c:v>
                </c:pt>
                <c:pt idx="4">
                  <c:v>3.7951604880180847</c:v>
                </c:pt>
                <c:pt idx="5">
                  <c:v>4.6117668456761853</c:v>
                </c:pt>
                <c:pt idx="6">
                  <c:v>5.693180381858352</c:v>
                </c:pt>
                <c:pt idx="8">
                  <c:v>3.2275506965029748</c:v>
                </c:pt>
                <c:pt idx="9">
                  <c:v>3.3278132055725829</c:v>
                </c:pt>
                <c:pt idx="10">
                  <c:v>3.1360060534799454</c:v>
                </c:pt>
                <c:pt idx="11">
                  <c:v>3.1886474783088858</c:v>
                </c:pt>
                <c:pt idx="12">
                  <c:v>3.60540246361718</c:v>
                </c:pt>
                <c:pt idx="13">
                  <c:v>4.1621195782227574</c:v>
                </c:pt>
                <c:pt idx="14">
                  <c:v>4.8811905298958038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104.74781037238991</c:v>
                </c:pt>
                <c:pt idx="4">
                  <c:v>124.67190363186195</c:v>
                </c:pt>
                <c:pt idx="5">
                  <c:v>151.49761217529243</c:v>
                </c:pt>
                <c:pt idx="6">
                  <c:v>187.02229804687755</c:v>
                </c:pt>
                <c:pt idx="8">
                  <c:v>106.02579012712634</c:v>
                </c:pt>
                <c:pt idx="9">
                  <c:v>109.31943684063926</c:v>
                </c:pt>
                <c:pt idx="10">
                  <c:v>103.01852733836863</c:v>
                </c:pt>
                <c:pt idx="11">
                  <c:v>104.74781037238991</c:v>
                </c:pt>
                <c:pt idx="12">
                  <c:v>118.43830845026886</c:v>
                </c:pt>
                <c:pt idx="13">
                  <c:v>136.72659498820144</c:v>
                </c:pt>
                <c:pt idx="14">
                  <c:v>160.34824278794164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36.806028522146683</c:v>
                </c:pt>
                <c:pt idx="4">
                  <c:v>43.806907511206049</c:v>
                </c:pt>
                <c:pt idx="5">
                  <c:v>53.232859139847896</c:v>
                </c:pt>
                <c:pt idx="6">
                  <c:v>65.715436071828407</c:v>
                </c:pt>
                <c:pt idx="8">
                  <c:v>37.255081911772038</c:v>
                </c:pt>
                <c:pt idx="9">
                  <c:v>38.412395410244791</c:v>
                </c:pt>
                <c:pt idx="10">
                  <c:v>36.198397293896896</c:v>
                </c:pt>
                <c:pt idx="11">
                  <c:v>36.806028522146683</c:v>
                </c:pt>
                <c:pt idx="12">
                  <c:v>41.616562135645744</c:v>
                </c:pt>
                <c:pt idx="13">
                  <c:v>48.042655373712726</c:v>
                </c:pt>
                <c:pt idx="14">
                  <c:v>56.342772002083869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1.3545828409833027</c:v>
                </c:pt>
                <c:pt idx="4">
                  <c:v>1.6122382015630004</c:v>
                </c:pt>
                <c:pt idx="5">
                  <c:v>1.959144207148853</c:v>
                </c:pt>
                <c:pt idx="6">
                  <c:v>2.4185440718514686</c:v>
                </c:pt>
                <c:pt idx="8">
                  <c:v>1.3711094818814338</c:v>
                </c:pt>
                <c:pt idx="9">
                  <c:v>1.4137024230276445</c:v>
                </c:pt>
                <c:pt idx="10">
                  <c:v>1.3322200143355563</c:v>
                </c:pt>
                <c:pt idx="11">
                  <c:v>1.3545828409833027</c:v>
                </c:pt>
                <c:pt idx="12">
                  <c:v>1.5316262914848502</c:v>
                </c:pt>
                <c:pt idx="13">
                  <c:v>1.7681276469518397</c:v>
                </c:pt>
                <c:pt idx="14">
                  <c:v>2.0735992236036527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1.2046508936214559</c:v>
                </c:pt>
                <c:pt idx="4">
                  <c:v>1.4337876809613728</c:v>
                </c:pt>
                <c:pt idx="5">
                  <c:v>1.7422964092487396</c:v>
                </c:pt>
                <c:pt idx="6">
                  <c:v>2.150847618373648</c:v>
                </c:pt>
                <c:pt idx="8">
                  <c:v>1.219348283935394</c:v>
                </c:pt>
                <c:pt idx="9">
                  <c:v>1.257226827101128</c:v>
                </c:pt>
                <c:pt idx="10">
                  <c:v>1.1847632955432508</c:v>
                </c:pt>
                <c:pt idx="11">
                  <c:v>1.2046508936214559</c:v>
                </c:pt>
                <c:pt idx="12">
                  <c:v>1.362098296913304</c:v>
                </c:pt>
                <c:pt idx="13">
                  <c:v>1.5724225093469872</c:v>
                </c:pt>
                <c:pt idx="14">
                  <c:v>1.844082976803106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22.903972650806818</c:v>
                </c:pt>
                <c:pt idx="4">
                  <c:v>27.260539966961023</c:v>
                </c:pt>
                <c:pt idx="5">
                  <c:v>33.126202386375169</c:v>
                </c:pt>
                <c:pt idx="6">
                  <c:v>40.89396794384745</c:v>
                </c:pt>
                <c:pt idx="8">
                  <c:v>23.183413464382845</c:v>
                </c:pt>
                <c:pt idx="9">
                  <c:v>23.903596482810922</c:v>
                </c:pt>
                <c:pt idx="10">
                  <c:v>22.525850653068453</c:v>
                </c:pt>
                <c:pt idx="11">
                  <c:v>22.903972650806818</c:v>
                </c:pt>
                <c:pt idx="12">
                  <c:v>37.4261584612535</c:v>
                </c:pt>
                <c:pt idx="13">
                  <c:v>57.21447265775798</c:v>
                </c:pt>
                <c:pt idx="14">
                  <c:v>84.393467279112116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26.131378310261344</c:v>
                </c:pt>
                <c:pt idx="4">
                  <c:v>31.101797871396435</c:v>
                </c:pt>
                <c:pt idx="5">
                  <c:v>37.79398544990984</c:v>
                </c:pt>
                <c:pt idx="6">
                  <c:v>46.656299790480489</c:v>
                </c:pt>
                <c:pt idx="8">
                  <c:v>26.450167179818607</c:v>
                </c:pt>
                <c:pt idx="9">
                  <c:v>27.271859436409219</c:v>
                </c:pt>
                <c:pt idx="10">
                  <c:v>25.699947790546279</c:v>
                </c:pt>
                <c:pt idx="11">
                  <c:v>26.131378310261344</c:v>
                </c:pt>
                <c:pt idx="12">
                  <c:v>31.438435137987994</c:v>
                </c:pt>
                <c:pt idx="13">
                  <c:v>38.591675178835814</c:v>
                </c:pt>
                <c:pt idx="14">
                  <c:v>48.096797735838805</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81.331040777374611</c:v>
                </c:pt>
                <c:pt idx="6">
                  <c:v>87.911204464677908</c:v>
                </c:pt>
                <c:pt idx="8">
                  <c:v>82</c:v>
                </c:pt>
                <c:pt idx="9">
                  <c:v>82</c:v>
                </c:pt>
                <c:pt idx="10">
                  <c:v>82</c:v>
                </c:pt>
                <c:pt idx="11">
                  <c:v>86.036801673044508</c:v>
                </c:pt>
                <c:pt idx="12">
                  <c:v>76.525600127976475</c:v>
                </c:pt>
                <c:pt idx="13">
                  <c:v>81.331040777374611</c:v>
                </c:pt>
                <c:pt idx="14">
                  <c:v>87.911204464677908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203.31236988584951</c:v>
                </c:pt>
                <c:pt idx="2">
                  <c:v>247.0591822705934</c:v>
                </c:pt>
                <c:pt idx="3">
                  <c:v>304.99210752157563</c:v>
                </c:pt>
                <c:pt idx="5">
                  <c:v>190.61046946456293</c:v>
                </c:pt>
                <c:pt idx="6">
                  <c:v>230.67472127859938</c:v>
                </c:pt>
                <c:pt idx="7">
                  <c:v>280.30910289219111</c:v>
                </c:pt>
                <c:pt idx="8">
                  <c:v>346.03880439843664</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27.260539966961023</c:v>
                </c:pt>
                <c:pt idx="2">
                  <c:v>33.126202386375169</c:v>
                </c:pt>
                <c:pt idx="3">
                  <c:v>40.89396794384745</c:v>
                </c:pt>
                <c:pt idx="5">
                  <c:v>22.525850653068453</c:v>
                </c:pt>
                <c:pt idx="6">
                  <c:v>27.260539966961023</c:v>
                </c:pt>
                <c:pt idx="7">
                  <c:v>33.126202386375169</c:v>
                </c:pt>
                <c:pt idx="8">
                  <c:v>40.89396794384745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230.57290985281054</c:v>
                </c:pt>
                <c:pt idx="2">
                  <c:v>280.18538465696855</c:v>
                </c:pt>
                <c:pt idx="3">
                  <c:v>345.88607546542306</c:v>
                </c:pt>
                <c:pt idx="5">
                  <c:v>213.13632011763139</c:v>
                </c:pt>
                <c:pt idx="6">
                  <c:v>257.93526124556041</c:v>
                </c:pt>
                <c:pt idx="7">
                  <c:v>313.43530527856626</c:v>
                </c:pt>
                <c:pt idx="8">
                  <c:v>386.93277234228407</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72.712761650004396</c:v>
                </c:pt>
                <c:pt idx="30">
                  <c:v>80.343326170645369</c:v>
                </c:pt>
                <c:pt idx="31">
                  <c:v>80.343326170645369</c:v>
                </c:pt>
                <c:pt idx="32">
                  <c:v>80.343326170645369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5.7239737117547893</c:v>
                </c:pt>
                <c:pt idx="30">
                  <c:v>6.3246543863829006</c:v>
                </c:pt>
                <c:pt idx="31">
                  <c:v>6.3246543863829006</c:v>
                </c:pt>
                <c:pt idx="32">
                  <c:v>6.3246543863829006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1.5723099066301305</c:v>
                </c:pt>
                <c:pt idx="30">
                  <c:v>1.7373099962530976</c:v>
                </c:pt>
                <c:pt idx="31">
                  <c:v>1.7373099962530976</c:v>
                </c:pt>
                <c:pt idx="32">
                  <c:v>1.7373099962530976</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5.171992220782764</c:v>
                </c:pt>
                <c:pt idx="30">
                  <c:v>5.7147472949318887</c:v>
                </c:pt>
                <c:pt idx="31">
                  <c:v>5.7147472949318887</c:v>
                </c:pt>
                <c:pt idx="32">
                  <c:v>5.7147472949318887</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0.93804906582943859</c:v>
                </c:pt>
                <c:pt idx="30">
                  <c:v>1.0364890612018061</c:v>
                </c:pt>
                <c:pt idx="31">
                  <c:v>1.0364890612018061</c:v>
                </c:pt>
                <c:pt idx="32">
                  <c:v>1.0364890612018061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0.46711930211350794</c:v>
                </c:pt>
                <c:pt idx="30">
                  <c:v>0.51613936259162185</c:v>
                </c:pt>
                <c:pt idx="31">
                  <c:v>0.51613936259162185</c:v>
                </c:pt>
                <c:pt idx="32">
                  <c:v>0.51613936259162185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10.443492677672362</c:v>
                </c:pt>
                <c:pt idx="30">
                  <c:v>11.539445339756615</c:v>
                </c:pt>
                <c:pt idx="31">
                  <c:v>11.539445339756615</c:v>
                </c:pt>
                <c:pt idx="32">
                  <c:v>11.539445339756615</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3.4896720556415195</c:v>
                </c:pt>
                <c:pt idx="30">
                  <c:v>3.8558824315398028</c:v>
                </c:pt>
                <c:pt idx="31">
                  <c:v>3.8558824315398028</c:v>
                </c:pt>
                <c:pt idx="32">
                  <c:v>3.8558824315398028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0.19157935880379567</c:v>
                </c:pt>
                <c:pt idx="30">
                  <c:v>0.21168392676412007</c:v>
                </c:pt>
                <c:pt idx="31">
                  <c:v>0.21168392676412007</c:v>
                </c:pt>
                <c:pt idx="32">
                  <c:v>0.21168392676412007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4.6105683176895174E-2</c:v>
                </c:pt>
                <c:pt idx="30">
                  <c:v>5.0944068932932636E-2</c:v>
                </c:pt>
                <c:pt idx="31">
                  <c:v>5.0944068932932636E-2</c:v>
                </c:pt>
                <c:pt idx="32">
                  <c:v>5.0944068932932636E-2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37.010085165111299</c:v>
                </c:pt>
                <c:pt idx="30">
                  <c:v>40.89396794384745</c:v>
                </c:pt>
                <c:pt idx="31">
                  <c:v>40.89396794384745</c:v>
                </c:pt>
                <c:pt idx="32">
                  <c:v>40.89396794384745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42.225142620195172</c:v>
                </c:pt>
                <c:pt idx="30">
                  <c:v>46.656299790480489</c:v>
                </c:pt>
                <c:pt idx="31">
                  <c:v>46.656299790480489</c:v>
                </c:pt>
                <c:pt idx="32">
                  <c:v>46.656299790480489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120.07603703362946</c:v>
                </c:pt>
                <c:pt idx="30">
                  <c:v>131.69334513658779</c:v>
                </c:pt>
                <c:pt idx="31">
                  <c:v>131.69334513658779</c:v>
                </c:pt>
                <c:pt idx="32">
                  <c:v>131.69334513658779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66.608310033491662</c:v>
                </c:pt>
                <c:pt idx="30">
                  <c:v>68.134422937619846</c:v>
                </c:pt>
                <c:pt idx="31">
                  <c:v>69.660535841748029</c:v>
                </c:pt>
                <c:pt idx="32">
                  <c:v>71.186648745876212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5.2434291720523039</c:v>
                </c:pt>
                <c:pt idx="30">
                  <c:v>5.3635653069779252</c:v>
                </c:pt>
                <c:pt idx="31">
                  <c:v>5.4837014419035466</c:v>
                </c:pt>
                <c:pt idx="32">
                  <c:v>5.6038375768291679</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1.4403098349317573</c:v>
                </c:pt>
                <c:pt idx="30">
                  <c:v>1.4733098528563506</c:v>
                </c:pt>
                <c:pt idx="31">
                  <c:v>1.5063098707809439</c:v>
                </c:pt>
                <c:pt idx="32">
                  <c:v>1.5393098887055372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4.7377881614634614</c:v>
                </c:pt>
                <c:pt idx="30">
                  <c:v>4.846339176293287</c:v>
                </c:pt>
                <c:pt idx="31">
                  <c:v>4.9548901911231127</c:v>
                </c:pt>
                <c:pt idx="32">
                  <c:v>5.0634412059529383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0.85929706953154461</c:v>
                </c:pt>
                <c:pt idx="30">
                  <c:v>0.87898506860601811</c:v>
                </c:pt>
                <c:pt idx="31">
                  <c:v>0.8986730676804916</c:v>
                </c:pt>
                <c:pt idx="32">
                  <c:v>0.91836106675496509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0.4279032537310169</c:v>
                </c:pt>
                <c:pt idx="30">
                  <c:v>0.43770726582663966</c:v>
                </c:pt>
                <c:pt idx="31">
                  <c:v>0.44751127792226242</c:v>
                </c:pt>
                <c:pt idx="32">
                  <c:v>0.45731529001788518</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9.5667305480049567</c:v>
                </c:pt>
                <c:pt idx="30">
                  <c:v>9.785921080421808</c:v>
                </c:pt>
                <c:pt idx="31">
                  <c:v>10.005111612838659</c:v>
                </c:pt>
                <c:pt idx="32">
                  <c:v>10.224302145255511</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3.1967037549228943</c:v>
                </c:pt>
                <c:pt idx="30">
                  <c:v>3.2699458301025506</c:v>
                </c:pt>
                <c:pt idx="31">
                  <c:v>3.3431879052822069</c:v>
                </c:pt>
                <c:pt idx="32">
                  <c:v>3.4164299804618632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0.17549570443553614</c:v>
                </c:pt>
                <c:pt idx="30">
                  <c:v>0.17951661802760102</c:v>
                </c:pt>
                <c:pt idx="31">
                  <c:v>0.18353753161966591</c:v>
                </c:pt>
                <c:pt idx="32">
                  <c:v>0.18755844521173079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4.2234974572065209E-2</c:v>
                </c:pt>
                <c:pt idx="30">
                  <c:v>4.32026517232727E-2</c:v>
                </c:pt>
                <c:pt idx="31">
                  <c:v>4.4170328874480191E-2</c:v>
                </c:pt>
                <c:pt idx="32">
                  <c:v>4.5138006025687682E-2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33.902978942122395</c:v>
                </c:pt>
                <c:pt idx="30">
                  <c:v>34.679755497869621</c:v>
                </c:pt>
                <c:pt idx="31">
                  <c:v>35.456532053616847</c:v>
                </c:pt>
                <c:pt idx="32">
                  <c:v>36.233308609364073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38.680216883966906</c:v>
                </c:pt>
                <c:pt idx="30">
                  <c:v>39.566448318023973</c:v>
                </c:pt>
                <c:pt idx="31">
                  <c:v>40.452679752081039</c:v>
                </c:pt>
                <c:pt idx="32">
                  <c:v>41.338911186138105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110.78219055126277</c:v>
                </c:pt>
                <c:pt idx="30">
                  <c:v>113.10565217185444</c:v>
                </c:pt>
                <c:pt idx="31">
                  <c:v>115.42911379244612</c:v>
                </c:pt>
                <c:pt idx="32">
                  <c:v>117.75257541303779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29.287129613802783</c:v>
                </c:pt>
                <c:pt idx="6">
                  <c:v>27.268179044262631</c:v>
                </c:pt>
                <c:pt idx="7">
                  <c:v>24.363641895847387</c:v>
                </c:pt>
                <c:pt idx="8">
                  <c:v>20.711110331567543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18.474508994341168</c:v>
                </c:pt>
                <c:pt idx="6">
                  <c:v>21.60781205322996</c:v>
                </c:pt>
                <c:pt idx="7">
                  <c:v>24.637054970594811</c:v>
                </c:pt>
                <c:pt idx="8">
                  <c:v>27.181128980417853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12.021367799432369</c:v>
                </c:pt>
                <c:pt idx="5">
                  <c:v>12.336235380343002</c:v>
                </c:pt>
                <c:pt idx="6">
                  <c:v>17.164799763201472</c:v>
                </c:pt>
                <c:pt idx="7">
                  <c:v>22.424914126799209</c:v>
                </c:pt>
                <c:pt idx="8">
                  <c:v>27.625669642404802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110.00556389780662</c:v>
                </c:pt>
                <c:pt idx="4">
                  <c:v>111.05456884454453</c:v>
                </c:pt>
                <c:pt idx="5">
                  <c:v>144.21629679265169</c:v>
                </c:pt>
                <c:pt idx="6">
                  <c:v>186.27400152369597</c:v>
                </c:pt>
                <c:pt idx="7">
                  <c:v>228.95194010496829</c:v>
                </c:pt>
                <c:pt idx="9">
                  <c:v>113.09321758673757</c:v>
                </c:pt>
                <c:pt idx="10">
                  <c:v>112.21357404370687</c:v>
                </c:pt>
                <c:pt idx="11">
                  <c:v>117.77587315202406</c:v>
                </c:pt>
                <c:pt idx="12">
                  <c:v>110.00556389780662</c:v>
                </c:pt>
                <c:pt idx="13">
                  <c:v>111.05456884454453</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23.37618232828391</c:v>
                </c:pt>
                <c:pt idx="4">
                  <c:v>23.599095879465718</c:v>
                </c:pt>
                <c:pt idx="5">
                  <c:v>30.645963068438487</c:v>
                </c:pt>
                <c:pt idx="6">
                  <c:v>39.583225323785399</c:v>
                </c:pt>
                <c:pt idx="7">
                  <c:v>48.65228727230577</c:v>
                </c:pt>
                <c:pt idx="9">
                  <c:v>18.547037936929154</c:v>
                </c:pt>
                <c:pt idx="10">
                  <c:v>23.845384484287713</c:v>
                </c:pt>
                <c:pt idx="11">
                  <c:v>25.027373044805117</c:v>
                </c:pt>
                <c:pt idx="12">
                  <c:v>23.37618232828391</c:v>
                </c:pt>
                <c:pt idx="13">
                  <c:v>23.599095879465718</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4.1252086461677484</c:v>
                </c:pt>
                <c:pt idx="4">
                  <c:v>4.1645463316704205</c:v>
                </c:pt>
                <c:pt idx="5">
                  <c:v>5.4081111297244382</c:v>
                </c:pt>
                <c:pt idx="6">
                  <c:v>6.9852750571385993</c:v>
                </c:pt>
                <c:pt idx="7">
                  <c:v>8.5856977539363104</c:v>
                </c:pt>
                <c:pt idx="9">
                  <c:v>3.9743652721991038</c:v>
                </c:pt>
                <c:pt idx="10">
                  <c:v>4.208009026639008</c:v>
                </c:pt>
                <c:pt idx="11">
                  <c:v>4.4165952432009021</c:v>
                </c:pt>
                <c:pt idx="12">
                  <c:v>4.1252086461677484</c:v>
                </c:pt>
                <c:pt idx="13">
                  <c:v>4.1645463316704205</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19.265408767045493</c:v>
                </c:pt>
                <c:pt idx="4">
                  <c:v>19.539290826558879</c:v>
                </c:pt>
                <c:pt idx="5">
                  <c:v>19.893433415537555</c:v>
                </c:pt>
                <c:pt idx="6">
                  <c:v>19.07248419903328</c:v>
                </c:pt>
                <c:pt idx="7">
                  <c:v>17.753017400576951</c:v>
                </c:pt>
                <c:pt idx="9">
                  <c:v>28.167748821049805</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101.92442611213934</c:v>
                </c:pt>
                <c:pt idx="4">
                  <c:v>103.37341025132164</c:v>
                </c:pt>
                <c:pt idx="5">
                  <c:v>105.24701597544529</c:v>
                </c:pt>
                <c:pt idx="6">
                  <c:v>100.90375086380445</c:v>
                </c:pt>
                <c:pt idx="7">
                  <c:v>93.923058274673991</c:v>
                </c:pt>
                <c:pt idx="9">
                  <c:v>94.847852582060455</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8.9818459792306626</c:v>
                </c:pt>
                <c:pt idx="4">
                  <c:v>9.109534236706498</c:v>
                </c:pt>
                <c:pt idx="5">
                  <c:v>9.2746412545411498</c:v>
                </c:pt>
                <c:pt idx="6">
                  <c:v>8.8919014171168609</c:v>
                </c:pt>
                <c:pt idx="7">
                  <c:v>8.2767445989176256</c:v>
                </c:pt>
                <c:pt idx="9">
                  <c:v>12.322446292964566</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78.575402784147585</c:v>
                </c:pt>
                <c:pt idx="4">
                  <c:v>79.324692031817534</c:v>
                </c:pt>
                <c:pt idx="5">
                  <c:v>103.01164056617978</c:v>
                </c:pt>
                <c:pt idx="6">
                  <c:v>133.05285823121142</c:v>
                </c:pt>
                <c:pt idx="7">
                  <c:v>163.53710007497739</c:v>
                </c:pt>
                <c:pt idx="9">
                  <c:v>80.780869704812559</c:v>
                </c:pt>
                <c:pt idx="10">
                  <c:v>80.152552888362095</c:v>
                </c:pt>
                <c:pt idx="11">
                  <c:v>84.125623680017213</c:v>
                </c:pt>
                <c:pt idx="12">
                  <c:v>78.575402784147585</c:v>
                </c:pt>
                <c:pt idx="13">
                  <c:v>79.324692031817534</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16.697273091631363</c:v>
                </c:pt>
                <c:pt idx="4">
                  <c:v>16.856497056761228</c:v>
                </c:pt>
                <c:pt idx="5">
                  <c:v>21.889973620313206</c:v>
                </c:pt>
                <c:pt idx="6">
                  <c:v>28.273732374132432</c:v>
                </c:pt>
                <c:pt idx="7">
                  <c:v>34.751633765932695</c:v>
                </c:pt>
                <c:pt idx="9">
                  <c:v>13.247884240663684</c:v>
                </c:pt>
                <c:pt idx="10">
                  <c:v>17.032417488776947</c:v>
                </c:pt>
                <c:pt idx="11">
                  <c:v>17.87669503200366</c:v>
                </c:pt>
                <c:pt idx="12">
                  <c:v>16.697273091631363</c:v>
                </c:pt>
                <c:pt idx="13">
                  <c:v>16.856497056761228</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2.9465776044055345</c:v>
                </c:pt>
                <c:pt idx="4">
                  <c:v>2.9746759511931575</c:v>
                </c:pt>
                <c:pt idx="5">
                  <c:v>3.8629365212317421</c:v>
                </c:pt>
                <c:pt idx="6">
                  <c:v>4.9894821836704288</c:v>
                </c:pt>
                <c:pt idx="7">
                  <c:v>6.1326412528116521</c:v>
                </c:pt>
                <c:pt idx="9">
                  <c:v>2.838832337285075</c:v>
                </c:pt>
                <c:pt idx="10">
                  <c:v>3.0057207333135785</c:v>
                </c:pt>
                <c:pt idx="11">
                  <c:v>3.1547108880006456</c:v>
                </c:pt>
                <c:pt idx="12">
                  <c:v>2.9465776044055345</c:v>
                </c:pt>
                <c:pt idx="13">
                  <c:v>2.9746759511931575</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0.77061635068181966</c:v>
                </c:pt>
                <c:pt idx="4">
                  <c:v>0.78157163306235522</c:v>
                </c:pt>
                <c:pt idx="5">
                  <c:v>0.79573733662150214</c:v>
                </c:pt>
                <c:pt idx="6">
                  <c:v>0.76289936796133118</c:v>
                </c:pt>
                <c:pt idx="7">
                  <c:v>0.71012069602307804</c:v>
                </c:pt>
                <c:pt idx="9">
                  <c:v>1.1267099528419922</c:v>
                </c:pt>
                <c:pt idx="10">
                  <c:v>0.74009062785460766</c:v>
                </c:pt>
                <c:pt idx="11">
                  <c:v>0.7570387419116027</c:v>
                </c:pt>
                <c:pt idx="12">
                  <c:v>0.77061635068181966</c:v>
                </c:pt>
                <c:pt idx="13">
                  <c:v>0.78157163306235522</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7.2803161508670957</c:v>
                </c:pt>
                <c:pt idx="4">
                  <c:v>7.3838150179515463</c:v>
                </c:pt>
                <c:pt idx="5">
                  <c:v>7.5176439982460925</c:v>
                </c:pt>
                <c:pt idx="6">
                  <c:v>7.2074107759860322</c:v>
                </c:pt>
                <c:pt idx="7">
                  <c:v>6.7087898767624283</c:v>
                </c:pt>
                <c:pt idx="9">
                  <c:v>6.7748466130043186</c:v>
                </c:pt>
                <c:pt idx="10">
                  <c:v>6.9919276256051859</c:v>
                </c:pt>
                <c:pt idx="11">
                  <c:v>7.1520431336484673</c:v>
                </c:pt>
                <c:pt idx="12">
                  <c:v>7.2803161508670957</c:v>
                </c:pt>
                <c:pt idx="13">
                  <c:v>7.3838150179515463</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0.10238010429217448</c:v>
                </c:pt>
                <c:pt idx="4">
                  <c:v>0.2942392564401286</c:v>
                </c:pt>
                <c:pt idx="5">
                  <c:v>0.56679170772868903</c:v>
                </c:pt>
                <c:pt idx="6">
                  <c:v>1.0840550139434115</c:v>
                </c:pt>
                <c:pt idx="7">
                  <c:v>1.5755840025137724</c:v>
                </c:pt>
                <c:pt idx="9">
                  <c:v>3.2055500417449041E-2</c:v>
                </c:pt>
                <c:pt idx="10">
                  <c:v>6.2982743372587108E-2</c:v>
                </c:pt>
                <c:pt idx="11">
                  <c:v>0.10097884850612647</c:v>
                </c:pt>
                <c:pt idx="12">
                  <c:v>0.10238010429217448</c:v>
                </c:pt>
                <c:pt idx="13">
                  <c:v>0.2942392564401286</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110.00556389780662</c:v>
                </c:pt>
                <c:pt idx="4">
                  <c:v>111.05456884454453</c:v>
                </c:pt>
                <c:pt idx="5">
                  <c:v>144.21629679265169</c:v>
                </c:pt>
                <c:pt idx="6">
                  <c:v>186.27400152369597</c:v>
                </c:pt>
                <c:pt idx="7">
                  <c:v>228.95194010496829</c:v>
                </c:pt>
                <c:pt idx="9">
                  <c:v>113.09321758673757</c:v>
                </c:pt>
                <c:pt idx="10">
                  <c:v>112.21357404370687</c:v>
                </c:pt>
                <c:pt idx="11">
                  <c:v>117.77587315202406</c:v>
                </c:pt>
                <c:pt idx="12">
                  <c:v>110.00556389780662</c:v>
                </c:pt>
                <c:pt idx="13">
                  <c:v>111.05456884454453</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23.37618232828391</c:v>
                </c:pt>
                <c:pt idx="4">
                  <c:v>23.599095879465718</c:v>
                </c:pt>
                <c:pt idx="5">
                  <c:v>30.645963068438487</c:v>
                </c:pt>
                <c:pt idx="6">
                  <c:v>39.583225323785399</c:v>
                </c:pt>
                <c:pt idx="7">
                  <c:v>48.65228727230577</c:v>
                </c:pt>
                <c:pt idx="9">
                  <c:v>18.547037936929154</c:v>
                </c:pt>
                <c:pt idx="10">
                  <c:v>23.845384484287713</c:v>
                </c:pt>
                <c:pt idx="11">
                  <c:v>25.027373044805117</c:v>
                </c:pt>
                <c:pt idx="12">
                  <c:v>23.37618232828391</c:v>
                </c:pt>
                <c:pt idx="13">
                  <c:v>23.599095879465718</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4.1252086461677484</c:v>
                </c:pt>
                <c:pt idx="4">
                  <c:v>4.1645463316704205</c:v>
                </c:pt>
                <c:pt idx="5">
                  <c:v>5.4081111297244382</c:v>
                </c:pt>
                <c:pt idx="6">
                  <c:v>6.9852750571385993</c:v>
                </c:pt>
                <c:pt idx="7">
                  <c:v>8.5856977539363104</c:v>
                </c:pt>
                <c:pt idx="9">
                  <c:v>3.9743652721991038</c:v>
                </c:pt>
                <c:pt idx="10">
                  <c:v>4.208009026639008</c:v>
                </c:pt>
                <c:pt idx="11">
                  <c:v>4.4165952432009021</c:v>
                </c:pt>
                <c:pt idx="12">
                  <c:v>4.1252086461677484</c:v>
                </c:pt>
                <c:pt idx="13">
                  <c:v>4.1645463316704205</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19.265408767045493</c:v>
                </c:pt>
                <c:pt idx="4">
                  <c:v>19.539290826558879</c:v>
                </c:pt>
                <c:pt idx="5">
                  <c:v>19.893433415537555</c:v>
                </c:pt>
                <c:pt idx="6">
                  <c:v>19.07248419903328</c:v>
                </c:pt>
                <c:pt idx="7">
                  <c:v>17.753017400576951</c:v>
                </c:pt>
                <c:pt idx="9">
                  <c:v>28.167748821049805</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101.92442611213934</c:v>
                </c:pt>
                <c:pt idx="4">
                  <c:v>103.37341025132164</c:v>
                </c:pt>
                <c:pt idx="5">
                  <c:v>105.24701597544529</c:v>
                </c:pt>
                <c:pt idx="6">
                  <c:v>100.90375086380445</c:v>
                </c:pt>
                <c:pt idx="7">
                  <c:v>93.923058274673991</c:v>
                </c:pt>
                <c:pt idx="9">
                  <c:v>94.847852582060455</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8.9818459792306626</c:v>
                </c:pt>
                <c:pt idx="4">
                  <c:v>9.109534236706498</c:v>
                </c:pt>
                <c:pt idx="5">
                  <c:v>9.2746412545411498</c:v>
                </c:pt>
                <c:pt idx="6">
                  <c:v>8.8919014171168609</c:v>
                </c:pt>
                <c:pt idx="7">
                  <c:v>8.2767445989176256</c:v>
                </c:pt>
                <c:pt idx="9">
                  <c:v>12.322446292964566</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7.6588193531120767</c:v>
                      </c:pt>
                      <c:pt idx="4">
                        <c:v>7.7238529549842116</c:v>
                      </c:pt>
                      <c:pt idx="5">
                        <c:v>9.9781867942652287</c:v>
                      </c:pt>
                      <c:pt idx="6">
                        <c:v>12.824911460370839</c:v>
                      </c:pt>
                      <c:pt idx="7">
                        <c:v>15.705312785565544</c:v>
                      </c:pt>
                      <c:pt idx="9">
                        <c:v>7.3537235564325982</c:v>
                      </c:pt>
                      <c:pt idx="10">
                        <c:v>7.7805837827843094</c:v>
                      </c:pt>
                      <c:pt idx="11">
                        <c:v>8.1652244220031474</c:v>
                      </c:pt>
                      <c:pt idx="12">
                        <c:v>7.6588193531120767</c:v>
                      </c:pt>
                      <c:pt idx="13">
                        <c:v>7.7238529549842116</c:v>
                      </c:pt>
                      <c:pt idx="14">
                        <c:v>9.3078996565633059</c:v>
                      </c:pt>
                      <c:pt idx="15">
                        <c:v>10.786886774966868</c:v>
                      </c:pt>
                      <c:pt idx="16">
                        <c:v>11.885235528970084</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131.29953917306554</c:v>
                </c:pt>
                <c:pt idx="4">
                  <c:v>128.52123448599667</c:v>
                </c:pt>
                <c:pt idx="5">
                  <c:v>151.09126744579936</c:v>
                </c:pt>
                <c:pt idx="6">
                  <c:v>179.55620234854396</c:v>
                </c:pt>
                <c:pt idx="7">
                  <c:v>207.96805688900795</c:v>
                </c:pt>
                <c:pt idx="9">
                  <c:v>134.31337985641542</c:v>
                </c:pt>
                <c:pt idx="10">
                  <c:v>137.65597351760064</c:v>
                </c:pt>
                <c:pt idx="11">
                  <c:v>139.89972614401438</c:v>
                </c:pt>
                <c:pt idx="12">
                  <c:v>131.29953917306554</c:v>
                </c:pt>
                <c:pt idx="13">
                  <c:v>128.52123448599667</c:v>
                </c:pt>
                <c:pt idx="14">
                  <c:v>140.94167461133708</c:v>
                </c:pt>
                <c:pt idx="15">
                  <c:v>151.02267414957879</c:v>
                </c:pt>
                <c:pt idx="16">
                  <c:v>157.38300614425503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78.575402784147585</c:v>
                </c:pt>
                <c:pt idx="9">
                  <c:v>79.324692031817534</c:v>
                </c:pt>
                <c:pt idx="10">
                  <c:v>81.956575202302233</c:v>
                </c:pt>
                <c:pt idx="11">
                  <c:v>84.588458372786931</c:v>
                </c:pt>
                <c:pt idx="12">
                  <c:v>87.22034154327163</c:v>
                </c:pt>
                <c:pt idx="13">
                  <c:v>89.852224713756328</c:v>
                </c:pt>
                <c:pt idx="14">
                  <c:v>92.484107884241027</c:v>
                </c:pt>
                <c:pt idx="15">
                  <c:v>95.115991054725725</c:v>
                </c:pt>
                <c:pt idx="16">
                  <c:v>97.747874225210424</c:v>
                </c:pt>
                <c:pt idx="17">
                  <c:v>100.37975739569512</c:v>
                </c:pt>
                <c:pt idx="18">
                  <c:v>103.01164056617978</c:v>
                </c:pt>
                <c:pt idx="19">
                  <c:v>106.01576233268294</c:v>
                </c:pt>
                <c:pt idx="20">
                  <c:v>109.0198840991861</c:v>
                </c:pt>
                <c:pt idx="21">
                  <c:v>112.02400586568926</c:v>
                </c:pt>
                <c:pt idx="22">
                  <c:v>115.02812763219242</c:v>
                </c:pt>
                <c:pt idx="23">
                  <c:v>118.03224939869558</c:v>
                </c:pt>
                <c:pt idx="24">
                  <c:v>121.03637116519874</c:v>
                </c:pt>
                <c:pt idx="25">
                  <c:v>124.04049293170191</c:v>
                </c:pt>
                <c:pt idx="26">
                  <c:v>127.04461469820507</c:v>
                </c:pt>
                <c:pt idx="27">
                  <c:v>130.04873646470824</c:v>
                </c:pt>
                <c:pt idx="28">
                  <c:v>133.05285823121142</c:v>
                </c:pt>
                <c:pt idx="29">
                  <c:v>148.2949791530944</c:v>
                </c:pt>
                <c:pt idx="30">
                  <c:v>163.53710007497739</c:v>
                </c:pt>
                <c:pt idx="31">
                  <c:v>163.53710007497739</c:v>
                </c:pt>
                <c:pt idx="32">
                  <c:v>163.53710007497739</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16.697273091631363</c:v>
                </c:pt>
                <c:pt idx="9">
                  <c:v>16.856497056761228</c:v>
                </c:pt>
                <c:pt idx="10">
                  <c:v>17.415772230489225</c:v>
                </c:pt>
                <c:pt idx="11">
                  <c:v>17.975047404217221</c:v>
                </c:pt>
                <c:pt idx="12">
                  <c:v>18.534322577945218</c:v>
                </c:pt>
                <c:pt idx="13">
                  <c:v>19.093597751673215</c:v>
                </c:pt>
                <c:pt idx="14">
                  <c:v>19.652872925401212</c:v>
                </c:pt>
                <c:pt idx="15">
                  <c:v>20.212148099129209</c:v>
                </c:pt>
                <c:pt idx="16">
                  <c:v>20.771423272857206</c:v>
                </c:pt>
                <c:pt idx="17">
                  <c:v>21.330698446585203</c:v>
                </c:pt>
                <c:pt idx="18">
                  <c:v>21.889973620313206</c:v>
                </c:pt>
                <c:pt idx="19">
                  <c:v>22.528349495695128</c:v>
                </c:pt>
                <c:pt idx="20">
                  <c:v>23.16672537107705</c:v>
                </c:pt>
                <c:pt idx="21">
                  <c:v>23.805101246458971</c:v>
                </c:pt>
                <c:pt idx="22">
                  <c:v>24.443477121840893</c:v>
                </c:pt>
                <c:pt idx="23">
                  <c:v>25.081852997222814</c:v>
                </c:pt>
                <c:pt idx="24">
                  <c:v>25.720228872604736</c:v>
                </c:pt>
                <c:pt idx="25">
                  <c:v>26.358604747986657</c:v>
                </c:pt>
                <c:pt idx="26">
                  <c:v>26.996980623368579</c:v>
                </c:pt>
                <c:pt idx="27">
                  <c:v>27.6353564987505</c:v>
                </c:pt>
                <c:pt idx="28">
                  <c:v>28.273732374132432</c:v>
                </c:pt>
                <c:pt idx="29">
                  <c:v>31.512683070032566</c:v>
                </c:pt>
                <c:pt idx="30">
                  <c:v>34.751633765932695</c:v>
                </c:pt>
                <c:pt idx="31">
                  <c:v>34.751633765932695</c:v>
                </c:pt>
                <c:pt idx="32">
                  <c:v>34.751633765932695</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2.9465776044055345</c:v>
                </c:pt>
                <c:pt idx="9">
                  <c:v>2.9746759511931575</c:v>
                </c:pt>
                <c:pt idx="10">
                  <c:v>3.0733715700863335</c:v>
                </c:pt>
                <c:pt idx="11">
                  <c:v>3.1720671889795096</c:v>
                </c:pt>
                <c:pt idx="12">
                  <c:v>3.2707628078726856</c:v>
                </c:pt>
                <c:pt idx="13">
                  <c:v>3.3694584267658616</c:v>
                </c:pt>
                <c:pt idx="14">
                  <c:v>3.4681540456590376</c:v>
                </c:pt>
                <c:pt idx="15">
                  <c:v>3.5668496645522136</c:v>
                </c:pt>
                <c:pt idx="16">
                  <c:v>3.6655452834453897</c:v>
                </c:pt>
                <c:pt idx="17">
                  <c:v>3.7642409023385657</c:v>
                </c:pt>
                <c:pt idx="18">
                  <c:v>3.8629365212317421</c:v>
                </c:pt>
                <c:pt idx="19">
                  <c:v>3.9755910874756109</c:v>
                </c:pt>
                <c:pt idx="20">
                  <c:v>4.0882456537194791</c:v>
                </c:pt>
                <c:pt idx="21">
                  <c:v>4.2009002199633478</c:v>
                </c:pt>
                <c:pt idx="22">
                  <c:v>4.3135547862072166</c:v>
                </c:pt>
                <c:pt idx="23">
                  <c:v>4.4262093524510853</c:v>
                </c:pt>
                <c:pt idx="24">
                  <c:v>4.538863918694954</c:v>
                </c:pt>
                <c:pt idx="25">
                  <c:v>4.6515184849388227</c:v>
                </c:pt>
                <c:pt idx="26">
                  <c:v>4.7641730511826914</c:v>
                </c:pt>
                <c:pt idx="27">
                  <c:v>4.8768276174265601</c:v>
                </c:pt>
                <c:pt idx="28">
                  <c:v>4.9894821836704288</c:v>
                </c:pt>
                <c:pt idx="29">
                  <c:v>5.5610617182410405</c:v>
                </c:pt>
                <c:pt idx="30">
                  <c:v>6.1326412528116521</c:v>
                </c:pt>
                <c:pt idx="31">
                  <c:v>6.1326412528116521</c:v>
                </c:pt>
                <c:pt idx="32">
                  <c:v>6.1326412528116521</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0.77061635068181966</c:v>
                </c:pt>
                <c:pt idx="9">
                  <c:v>0.78157163306235522</c:v>
                </c:pt>
                <c:pt idx="10">
                  <c:v>0.78314560012448264</c:v>
                </c:pt>
                <c:pt idx="11">
                  <c:v>0.78471956718661007</c:v>
                </c:pt>
                <c:pt idx="12">
                  <c:v>0.78629353424873749</c:v>
                </c:pt>
                <c:pt idx="13">
                  <c:v>0.78786750131086491</c:v>
                </c:pt>
                <c:pt idx="14">
                  <c:v>0.78944146837299234</c:v>
                </c:pt>
                <c:pt idx="15">
                  <c:v>0.79101543543511976</c:v>
                </c:pt>
                <c:pt idx="16">
                  <c:v>0.79258940249724719</c:v>
                </c:pt>
                <c:pt idx="17">
                  <c:v>0.79416336955937461</c:v>
                </c:pt>
                <c:pt idx="18">
                  <c:v>0.79573733662150214</c:v>
                </c:pt>
                <c:pt idx="19">
                  <c:v>0.79245353975548505</c:v>
                </c:pt>
                <c:pt idx="20">
                  <c:v>0.78916974288946795</c:v>
                </c:pt>
                <c:pt idx="21">
                  <c:v>0.78588594602345085</c:v>
                </c:pt>
                <c:pt idx="22">
                  <c:v>0.78260214915743376</c:v>
                </c:pt>
                <c:pt idx="23">
                  <c:v>0.77931835229141666</c:v>
                </c:pt>
                <c:pt idx="24">
                  <c:v>0.77603455542539956</c:v>
                </c:pt>
                <c:pt idx="25">
                  <c:v>0.77275075855938247</c:v>
                </c:pt>
                <c:pt idx="26">
                  <c:v>0.76946696169336537</c:v>
                </c:pt>
                <c:pt idx="27">
                  <c:v>0.76618316482734827</c:v>
                </c:pt>
                <c:pt idx="28">
                  <c:v>0.76289936796133118</c:v>
                </c:pt>
                <c:pt idx="29">
                  <c:v>0.73651003199220466</c:v>
                </c:pt>
                <c:pt idx="30">
                  <c:v>0.71012069602307804</c:v>
                </c:pt>
                <c:pt idx="31">
                  <c:v>0.71012069602307804</c:v>
                </c:pt>
                <c:pt idx="32">
                  <c:v>0.71012069602307804</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7.2803161508670957</c:v>
                </c:pt>
                <c:pt idx="9">
                  <c:v>7.3838150179515463</c:v>
                </c:pt>
                <c:pt idx="10">
                  <c:v>7.3986849046509402</c:v>
                </c:pt>
                <c:pt idx="11">
                  <c:v>7.4135547913503341</c:v>
                </c:pt>
                <c:pt idx="12">
                  <c:v>7.4284246780497281</c:v>
                </c:pt>
                <c:pt idx="13">
                  <c:v>7.443294564749122</c:v>
                </c:pt>
                <c:pt idx="14">
                  <c:v>7.4581644514485159</c:v>
                </c:pt>
                <c:pt idx="15">
                  <c:v>7.4730343381479098</c:v>
                </c:pt>
                <c:pt idx="16">
                  <c:v>7.4879042248473038</c:v>
                </c:pt>
                <c:pt idx="17">
                  <c:v>7.5027741115466977</c:v>
                </c:pt>
                <c:pt idx="18">
                  <c:v>7.5176439982460925</c:v>
                </c:pt>
                <c:pt idx="19">
                  <c:v>7.4866206760200864</c:v>
                </c:pt>
                <c:pt idx="20">
                  <c:v>7.4555973537940803</c:v>
                </c:pt>
                <c:pt idx="21">
                  <c:v>7.4245740315680742</c:v>
                </c:pt>
                <c:pt idx="22">
                  <c:v>7.393550709342068</c:v>
                </c:pt>
                <c:pt idx="23">
                  <c:v>7.3625273871160619</c:v>
                </c:pt>
                <c:pt idx="24">
                  <c:v>7.3315040648900558</c:v>
                </c:pt>
                <c:pt idx="25">
                  <c:v>7.3004807426640497</c:v>
                </c:pt>
                <c:pt idx="26">
                  <c:v>7.2694574204380435</c:v>
                </c:pt>
                <c:pt idx="27">
                  <c:v>7.2384340982120374</c:v>
                </c:pt>
                <c:pt idx="28">
                  <c:v>7.2074107759860322</c:v>
                </c:pt>
                <c:pt idx="29">
                  <c:v>6.9581003263742307</c:v>
                </c:pt>
                <c:pt idx="30">
                  <c:v>6.7087898767624283</c:v>
                </c:pt>
                <c:pt idx="31">
                  <c:v>6.7087898767624283</c:v>
                </c:pt>
                <c:pt idx="32">
                  <c:v>6.7087898767624283</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0.10238010429217448</c:v>
                </c:pt>
                <c:pt idx="9">
                  <c:v>0.2942392564401286</c:v>
                </c:pt>
                <c:pt idx="10">
                  <c:v>0.32452286213885756</c:v>
                </c:pt>
                <c:pt idx="11">
                  <c:v>0.35480646783758651</c:v>
                </c:pt>
                <c:pt idx="12">
                  <c:v>0.38509007353631547</c:v>
                </c:pt>
                <c:pt idx="13">
                  <c:v>0.41537367923504442</c:v>
                </c:pt>
                <c:pt idx="14">
                  <c:v>0.44565728493377338</c:v>
                </c:pt>
                <c:pt idx="15">
                  <c:v>0.47594089063250233</c:v>
                </c:pt>
                <c:pt idx="16">
                  <c:v>0.50622449633123123</c:v>
                </c:pt>
                <c:pt idx="17">
                  <c:v>0.53650810202996013</c:v>
                </c:pt>
                <c:pt idx="18">
                  <c:v>0.56679170772868903</c:v>
                </c:pt>
                <c:pt idx="19">
                  <c:v>0.61851803835016128</c:v>
                </c:pt>
                <c:pt idx="20">
                  <c:v>0.67024436897163353</c:v>
                </c:pt>
                <c:pt idx="21">
                  <c:v>0.72197069959310578</c:v>
                </c:pt>
                <c:pt idx="22">
                  <c:v>0.77369703021457803</c:v>
                </c:pt>
                <c:pt idx="23">
                  <c:v>0.82542336083605028</c:v>
                </c:pt>
                <c:pt idx="24">
                  <c:v>0.87714969145752253</c:v>
                </c:pt>
                <c:pt idx="25">
                  <c:v>0.92887602207899478</c:v>
                </c:pt>
                <c:pt idx="26">
                  <c:v>0.98060235270046703</c:v>
                </c:pt>
                <c:pt idx="27">
                  <c:v>1.0323286833219392</c:v>
                </c:pt>
                <c:pt idx="28">
                  <c:v>1.0840550139434115</c:v>
                </c:pt>
                <c:pt idx="29">
                  <c:v>1.329819508228592</c:v>
                </c:pt>
                <c:pt idx="30">
                  <c:v>1.5755840025137724</c:v>
                </c:pt>
                <c:pt idx="31">
                  <c:v>1.5755840025137724</c:v>
                </c:pt>
                <c:pt idx="32">
                  <c:v>1.5755840025137724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8.9818459792306626</c:v>
                </c:pt>
                <c:pt idx="9">
                  <c:v>9.109534236706498</c:v>
                </c:pt>
                <c:pt idx="10">
                  <c:v>9.1278794609103482</c:v>
                </c:pt>
                <c:pt idx="11">
                  <c:v>9.1462246851141984</c:v>
                </c:pt>
                <c:pt idx="12">
                  <c:v>9.1645699093180486</c:v>
                </c:pt>
                <c:pt idx="13">
                  <c:v>9.1829151335218988</c:v>
                </c:pt>
                <c:pt idx="14">
                  <c:v>9.201260357725749</c:v>
                </c:pt>
                <c:pt idx="15">
                  <c:v>9.2196055819295992</c:v>
                </c:pt>
                <c:pt idx="16">
                  <c:v>9.2379508061334494</c:v>
                </c:pt>
                <c:pt idx="17">
                  <c:v>9.2562960303372996</c:v>
                </c:pt>
                <c:pt idx="18">
                  <c:v>9.2746412545411498</c:v>
                </c:pt>
                <c:pt idx="19">
                  <c:v>9.2363672707987217</c:v>
                </c:pt>
                <c:pt idx="20">
                  <c:v>9.1980932870562935</c:v>
                </c:pt>
                <c:pt idx="21">
                  <c:v>9.1598193033138653</c:v>
                </c:pt>
                <c:pt idx="22">
                  <c:v>9.1215453195714371</c:v>
                </c:pt>
                <c:pt idx="23">
                  <c:v>9.0832713358290089</c:v>
                </c:pt>
                <c:pt idx="24">
                  <c:v>9.0449973520865807</c:v>
                </c:pt>
                <c:pt idx="25">
                  <c:v>9.0067233683441525</c:v>
                </c:pt>
                <c:pt idx="26">
                  <c:v>8.9684493846017244</c:v>
                </c:pt>
                <c:pt idx="27">
                  <c:v>8.9301754008592962</c:v>
                </c:pt>
                <c:pt idx="28">
                  <c:v>8.8919014171168609</c:v>
                </c:pt>
                <c:pt idx="29">
                  <c:v>8.5843230080172432</c:v>
                </c:pt>
                <c:pt idx="30">
                  <c:v>8.2767445989176256</c:v>
                </c:pt>
                <c:pt idx="31">
                  <c:v>8.2767445989176256</c:v>
                </c:pt>
                <c:pt idx="32">
                  <c:v>8.2767445989176256</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0.6476760572601008</c:v>
                </c:pt>
                <c:pt idx="9">
                  <c:v>0.64850440608752602</c:v>
                </c:pt>
                <c:pt idx="10">
                  <c:v>0.66993665073337072</c:v>
                </c:pt>
                <c:pt idx="11">
                  <c:v>0.69136889537921542</c:v>
                </c:pt>
                <c:pt idx="12">
                  <c:v>0.71280114002506012</c:v>
                </c:pt>
                <c:pt idx="13">
                  <c:v>0.73423338467090482</c:v>
                </c:pt>
                <c:pt idx="14">
                  <c:v>0.75566562931674952</c:v>
                </c:pt>
                <c:pt idx="15">
                  <c:v>0.77709787396259422</c:v>
                </c:pt>
                <c:pt idx="16">
                  <c:v>0.79853011860843892</c:v>
                </c:pt>
                <c:pt idx="17">
                  <c:v>0.81996236325428362</c:v>
                </c:pt>
                <c:pt idx="18">
                  <c:v>0.84139460790012854</c:v>
                </c:pt>
                <c:pt idx="19">
                  <c:v>0.86187201494465981</c:v>
                </c:pt>
                <c:pt idx="20">
                  <c:v>0.88234942198919109</c:v>
                </c:pt>
                <c:pt idx="21">
                  <c:v>0.90282682903372236</c:v>
                </c:pt>
                <c:pt idx="22">
                  <c:v>0.92330423607825363</c:v>
                </c:pt>
                <c:pt idx="23">
                  <c:v>0.9437816431227849</c:v>
                </c:pt>
                <c:pt idx="24">
                  <c:v>0.96425905016731617</c:v>
                </c:pt>
                <c:pt idx="25">
                  <c:v>0.98473645721184744</c:v>
                </c:pt>
                <c:pt idx="26">
                  <c:v>1.0052138642563788</c:v>
                </c:pt>
                <c:pt idx="27">
                  <c:v>1.0256912713009101</c:v>
                </c:pt>
                <c:pt idx="28">
                  <c:v>1.0461686783454414</c:v>
                </c:pt>
                <c:pt idx="29">
                  <c:v>1.1442712617822297</c:v>
                </c:pt>
                <c:pt idx="30">
                  <c:v>1.2423738452190181</c:v>
                </c:pt>
                <c:pt idx="31">
                  <c:v>1.2423738452190181</c:v>
                </c:pt>
                <c:pt idx="32">
                  <c:v>1.2423738452190181</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0.50761962260462834</c:v>
                </c:pt>
                <c:pt idx="3">
                  <c:v>0.49783300692159427</c:v>
                </c:pt>
                <c:pt idx="4">
                  <c:v>0.5467764733787519</c:v>
                </c:pt>
                <c:pt idx="5">
                  <c:v>0.59724923679772546</c:v>
                </c:pt>
                <c:pt idx="6">
                  <c:v>0.64056875369089328</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0.49238037739537166</c:v>
                </c:pt>
                <c:pt idx="3">
                  <c:v>0.50216699307840573</c:v>
                </c:pt>
                <c:pt idx="4">
                  <c:v>0.4532235266212481</c:v>
                </c:pt>
                <c:pt idx="5">
                  <c:v>0.40275076320227454</c:v>
                </c:pt>
                <c:pt idx="6">
                  <c:v>0.35943124630910672</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78.575402784147585</c:v>
                </c:pt>
                <c:pt idx="3">
                  <c:v>79.324692031817534</c:v>
                </c:pt>
                <c:pt idx="4">
                  <c:v>103.01164056617978</c:v>
                </c:pt>
                <c:pt idx="5">
                  <c:v>133.05285823121142</c:v>
                </c:pt>
                <c:pt idx="6">
                  <c:v>163.53710007497739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78.575402784147585</c:v>
                </c:pt>
                <c:pt idx="3">
                  <c:v>79.324692031817534</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1919113</xdr:colOff>
      <xdr:row>107</xdr:row>
      <xdr:rowOff>187457</xdr:rowOff>
    </xdr:from>
    <xdr:to>
      <xdr:col>2</xdr:col>
      <xdr:colOff>2684287</xdr:colOff>
      <xdr:row>118</xdr:row>
      <xdr:rowOff>103012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419806</xdr:colOff>
      <xdr:row>110</xdr:row>
      <xdr:rowOff>46347</xdr:rowOff>
    </xdr:from>
    <xdr:to>
      <xdr:col>8</xdr:col>
      <xdr:colOff>1083027</xdr:colOff>
      <xdr:row>118</xdr:row>
      <xdr:rowOff>7056</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29.931000000000001</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20.154214924188423</v>
          </cell>
        </row>
        <row r="11">
          <cell r="A11" t="str">
            <v/>
          </cell>
          <cell r="B11" t="str">
            <v>COM_PROJ</v>
          </cell>
          <cell r="C11" t="str">
            <v>-</v>
          </cell>
          <cell r="D11" t="str">
            <v>RLNL</v>
          </cell>
          <cell r="J11">
            <v>4.742986727829742E-2</v>
          </cell>
          <cell r="O11">
            <v>3.8860041473915911E-2</v>
          </cell>
        </row>
        <row r="12">
          <cell r="A12" t="str">
            <v/>
          </cell>
          <cell r="B12" t="str">
            <v>COM_PROJ</v>
          </cell>
          <cell r="C12" t="str">
            <v>-</v>
          </cell>
          <cell r="D12" t="str">
            <v>RLEK</v>
          </cell>
          <cell r="J12">
            <v>10.057139730159809</v>
          </cell>
          <cell r="O12">
            <v>12.829462767418228</v>
          </cell>
        </row>
        <row r="13">
          <cell r="A13" t="str">
            <v/>
          </cell>
          <cell r="B13" t="str">
            <v>COM_PROJ</v>
          </cell>
          <cell r="C13" t="str">
            <v>-</v>
          </cell>
          <cell r="D13" t="str">
            <v>RLEH</v>
          </cell>
          <cell r="J13">
            <v>14.6766565883431</v>
          </cell>
          <cell r="O13">
            <v>11.596937963827553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7.4259444503304239</v>
          </cell>
        </row>
        <row r="16">
          <cell r="A16" t="str">
            <v/>
          </cell>
          <cell r="B16" t="str">
            <v>COM_PROJ</v>
          </cell>
          <cell r="C16" t="str">
            <v>-</v>
          </cell>
          <cell r="D16" t="str">
            <v>RLER</v>
          </cell>
          <cell r="J16">
            <v>1.4352211531349246</v>
          </cell>
          <cell r="O16">
            <v>2.7055064282646422</v>
          </cell>
        </row>
        <row r="17">
          <cell r="A17" t="str">
            <v/>
          </cell>
          <cell r="B17" t="str">
            <v>COM_PROJ</v>
          </cell>
          <cell r="C17" t="str">
            <v>-</v>
          </cell>
          <cell r="D17" t="str">
            <v>RLEO</v>
          </cell>
          <cell r="J17">
            <v>1.9876880086386437</v>
          </cell>
          <cell r="O17">
            <v>2.7849840872577669</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24.03599347216586</v>
          </cell>
        </row>
        <row r="22">
          <cell r="A22" t="str">
            <v/>
          </cell>
          <cell r="B22" t="str">
            <v>COM_PROJ</v>
          </cell>
          <cell r="C22" t="str">
            <v>-</v>
          </cell>
          <cell r="D22" t="str">
            <v>RMNL</v>
          </cell>
          <cell r="J22">
            <v>3.3422499241462768E-2</v>
          </cell>
          <cell r="O22">
            <v>7.084916950132833E-2</v>
          </cell>
        </row>
        <row r="23">
          <cell r="A23" t="str">
            <v/>
          </cell>
          <cell r="B23" t="str">
            <v>COM_PROJ</v>
          </cell>
          <cell r="C23" t="str">
            <v>-</v>
          </cell>
          <cell r="D23" t="str">
            <v>RMEK</v>
          </cell>
          <cell r="J23">
            <v>9.0463558635584818</v>
          </cell>
          <cell r="O23">
            <v>8.6507445507269178</v>
          </cell>
        </row>
        <row r="24">
          <cell r="A24" t="str">
            <v/>
          </cell>
          <cell r="B24" t="str">
            <v>COM_PROJ</v>
          </cell>
          <cell r="C24" t="str">
            <v>-</v>
          </cell>
          <cell r="D24" t="str">
            <v>RMEH</v>
          </cell>
          <cell r="J24">
            <v>13.162661948752438</v>
          </cell>
          <cell r="O24">
            <v>13.0226805151103</v>
          </cell>
        </row>
        <row r="25">
          <cell r="A25" t="str">
            <v/>
          </cell>
          <cell r="B25" t="str">
            <v>COM_PROJ</v>
          </cell>
          <cell r="C25" t="str">
            <v>-</v>
          </cell>
          <cell r="D25" t="str">
            <v>RMEWG</v>
          </cell>
          <cell r="J25">
            <v>8.7188816642673164</v>
          </cell>
          <cell r="O25">
            <v>11.285082211337523</v>
          </cell>
        </row>
        <row r="26">
          <cell r="A26" t="str">
            <v/>
          </cell>
          <cell r="B26" t="str">
            <v>COM_PROJ</v>
          </cell>
          <cell r="C26" t="str">
            <v>-</v>
          </cell>
          <cell r="D26" t="str">
            <v>RMEW</v>
          </cell>
          <cell r="J26">
            <v>6.0852856077195092</v>
          </cell>
          <cell r="O26">
            <v>5.2314690788023235</v>
          </cell>
        </row>
        <row r="27">
          <cell r="A27" t="str">
            <v/>
          </cell>
          <cell r="B27" t="str">
            <v>COM_PROJ</v>
          </cell>
          <cell r="C27" t="str">
            <v>-</v>
          </cell>
          <cell r="D27" t="str">
            <v>RMER</v>
          </cell>
          <cell r="J27">
            <v>3.2555704876676663</v>
          </cell>
          <cell r="O27">
            <v>4.7198157655950457</v>
          </cell>
        </row>
        <row r="28">
          <cell r="A28" t="str">
            <v/>
          </cell>
          <cell r="B28" t="str">
            <v>COM_PROJ</v>
          </cell>
          <cell r="C28" t="str">
            <v>-</v>
          </cell>
          <cell r="D28" t="str">
            <v>RMEO</v>
          </cell>
          <cell r="J28">
            <v>5.817816552719238</v>
          </cell>
          <cell r="O28">
            <v>8.8790614791833882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33.027612268842255</v>
          </cell>
        </row>
        <row r="33">
          <cell r="A33" t="str">
            <v/>
          </cell>
          <cell r="B33" t="str">
            <v>COM_PROJ</v>
          </cell>
          <cell r="C33" t="str">
            <v>-</v>
          </cell>
          <cell r="D33" t="str">
            <v>RHEK</v>
          </cell>
          <cell r="J33">
            <v>3.8919384966800701</v>
          </cell>
          <cell r="O33">
            <v>5.559977949177469</v>
          </cell>
        </row>
        <row r="34">
          <cell r="A34" t="str">
            <v/>
          </cell>
          <cell r="B34" t="str">
            <v>COM_PROJ</v>
          </cell>
          <cell r="C34" t="str">
            <v>-</v>
          </cell>
          <cell r="D34" t="str">
            <v>RHEH</v>
          </cell>
          <cell r="J34">
            <v>7.0843020492948998</v>
          </cell>
          <cell r="O34">
            <v>7.8285453954360094</v>
          </cell>
        </row>
        <row r="35">
          <cell r="A35" t="str">
            <v/>
          </cell>
          <cell r="B35" t="str">
            <v>COM_PROJ</v>
          </cell>
          <cell r="C35" t="str">
            <v>-</v>
          </cell>
          <cell r="D35" t="str">
            <v>RHEWG</v>
          </cell>
          <cell r="J35">
            <v>31.741961474336566</v>
          </cell>
          <cell r="O35">
            <v>34.126961000956008</v>
          </cell>
        </row>
        <row r="36">
          <cell r="B36" t="str">
            <v>COM_PROJ</v>
          </cell>
          <cell r="C36" t="str">
            <v>-</v>
          </cell>
          <cell r="D36" t="str">
            <v>RHEW</v>
          </cell>
          <cell r="J36">
            <v>0.56043977372187515</v>
          </cell>
          <cell r="O36">
            <v>7.0509615260414105</v>
          </cell>
        </row>
        <row r="37">
          <cell r="A37" t="str">
            <v/>
          </cell>
          <cell r="B37" t="str">
            <v>COM_PROJ</v>
          </cell>
          <cell r="C37" t="str">
            <v>-</v>
          </cell>
          <cell r="D37" t="str">
            <v>RHER</v>
          </cell>
          <cell r="J37">
            <v>5.2230494700907748</v>
          </cell>
          <cell r="O37">
            <v>5.9241796681008534</v>
          </cell>
        </row>
        <row r="38">
          <cell r="A38" t="str">
            <v/>
          </cell>
          <cell r="B38" t="str">
            <v>COM_PROJ</v>
          </cell>
          <cell r="C38" t="str">
            <v>-</v>
          </cell>
          <cell r="D38" t="str">
            <v>RHEO</v>
          </cell>
          <cell r="J38">
            <v>11.690422995158354</v>
          </cell>
          <cell r="O38">
            <v>13.259718602322971</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44295.666595717594</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1833.8485148656705</v>
      </c>
      <c r="C6" s="185">
        <v>1886.6121543778552</v>
      </c>
      <c r="D6" s="185">
        <v>1929.9088596734236</v>
      </c>
      <c r="E6" s="185">
        <v>1960.4923036365474</v>
      </c>
      <c r="F6" s="185">
        <v>1983.2547710242566</v>
      </c>
      <c r="G6" s="185">
        <v>2006.0789129735178</v>
      </c>
      <c r="H6" s="185">
        <v>2036.972183160904</v>
      </c>
      <c r="I6" s="185">
        <v>2074.2003059734261</v>
      </c>
      <c r="J6" s="185">
        <v>1914.545399528301</v>
      </c>
      <c r="K6" s="185">
        <v>1957.2610773816891</v>
      </c>
      <c r="L6" s="185">
        <v>2002.2872838168787</v>
      </c>
      <c r="M6" s="185">
        <v>2051.2769335000403</v>
      </c>
      <c r="N6" s="185">
        <v>2104.0245070320266</v>
      </c>
      <c r="O6" s="185">
        <v>2157.2000988773989</v>
      </c>
      <c r="P6" s="185">
        <v>2216.2386918503116</v>
      </c>
      <c r="Q6" s="185">
        <v>2277.0866520702075</v>
      </c>
      <c r="R6" s="185">
        <v>2342.1075393790215</v>
      </c>
      <c r="S6" s="185">
        <v>2408.995487304207</v>
      </c>
      <c r="T6" s="185">
        <v>2468.4881674022527</v>
      </c>
      <c r="U6" s="185">
        <v>2539.0431946322601</v>
      </c>
      <c r="V6" s="185">
        <v>2611.6181489313612</v>
      </c>
      <c r="W6" s="185">
        <v>2686.3644340512401</v>
      </c>
      <c r="X6" s="10">
        <v>2759.0891878804987</v>
      </c>
      <c r="Y6" s="24">
        <v>2835.9490382924259</v>
      </c>
      <c r="Z6" s="185">
        <v>2915.3222561629782</v>
      </c>
      <c r="AA6" s="185">
        <v>2997.7985510673598</v>
      </c>
      <c r="AB6" s="185">
        <v>3079.8807643862083</v>
      </c>
      <c r="AC6" s="185">
        <v>3164.7988750291743</v>
      </c>
      <c r="AD6" s="185">
        <v>3254.7047790794968</v>
      </c>
      <c r="AE6" s="185">
        <v>3348.9964072010525</v>
      </c>
      <c r="AF6" s="185">
        <v>3447.4307579315109</v>
      </c>
      <c r="AG6" s="185">
        <v>3549.9976521140461</v>
      </c>
      <c r="AH6" s="185">
        <v>3656.5174335620486</v>
      </c>
      <c r="AI6" s="185">
        <v>3767.7621351917451</v>
      </c>
      <c r="AJ6" s="185">
        <v>3873.7774921325872</v>
      </c>
      <c r="AK6" s="185">
        <v>3984.0902474336522</v>
      </c>
      <c r="AL6" s="185">
        <v>4099.5151623032189</v>
      </c>
      <c r="AM6" s="185">
        <v>4220.6813951424811</v>
      </c>
      <c r="AN6" s="185">
        <v>4350.0492909027143</v>
      </c>
    </row>
    <row r="7" spans="1:40">
      <c r="A7" s="35" t="s">
        <v>639</v>
      </c>
      <c r="B7" s="185">
        <v>69.817113338466598</v>
      </c>
      <c r="C7" s="185">
        <v>72.819731017164969</v>
      </c>
      <c r="D7" s="185">
        <v>75.472008813799022</v>
      </c>
      <c r="E7" s="185">
        <v>74.274927600037842</v>
      </c>
      <c r="F7" s="185">
        <v>73.26059197587216</v>
      </c>
      <c r="G7" s="185">
        <v>75.493823257911487</v>
      </c>
      <c r="H7" s="185">
        <v>74.303648694490207</v>
      </c>
      <c r="I7" s="185">
        <v>73.1945218840509</v>
      </c>
      <c r="J7" s="185">
        <v>70.325700988606158</v>
      </c>
      <c r="K7" s="185">
        <v>72.079600677576877</v>
      </c>
      <c r="L7" s="185">
        <v>74.097267383773996</v>
      </c>
      <c r="M7" s="185">
        <v>75.83751945163533</v>
      </c>
      <c r="N7" s="185">
        <v>77.576110521025043</v>
      </c>
      <c r="O7" s="185">
        <v>79.396606124967263</v>
      </c>
      <c r="P7" s="185">
        <v>81.224836721269554</v>
      </c>
      <c r="Q7" s="185">
        <v>83.015421229038807</v>
      </c>
      <c r="R7" s="185">
        <v>84.71879762829046</v>
      </c>
      <c r="S7" s="185">
        <v>86.40947079839232</v>
      </c>
      <c r="T7" s="185">
        <v>87.917074260425011</v>
      </c>
      <c r="U7" s="185">
        <v>89.948274996445477</v>
      </c>
      <c r="V7" s="185">
        <v>91.858597961990753</v>
      </c>
      <c r="W7" s="185">
        <v>93.636661953392263</v>
      </c>
      <c r="X7" s="185">
        <v>95.295599787555759</v>
      </c>
      <c r="Y7" s="185">
        <v>97.196418455885137</v>
      </c>
      <c r="Z7" s="185">
        <v>99.048946074573934</v>
      </c>
      <c r="AA7" s="185">
        <v>100.96742638628118</v>
      </c>
      <c r="AB7" s="185">
        <v>102.82399638424677</v>
      </c>
      <c r="AC7" s="185">
        <v>104.72881393465261</v>
      </c>
      <c r="AD7" s="185">
        <v>106.73410403014014</v>
      </c>
      <c r="AE7" s="185">
        <v>108.83032335584873</v>
      </c>
      <c r="AF7" s="185">
        <v>110.98712564413881</v>
      </c>
      <c r="AG7" s="185">
        <v>113.13803634297587</v>
      </c>
      <c r="AH7" s="185">
        <v>115.35753088013288</v>
      </c>
      <c r="AI7" s="185">
        <v>117.7224288535422</v>
      </c>
      <c r="AJ7" s="185">
        <v>119.86545963689662</v>
      </c>
      <c r="AK7" s="185">
        <v>122.16956564028087</v>
      </c>
      <c r="AL7" s="185">
        <v>124.66155698786915</v>
      </c>
      <c r="AM7" s="185">
        <v>127.27859211459484</v>
      </c>
      <c r="AN7" s="185">
        <v>130.07284907210411</v>
      </c>
    </row>
    <row r="8" spans="1:40">
      <c r="A8" s="35" t="s">
        <v>387</v>
      </c>
      <c r="B8" s="185">
        <v>205.448728044604</v>
      </c>
      <c r="C8" s="185">
        <v>211.2700110992823</v>
      </c>
      <c r="D8" s="185">
        <v>212.6655009618502</v>
      </c>
      <c r="E8" s="185">
        <v>219.65714422943788</v>
      </c>
      <c r="F8" s="185">
        <v>216.49078103790811</v>
      </c>
      <c r="G8" s="185">
        <v>222.77267087886864</v>
      </c>
      <c r="H8" s="185">
        <v>221.2538387586481</v>
      </c>
      <c r="I8" s="185">
        <v>218.49393691475751</v>
      </c>
      <c r="J8" s="185">
        <v>200.31349989514737</v>
      </c>
      <c r="K8" s="185">
        <v>203.22082571680417</v>
      </c>
      <c r="L8" s="185">
        <v>206.04503931752927</v>
      </c>
      <c r="M8" s="185">
        <v>209.17533429709937</v>
      </c>
      <c r="N8" s="185">
        <v>212.70008965049607</v>
      </c>
      <c r="O8" s="185">
        <v>216.19285695376888</v>
      </c>
      <c r="P8" s="185">
        <v>220.13897245284642</v>
      </c>
      <c r="Q8" s="185">
        <v>224.09500011180839</v>
      </c>
      <c r="R8" s="185">
        <v>228.49727535493759</v>
      </c>
      <c r="S8" s="185">
        <v>233.65217893638649</v>
      </c>
      <c r="T8" s="185">
        <v>238.16471989379443</v>
      </c>
      <c r="U8" s="185">
        <v>244.02805015212999</v>
      </c>
      <c r="V8" s="185">
        <v>250.54508009252402</v>
      </c>
      <c r="W8" s="185">
        <v>257.12210961450603</v>
      </c>
      <c r="X8" s="185">
        <v>263.79765227613524</v>
      </c>
      <c r="Y8" s="185">
        <v>272.00142752639778</v>
      </c>
      <c r="Z8" s="185">
        <v>279.41383286232161</v>
      </c>
      <c r="AA8" s="185">
        <v>286.93308960844996</v>
      </c>
      <c r="AB8" s="185">
        <v>294.21123044543191</v>
      </c>
      <c r="AC8" s="185">
        <v>301.65537999466676</v>
      </c>
      <c r="AD8" s="185">
        <v>309.46142024394663</v>
      </c>
      <c r="AE8" s="185">
        <v>317.22561591282499</v>
      </c>
      <c r="AF8" s="185">
        <v>325.12258386847782</v>
      </c>
      <c r="AG8" s="185">
        <v>333.19383166211566</v>
      </c>
      <c r="AH8" s="185">
        <v>341.49372872513675</v>
      </c>
      <c r="AI8" s="185">
        <v>350.13524625780695</v>
      </c>
      <c r="AJ8" s="185">
        <v>358.13243981411591</v>
      </c>
      <c r="AK8" s="185">
        <v>366.44623228675266</v>
      </c>
      <c r="AL8" s="185">
        <v>375.16121695849682</v>
      </c>
      <c r="AM8" s="185">
        <v>384.32207188338714</v>
      </c>
      <c r="AN8" s="185">
        <v>394.20982945516573</v>
      </c>
    </row>
    <row r="9" spans="1:40">
      <c r="A9" s="35" t="s">
        <v>522</v>
      </c>
      <c r="B9" s="185">
        <v>93.09690942833015</v>
      </c>
      <c r="C9" s="185">
        <v>95.064855171375669</v>
      </c>
      <c r="D9" s="185">
        <v>96.400077661477354</v>
      </c>
      <c r="E9" s="185">
        <v>96.617861286112102</v>
      </c>
      <c r="F9" s="185">
        <v>97.654818305582012</v>
      </c>
      <c r="G9" s="185">
        <v>97.862455274201025</v>
      </c>
      <c r="H9" s="185">
        <v>98.609954424293107</v>
      </c>
      <c r="I9" s="185">
        <v>97.964584789862243</v>
      </c>
      <c r="J9" s="185">
        <v>92.646489203328827</v>
      </c>
      <c r="K9" s="185">
        <v>95.03041242813778</v>
      </c>
      <c r="L9" s="185">
        <v>97.485838278771098</v>
      </c>
      <c r="M9" s="185">
        <v>99.77593398947829</v>
      </c>
      <c r="N9" s="185">
        <v>102.1635426368112</v>
      </c>
      <c r="O9" s="185">
        <v>104.60035225495045</v>
      </c>
      <c r="P9" s="185">
        <v>107.07694947006603</v>
      </c>
      <c r="Q9" s="185">
        <v>109.49041679677798</v>
      </c>
      <c r="R9" s="185">
        <v>112.02696547098452</v>
      </c>
      <c r="S9" s="185">
        <v>114.5350089727569</v>
      </c>
      <c r="T9" s="185">
        <v>116.72534002734352</v>
      </c>
      <c r="U9" s="185">
        <v>119.41291133682695</v>
      </c>
      <c r="V9" s="185">
        <v>122.13561690535352</v>
      </c>
      <c r="W9" s="185">
        <v>124.73806971931842</v>
      </c>
      <c r="X9" s="185">
        <v>127.26382097220295</v>
      </c>
      <c r="Y9" s="185">
        <v>130.22505419824279</v>
      </c>
      <c r="Z9" s="185">
        <v>132.95638539516673</v>
      </c>
      <c r="AA9" s="185">
        <v>135.74521610666449</v>
      </c>
      <c r="AB9" s="185">
        <v>138.39843779341157</v>
      </c>
      <c r="AC9" s="185">
        <v>141.11496840750539</v>
      </c>
      <c r="AD9" s="185">
        <v>143.96077026055309</v>
      </c>
      <c r="AE9" s="185">
        <v>146.92167586011277</v>
      </c>
      <c r="AF9" s="185">
        <v>149.90266826654346</v>
      </c>
      <c r="AG9" s="185">
        <v>152.92006309932941</v>
      </c>
      <c r="AH9" s="185">
        <v>156.0911313412185</v>
      </c>
      <c r="AI9" s="185">
        <v>159.46543030187945</v>
      </c>
      <c r="AJ9" s="185">
        <v>162.50807836854915</v>
      </c>
      <c r="AK9" s="185">
        <v>165.69750350631548</v>
      </c>
      <c r="AL9" s="185">
        <v>169.0152244595489</v>
      </c>
      <c r="AM9" s="185">
        <v>172.44314538089333</v>
      </c>
      <c r="AN9" s="185">
        <v>176.11001666062612</v>
      </c>
    </row>
    <row r="10" spans="1:40">
      <c r="A10" s="35" t="s">
        <v>523</v>
      </c>
      <c r="B10" s="185">
        <v>235.49802282756352</v>
      </c>
      <c r="C10" s="185">
        <v>242.13307836562956</v>
      </c>
      <c r="D10" s="185">
        <v>246.28265922314233</v>
      </c>
      <c r="E10" s="185">
        <v>249.43440425835786</v>
      </c>
      <c r="F10" s="185">
        <v>251.65581640876391</v>
      </c>
      <c r="G10" s="185">
        <v>252.75021516356861</v>
      </c>
      <c r="H10" s="185">
        <v>255.36564207593528</v>
      </c>
      <c r="I10" s="185">
        <v>255.83896455730644</v>
      </c>
      <c r="J10" s="185">
        <v>231.21220107940408</v>
      </c>
      <c r="K10" s="185">
        <v>237.27430963578766</v>
      </c>
      <c r="L10" s="185">
        <v>243.43820579760768</v>
      </c>
      <c r="M10" s="185">
        <v>250.0252729216615</v>
      </c>
      <c r="N10" s="185">
        <v>257.0393389716665</v>
      </c>
      <c r="O10" s="185">
        <v>264.01983750733473</v>
      </c>
      <c r="P10" s="185">
        <v>271.72429020362813</v>
      </c>
      <c r="Q10" s="185">
        <v>279.56215318997283</v>
      </c>
      <c r="R10" s="185">
        <v>287.85104341651504</v>
      </c>
      <c r="S10" s="185">
        <v>296.17218841670399</v>
      </c>
      <c r="T10" s="185">
        <v>303.16223965681729</v>
      </c>
      <c r="U10" s="185">
        <v>311.91377494075573</v>
      </c>
      <c r="V10" s="185">
        <v>320.90515779680265</v>
      </c>
      <c r="W10" s="185">
        <v>329.99635652965821</v>
      </c>
      <c r="X10" s="185">
        <v>338.83792660845495</v>
      </c>
      <c r="Y10" s="185">
        <v>348.33269322166962</v>
      </c>
      <c r="Z10" s="185">
        <v>357.99703019358316</v>
      </c>
      <c r="AA10" s="185">
        <v>368.00188053319943</v>
      </c>
      <c r="AB10" s="185">
        <v>377.85666663181792</v>
      </c>
      <c r="AC10" s="185">
        <v>388.05037117851231</v>
      </c>
      <c r="AD10" s="185">
        <v>398.85002792330147</v>
      </c>
      <c r="AE10" s="185">
        <v>410.15688477532797</v>
      </c>
      <c r="AF10" s="185">
        <v>421.90224250085339</v>
      </c>
      <c r="AG10" s="185">
        <v>434.10875218597869</v>
      </c>
      <c r="AH10" s="185">
        <v>446.80324447498771</v>
      </c>
      <c r="AI10" s="185">
        <v>460.1203754889417</v>
      </c>
      <c r="AJ10" s="185">
        <v>472.65691554047356</v>
      </c>
      <c r="AK10" s="185">
        <v>485.73312943754831</v>
      </c>
      <c r="AL10" s="185">
        <v>499.4515636810321</v>
      </c>
      <c r="AM10" s="185">
        <v>513.88566194585428</v>
      </c>
      <c r="AN10" s="185">
        <v>529.36224934657764</v>
      </c>
    </row>
    <row r="11" spans="1:40">
      <c r="A11" s="35" t="s">
        <v>524</v>
      </c>
      <c r="B11" s="185">
        <v>17.781500762507015</v>
      </c>
      <c r="C11" s="185">
        <v>18.21809145789609</v>
      </c>
      <c r="D11" s="185">
        <v>18.567420658015568</v>
      </c>
      <c r="E11" s="185">
        <v>18.762769995550013</v>
      </c>
      <c r="F11" s="185">
        <v>19.037714230270431</v>
      </c>
      <c r="G11" s="185">
        <v>19.074701766994909</v>
      </c>
      <c r="H11" s="185">
        <v>19.42407343994682</v>
      </c>
      <c r="I11" s="185">
        <v>19.472300898786198</v>
      </c>
      <c r="J11" s="185">
        <v>17.978595103875868</v>
      </c>
      <c r="K11" s="185">
        <v>18.425580854596319</v>
      </c>
      <c r="L11" s="185">
        <v>18.875393382474392</v>
      </c>
      <c r="M11" s="185">
        <v>19.37593948814931</v>
      </c>
      <c r="N11" s="185">
        <v>19.904043035124161</v>
      </c>
      <c r="O11" s="185">
        <v>20.434676476954504</v>
      </c>
      <c r="P11" s="185">
        <v>21.051358228285224</v>
      </c>
      <c r="Q11" s="185">
        <v>21.647594038894049</v>
      </c>
      <c r="R11" s="185">
        <v>22.266043235160069</v>
      </c>
      <c r="S11" s="185">
        <v>22.909699710557216</v>
      </c>
      <c r="T11" s="185">
        <v>23.472167600372124</v>
      </c>
      <c r="U11" s="185">
        <v>24.141799581503221</v>
      </c>
      <c r="V11" s="185">
        <v>24.822594807412035</v>
      </c>
      <c r="W11" s="185">
        <v>25.49556340544002</v>
      </c>
      <c r="X11" s="185">
        <v>26.15349331496332</v>
      </c>
      <c r="Y11" s="185">
        <v>26.767784324168478</v>
      </c>
      <c r="Z11" s="185">
        <v>27.460886584388707</v>
      </c>
      <c r="AA11" s="185">
        <v>28.180547175783659</v>
      </c>
      <c r="AB11" s="185">
        <v>28.889625610088803</v>
      </c>
      <c r="AC11" s="185">
        <v>29.626578795924523</v>
      </c>
      <c r="AD11" s="185">
        <v>30.409324222456782</v>
      </c>
      <c r="AE11" s="185">
        <v>31.215558283358291</v>
      </c>
      <c r="AF11" s="185">
        <v>32.049998427479558</v>
      </c>
      <c r="AG11" s="185">
        <v>32.910738887097288</v>
      </c>
      <c r="AH11" s="185">
        <v>33.807840745570964</v>
      </c>
      <c r="AI11" s="185">
        <v>34.749774821046124</v>
      </c>
      <c r="AJ11" s="185">
        <v>35.625703852026675</v>
      </c>
      <c r="AK11" s="185">
        <v>36.542469856907495</v>
      </c>
      <c r="AL11" s="185">
        <v>37.50409193622648</v>
      </c>
      <c r="AM11" s="185">
        <v>38.516268854629871</v>
      </c>
      <c r="AN11" s="185">
        <v>39.601164848584354</v>
      </c>
    </row>
    <row r="12" spans="1:40">
      <c r="A12" s="35" t="s">
        <v>525</v>
      </c>
      <c r="B12" s="185">
        <v>52.810230956688748</v>
      </c>
      <c r="C12" s="185">
        <v>54.282362311943913</v>
      </c>
      <c r="D12" s="185">
        <v>55.219691955007207</v>
      </c>
      <c r="E12" s="185">
        <v>55.71177904843772</v>
      </c>
      <c r="F12" s="185">
        <v>56.147972175388119</v>
      </c>
      <c r="G12" s="185">
        <v>56.388632981353197</v>
      </c>
      <c r="H12" s="185">
        <v>56.935742268541119</v>
      </c>
      <c r="I12" s="185">
        <v>56.915851520215952</v>
      </c>
      <c r="J12" s="185">
        <v>52.222577111314017</v>
      </c>
      <c r="K12" s="185">
        <v>53.485625534148674</v>
      </c>
      <c r="L12" s="185">
        <v>54.772963618611712</v>
      </c>
      <c r="M12" s="185">
        <v>56.124869079913438</v>
      </c>
      <c r="N12" s="185">
        <v>57.585957657715895</v>
      </c>
      <c r="O12" s="185">
        <v>59.079383283398805</v>
      </c>
      <c r="P12" s="185">
        <v>60.65927250258617</v>
      </c>
      <c r="Q12" s="185">
        <v>62.260045747357402</v>
      </c>
      <c r="R12" s="185">
        <v>63.990528518902622</v>
      </c>
      <c r="S12" s="185">
        <v>65.756685063171986</v>
      </c>
      <c r="T12" s="185">
        <v>67.302359421755469</v>
      </c>
      <c r="U12" s="185">
        <v>69.094850913797686</v>
      </c>
      <c r="V12" s="185">
        <v>70.970000633313632</v>
      </c>
      <c r="W12" s="185">
        <v>72.841272605878572</v>
      </c>
      <c r="X12" s="185">
        <v>74.680009801299036</v>
      </c>
      <c r="Y12" s="185">
        <v>76.689487549255745</v>
      </c>
      <c r="Z12" s="185">
        <v>78.645651568328219</v>
      </c>
      <c r="AA12" s="185">
        <v>80.680897902695563</v>
      </c>
      <c r="AB12" s="185">
        <v>82.683267359520102</v>
      </c>
      <c r="AC12" s="185">
        <v>84.755595279062305</v>
      </c>
      <c r="AD12" s="185">
        <v>86.95293734444499</v>
      </c>
      <c r="AE12" s="185">
        <v>89.222401499368857</v>
      </c>
      <c r="AF12" s="185">
        <v>91.58017263387822</v>
      </c>
      <c r="AG12" s="185">
        <v>94.032631642963366</v>
      </c>
      <c r="AH12" s="185">
        <v>96.593962146369691</v>
      </c>
      <c r="AI12" s="185">
        <v>99.287066617144006</v>
      </c>
      <c r="AJ12" s="185">
        <v>101.82505005183501</v>
      </c>
      <c r="AK12" s="185">
        <v>104.47034535027582</v>
      </c>
      <c r="AL12" s="185">
        <v>107.23725071589587</v>
      </c>
      <c r="AM12" s="185">
        <v>110.14119878132441</v>
      </c>
      <c r="AN12" s="185">
        <v>113.25676411935609</v>
      </c>
    </row>
    <row r="13" spans="1:40">
      <c r="A13" s="35" t="s">
        <v>526</v>
      </c>
      <c r="B13" s="185">
        <v>14.113350558119752</v>
      </c>
      <c r="C13" s="185">
        <v>14.548721789119966</v>
      </c>
      <c r="D13" s="185">
        <v>14.815418697580203</v>
      </c>
      <c r="E13" s="185">
        <v>15.061372702819703</v>
      </c>
      <c r="F13" s="185">
        <v>15.235873493159337</v>
      </c>
      <c r="G13" s="185">
        <v>15.371374502079824</v>
      </c>
      <c r="H13" s="185">
        <v>15.552383515448332</v>
      </c>
      <c r="I13" s="185">
        <v>15.609153497571331</v>
      </c>
      <c r="J13" s="185">
        <v>14.275724652406321</v>
      </c>
      <c r="K13" s="185">
        <v>14.632592738141414</v>
      </c>
      <c r="L13" s="185">
        <v>14.998829546275548</v>
      </c>
      <c r="M13" s="185">
        <v>15.396795523093482</v>
      </c>
      <c r="N13" s="185">
        <v>15.823820610150811</v>
      </c>
      <c r="O13" s="185">
        <v>16.253232567458738</v>
      </c>
      <c r="P13" s="185">
        <v>16.7257349793129</v>
      </c>
      <c r="Q13" s="185">
        <v>17.201748391427138</v>
      </c>
      <c r="R13" s="185">
        <v>17.708895194433161</v>
      </c>
      <c r="S13" s="185">
        <v>18.240242131053403</v>
      </c>
      <c r="T13" s="185">
        <v>18.673472788437888</v>
      </c>
      <c r="U13" s="185">
        <v>19.209896031686849</v>
      </c>
      <c r="V13" s="185">
        <v>19.759109345897627</v>
      </c>
      <c r="W13" s="185">
        <v>20.315924153008183</v>
      </c>
      <c r="X13" s="185">
        <v>20.85546661362639</v>
      </c>
      <c r="Y13" s="185">
        <v>21.431818706447395</v>
      </c>
      <c r="Z13" s="185">
        <v>22.024541155299971</v>
      </c>
      <c r="AA13" s="185">
        <v>22.636627065976988</v>
      </c>
      <c r="AB13" s="185">
        <v>23.238211464117626</v>
      </c>
      <c r="AC13" s="185">
        <v>23.860936149160427</v>
      </c>
      <c r="AD13" s="185">
        <v>24.521037099566129</v>
      </c>
      <c r="AE13" s="185">
        <v>25.21661964013013</v>
      </c>
      <c r="AF13" s="185">
        <v>25.945207485839877</v>
      </c>
      <c r="AG13" s="185">
        <v>26.705694433212486</v>
      </c>
      <c r="AH13" s="185">
        <v>27.488632120441018</v>
      </c>
      <c r="AI13" s="185">
        <v>28.306253513157241</v>
      </c>
      <c r="AJ13" s="185">
        <v>29.07899575807043</v>
      </c>
      <c r="AK13" s="185">
        <v>29.886726463920347</v>
      </c>
      <c r="AL13" s="185">
        <v>30.734199731905431</v>
      </c>
      <c r="AM13" s="185">
        <v>31.62665662555618</v>
      </c>
      <c r="AN13" s="185">
        <v>32.582524336641313</v>
      </c>
    </row>
    <row r="14" spans="1:40">
      <c r="A14" s="35" t="s">
        <v>388</v>
      </c>
      <c r="B14" s="185">
        <v>13.345629432701433</v>
      </c>
      <c r="C14" s="185">
        <v>13.899973861744526</v>
      </c>
      <c r="D14" s="185">
        <v>14.241400522629307</v>
      </c>
      <c r="E14" s="185">
        <v>14.660228740858253</v>
      </c>
      <c r="F14" s="185">
        <v>14.734307821369407</v>
      </c>
      <c r="G14" s="185">
        <v>14.820136538356026</v>
      </c>
      <c r="H14" s="185">
        <v>14.834474809054743</v>
      </c>
      <c r="I14" s="185">
        <v>14.739267553174583</v>
      </c>
      <c r="J14" s="185">
        <v>12.850963128301911</v>
      </c>
      <c r="K14" s="185">
        <v>13.194214531253461</v>
      </c>
      <c r="L14" s="185">
        <v>13.463306784285843</v>
      </c>
      <c r="M14" s="185">
        <v>13.76702952833095</v>
      </c>
      <c r="N14" s="185">
        <v>14.094770559289131</v>
      </c>
      <c r="O14" s="185">
        <v>14.441316908885499</v>
      </c>
      <c r="P14" s="185">
        <v>14.774137977640024</v>
      </c>
      <c r="Q14" s="185">
        <v>15.111490993070266</v>
      </c>
      <c r="R14" s="185">
        <v>15.48015276320328</v>
      </c>
      <c r="S14" s="185">
        <v>15.903436587208263</v>
      </c>
      <c r="T14" s="185">
        <v>16.2345529006253</v>
      </c>
      <c r="U14" s="185">
        <v>16.68332773177854</v>
      </c>
      <c r="V14" s="185">
        <v>17.177801343588126</v>
      </c>
      <c r="W14" s="185">
        <v>17.632404747738843</v>
      </c>
      <c r="X14" s="185">
        <v>18.108047442152905</v>
      </c>
      <c r="Y14" s="185">
        <v>18.687220599592028</v>
      </c>
      <c r="Z14" s="185">
        <v>19.123335619478652</v>
      </c>
      <c r="AA14" s="185">
        <v>19.574212861738804</v>
      </c>
      <c r="AB14" s="185">
        <v>20.016445254151499</v>
      </c>
      <c r="AC14" s="185">
        <v>20.474336821456458</v>
      </c>
      <c r="AD14" s="185">
        <v>20.962217277389243</v>
      </c>
      <c r="AE14" s="185">
        <v>21.465139347092094</v>
      </c>
      <c r="AF14" s="185">
        <v>21.98329495211933</v>
      </c>
      <c r="AG14" s="185">
        <v>22.520032154344616</v>
      </c>
      <c r="AH14" s="185">
        <v>23.078435912261451</v>
      </c>
      <c r="AI14" s="185">
        <v>23.667355045881628</v>
      </c>
      <c r="AJ14" s="185">
        <v>24.216532537303461</v>
      </c>
      <c r="AK14" s="185">
        <v>24.785962003570585</v>
      </c>
      <c r="AL14" s="185">
        <v>25.381861674959502</v>
      </c>
      <c r="AM14" s="185">
        <v>26.007023223198622</v>
      </c>
      <c r="AN14" s="185">
        <v>26.682114624908355</v>
      </c>
    </row>
    <row r="15" spans="1:40">
      <c r="A15" s="35" t="s">
        <v>527</v>
      </c>
      <c r="B15" s="185">
        <v>10.112362730183554</v>
      </c>
      <c r="C15" s="185">
        <v>8.5007203734218884</v>
      </c>
      <c r="D15" s="185">
        <v>7.7653014266725382</v>
      </c>
      <c r="E15" s="185">
        <v>7.8585582183696561</v>
      </c>
      <c r="F15" s="185">
        <v>7.6166575811777113</v>
      </c>
      <c r="G15" s="185">
        <v>7.2676899905857173</v>
      </c>
      <c r="H15" s="185">
        <v>7.0928076077901956</v>
      </c>
      <c r="I15" s="185">
        <v>6.7895805384473107</v>
      </c>
      <c r="J15" s="185">
        <v>5.5395441341179819</v>
      </c>
      <c r="K15" s="185">
        <v>5.6650824418180408</v>
      </c>
      <c r="L15" s="185">
        <v>5.7151179539530679</v>
      </c>
      <c r="M15" s="185">
        <v>5.7834214959080672</v>
      </c>
      <c r="N15" s="185">
        <v>5.891744250290798</v>
      </c>
      <c r="O15" s="185">
        <v>6.0386177502028104</v>
      </c>
      <c r="P15" s="185">
        <v>6.1810468439326582</v>
      </c>
      <c r="Q15" s="185">
        <v>6.3307968903523228</v>
      </c>
      <c r="R15" s="185">
        <v>6.5005469605789363</v>
      </c>
      <c r="S15" s="185">
        <v>6.7469701193181173</v>
      </c>
      <c r="T15" s="185">
        <v>6.9645438930507204</v>
      </c>
      <c r="U15" s="185">
        <v>7.2642905837274876</v>
      </c>
      <c r="V15" s="185">
        <v>7.6165217660109006</v>
      </c>
      <c r="W15" s="185">
        <v>7.9708467351610119</v>
      </c>
      <c r="X15" s="185">
        <v>8.3506559498367015</v>
      </c>
      <c r="Y15" s="185">
        <v>8.8308793056775485</v>
      </c>
      <c r="Z15" s="185">
        <v>9.2631119812253129</v>
      </c>
      <c r="AA15" s="185">
        <v>9.7001657965888324</v>
      </c>
      <c r="AB15" s="185">
        <v>10.122199009055521</v>
      </c>
      <c r="AC15" s="185">
        <v>10.548860068139749</v>
      </c>
      <c r="AD15" s="185">
        <v>10.988663855455595</v>
      </c>
      <c r="AE15" s="185">
        <v>11.419316718040559</v>
      </c>
      <c r="AF15" s="185">
        <v>11.842864946898526</v>
      </c>
      <c r="AG15" s="185">
        <v>12.260957333092508</v>
      </c>
      <c r="AH15" s="185">
        <v>12.67630003107922</v>
      </c>
      <c r="AI15" s="185">
        <v>13.093477295435996</v>
      </c>
      <c r="AJ15" s="185">
        <v>13.462828088563523</v>
      </c>
      <c r="AK15" s="185">
        <v>13.83089229550253</v>
      </c>
      <c r="AL15" s="185">
        <v>14.201888568407229</v>
      </c>
      <c r="AM15" s="185">
        <v>14.577737580063628</v>
      </c>
      <c r="AN15" s="185">
        <v>14.97305467762345</v>
      </c>
    </row>
    <row r="16" spans="1:40">
      <c r="A16" s="35" t="s">
        <v>599</v>
      </c>
      <c r="B16" s="185">
        <v>1.2396211872289537E-4</v>
      </c>
      <c r="C16" s="185">
        <v>1.3639597438124391E-4</v>
      </c>
      <c r="D16" s="185">
        <v>1.4782778941609218E-4</v>
      </c>
      <c r="E16" s="185">
        <v>1.433373755900728E-4</v>
      </c>
      <c r="F16" s="185">
        <v>1.4102836937202948E-4</v>
      </c>
      <c r="G16" s="185">
        <v>1.3573729608291313E-4</v>
      </c>
      <c r="H16" s="185">
        <v>1.4250803609018416E-4</v>
      </c>
      <c r="I16" s="185">
        <v>1.4349767581431678E-4</v>
      </c>
      <c r="J16" s="185">
        <v>1.1077458554618781E-4</v>
      </c>
      <c r="K16" s="185">
        <v>1.2272309954097676E-4</v>
      </c>
      <c r="L16" s="185">
        <v>1.265790961958254E-4</v>
      </c>
      <c r="M16" s="185">
        <v>1.3088259036532032E-4</v>
      </c>
      <c r="N16" s="185">
        <v>1.3647595294192876E-4</v>
      </c>
      <c r="O16" s="185">
        <v>1.4444262285271943E-4</v>
      </c>
      <c r="P16" s="185">
        <v>1.4909047543167897E-4</v>
      </c>
      <c r="Q16" s="185">
        <v>1.5384452910483781E-4</v>
      </c>
      <c r="R16" s="185">
        <v>1.5903968594170402E-4</v>
      </c>
      <c r="S16" s="185">
        <v>1.2376511719270039E-4</v>
      </c>
      <c r="T16" s="185">
        <v>1.2376511719270041E-4</v>
      </c>
      <c r="U16" s="185">
        <v>1.2376511719270044E-4</v>
      </c>
      <c r="V16" s="185">
        <v>1.2376511719270041E-4</v>
      </c>
      <c r="W16" s="185">
        <v>1.2376511719270041E-4</v>
      </c>
      <c r="X16" s="185">
        <v>1.2376511719270041E-4</v>
      </c>
      <c r="Y16" s="185">
        <v>1.2376511719270041E-4</v>
      </c>
      <c r="Z16" s="185">
        <v>1.2376511719270047E-4</v>
      </c>
      <c r="AA16" s="185">
        <v>1.2376511719270047E-4</v>
      </c>
      <c r="AB16" s="185">
        <v>1.2376511719270041E-4</v>
      </c>
      <c r="AC16" s="185">
        <v>1.2376511719270041E-4</v>
      </c>
      <c r="AD16" s="185">
        <v>1.2376511719270039E-4</v>
      </c>
      <c r="AE16" s="185">
        <v>1.2376511719270041E-4</v>
      </c>
      <c r="AF16" s="185">
        <v>1.2376511719270039E-4</v>
      </c>
      <c r="AG16" s="185">
        <v>1.2376511719270047E-4</v>
      </c>
      <c r="AH16" s="185">
        <v>1.2376511719270052E-4</v>
      </c>
      <c r="AI16" s="185">
        <v>1.2376511719270058E-4</v>
      </c>
      <c r="AJ16" s="185">
        <v>1.2376511719270058E-4</v>
      </c>
      <c r="AK16" s="185">
        <v>1.2376511719270052E-4</v>
      </c>
      <c r="AL16" s="185">
        <v>1.2376511719270052E-4</v>
      </c>
      <c r="AM16" s="185">
        <v>1.237651171927005E-4</v>
      </c>
      <c r="AN16" s="185">
        <v>1.2376511719270052E-4</v>
      </c>
    </row>
    <row r="17" spans="1:40">
      <c r="A17" s="35" t="s">
        <v>528</v>
      </c>
      <c r="B17" s="185">
        <v>84.250557323845101</v>
      </c>
      <c r="C17" s="185">
        <v>82.451215835678212</v>
      </c>
      <c r="D17" s="185">
        <v>80.166243478069532</v>
      </c>
      <c r="E17" s="185">
        <v>77.626015719858643</v>
      </c>
      <c r="F17" s="185">
        <v>76.22541754695969</v>
      </c>
      <c r="G17" s="185">
        <v>74.388929903020184</v>
      </c>
      <c r="H17" s="185">
        <v>74.661627930767523</v>
      </c>
      <c r="I17" s="185">
        <v>74.775428105381266</v>
      </c>
      <c r="J17" s="185">
        <v>70.522195251866989</v>
      </c>
      <c r="K17" s="185">
        <v>73.094492492143644</v>
      </c>
      <c r="L17" s="185">
        <v>73.214968744367397</v>
      </c>
      <c r="M17" s="185">
        <v>74.270210908090405</v>
      </c>
      <c r="N17" s="185">
        <v>74.302275677412496</v>
      </c>
      <c r="O17" s="185">
        <v>72.946609309788073</v>
      </c>
      <c r="P17" s="185">
        <v>74.534785437994302</v>
      </c>
      <c r="Q17" s="185">
        <v>76.951376992110681</v>
      </c>
      <c r="R17" s="185">
        <v>77.843900415805521</v>
      </c>
      <c r="S17" s="185">
        <v>79.070428521803947</v>
      </c>
      <c r="T17" s="185">
        <v>77.488568884480685</v>
      </c>
      <c r="U17" s="185">
        <v>80.001746636610036</v>
      </c>
      <c r="V17" s="185">
        <v>81.615727730669292</v>
      </c>
      <c r="W17" s="185">
        <v>83.144940101381721</v>
      </c>
      <c r="X17" s="185">
        <v>84.082398572093226</v>
      </c>
      <c r="Y17" s="185">
        <v>84.304176107667672</v>
      </c>
      <c r="Z17" s="185">
        <v>86.706826920772002</v>
      </c>
      <c r="AA17" s="185">
        <v>88.824376735822355</v>
      </c>
      <c r="AB17" s="185">
        <v>90.953130838479012</v>
      </c>
      <c r="AC17" s="185">
        <v>93.067176333633881</v>
      </c>
      <c r="AD17" s="185">
        <v>95.21376631469569</v>
      </c>
      <c r="AE17" s="185">
        <v>96.850170559997039</v>
      </c>
      <c r="AF17" s="185">
        <v>98.234253996043691</v>
      </c>
      <c r="AG17" s="185">
        <v>99.652597349120313</v>
      </c>
      <c r="AH17" s="185">
        <v>101.07044472386205</v>
      </c>
      <c r="AI17" s="185">
        <v>102.5096778995579</v>
      </c>
      <c r="AJ17" s="185">
        <v>103.8756184684088</v>
      </c>
      <c r="AK17" s="185">
        <v>105.22907993312295</v>
      </c>
      <c r="AL17" s="185">
        <v>106.64135677829437</v>
      </c>
      <c r="AM17" s="185">
        <v>108.08092477062478</v>
      </c>
      <c r="AN17" s="185">
        <v>109.5489131273044</v>
      </c>
    </row>
    <row r="18" spans="1:40">
      <c r="A18" s="35" t="s">
        <v>593</v>
      </c>
      <c r="B18" s="185">
        <v>21.151207305916397</v>
      </c>
      <c r="C18" s="185">
        <v>22.521282491755183</v>
      </c>
      <c r="D18" s="185">
        <v>24.217986565765905</v>
      </c>
      <c r="E18" s="185">
        <v>25.461135067347364</v>
      </c>
      <c r="F18" s="185">
        <v>26.297310750693875</v>
      </c>
      <c r="G18" s="185">
        <v>28.16300470040489</v>
      </c>
      <c r="H18" s="185">
        <v>30.348501189694851</v>
      </c>
      <c r="I18" s="185">
        <v>31.793574952699373</v>
      </c>
      <c r="J18" s="185">
        <v>30.484415949333048</v>
      </c>
      <c r="K18" s="185">
        <v>31.715305188613026</v>
      </c>
      <c r="L18" s="185">
        <v>33.102158131950326</v>
      </c>
      <c r="M18" s="185">
        <v>34.659094884560439</v>
      </c>
      <c r="N18" s="185">
        <v>36.39067919900473</v>
      </c>
      <c r="O18" s="185">
        <v>38.204349046553844</v>
      </c>
      <c r="P18" s="185">
        <v>40.242752534029108</v>
      </c>
      <c r="Q18" s="185">
        <v>42.352494691702802</v>
      </c>
      <c r="R18" s="185">
        <v>44.62959349611431</v>
      </c>
      <c r="S18" s="185">
        <v>47.059568403454492</v>
      </c>
      <c r="T18" s="185">
        <v>49.336141685836502</v>
      </c>
      <c r="U18" s="185">
        <v>52.129708803872987</v>
      </c>
      <c r="V18" s="185">
        <v>55.076493025987219</v>
      </c>
      <c r="W18" s="185">
        <v>58.127939356488781</v>
      </c>
      <c r="X18" s="185">
        <v>61.165718763166645</v>
      </c>
      <c r="Y18" s="185">
        <v>64.743710634723442</v>
      </c>
      <c r="Z18" s="185">
        <v>68.410556921662561</v>
      </c>
      <c r="AA18" s="185">
        <v>72.216463325601225</v>
      </c>
      <c r="AB18" s="185">
        <v>76.013255310377787</v>
      </c>
      <c r="AC18" s="185">
        <v>79.97978335920952</v>
      </c>
      <c r="AD18" s="185">
        <v>84.167229780771748</v>
      </c>
      <c r="AE18" s="185">
        <v>88.703651014964663</v>
      </c>
      <c r="AF18" s="185">
        <v>93.495987804506427</v>
      </c>
      <c r="AG18" s="185">
        <v>98.513167089164398</v>
      </c>
      <c r="AH18" s="185">
        <v>103.74106028177358</v>
      </c>
      <c r="AI18" s="185">
        <v>109.17954792194922</v>
      </c>
      <c r="AJ18" s="185">
        <v>114.28179559976975</v>
      </c>
      <c r="AK18" s="185">
        <v>119.64957820111283</v>
      </c>
      <c r="AL18" s="185">
        <v>125.31986083075584</v>
      </c>
      <c r="AM18" s="185">
        <v>131.28607556652435</v>
      </c>
      <c r="AN18" s="185">
        <v>137.69966432544891</v>
      </c>
    </row>
    <row r="19" spans="1:40">
      <c r="A19" s="35" t="s">
        <v>594</v>
      </c>
      <c r="B19" s="185">
        <v>135.95535691221758</v>
      </c>
      <c r="C19" s="185">
        <v>139.80351127853945</v>
      </c>
      <c r="D19" s="185">
        <v>142.66409200833968</v>
      </c>
      <c r="E19" s="185">
        <v>144.13036048331253</v>
      </c>
      <c r="F19" s="185">
        <v>145.0014302833948</v>
      </c>
      <c r="G19" s="185">
        <v>146.55585903275639</v>
      </c>
      <c r="H19" s="185">
        <v>148.28569594981948</v>
      </c>
      <c r="I19" s="185">
        <v>149.06461652943278</v>
      </c>
      <c r="J19" s="185">
        <v>137.82766079356369</v>
      </c>
      <c r="K19" s="185">
        <v>140.70394471007126</v>
      </c>
      <c r="L19" s="185">
        <v>143.76714641829912</v>
      </c>
      <c r="M19" s="185">
        <v>147.12848647576391</v>
      </c>
      <c r="N19" s="185">
        <v>150.76049449915379</v>
      </c>
      <c r="O19" s="185">
        <v>154.33485001807401</v>
      </c>
      <c r="P19" s="185">
        <v>158.36097525088041</v>
      </c>
      <c r="Q19" s="185">
        <v>162.47821309092055</v>
      </c>
      <c r="R19" s="185">
        <v>166.85402227556517</v>
      </c>
      <c r="S19" s="185">
        <v>171.19273800324726</v>
      </c>
      <c r="T19" s="185">
        <v>174.84705057564088</v>
      </c>
      <c r="U19" s="185">
        <v>179.31069111024703</v>
      </c>
      <c r="V19" s="185">
        <v>183.8200659769339</v>
      </c>
      <c r="W19" s="185">
        <v>188.45915175381029</v>
      </c>
      <c r="X19" s="185">
        <v>192.83647380242422</v>
      </c>
      <c r="Y19" s="185">
        <v>197.4490556385359</v>
      </c>
      <c r="Z19" s="185">
        <v>202.3032772288403</v>
      </c>
      <c r="AA19" s="185">
        <v>207.34778110170382</v>
      </c>
      <c r="AB19" s="185">
        <v>212.31258981749002</v>
      </c>
      <c r="AC19" s="185">
        <v>217.46651232501361</v>
      </c>
      <c r="AD19" s="185">
        <v>222.94594056097739</v>
      </c>
      <c r="AE19" s="185">
        <v>228.74169932221261</v>
      </c>
      <c r="AF19" s="185">
        <v>234.76776055763202</v>
      </c>
      <c r="AG19" s="185">
        <v>241.02171215001968</v>
      </c>
      <c r="AH19" s="185">
        <v>247.53264718985847</v>
      </c>
      <c r="AI19" s="185">
        <v>254.37037860613714</v>
      </c>
      <c r="AJ19" s="185">
        <v>260.75466562266104</v>
      </c>
      <c r="AK19" s="185">
        <v>267.45156625352439</v>
      </c>
      <c r="AL19" s="185">
        <v>274.50343300227337</v>
      </c>
      <c r="AM19" s="185">
        <v>281.92696162795829</v>
      </c>
      <c r="AN19" s="185">
        <v>289.90858523747522</v>
      </c>
    </row>
    <row r="20" spans="1:40">
      <c r="A20" s="35" t="s">
        <v>595</v>
      </c>
      <c r="B20" s="185">
        <v>11.263564724197627</v>
      </c>
      <c r="C20" s="185">
        <v>11.573114330999795</v>
      </c>
      <c r="D20" s="185">
        <v>11.904421804272397</v>
      </c>
      <c r="E20" s="185">
        <v>12.110094606966681</v>
      </c>
      <c r="F20" s="185">
        <v>12.166932788027333</v>
      </c>
      <c r="G20" s="185">
        <v>12.293711060955006</v>
      </c>
      <c r="H20" s="185">
        <v>12.562958323284702</v>
      </c>
      <c r="I20" s="185">
        <v>12.711588758003899</v>
      </c>
      <c r="J20" s="185">
        <v>11.921653112246329</v>
      </c>
      <c r="K20" s="185">
        <v>12.235304710288451</v>
      </c>
      <c r="L20" s="185">
        <v>12.501281403627599</v>
      </c>
      <c r="M20" s="185">
        <v>12.741742363348116</v>
      </c>
      <c r="N20" s="185">
        <v>12.98624838026327</v>
      </c>
      <c r="O20" s="185">
        <v>13.214479448270467</v>
      </c>
      <c r="P20" s="185">
        <v>13.465168709241487</v>
      </c>
      <c r="Q20" s="185">
        <v>13.703477984695741</v>
      </c>
      <c r="R20" s="185">
        <v>13.943442716705752</v>
      </c>
      <c r="S20" s="185">
        <v>14.18613399699187</v>
      </c>
      <c r="T20" s="185">
        <v>14.466589529547347</v>
      </c>
      <c r="U20" s="185">
        <v>14.845840463025313</v>
      </c>
      <c r="V20" s="185">
        <v>15.167896365378041</v>
      </c>
      <c r="W20" s="185">
        <v>15.482175648100521</v>
      </c>
      <c r="X20" s="185">
        <v>15.753527531290876</v>
      </c>
      <c r="Y20" s="185">
        <v>16.029022897704866</v>
      </c>
      <c r="Z20" s="185">
        <v>16.344022280745968</v>
      </c>
      <c r="AA20" s="185">
        <v>16.653030576959534</v>
      </c>
      <c r="AB20" s="185">
        <v>16.95834435079685</v>
      </c>
      <c r="AC20" s="185">
        <v>17.270783697210387</v>
      </c>
      <c r="AD20" s="185">
        <v>17.605624985872634</v>
      </c>
      <c r="AE20" s="185">
        <v>17.958545368952624</v>
      </c>
      <c r="AF20" s="185">
        <v>18.326368122704476</v>
      </c>
      <c r="AG20" s="185">
        <v>18.695411513294513</v>
      </c>
      <c r="AH20" s="185">
        <v>19.063846336311084</v>
      </c>
      <c r="AI20" s="185">
        <v>19.436090482310849</v>
      </c>
      <c r="AJ20" s="185">
        <v>19.764024399763979</v>
      </c>
      <c r="AK20" s="185">
        <v>20.084817159876348</v>
      </c>
      <c r="AL20" s="185">
        <v>20.430774533226025</v>
      </c>
      <c r="AM20" s="185">
        <v>20.793147678228024</v>
      </c>
      <c r="AN20" s="185">
        <v>21.18512097954352</v>
      </c>
    </row>
    <row r="21" spans="1:40">
      <c r="A21" s="35" t="s">
        <v>596</v>
      </c>
      <c r="B21" s="185">
        <v>1.1351531206547518</v>
      </c>
      <c r="C21" s="185">
        <v>1.1581435930988344</v>
      </c>
      <c r="D21" s="185">
        <v>1.1466897745006903</v>
      </c>
      <c r="E21" s="185">
        <v>1.1404041486992398</v>
      </c>
      <c r="F21" s="185">
        <v>1.158082223645845</v>
      </c>
      <c r="G21" s="185">
        <v>1.1690400702239674</v>
      </c>
      <c r="H21" s="185">
        <v>1.1399086849076014</v>
      </c>
      <c r="I21" s="185">
        <v>1.1221637155461712</v>
      </c>
      <c r="J21" s="185">
        <v>1.0096297710191362</v>
      </c>
      <c r="K21" s="185">
        <v>1.0106492879161646</v>
      </c>
      <c r="L21" s="185">
        <v>1.0302529717942739</v>
      </c>
      <c r="M21" s="185">
        <v>1.0620864750479064</v>
      </c>
      <c r="N21" s="185">
        <v>1.0998118752864574</v>
      </c>
      <c r="O21" s="185">
        <v>1.1401523216394778</v>
      </c>
      <c r="P21" s="185">
        <v>1.1865134987803243</v>
      </c>
      <c r="Q21" s="185">
        <v>1.2382503590157974</v>
      </c>
      <c r="R21" s="185">
        <v>1.2967453569894312</v>
      </c>
      <c r="S21" s="185">
        <v>1.3581112576656127</v>
      </c>
      <c r="T21" s="185">
        <v>1.393039840277065</v>
      </c>
      <c r="U21" s="185">
        <v>1.4236346020613615</v>
      </c>
      <c r="V21" s="185">
        <v>1.4718356260352397</v>
      </c>
      <c r="W21" s="185">
        <v>1.526684010572724</v>
      </c>
      <c r="X21" s="185">
        <v>1.5859732062358185</v>
      </c>
      <c r="Y21" s="185">
        <v>1.6511561750372967</v>
      </c>
      <c r="Z21" s="185">
        <v>1.7137906368871529</v>
      </c>
      <c r="AA21" s="185">
        <v>1.7838412023456807</v>
      </c>
      <c r="AB21" s="185">
        <v>1.852760928004608</v>
      </c>
      <c r="AC21" s="185">
        <v>1.9252952057275514</v>
      </c>
      <c r="AD21" s="185">
        <v>2.0011863599229782</v>
      </c>
      <c r="AE21" s="185">
        <v>2.0799279842080454</v>
      </c>
      <c r="AF21" s="185">
        <v>2.161300898584174</v>
      </c>
      <c r="AG21" s="185">
        <v>2.2491417997344558</v>
      </c>
      <c r="AH21" s="185">
        <v>2.3449152122731407</v>
      </c>
      <c r="AI21" s="185">
        <v>2.4496740414846618</v>
      </c>
      <c r="AJ21" s="185">
        <v>2.553957149593189</v>
      </c>
      <c r="AK21" s="185">
        <v>2.6701459219060015</v>
      </c>
      <c r="AL21" s="185">
        <v>2.7900071780000926</v>
      </c>
      <c r="AM21" s="185">
        <v>2.9167674131821033</v>
      </c>
      <c r="AN21" s="185">
        <v>3.0523121519180978</v>
      </c>
    </row>
    <row r="22" spans="1:40">
      <c r="A22" s="35" t="s">
        <v>529</v>
      </c>
      <c r="B22" s="185">
        <v>27.516308224731535</v>
      </c>
      <c r="C22" s="185">
        <v>26.933321910754717</v>
      </c>
      <c r="D22" s="185">
        <v>26.357240851505608</v>
      </c>
      <c r="E22" s="185">
        <v>25.784669574259389</v>
      </c>
      <c r="F22" s="185">
        <v>25.784669574259372</v>
      </c>
      <c r="G22" s="185">
        <v>25.792154377886234</v>
      </c>
      <c r="H22" s="185">
        <v>25.78096221762112</v>
      </c>
      <c r="I22" s="185">
        <v>25.777254860982886</v>
      </c>
      <c r="J22" s="185">
        <v>25.780962217621408</v>
      </c>
      <c r="K22" s="185">
        <v>25.780962217621408</v>
      </c>
      <c r="L22" s="185">
        <v>25.780962217621404</v>
      </c>
      <c r="M22" s="185">
        <v>25.780962217621397</v>
      </c>
      <c r="N22" s="185">
        <v>25.780962217621397</v>
      </c>
      <c r="O22" s="185">
        <v>25.221712610799649</v>
      </c>
      <c r="P22" s="185">
        <v>25.221712610799649</v>
      </c>
      <c r="Q22" s="185">
        <v>25.198560689428401</v>
      </c>
      <c r="R22" s="185">
        <v>25.198154966054339</v>
      </c>
      <c r="S22" s="185">
        <v>25.22443266858593</v>
      </c>
      <c r="T22" s="185">
        <v>25.198154966054339</v>
      </c>
      <c r="U22" s="185">
        <v>24.729363674487423</v>
      </c>
      <c r="V22" s="185">
        <v>24.107340422025779</v>
      </c>
      <c r="W22" s="185">
        <v>24.068889189911349</v>
      </c>
      <c r="X22" s="185">
        <v>23.566180013629189</v>
      </c>
      <c r="Y22" s="185">
        <v>22.355593289542004</v>
      </c>
      <c r="Z22" s="185">
        <v>22.403008355083625</v>
      </c>
      <c r="AA22" s="185">
        <v>22.450423420625238</v>
      </c>
      <c r="AB22" s="185">
        <v>22.497838486166845</v>
      </c>
      <c r="AC22" s="185">
        <v>22.545253551708463</v>
      </c>
      <c r="AD22" s="185">
        <v>22.592668617250066</v>
      </c>
      <c r="AE22" s="185">
        <v>22.390297614205075</v>
      </c>
      <c r="AF22" s="185">
        <v>22.187926611160076</v>
      </c>
      <c r="AG22" s="185">
        <v>21.985555608115085</v>
      </c>
      <c r="AH22" s="185">
        <v>21.783184605070087</v>
      </c>
      <c r="AI22" s="185">
        <v>21.580813602025103</v>
      </c>
      <c r="AJ22" s="185">
        <v>21.378442598980104</v>
      </c>
      <c r="AK22" s="185">
        <v>21.176071595935095</v>
      </c>
      <c r="AL22" s="185">
        <v>20.973700592890108</v>
      </c>
      <c r="AM22" s="185">
        <v>20.771329589845102</v>
      </c>
      <c r="AN22" s="185">
        <v>20.568958586800107</v>
      </c>
    </row>
    <row r="23" spans="1:40">
      <c r="A23" s="35" t="s">
        <v>600</v>
      </c>
      <c r="B23" s="185">
        <v>66.42036548153871</v>
      </c>
      <c r="C23" s="185">
        <v>67.405879473318592</v>
      </c>
      <c r="D23" s="185">
        <v>64.422201326406551</v>
      </c>
      <c r="E23" s="185">
        <v>61.447467786677329</v>
      </c>
      <c r="F23" s="185">
        <v>61.142610702865952</v>
      </c>
      <c r="G23" s="185">
        <v>61.268075561889901</v>
      </c>
      <c r="H23" s="185">
        <v>60.912459713234377</v>
      </c>
      <c r="I23" s="185">
        <v>60.468556482084786</v>
      </c>
      <c r="J23" s="185">
        <v>58.515171706745178</v>
      </c>
      <c r="K23" s="185">
        <v>58.254298294534607</v>
      </c>
      <c r="L23" s="185">
        <v>58.043794250560346</v>
      </c>
      <c r="M23" s="185">
        <v>58.268510979649157</v>
      </c>
      <c r="N23" s="185">
        <v>58.634403368923351</v>
      </c>
      <c r="O23" s="185">
        <v>59.586142400355428</v>
      </c>
      <c r="P23" s="185">
        <v>59.40613908356876</v>
      </c>
      <c r="Q23" s="185">
        <v>59.339774819221503</v>
      </c>
      <c r="R23" s="185">
        <v>59.635924277118903</v>
      </c>
      <c r="S23" s="185">
        <v>59.8003165606208</v>
      </c>
      <c r="T23" s="185">
        <v>60.405002253054697</v>
      </c>
      <c r="U23" s="185">
        <v>59.924771535685913</v>
      </c>
      <c r="V23" s="185">
        <v>59.693945281900724</v>
      </c>
      <c r="W23" s="185">
        <v>59.46503786708054</v>
      </c>
      <c r="X23" s="185">
        <v>59.155273715860652</v>
      </c>
      <c r="Y23" s="185">
        <v>58.166723000493484</v>
      </c>
      <c r="Z23" s="185">
        <v>57.190274817346371</v>
      </c>
      <c r="AA23" s="185">
        <v>56.213826634199208</v>
      </c>
      <c r="AB23" s="185">
        <v>55.237378451052074</v>
      </c>
      <c r="AC23" s="185">
        <v>54.260930267904918</v>
      </c>
      <c r="AD23" s="185">
        <v>53.284482084757748</v>
      </c>
      <c r="AE23" s="185">
        <v>52.724292816706132</v>
      </c>
      <c r="AF23" s="185">
        <v>52.164103548654488</v>
      </c>
      <c r="AG23" s="185">
        <v>51.603914280602893</v>
      </c>
      <c r="AH23" s="185">
        <v>51.043725012551292</v>
      </c>
      <c r="AI23" s="185">
        <v>50.483535744499683</v>
      </c>
      <c r="AJ23" s="185">
        <v>49.923346476448074</v>
      </c>
      <c r="AK23" s="185">
        <v>49.363157208396451</v>
      </c>
      <c r="AL23" s="185">
        <v>48.802967940344814</v>
      </c>
      <c r="AM23" s="185">
        <v>48.242778672293184</v>
      </c>
      <c r="AN23" s="185">
        <v>47.682589404241561</v>
      </c>
    </row>
    <row r="24" spans="1:40">
      <c r="A24" s="35"/>
    </row>
    <row r="25" spans="1:40">
      <c r="A25" s="35"/>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60097.87398848695</v>
      </c>
      <c r="K43" s="185">
        <v>60841.58228680936</v>
      </c>
      <c r="L43" s="185">
        <v>61537.824355929828</v>
      </c>
      <c r="M43" s="185">
        <v>62221.509701386371</v>
      </c>
      <c r="N43" s="185">
        <v>62892.038582526089</v>
      </c>
      <c r="O43" s="185">
        <v>63548.817559440096</v>
      </c>
      <c r="P43" s="185">
        <v>64191.260356766121</v>
      </c>
      <c r="Q43" s="185">
        <v>64818.78872542824</v>
      </c>
      <c r="R43" s="185">
        <v>65435.442210930109</v>
      </c>
      <c r="S43" s="185">
        <v>66040.790860694062</v>
      </c>
      <c r="T43" s="185">
        <v>66634.409418703101</v>
      </c>
      <c r="U43" s="185">
        <v>67215.877817791683</v>
      </c>
      <c r="V43" s="185">
        <v>67784.781669940756</v>
      </c>
      <c r="W43" s="185">
        <v>68342.055626742411</v>
      </c>
      <c r="X43" s="185">
        <v>68887.330858600355</v>
      </c>
      <c r="Y43" s="185">
        <v>69420.244147098419</v>
      </c>
      <c r="Z43" s="185">
        <v>69940.43828496871</v>
      </c>
      <c r="AA43" s="185">
        <v>70447.562472153164</v>
      </c>
      <c r="AB43" s="185">
        <v>70942.722252264575</v>
      </c>
      <c r="AC43" s="185">
        <v>71425.610993241411</v>
      </c>
      <c r="AD43" s="185">
        <v>71895.928013305995</v>
      </c>
      <c r="AE43" s="185">
        <v>72353.378891150234</v>
      </c>
      <c r="AF43" s="185">
        <v>72797.675771420298</v>
      </c>
      <c r="AG43" s="185">
        <v>73228.597899236789</v>
      </c>
      <c r="AH43" s="185">
        <v>73645.872502840066</v>
      </c>
      <c r="AI43" s="185">
        <v>74049.234192071817</v>
      </c>
      <c r="AJ43" s="185">
        <v>74438.425238522788</v>
      </c>
      <c r="AK43" s="185">
        <v>74813.195848926669</v>
      </c>
      <c r="AL43" s="185">
        <v>75173.102421925723</v>
      </c>
      <c r="AM43" s="185">
        <v>75517.908954390194</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0.49336729527378553</v>
      </c>
      <c r="D61" s="185">
        <v>0.48171060529799387</v>
      </c>
      <c r="E61" s="185">
        <v>0.47177045577230031</v>
      </c>
      <c r="F61" s="185">
        <v>0.46545124966508494</v>
      </c>
      <c r="G61" s="185">
        <v>0.45689360095251991</v>
      </c>
      <c r="H61" s="185">
        <v>0.44754750385756908</v>
      </c>
      <c r="I61" s="185">
        <v>0.44072180868643385</v>
      </c>
      <c r="J61" s="185">
        <v>0.44932093804663059</v>
      </c>
      <c r="K61" s="185">
        <v>0.46169849501877358</v>
      </c>
      <c r="L61" s="185">
        <v>0.45433259997191139</v>
      </c>
      <c r="M61" s="185">
        <v>0.44629995028076702</v>
      </c>
      <c r="N61" s="185">
        <v>0.43729958443530692</v>
      </c>
      <c r="O61" s="185">
        <v>0.4285071202854901</v>
      </c>
      <c r="P61" s="185">
        <v>0.41982182143542912</v>
      </c>
      <c r="Q61" s="185">
        <v>0.41040577394913741</v>
      </c>
      <c r="R61" s="185">
        <v>0.40123866012746023</v>
      </c>
      <c r="S61" s="185">
        <v>0.3928484634610474</v>
      </c>
      <c r="T61" s="185">
        <v>0.38649000151150309</v>
      </c>
      <c r="U61" s="185">
        <v>0.38026445156883421</v>
      </c>
      <c r="V61" s="185">
        <v>0.37289616395615627</v>
      </c>
      <c r="W61" s="185">
        <v>0.36581070355972556</v>
      </c>
      <c r="X61" s="185">
        <v>0.35937401047997142</v>
      </c>
      <c r="Y61" s="185">
        <v>0.35340136617795931</v>
      </c>
      <c r="Z61" s="185">
        <v>0.34736735925061146</v>
      </c>
      <c r="AA61" s="185">
        <v>0.3409826261458041</v>
      </c>
      <c r="AB61" s="185">
        <v>0.33500389317740054</v>
      </c>
      <c r="AC61" s="185">
        <v>0.32926681704835342</v>
      </c>
      <c r="AD61" s="185">
        <v>0.32344370295884878</v>
      </c>
      <c r="AE61" s="185">
        <v>0.31754276370187084</v>
      </c>
      <c r="AF61" s="185">
        <v>0.31149313701067721</v>
      </c>
      <c r="AG61" s="185">
        <v>0.30551517497785613</v>
      </c>
      <c r="AH61" s="185">
        <v>0.29958394219881929</v>
      </c>
      <c r="AI61" s="185">
        <v>0.29370002239714332</v>
      </c>
      <c r="AJ61" s="185">
        <v>0.28869564431398759</v>
      </c>
      <c r="AK61" s="185">
        <v>0.28404412224899633</v>
      </c>
      <c r="AL61" s="185">
        <v>0.27930607561463999</v>
      </c>
      <c r="AM61" s="185">
        <v>0.27446369057707254</v>
      </c>
      <c r="AN61" s="185">
        <v>0.26944557548125397</v>
      </c>
    </row>
    <row r="62" spans="1:40">
      <c r="A62" s="35" t="s">
        <v>276</v>
      </c>
      <c r="B62" s="185">
        <v>0.3</v>
      </c>
      <c r="C62" s="185">
        <v>0.29461251514394299</v>
      </c>
      <c r="D62" s="185">
        <v>0.29662276780814034</v>
      </c>
      <c r="E62" s="185">
        <v>0.2978666344466091</v>
      </c>
      <c r="F62" s="185">
        <v>0.29849598777050546</v>
      </c>
      <c r="G62" s="185">
        <v>0.29718257875521831</v>
      </c>
      <c r="H62" s="185">
        <v>0.29753388727183516</v>
      </c>
      <c r="I62" s="185">
        <v>0.29840116764803021</v>
      </c>
      <c r="J62" s="185">
        <v>0.30777027456338796</v>
      </c>
      <c r="K62" s="185">
        <v>0.29124236862318381</v>
      </c>
      <c r="L62" s="185">
        <v>0.29240625388083158</v>
      </c>
      <c r="M62" s="185">
        <v>0.29331568960873045</v>
      </c>
      <c r="N62" s="185">
        <v>0.29457226083561588</v>
      </c>
      <c r="O62" s="185">
        <v>0.29617543706924332</v>
      </c>
      <c r="P62" s="185">
        <v>0.2974423087562828</v>
      </c>
      <c r="Q62" s="185">
        <v>0.29959432476552511</v>
      </c>
      <c r="R62" s="185">
        <v>0.30166829026180969</v>
      </c>
      <c r="S62" s="185">
        <v>0.30380186364507517</v>
      </c>
      <c r="T62" s="185">
        <v>0.30626186294131208</v>
      </c>
      <c r="U62" s="185">
        <v>0.30722027340126007</v>
      </c>
      <c r="V62" s="185">
        <v>0.30957010725260409</v>
      </c>
      <c r="W62" s="185">
        <v>0.31165861774611353</v>
      </c>
      <c r="X62" s="185">
        <v>0.31395984116930353</v>
      </c>
      <c r="Y62" s="185">
        <v>0.31591742107071824</v>
      </c>
      <c r="Z62" s="185">
        <v>0.31791083718876156</v>
      </c>
      <c r="AA62" s="185">
        <v>0.32028674233284754</v>
      </c>
      <c r="AB62" s="185">
        <v>0.32272586557195093</v>
      </c>
      <c r="AC62" s="185">
        <v>0.32494110183628322</v>
      </c>
      <c r="AD62" s="185">
        <v>0.32707344508491171</v>
      </c>
      <c r="AE62" s="185">
        <v>0.32946791255742369</v>
      </c>
      <c r="AF62" s="185">
        <v>0.33205639863232578</v>
      </c>
      <c r="AG62" s="185">
        <v>0.33460062237938187</v>
      </c>
      <c r="AH62" s="185">
        <v>0.33713819888464658</v>
      </c>
      <c r="AI62" s="185">
        <v>0.33964707999850152</v>
      </c>
      <c r="AJ62" s="185">
        <v>0.34277558292100246</v>
      </c>
      <c r="AK62" s="185">
        <v>0.34551575309130234</v>
      </c>
      <c r="AL62" s="185">
        <v>0.34823666281050414</v>
      </c>
      <c r="AM62" s="185">
        <v>0.35094719589559048</v>
      </c>
      <c r="AN62" s="185">
        <v>0.35361865313401414</v>
      </c>
    </row>
    <row r="63" spans="1:40">
      <c r="A63" s="35" t="s">
        <v>277</v>
      </c>
      <c r="B63" s="185">
        <v>0.19999999999999998</v>
      </c>
      <c r="C63" s="185">
        <v>0.20644820051799312</v>
      </c>
      <c r="D63" s="185">
        <v>0.21023399354719632</v>
      </c>
      <c r="E63" s="185">
        <v>0.21278371680239092</v>
      </c>
      <c r="F63" s="185">
        <v>0.21204411297191461</v>
      </c>
      <c r="G63" s="185">
        <v>0.21520611914246437</v>
      </c>
      <c r="H63" s="185">
        <v>0.21758126820122253</v>
      </c>
      <c r="I63" s="185">
        <v>0.21696525179971546</v>
      </c>
      <c r="J63" s="185">
        <v>0.19246748390404797</v>
      </c>
      <c r="K63" s="185">
        <v>0.19447523142102022</v>
      </c>
      <c r="L63" s="185">
        <v>0.19853947436388894</v>
      </c>
      <c r="M63" s="185">
        <v>0.20352974517664227</v>
      </c>
      <c r="N63" s="185">
        <v>0.20914540945630367</v>
      </c>
      <c r="O63" s="185">
        <v>0.21421136898544324</v>
      </c>
      <c r="P63" s="185">
        <v>0.22105830860577064</v>
      </c>
      <c r="Q63" s="185">
        <v>0.22775120039412966</v>
      </c>
      <c r="R63" s="185">
        <v>0.23427355667310334</v>
      </c>
      <c r="S63" s="185">
        <v>0.23995973534049977</v>
      </c>
      <c r="T63" s="185">
        <v>0.24328810059724967</v>
      </c>
      <c r="U63" s="185">
        <v>0.24920260436384109</v>
      </c>
      <c r="V63" s="185">
        <v>0.25486887012552317</v>
      </c>
      <c r="W63" s="185">
        <v>0.2605140800549105</v>
      </c>
      <c r="X63" s="185">
        <v>0.265298258073913</v>
      </c>
      <c r="Y63" s="185">
        <v>0.26996247948298979</v>
      </c>
      <c r="Z63" s="185">
        <v>0.27578463348214166</v>
      </c>
      <c r="AA63" s="185">
        <v>0.28157840377750087</v>
      </c>
      <c r="AB63" s="185">
        <v>0.28690634139555593</v>
      </c>
      <c r="AC63" s="185">
        <v>0.29221990112462515</v>
      </c>
      <c r="AD63" s="185">
        <v>0.29770579023911803</v>
      </c>
      <c r="AE63" s="185">
        <v>0.30405901407918862</v>
      </c>
      <c r="AF63" s="185">
        <v>0.31037545326155108</v>
      </c>
      <c r="AG63" s="185">
        <v>0.31667306228216097</v>
      </c>
      <c r="AH63" s="185">
        <v>0.32293918719489123</v>
      </c>
      <c r="AI63" s="185">
        <v>0.32919531823838566</v>
      </c>
      <c r="AJ63" s="185">
        <v>0.33502336623671947</v>
      </c>
      <c r="AK63" s="185">
        <v>0.34090311848260424</v>
      </c>
      <c r="AL63" s="185">
        <v>0.34690494989219267</v>
      </c>
      <c r="AM63" s="185">
        <v>0.35303785738565435</v>
      </c>
      <c r="AN63" s="185">
        <v>0.35940199900858649</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0.30163969294990939</v>
      </c>
      <c r="B71" s="185">
        <v>0.30796232196009593</v>
      </c>
      <c r="C71" s="185">
        <v>0.31076074811132609</v>
      </c>
      <c r="D71" s="185">
        <v>0.31288978435800541</v>
      </c>
      <c r="E71" s="185">
        <v>0.31287861234645009</v>
      </c>
      <c r="F71" s="185">
        <v>0.31559061766201918</v>
      </c>
      <c r="G71" s="185">
        <v>0.31792262160723966</v>
      </c>
      <c r="H71" s="185">
        <v>0.31751776256697073</v>
      </c>
      <c r="I71" s="185">
        <v>0.29019645575179692</v>
      </c>
      <c r="J71" s="185">
        <v>0.29699796556548153</v>
      </c>
      <c r="K71" s="185">
        <v>0.30086618803463078</v>
      </c>
      <c r="L71" s="185">
        <v>0.30560921323222662</v>
      </c>
      <c r="M71" s="185">
        <v>0.31089428879503833</v>
      </c>
      <c r="N71" s="185">
        <v>0.31574574729178884</v>
      </c>
      <c r="O71" s="185">
        <v>0.32233263553724806</v>
      </c>
      <c r="P71" s="185">
        <v>0.32880003865535701</v>
      </c>
      <c r="Q71" s="185">
        <v>0.33535511550799657</v>
      </c>
      <c r="R71" s="185">
        <v>0.34123725286063172</v>
      </c>
      <c r="S71" s="185">
        <v>0.34454239921586177</v>
      </c>
      <c r="T71" s="185">
        <v>0.35116683037727708</v>
      </c>
      <c r="U71" s="185">
        <v>0.3572236000334062</v>
      </c>
      <c r="V71" s="185">
        <v>0.36353776465503623</v>
      </c>
      <c r="W71" s="185">
        <v>0.36890203829536222</v>
      </c>
      <c r="X71" s="24">
        <v>0.37427262385952426</v>
      </c>
      <c r="Y71" s="24">
        <v>0.38104809418400248</v>
      </c>
      <c r="Z71" s="24">
        <v>0.38784776605814258</v>
      </c>
      <c r="AA71" s="24">
        <v>0.4299009822099728</v>
      </c>
      <c r="AB71" s="24">
        <v>0.43713117831921317</v>
      </c>
      <c r="AC71" s="24">
        <v>0.44491156591527831</v>
      </c>
      <c r="AD71" s="24">
        <v>0.45393229406497204</v>
      </c>
      <c r="AE71" s="24">
        <v>0.46311317822350589</v>
      </c>
      <c r="AF71" s="24">
        <v>0.4726065828684099</v>
      </c>
      <c r="AG71" s="24">
        <v>0.48236629091688582</v>
      </c>
      <c r="AH71" s="24">
        <v>0.49247723540906563</v>
      </c>
      <c r="AI71" s="24">
        <v>0.50118562936425615</v>
      </c>
      <c r="AJ71" s="24">
        <v>0.51042179853043057</v>
      </c>
      <c r="AK71" s="24">
        <v>0.52017248072066546</v>
      </c>
      <c r="AL71" s="24">
        <v>0.53049825447978527</v>
      </c>
      <c r="AM71" s="24">
        <v>0.54170030276549952</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row>
    <row r="106" spans="1:47">
      <c r="A106" s="35" t="s">
        <v>276</v>
      </c>
      <c r="B106" s="35" t="s">
        <v>531</v>
      </c>
      <c r="AM106" s="185" t="s">
        <v>395</v>
      </c>
      <c r="AN106" s="185" t="s">
        <v>395</v>
      </c>
      <c r="AO106" s="185" t="s">
        <v>395</v>
      </c>
    </row>
    <row r="107" spans="1:47">
      <c r="A107" s="35" t="s">
        <v>276</v>
      </c>
      <c r="B107" s="35" t="s">
        <v>532</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533</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row>
    <row r="112" spans="1:47">
      <c r="A112" s="35" t="s">
        <v>277</v>
      </c>
      <c r="B112" s="35" t="s">
        <v>535</v>
      </c>
      <c r="AH112" s="185" t="s">
        <v>395</v>
      </c>
      <c r="AI112" s="185" t="s">
        <v>395</v>
      </c>
      <c r="AJ112" s="185" t="s">
        <v>395</v>
      </c>
      <c r="AK112" s="185" t="s">
        <v>395</v>
      </c>
      <c r="AL112" s="185" t="s">
        <v>395</v>
      </c>
      <c r="AM112" s="185" t="s">
        <v>395</v>
      </c>
      <c r="AN112" s="185" t="s">
        <v>395</v>
      </c>
      <c r="AO112" s="185" t="s">
        <v>395</v>
      </c>
    </row>
    <row r="113" spans="1:41">
      <c r="A113" s="35" t="s">
        <v>277</v>
      </c>
      <c r="B113" s="35" t="s">
        <v>536</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73.514822682499755</v>
      </c>
      <c r="M7" s="10">
        <f t="shared" ref="M7:AG19" si="1">M42/L42*L7</f>
        <v>75.572664412255719</v>
      </c>
      <c r="N7" s="10">
        <f t="shared" si="1"/>
        <v>77.347567727327473</v>
      </c>
      <c r="O7" s="10">
        <f t="shared" si="1"/>
        <v>79.12077697074831</v>
      </c>
      <c r="P7" s="10">
        <f t="shared" si="1"/>
        <v>80.977521601129098</v>
      </c>
      <c r="Q7" s="10">
        <f t="shared" si="1"/>
        <v>82.842155240140002</v>
      </c>
      <c r="R7" s="10">
        <f t="shared" si="1"/>
        <v>84.668393195806658</v>
      </c>
      <c r="S7" s="10">
        <f t="shared" si="1"/>
        <v>86.405686587770418</v>
      </c>
      <c r="T7" s="10">
        <f t="shared" si="1"/>
        <v>88.130023808644651</v>
      </c>
      <c r="U7" s="10">
        <f t="shared" si="1"/>
        <v>89.667646106007552</v>
      </c>
      <c r="V7" s="10">
        <f t="shared" si="1"/>
        <v>91.73929135011835</v>
      </c>
      <c r="W7" s="10">
        <f t="shared" si="1"/>
        <v>93.687651950873686</v>
      </c>
      <c r="X7" s="10">
        <f t="shared" si="1"/>
        <v>95.501120086341373</v>
      </c>
      <c r="Y7" s="10">
        <f t="shared" si="1"/>
        <v>97.193090069157307</v>
      </c>
      <c r="Z7" s="10">
        <f t="shared" si="1"/>
        <v>99.131757126691255</v>
      </c>
      <c r="AA7" s="10">
        <f t="shared" si="1"/>
        <v>101.02117158129585</v>
      </c>
      <c r="AB7" s="10">
        <f t="shared" si="1"/>
        <v>102.97785195423387</v>
      </c>
      <c r="AC7" s="10">
        <f t="shared" si="1"/>
        <v>104.87138927845699</v>
      </c>
      <c r="AD7" s="10">
        <f t="shared" si="1"/>
        <v>106.81413484230917</v>
      </c>
      <c r="AE7" s="10">
        <f t="shared" si="1"/>
        <v>108.85935352291986</v>
      </c>
      <c r="AF7" s="10">
        <f t="shared" si="1"/>
        <v>120.06647375355969</v>
      </c>
      <c r="AG7" s="10">
        <f t="shared" si="1"/>
        <v>132.66281091257488</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1970.7408635447755</v>
      </c>
      <c r="M8" s="10">
        <f t="shared" si="1"/>
        <v>2016.0771684341241</v>
      </c>
      <c r="N8" s="10">
        <f t="shared" si="1"/>
        <v>2065.4042130665671</v>
      </c>
      <c r="O8" s="10">
        <f t="shared" si="1"/>
        <v>2118.5150626172972</v>
      </c>
      <c r="P8" s="10">
        <f t="shared" si="1"/>
        <v>2172.0568782717742</v>
      </c>
      <c r="Q8" s="10">
        <f t="shared" si="1"/>
        <v>2231.5020739293468</v>
      </c>
      <c r="R8" s="10">
        <f t="shared" si="1"/>
        <v>2292.7690980654993</v>
      </c>
      <c r="S8" s="10">
        <f t="shared" si="1"/>
        <v>2358.2377885147248</v>
      </c>
      <c r="T8" s="10">
        <f t="shared" si="1"/>
        <v>2425.5863981499592</v>
      </c>
      <c r="U8" s="10">
        <f t="shared" si="1"/>
        <v>2485.4888082606526</v>
      </c>
      <c r="V8" s="10">
        <f t="shared" si="1"/>
        <v>2556.5297526178038</v>
      </c>
      <c r="W8" s="10">
        <f t="shared" si="1"/>
        <v>2629.6045354150306</v>
      </c>
      <c r="X8" s="10">
        <f t="shared" si="1"/>
        <v>2704.8656031316436</v>
      </c>
      <c r="Y8" s="10">
        <f t="shared" si="1"/>
        <v>2778.0912171382747</v>
      </c>
      <c r="Z8" s="10">
        <f t="shared" si="1"/>
        <v>2855.4804064105374</v>
      </c>
      <c r="AA8" s="10">
        <f t="shared" si="1"/>
        <v>2935.4002728689229</v>
      </c>
      <c r="AB8" s="10">
        <f t="shared" si="1"/>
        <v>3018.4445874573839</v>
      </c>
      <c r="AC8" s="10">
        <f t="shared" si="1"/>
        <v>3101.0921063944338</v>
      </c>
      <c r="AD8" s="10">
        <f t="shared" si="1"/>
        <v>3186.5950536675605</v>
      </c>
      <c r="AE8" s="10">
        <f t="shared" si="1"/>
        <v>3277.1201456102917</v>
      </c>
      <c r="AF8" s="10">
        <f t="shared" si="1"/>
        <v>3793.7109615811719</v>
      </c>
      <c r="AG8" s="10">
        <f t="shared" si="1"/>
        <v>4380.0083673477939</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54.516389635248402</v>
      </c>
      <c r="M9" s="10">
        <f t="shared" si="1"/>
        <v>55.828537037545736</v>
      </c>
      <c r="N9" s="10">
        <f t="shared" si="1"/>
        <v>57.206496146040969</v>
      </c>
      <c r="O9" s="10">
        <f t="shared" si="1"/>
        <v>58.695742525860048</v>
      </c>
      <c r="P9" s="10">
        <f t="shared" si="1"/>
        <v>60.217949146571861</v>
      </c>
      <c r="Q9" s="10">
        <f t="shared" si="1"/>
        <v>61.828285669583188</v>
      </c>
      <c r="R9" s="10">
        <f t="shared" si="1"/>
        <v>63.45990869087349</v>
      </c>
      <c r="S9" s="10">
        <f t="shared" si="1"/>
        <v>65.223740974566454</v>
      </c>
      <c r="T9" s="10">
        <f t="shared" si="1"/>
        <v>67.023934528678637</v>
      </c>
      <c r="U9" s="10">
        <f t="shared" si="1"/>
        <v>68.599396809248773</v>
      </c>
      <c r="V9" s="10">
        <f t="shared" si="1"/>
        <v>70.426432832893113</v>
      </c>
      <c r="W9" s="10">
        <f t="shared" si="1"/>
        <v>72.337720056565772</v>
      </c>
      <c r="X9" s="10">
        <f t="shared" si="1"/>
        <v>74.245054802136565</v>
      </c>
      <c r="Y9" s="10">
        <f t="shared" si="1"/>
        <v>76.11922776695242</v>
      </c>
      <c r="Z9" s="10">
        <f t="shared" si="1"/>
        <v>78.167431761519637</v>
      </c>
      <c r="AA9" s="10">
        <f t="shared" si="1"/>
        <v>80.161294575858804</v>
      </c>
      <c r="AB9" s="10">
        <f t="shared" si="1"/>
        <v>82.235763763794935</v>
      </c>
      <c r="AC9" s="10">
        <f t="shared" si="1"/>
        <v>84.276722477688466</v>
      </c>
      <c r="AD9" s="10">
        <f t="shared" si="1"/>
        <v>86.388987879569868</v>
      </c>
      <c r="AE9" s="10">
        <f t="shared" si="1"/>
        <v>88.628676674493676</v>
      </c>
      <c r="AF9" s="10">
        <f t="shared" si="1"/>
        <v>101.20050677887698</v>
      </c>
      <c r="AG9" s="10">
        <f t="shared" si="1"/>
        <v>115.4394254511642</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102.36491582834971</v>
      </c>
      <c r="M10" s="10">
        <f t="shared" si="1"/>
        <v>105.0098528974475</v>
      </c>
      <c r="N10" s="10">
        <f t="shared" si="1"/>
        <v>107.47669954869907</v>
      </c>
      <c r="O10" s="10">
        <f t="shared" si="1"/>
        <v>110.04858524266147</v>
      </c>
      <c r="P10" s="10">
        <f t="shared" si="1"/>
        <v>112.67346926743792</v>
      </c>
      <c r="Q10" s="10">
        <f t="shared" si="1"/>
        <v>115.34121171944236</v>
      </c>
      <c r="R10" s="10">
        <f t="shared" si="1"/>
        <v>117.94095188094238</v>
      </c>
      <c r="S10" s="10">
        <f t="shared" si="1"/>
        <v>120.67327288108554</v>
      </c>
      <c r="T10" s="10">
        <f t="shared" si="1"/>
        <v>123.37488866273767</v>
      </c>
      <c r="U10" s="10">
        <f t="shared" si="1"/>
        <v>125.73427076274204</v>
      </c>
      <c r="V10" s="10">
        <f t="shared" si="1"/>
        <v>128.62927041441671</v>
      </c>
      <c r="W10" s="10">
        <f t="shared" si="1"/>
        <v>131.56211600801402</v>
      </c>
      <c r="X10" s="10">
        <f t="shared" si="1"/>
        <v>134.36542766837559</v>
      </c>
      <c r="Y10" s="10">
        <f t="shared" si="1"/>
        <v>137.08611789583711</v>
      </c>
      <c r="Z10" s="10">
        <f t="shared" si="1"/>
        <v>140.27590085253956</v>
      </c>
      <c r="AA10" s="10">
        <f t="shared" si="1"/>
        <v>143.21803780563229</v>
      </c>
      <c r="AB10" s="10">
        <f t="shared" si="1"/>
        <v>146.22211211981949</v>
      </c>
      <c r="AC10" s="10">
        <f t="shared" si="1"/>
        <v>149.0801110245722</v>
      </c>
      <c r="AD10" s="10">
        <f t="shared" si="1"/>
        <v>152.00630507710386</v>
      </c>
      <c r="AE10" s="10">
        <f t="shared" si="1"/>
        <v>155.07174759921938</v>
      </c>
      <c r="AF10" s="10">
        <f t="shared" si="1"/>
        <v>171.77306646677394</v>
      </c>
      <c r="AG10" s="10">
        <f t="shared" si="1"/>
        <v>189.70229183869614</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1.1078633148196885E-4</v>
      </c>
      <c r="M11" s="10">
        <f t="shared" si="1"/>
        <v>1.1426727129847656E-4</v>
      </c>
      <c r="N11" s="10">
        <f t="shared" si="1"/>
        <v>1.1815218239814442E-4</v>
      </c>
      <c r="O11" s="10">
        <f t="shared" si="1"/>
        <v>1.2320150174249553E-4</v>
      </c>
      <c r="P11" s="10">
        <f t="shared" si="1"/>
        <v>1.3039328663747845E-4</v>
      </c>
      <c r="Q11" s="10">
        <f t="shared" si="1"/>
        <v>1.3458906182909188E-4</v>
      </c>
      <c r="R11" s="10">
        <f t="shared" si="1"/>
        <v>1.3888070837393644E-4</v>
      </c>
      <c r="S11" s="10">
        <f t="shared" si="1"/>
        <v>1.4357055380305797E-4</v>
      </c>
      <c r="T11" s="10">
        <f t="shared" si="1"/>
        <v>1.1172699638862214E-4</v>
      </c>
      <c r="U11" s="10">
        <f t="shared" si="1"/>
        <v>1.1172699638862217E-4</v>
      </c>
      <c r="V11" s="10">
        <f t="shared" si="1"/>
        <v>1.117269963886222E-4</v>
      </c>
      <c r="W11" s="10">
        <f t="shared" si="1"/>
        <v>1.1172699638862217E-4</v>
      </c>
      <c r="X11" s="10">
        <f t="shared" si="1"/>
        <v>1.1172699638862217E-4</v>
      </c>
      <c r="Y11" s="10">
        <f t="shared" si="1"/>
        <v>1.1172699638862217E-4</v>
      </c>
      <c r="Z11" s="10">
        <f t="shared" si="1"/>
        <v>1.1172699638862217E-4</v>
      </c>
      <c r="AA11" s="10">
        <f t="shared" si="1"/>
        <v>1.1172699638862222E-4</v>
      </c>
      <c r="AB11" s="10">
        <f t="shared" si="1"/>
        <v>1.1172699638862222E-4</v>
      </c>
      <c r="AC11" s="10">
        <f t="shared" si="1"/>
        <v>1.1172699638862217E-4</v>
      </c>
      <c r="AD11" s="10">
        <f t="shared" si="1"/>
        <v>1.1172699638862217E-4</v>
      </c>
      <c r="AE11" s="10">
        <f t="shared" si="1"/>
        <v>1.1172699638862214E-4</v>
      </c>
      <c r="AF11" s="10">
        <f t="shared" si="1"/>
        <v>1.1172699638862232E-4</v>
      </c>
      <c r="AG11" s="10">
        <f t="shared" si="1"/>
        <v>1.1172699638862227E-4</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12.934494714926089</v>
      </c>
      <c r="M12" s="10">
        <f t="shared" si="1"/>
        <v>13.19829005616678</v>
      </c>
      <c r="N12" s="10">
        <f t="shared" si="1"/>
        <v>13.496034208980783</v>
      </c>
      <c r="O12" s="10">
        <f t="shared" si="1"/>
        <v>13.817323863833037</v>
      </c>
      <c r="P12" s="10">
        <f t="shared" si="1"/>
        <v>14.157048666451152</v>
      </c>
      <c r="Q12" s="10">
        <f t="shared" si="1"/>
        <v>14.483318361750134</v>
      </c>
      <c r="R12" s="10">
        <f t="shared" si="1"/>
        <v>14.814030795204278</v>
      </c>
      <c r="S12" s="10">
        <f t="shared" si="1"/>
        <v>15.175435690212284</v>
      </c>
      <c r="T12" s="10">
        <f t="shared" si="1"/>
        <v>15.590387438308957</v>
      </c>
      <c r="U12" s="10">
        <f t="shared" si="1"/>
        <v>15.914985935307293</v>
      </c>
      <c r="V12" s="10">
        <f t="shared" si="1"/>
        <v>16.354926916105637</v>
      </c>
      <c r="W12" s="10">
        <f t="shared" si="1"/>
        <v>16.839667125799188</v>
      </c>
      <c r="X12" s="10">
        <f t="shared" si="1"/>
        <v>17.28532194780065</v>
      </c>
      <c r="Y12" s="10">
        <f t="shared" si="1"/>
        <v>17.751601914866445</v>
      </c>
      <c r="Z12" s="10">
        <f t="shared" si="1"/>
        <v>18.319374412894163</v>
      </c>
      <c r="AA12" s="10">
        <f t="shared" si="1"/>
        <v>18.746904782849999</v>
      </c>
      <c r="AB12" s="10">
        <f t="shared" si="1"/>
        <v>19.188906790114647</v>
      </c>
      <c r="AC12" s="10">
        <f t="shared" si="1"/>
        <v>19.622434115965071</v>
      </c>
      <c r="AD12" s="10">
        <f t="shared" si="1"/>
        <v>20.071312375696728</v>
      </c>
      <c r="AE12" s="10">
        <f t="shared" si="1"/>
        <v>20.549589211641038</v>
      </c>
      <c r="AF12" s="10">
        <f t="shared" si="1"/>
        <v>23.201478044191926</v>
      </c>
      <c r="AG12" s="10">
        <f t="shared" si="1"/>
        <v>26.156893976631636</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203.29437807937791</v>
      </c>
      <c r="M13" s="10">
        <f t="shared" si="1"/>
        <v>206.11961385675255</v>
      </c>
      <c r="N13" s="10">
        <f t="shared" si="1"/>
        <v>209.25104179398332</v>
      </c>
      <c r="O13" s="10">
        <f t="shared" si="1"/>
        <v>212.77707287334377</v>
      </c>
      <c r="P13" s="10">
        <f t="shared" si="1"/>
        <v>216.27110432504313</v>
      </c>
      <c r="Q13" s="10">
        <f t="shared" si="1"/>
        <v>220.21864805430781</v>
      </c>
      <c r="R13" s="10">
        <f t="shared" si="1"/>
        <v>224.1761075309966</v>
      </c>
      <c r="S13" s="10">
        <f t="shared" si="1"/>
        <v>228.57997610366618</v>
      </c>
      <c r="T13" s="10">
        <f t="shared" si="1"/>
        <v>233.73674541583398</v>
      </c>
      <c r="U13" s="10">
        <f t="shared" si="1"/>
        <v>238.25091961160444</v>
      </c>
      <c r="V13" s="10">
        <f t="shared" si="1"/>
        <v>244.11637200378888</v>
      </c>
      <c r="W13" s="10">
        <f t="shared" si="1"/>
        <v>250.63576067364573</v>
      </c>
      <c r="X13" s="10">
        <f t="shared" si="1"/>
        <v>257.21517064093081</v>
      </c>
      <c r="Y13" s="10">
        <f t="shared" si="1"/>
        <v>263.89312940303836</v>
      </c>
      <c r="Z13" s="10">
        <f t="shared" si="1"/>
        <v>272.09987387188147</v>
      </c>
      <c r="AA13" s="10">
        <f t="shared" si="1"/>
        <v>279.51496200334503</v>
      </c>
      <c r="AB13" s="10">
        <f t="shared" si="1"/>
        <v>287.03694021808531</v>
      </c>
      <c r="AC13" s="10">
        <f t="shared" si="1"/>
        <v>294.31771525582803</v>
      </c>
      <c r="AD13" s="10">
        <f t="shared" si="1"/>
        <v>301.76455908988714</v>
      </c>
      <c r="AE13" s="10">
        <f t="shared" si="1"/>
        <v>309.57342460424826</v>
      </c>
      <c r="AF13" s="10">
        <f t="shared" si="1"/>
        <v>350.26197182587691</v>
      </c>
      <c r="AG13" s="10">
        <f t="shared" si="1"/>
        <v>394.35250707791403</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5.926327501958367</v>
      </c>
      <c r="M14" s="10">
        <f t="shared" si="1"/>
        <v>5.9786703998218655</v>
      </c>
      <c r="N14" s="10">
        <f t="shared" si="1"/>
        <v>6.0501237570018143</v>
      </c>
      <c r="O14" s="10">
        <f t="shared" si="1"/>
        <v>6.1634418110600437</v>
      </c>
      <c r="P14" s="10">
        <f t="shared" si="1"/>
        <v>6.3170883768032438</v>
      </c>
      <c r="Q14" s="10">
        <f t="shared" si="1"/>
        <v>6.4660855827431662</v>
      </c>
      <c r="R14" s="10">
        <f t="shared" si="1"/>
        <v>6.6227413468262029</v>
      </c>
      <c r="S14" s="10">
        <f t="shared" si="1"/>
        <v>6.8003194350491345</v>
      </c>
      <c r="T14" s="10">
        <f t="shared" si="1"/>
        <v>7.0581063883289872</v>
      </c>
      <c r="U14" s="10">
        <f t="shared" si="1"/>
        <v>7.2857135683160434</v>
      </c>
      <c r="V14" s="10">
        <f t="shared" si="1"/>
        <v>7.5992830661693977</v>
      </c>
      <c r="W14" s="10">
        <f t="shared" si="1"/>
        <v>7.9677573759525409</v>
      </c>
      <c r="X14" s="10">
        <f t="shared" si="1"/>
        <v>8.3384220275036629</v>
      </c>
      <c r="Y14" s="10">
        <f t="shared" si="1"/>
        <v>8.7357461295881151</v>
      </c>
      <c r="Z14" s="10">
        <f t="shared" si="1"/>
        <v>9.2381149671171627</v>
      </c>
      <c r="AA14" s="10">
        <f t="shared" si="1"/>
        <v>9.6902800359668433</v>
      </c>
      <c r="AB14" s="10">
        <f t="shared" si="1"/>
        <v>10.147488571310493</v>
      </c>
      <c r="AC14" s="10">
        <f t="shared" si="1"/>
        <v>10.588983829229196</v>
      </c>
      <c r="AD14" s="10">
        <f t="shared" si="1"/>
        <v>11.035320346735213</v>
      </c>
      <c r="AE14" s="10">
        <f t="shared" si="1"/>
        <v>11.495405668882599</v>
      </c>
      <c r="AF14" s="10">
        <f t="shared" si="1"/>
        <v>13.697282500147978</v>
      </c>
      <c r="AG14" s="10">
        <f t="shared" si="1"/>
        <v>15.663536521429563</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14.657474926861358</v>
      </c>
      <c r="M15" s="10">
        <f t="shared" si="1"/>
        <v>15.024334507291506</v>
      </c>
      <c r="N15" s="10">
        <f t="shared" si="1"/>
        <v>15.42297721069621</v>
      </c>
      <c r="O15" s="10">
        <f t="shared" si="1"/>
        <v>15.850728438294347</v>
      </c>
      <c r="P15" s="10">
        <f t="shared" si="1"/>
        <v>16.280870594928636</v>
      </c>
      <c r="Q15" s="10">
        <f t="shared" si="1"/>
        <v>16.754176479850955</v>
      </c>
      <c r="R15" s="10">
        <f t="shared" si="1"/>
        <v>17.230999335360863</v>
      </c>
      <c r="S15" s="10">
        <f t="shared" si="1"/>
        <v>17.739008522954972</v>
      </c>
      <c r="T15" s="10">
        <f t="shared" si="1"/>
        <v>18.271258995605319</v>
      </c>
      <c r="U15" s="10">
        <f t="shared" si="1"/>
        <v>18.705226345875964</v>
      </c>
      <c r="V15" s="10">
        <f t="shared" si="1"/>
        <v>19.242561757228767</v>
      </c>
      <c r="W15" s="10">
        <f t="shared" si="1"/>
        <v>19.792708988591222</v>
      </c>
      <c r="X15" s="10">
        <f t="shared" si="1"/>
        <v>20.350470638914086</v>
      </c>
      <c r="Y15" s="10">
        <f t="shared" si="1"/>
        <v>20.890930571751181</v>
      </c>
      <c r="Z15" s="10">
        <f t="shared" si="1"/>
        <v>21.468262730224208</v>
      </c>
      <c r="AA15" s="10">
        <f t="shared" si="1"/>
        <v>22.061993081920445</v>
      </c>
      <c r="AB15" s="10">
        <f t="shared" si="1"/>
        <v>22.675119822299678</v>
      </c>
      <c r="AC15" s="10">
        <f t="shared" si="1"/>
        <v>23.277727192704589</v>
      </c>
      <c r="AD15" s="10">
        <f t="shared" si="1"/>
        <v>23.901510798296268</v>
      </c>
      <c r="AE15" s="10">
        <f t="shared" si="1"/>
        <v>24.56273422622295</v>
      </c>
      <c r="AF15" s="10">
        <f t="shared" si="1"/>
        <v>28.354387261869654</v>
      </c>
      <c r="AG15" s="10">
        <f t="shared" si="1"/>
        <v>32.637929727471544</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239.311147620339</v>
      </c>
      <c r="M16" s="10">
        <f t="shared" si="1"/>
        <v>245.5279566232268</v>
      </c>
      <c r="N16" s="10">
        <f t="shared" si="1"/>
        <v>252.17156922220227</v>
      </c>
      <c r="O16" s="10">
        <f t="shared" si="1"/>
        <v>259.2458462414383</v>
      </c>
      <c r="P16" s="10">
        <f t="shared" si="1"/>
        <v>266.28626759214023</v>
      </c>
      <c r="Q16" s="10">
        <f t="shared" si="1"/>
        <v>274.0568577557645</v>
      </c>
      <c r="R16" s="10">
        <f t="shared" si="1"/>
        <v>281.96200344571417</v>
      </c>
      <c r="S16" s="10">
        <f t="shared" si="1"/>
        <v>290.32204813684677</v>
      </c>
      <c r="T16" s="10">
        <f t="shared" si="1"/>
        <v>298.71462448684076</v>
      </c>
      <c r="U16" s="10">
        <f t="shared" si="1"/>
        <v>305.76468054543471</v>
      </c>
      <c r="V16" s="10">
        <f t="shared" si="1"/>
        <v>314.59134178597935</v>
      </c>
      <c r="W16" s="10">
        <f t="shared" si="1"/>
        <v>323.65990952631881</v>
      </c>
      <c r="X16" s="10">
        <f t="shared" si="1"/>
        <v>332.82914999463492</v>
      </c>
      <c r="Y16" s="10">
        <f t="shared" si="1"/>
        <v>341.74661891729392</v>
      </c>
      <c r="Z16" s="10">
        <f t="shared" si="1"/>
        <v>351.32289162074625</v>
      </c>
      <c r="AA16" s="10">
        <f t="shared" si="1"/>
        <v>361.07019032867794</v>
      </c>
      <c r="AB16" s="10">
        <f t="shared" si="1"/>
        <v>371.16092547913934</v>
      </c>
      <c r="AC16" s="10">
        <f t="shared" si="1"/>
        <v>381.10030818952805</v>
      </c>
      <c r="AD16" s="10">
        <f t="shared" si="1"/>
        <v>391.38151873152327</v>
      </c>
      <c r="AE16" s="10">
        <f t="shared" si="1"/>
        <v>402.27388315761033</v>
      </c>
      <c r="AF16" s="10">
        <f t="shared" si="1"/>
        <v>464.07019483390343</v>
      </c>
      <c r="AG16" s="10">
        <f t="shared" si="1"/>
        <v>533.90646291403743</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25.658999999999999</v>
      </c>
      <c r="M17" s="10">
        <f t="shared" si="1"/>
        <v>25.658999999999995</v>
      </c>
      <c r="N17" s="10">
        <f t="shared" si="1"/>
        <v>25.658999999999988</v>
      </c>
      <c r="O17" s="10">
        <f t="shared" si="1"/>
        <v>25.658999999999988</v>
      </c>
      <c r="P17" s="10">
        <f t="shared" si="1"/>
        <v>25.102396040058142</v>
      </c>
      <c r="Q17" s="10">
        <f t="shared" si="1"/>
        <v>25.102396040058142</v>
      </c>
      <c r="R17" s="10">
        <f t="shared" si="1"/>
        <v>25.079353643678584</v>
      </c>
      <c r="S17" s="10">
        <f t="shared" si="1"/>
        <v>25.078949839663544</v>
      </c>
      <c r="T17" s="10">
        <f t="shared" si="1"/>
        <v>25.105103230043877</v>
      </c>
      <c r="U17" s="10">
        <f t="shared" si="1"/>
        <v>25.078949839663544</v>
      </c>
      <c r="V17" s="10">
        <f t="shared" si="1"/>
        <v>24.612376263053832</v>
      </c>
      <c r="W17" s="10">
        <f t="shared" si="1"/>
        <v>23.993295621292361</v>
      </c>
      <c r="X17" s="10">
        <f t="shared" si="1"/>
        <v>23.955026290749306</v>
      </c>
      <c r="Y17" s="10">
        <f t="shared" si="1"/>
        <v>23.454695285050558</v>
      </c>
      <c r="Z17" s="10">
        <f t="shared" si="1"/>
        <v>22.249835493893432</v>
      </c>
      <c r="AA17" s="10">
        <f t="shared" si="1"/>
        <v>22.297026252580512</v>
      </c>
      <c r="AB17" s="10">
        <f t="shared" si="1"/>
        <v>22.344217011267581</v>
      </c>
      <c r="AC17" s="10">
        <f t="shared" si="1"/>
        <v>22.391407769954647</v>
      </c>
      <c r="AD17" s="10">
        <f t="shared" si="1"/>
        <v>22.438598528641723</v>
      </c>
      <c r="AE17" s="10">
        <f t="shared" si="1"/>
        <v>22.485789287328785</v>
      </c>
      <c r="AF17" s="10">
        <f t="shared" si="1"/>
        <v>21.478721063245537</v>
      </c>
      <c r="AG17" s="10">
        <f t="shared" si="1"/>
        <v>20.471652839162257</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18.693484827153338</v>
      </c>
      <c r="M18" s="10">
        <f t="shared" si="1"/>
        <v>19.149837532194638</v>
      </c>
      <c r="N18" s="10">
        <f t="shared" si="1"/>
        <v>19.657661470314377</v>
      </c>
      <c r="O18" s="10">
        <f t="shared" si="1"/>
        <v>20.193443528988396</v>
      </c>
      <c r="P18" s="10">
        <f t="shared" si="1"/>
        <v>20.731792266643591</v>
      </c>
      <c r="Q18" s="10">
        <f t="shared" si="1"/>
        <v>21.357440437664884</v>
      </c>
      <c r="R18" s="10">
        <f t="shared" si="1"/>
        <v>21.962345388394901</v>
      </c>
      <c r="S18" s="10">
        <f t="shared" si="1"/>
        <v>22.589786702619744</v>
      </c>
      <c r="T18" s="10">
        <f t="shared" si="1"/>
        <v>23.242801804378885</v>
      </c>
      <c r="U18" s="10">
        <f t="shared" si="1"/>
        <v>23.813447856027945</v>
      </c>
      <c r="V18" s="10">
        <f t="shared" si="1"/>
        <v>24.492816141773368</v>
      </c>
      <c r="W18" s="10">
        <f t="shared" si="1"/>
        <v>25.183509983468465</v>
      </c>
      <c r="X18" s="10">
        <f t="shared" si="1"/>
        <v>25.866263399800989</v>
      </c>
      <c r="Y18" s="10">
        <f t="shared" si="1"/>
        <v>26.533759468340733</v>
      </c>
      <c r="Z18" s="10">
        <f t="shared" si="1"/>
        <v>27.156982136361467</v>
      </c>
      <c r="AA18" s="10">
        <f t="shared" si="1"/>
        <v>27.860161953993131</v>
      </c>
      <c r="AB18" s="10">
        <f t="shared" si="1"/>
        <v>28.590286255208085</v>
      </c>
      <c r="AC18" s="10">
        <f t="shared" si="1"/>
        <v>29.309674537050952</v>
      </c>
      <c r="AD18" s="10">
        <f t="shared" si="1"/>
        <v>30.057342863301074</v>
      </c>
      <c r="AE18" s="10">
        <f t="shared" si="1"/>
        <v>30.851469239553378</v>
      </c>
      <c r="AF18" s="10">
        <f t="shared" si="1"/>
        <v>35.255029053924076</v>
      </c>
      <c r="AG18" s="10">
        <f t="shared" si="1"/>
        <v>40.176957246367792</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12.585632231501476</v>
      </c>
      <c r="M19" s="10">
        <f t="shared" si="1"/>
        <v>12.859224505971152</v>
      </c>
      <c r="N19" s="10">
        <f t="shared" si="1"/>
        <v>13.106570467247582</v>
      </c>
      <c r="O19" s="10">
        <f t="shared" si="1"/>
        <v>13.358077305871371</v>
      </c>
      <c r="P19" s="10">
        <f t="shared" ref="P19:P24" si="5">P54/O54*O19</f>
        <v>13.592843202900971</v>
      </c>
      <c r="Q19" s="10">
        <f t="shared" ref="Q19:Q24" si="6">Q54/P54*P19</f>
        <v>13.850710327396458</v>
      </c>
      <c r="R19" s="10">
        <f t="shared" ref="R19:R24" si="7">R54/Q54*Q19</f>
        <v>14.095842996278892</v>
      </c>
      <c r="S19" s="10">
        <f t="shared" ref="S19:S24" si="8">S54/R54*R19</f>
        <v>14.342678521598438</v>
      </c>
      <c r="T19" s="10">
        <f t="shared" ref="T19:T24" si="9">T54/S54*S19</f>
        <v>14.592318663123065</v>
      </c>
      <c r="U19" s="10">
        <f t="shared" ref="U19:U24" si="10">U54/T54*T19</f>
        <v>14.8808043423612</v>
      </c>
      <c r="V19" s="10">
        <f t="shared" ref="V19:V24" si="11">V54/U54*U19</f>
        <v>15.270914183123375</v>
      </c>
      <c r="W19" s="10">
        <f t="shared" ref="W19:W24" si="12">W54/V54*V19</f>
        <v>15.602191355287911</v>
      </c>
      <c r="X19" s="10">
        <f t="shared" ref="X19:X24" si="13">X54/W54*W19</f>
        <v>15.925469243659515</v>
      </c>
      <c r="Y19" s="10">
        <f t="shared" ref="Y19:Y24" si="14">Y54/X54*X19</f>
        <v>16.204590613173707</v>
      </c>
      <c r="Z19" s="10">
        <f t="shared" ref="Z19:Z24" si="15">Z54/Y54*Y19</f>
        <v>16.487974104248813</v>
      </c>
      <c r="AA19" s="10">
        <f t="shared" ref="AA19:AA24" si="16">AA54/Z54*Z19</f>
        <v>16.811992711220775</v>
      </c>
      <c r="AB19" s="10">
        <f t="shared" ref="AB19:AB24" si="17">AB54/AA54*AA19</f>
        <v>17.129848691493713</v>
      </c>
      <c r="AC19" s="10">
        <f t="shared" ref="AC19:AC24" si="18">AC54/AB54*AB19</f>
        <v>17.443904365930422</v>
      </c>
      <c r="AD19" s="10">
        <f t="shared" ref="AD19:AD24" si="19">AD54/AC54*AC19</f>
        <v>17.765289635992794</v>
      </c>
      <c r="AE19" s="10">
        <f t="shared" ref="AE19:AE24" si="20">AE54/AD54*AD19</f>
        <v>18.109718272206603</v>
      </c>
      <c r="AF19" s="10">
        <f t="shared" ref="AF19:AF24" si="21">AF54/AE54*AE19</f>
        <v>19.992594595773131</v>
      </c>
      <c r="AG19" s="10">
        <f t="shared" ref="AG19:AG24" si="22">AG54/AF54*AF19</f>
        <v>21.791704231460464</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142.92774302092894</v>
      </c>
      <c r="M20" s="10">
        <f t="shared" ref="M20:M24" si="23">M55/L55*L20</f>
        <v>146.03935803269715</v>
      </c>
      <c r="N20" s="10">
        <f t="shared" ref="N20:N24" si="24">N55/M55*M20</f>
        <v>149.45382341196731</v>
      </c>
      <c r="O20" s="10">
        <f t="shared" ref="O20:O24" si="25">O55/N55*N20</f>
        <v>153.1432346113952</v>
      </c>
      <c r="P20" s="10">
        <f t="shared" si="5"/>
        <v>156.7740821198027</v>
      </c>
      <c r="Q20" s="10">
        <f t="shared" si="6"/>
        <v>160.86383947401453</v>
      </c>
      <c r="R20" s="10">
        <f t="shared" si="7"/>
        <v>165.046149452387</v>
      </c>
      <c r="S20" s="10">
        <f t="shared" si="8"/>
        <v>169.49111744486393</v>
      </c>
      <c r="T20" s="10">
        <f t="shared" si="9"/>
        <v>173.89840572555008</v>
      </c>
      <c r="U20" s="10">
        <f t="shared" si="10"/>
        <v>177.61047399301378</v>
      </c>
      <c r="V20" s="10">
        <f t="shared" si="11"/>
        <v>182.14466149275009</v>
      </c>
      <c r="W20" s="10">
        <f t="shared" si="12"/>
        <v>186.72530614673556</v>
      </c>
      <c r="X20" s="10">
        <f t="shared" si="13"/>
        <v>191.43771176646214</v>
      </c>
      <c r="Y20" s="10">
        <f t="shared" si="14"/>
        <v>195.88421653342735</v>
      </c>
      <c r="Z20" s="10">
        <f t="shared" si="15"/>
        <v>200.56969932279216</v>
      </c>
      <c r="AA20" s="10">
        <f t="shared" si="16"/>
        <v>205.50064093537662</v>
      </c>
      <c r="AB20" s="10">
        <f t="shared" si="17"/>
        <v>210.62487220475845</v>
      </c>
      <c r="AC20" s="10">
        <f t="shared" si="18"/>
        <v>215.66814875070142</v>
      </c>
      <c r="AD20" s="10">
        <f t="shared" si="19"/>
        <v>220.90352799485123</v>
      </c>
      <c r="AE20" s="10">
        <f t="shared" si="20"/>
        <v>226.46955752177888</v>
      </c>
      <c r="AF20" s="10">
        <f t="shared" si="21"/>
        <v>258.3906526605864</v>
      </c>
      <c r="AG20" s="10">
        <f t="shared" si="22"/>
        <v>294.49053369302624</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31.247742876990657</v>
      </c>
      <c r="M21" s="10">
        <f t="shared" si="23"/>
        <v>32.614150165959799</v>
      </c>
      <c r="N21" s="10">
        <f t="shared" si="24"/>
        <v>34.14813380672782</v>
      </c>
      <c r="O21" s="10">
        <f t="shared" si="25"/>
        <v>35.854190270816716</v>
      </c>
      <c r="P21" s="10">
        <f t="shared" si="5"/>
        <v>37.641122123527168</v>
      </c>
      <c r="Q21" s="10">
        <f t="shared" si="6"/>
        <v>39.649474484552442</v>
      </c>
      <c r="R21" s="10">
        <f t="shared" si="7"/>
        <v>41.728113806724387</v>
      </c>
      <c r="S21" s="10">
        <f t="shared" si="8"/>
        <v>43.971642523304439</v>
      </c>
      <c r="T21" s="10">
        <f t="shared" si="9"/>
        <v>46.365793569637965</v>
      </c>
      <c r="U21" s="10">
        <f t="shared" si="10"/>
        <v>48.608804511687516</v>
      </c>
      <c r="V21" s="10">
        <f t="shared" si="11"/>
        <v>51.361187517144494</v>
      </c>
      <c r="W21" s="10">
        <f t="shared" si="12"/>
        <v>54.264528826300769</v>
      </c>
      <c r="X21" s="10">
        <f t="shared" si="13"/>
        <v>57.270989264609398</v>
      </c>
      <c r="Y21" s="10">
        <f t="shared" si="14"/>
        <v>60.263984263470967</v>
      </c>
      <c r="Z21" s="10">
        <f t="shared" si="15"/>
        <v>63.789227654744131</v>
      </c>
      <c r="AA21" s="10">
        <f t="shared" si="16"/>
        <v>67.402015526792113</v>
      </c>
      <c r="AB21" s="10">
        <f t="shared" si="17"/>
        <v>71.151813424586464</v>
      </c>
      <c r="AC21" s="10">
        <f t="shared" si="18"/>
        <v>74.89263127237794</v>
      </c>
      <c r="AD21" s="10">
        <f t="shared" si="19"/>
        <v>78.80068285337822</v>
      </c>
      <c r="AE21" s="10">
        <f t="shared" si="20"/>
        <v>82.926395922005128</v>
      </c>
      <c r="AF21" s="10">
        <f t="shared" si="21"/>
        <v>107.56997041655607</v>
      </c>
      <c r="AG21" s="10">
        <f t="shared" si="22"/>
        <v>135.66962952115685</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0.97698555779560181</v>
      </c>
      <c r="M22" s="10">
        <f t="shared" si="23"/>
        <v>0.99593626231545884</v>
      </c>
      <c r="N22" s="10">
        <f t="shared" si="24"/>
        <v>1.0267094230000762</v>
      </c>
      <c r="O22" s="10">
        <f t="shared" si="25"/>
        <v>1.0631782273972157</v>
      </c>
      <c r="P22" s="10">
        <f t="shared" si="5"/>
        <v>1.1021749733041881</v>
      </c>
      <c r="Q22" s="10">
        <f t="shared" si="6"/>
        <v>1.1469919053997937</v>
      </c>
      <c r="R22" s="10">
        <f t="shared" si="7"/>
        <v>1.1970054618927357</v>
      </c>
      <c r="S22" s="10">
        <f t="shared" si="8"/>
        <v>1.2535520492270593</v>
      </c>
      <c r="T22" s="10">
        <f t="shared" si="9"/>
        <v>1.312873912328913</v>
      </c>
      <c r="U22" s="10">
        <f t="shared" si="10"/>
        <v>1.3466390583332413</v>
      </c>
      <c r="V22" s="10">
        <f t="shared" si="11"/>
        <v>1.3762147388040458</v>
      </c>
      <c r="W22" s="10">
        <f t="shared" si="12"/>
        <v>1.4228102342508748</v>
      </c>
      <c r="X22" s="10">
        <f t="shared" si="13"/>
        <v>1.4758316732428616</v>
      </c>
      <c r="Y22" s="10">
        <f t="shared" si="14"/>
        <v>1.5331460043256</v>
      </c>
      <c r="Z22" s="10">
        <f t="shared" si="15"/>
        <v>1.596157792781506</v>
      </c>
      <c r="AA22" s="10">
        <f t="shared" si="16"/>
        <v>1.6567059625365965</v>
      </c>
      <c r="AB22" s="10">
        <f t="shared" si="17"/>
        <v>1.7244232128099415</v>
      </c>
      <c r="AC22" s="10">
        <f t="shared" si="18"/>
        <v>1.7910472904411052</v>
      </c>
      <c r="AD22" s="10">
        <f t="shared" si="19"/>
        <v>1.8611655229751287</v>
      </c>
      <c r="AE22" s="10">
        <f t="shared" si="20"/>
        <v>1.9345288177400692</v>
      </c>
      <c r="AF22" s="10">
        <f t="shared" si="21"/>
        <v>2.3680778173524297</v>
      </c>
      <c r="AG22" s="10">
        <f t="shared" si="22"/>
        <v>2.950642647220036</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58.039090328459025</v>
      </c>
      <c r="M23" s="10">
        <f t="shared" si="23"/>
        <v>57.829363946365184</v>
      </c>
      <c r="N23" s="10">
        <f t="shared" si="24"/>
        <v>58.053250507867631</v>
      </c>
      <c r="O23" s="10">
        <f t="shared" si="25"/>
        <v>58.417791186466332</v>
      </c>
      <c r="P23" s="10">
        <f t="shared" si="5"/>
        <v>59.36601422290429</v>
      </c>
      <c r="Q23" s="10">
        <f t="shared" si="6"/>
        <v>59.186675889626599</v>
      </c>
      <c r="R23" s="10">
        <f t="shared" si="7"/>
        <v>59.120556793769367</v>
      </c>
      <c r="S23" s="10">
        <f t="shared" si="8"/>
        <v>59.415612191239397</v>
      </c>
      <c r="T23" s="10">
        <f t="shared" si="9"/>
        <v>59.579397162834596</v>
      </c>
      <c r="U23" s="10">
        <f t="shared" si="10"/>
        <v>60.181848974133658</v>
      </c>
      <c r="V23" s="10">
        <f t="shared" si="11"/>
        <v>59.703392365782705</v>
      </c>
      <c r="W23" s="10">
        <f t="shared" si="12"/>
        <v>59.473418849907823</v>
      </c>
      <c r="X23" s="10">
        <f t="shared" si="13"/>
        <v>59.245357084260405</v>
      </c>
      <c r="Y23" s="10">
        <f t="shared" si="14"/>
        <v>58.936737290021874</v>
      </c>
      <c r="Z23" s="10">
        <f t="shared" si="15"/>
        <v>57.951838562491574</v>
      </c>
      <c r="AA23" s="10">
        <f t="shared" si="16"/>
        <v>56.978997656981058</v>
      </c>
      <c r="AB23" s="10">
        <f t="shared" si="17"/>
        <v>56.006156751470485</v>
      </c>
      <c r="AC23" s="10">
        <f t="shared" si="18"/>
        <v>55.03331584595994</v>
      </c>
      <c r="AD23" s="10">
        <f t="shared" si="19"/>
        <v>54.060474940449375</v>
      </c>
      <c r="AE23" s="10">
        <f t="shared" si="20"/>
        <v>53.087634034938802</v>
      </c>
      <c r="AF23" s="10">
        <f t="shared" si="21"/>
        <v>50.297035188043814</v>
      </c>
      <c r="AG23" s="10">
        <f t="shared" si="22"/>
        <v>47.506436341148778</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75.049081972969645</v>
      </c>
      <c r="M24" s="10">
        <f t="shared" si="23"/>
        <v>75.172779830642142</v>
      </c>
      <c r="N24" s="10">
        <f t="shared" si="24"/>
        <v>76.25623978701428</v>
      </c>
      <c r="O24" s="10">
        <f t="shared" si="25"/>
        <v>76.289161987022126</v>
      </c>
      <c r="P24" s="10">
        <f t="shared" si="5"/>
        <v>74.897244307823811</v>
      </c>
      <c r="Q24" s="10">
        <f t="shared" si="6"/>
        <v>76.527889194592447</v>
      </c>
      <c r="R24" s="10">
        <f t="shared" si="7"/>
        <v>79.009101820284585</v>
      </c>
      <c r="S24" s="10">
        <f t="shared" si="8"/>
        <v>79.925491842349103</v>
      </c>
      <c r="T24" s="10">
        <f t="shared" si="9"/>
        <v>81.184818027275014</v>
      </c>
      <c r="U24" s="10">
        <f t="shared" si="10"/>
        <v>79.56065853804995</v>
      </c>
      <c r="V24" s="10">
        <f t="shared" si="11"/>
        <v>82.141040133181377</v>
      </c>
      <c r="W24" s="10">
        <f t="shared" si="12"/>
        <v>83.798180025682782</v>
      </c>
      <c r="X24" s="10">
        <f t="shared" si="13"/>
        <v>85.368284429595448</v>
      </c>
      <c r="Y24" s="10">
        <f t="shared" si="14"/>
        <v>86.33081108811551</v>
      </c>
      <c r="Z24" s="10">
        <f t="shared" si="15"/>
        <v>86.558519084704713</v>
      </c>
      <c r="AA24" s="10">
        <f t="shared" si="16"/>
        <v>89.025418185816463</v>
      </c>
      <c r="AB24" s="10">
        <f t="shared" si="17"/>
        <v>91.199592521436088</v>
      </c>
      <c r="AC24" s="10">
        <f t="shared" si="18"/>
        <v>93.385270753865797</v>
      </c>
      <c r="AD24" s="10">
        <f t="shared" si="19"/>
        <v>95.555847062026331</v>
      </c>
      <c r="AE24" s="10">
        <f t="shared" si="20"/>
        <v>97.759838114681614</v>
      </c>
      <c r="AF24" s="10">
        <f t="shared" si="21"/>
        <v>105.25084664256372</v>
      </c>
      <c r="AG24" s="10">
        <f t="shared" si="22"/>
        <v>112.47831513741569</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3042.4396861364671</v>
      </c>
      <c r="M25" s="127">
        <f t="shared" si="26"/>
        <v>3108.6568527680492</v>
      </c>
      <c r="N25" s="127">
        <f t="shared" si="26"/>
        <v>3181.1882297078205</v>
      </c>
      <c r="O25" s="127">
        <f t="shared" si="26"/>
        <v>3258.2127809039962</v>
      </c>
      <c r="P25" s="127">
        <f t="shared" si="26"/>
        <v>3334.4459974925308</v>
      </c>
      <c r="Q25" s="127">
        <f t="shared" si="26"/>
        <v>3421.1783651352966</v>
      </c>
      <c r="R25" s="127">
        <f t="shared" si="26"/>
        <v>3510.8828425313436</v>
      </c>
      <c r="S25" s="127">
        <f t="shared" si="26"/>
        <v>3605.2262515322959</v>
      </c>
      <c r="T25" s="127">
        <f t="shared" si="26"/>
        <v>3702.7679916971069</v>
      </c>
      <c r="U25" s="127">
        <f t="shared" si="26"/>
        <v>3786.4933867854561</v>
      </c>
      <c r="V25" s="127">
        <f t="shared" si="26"/>
        <v>3890.3319473071138</v>
      </c>
      <c r="W25" s="127">
        <f t="shared" si="26"/>
        <v>3996.5511798907137</v>
      </c>
      <c r="X25" s="127">
        <f t="shared" si="26"/>
        <v>4105.5407858176577</v>
      </c>
      <c r="Y25" s="127">
        <f t="shared" si="26"/>
        <v>4210.6497320796816</v>
      </c>
      <c r="Z25" s="127">
        <f t="shared" si="26"/>
        <v>4321.8643596331667</v>
      </c>
      <c r="AA25" s="127">
        <f t="shared" si="26"/>
        <v>4438.4181779767623</v>
      </c>
      <c r="AB25" s="127">
        <f t="shared" si="26"/>
        <v>4558.8610179762081</v>
      </c>
      <c r="AC25" s="127">
        <f t="shared" si="26"/>
        <v>4678.1430100716843</v>
      </c>
      <c r="AD25" s="127">
        <f t="shared" si="26"/>
        <v>4801.4017439372947</v>
      </c>
      <c r="AE25" s="127">
        <f t="shared" si="26"/>
        <v>4931.7600032127602</v>
      </c>
      <c r="AF25" s="127">
        <f t="shared" si="26"/>
        <v>5666.939362211413</v>
      </c>
      <c r="AG25" s="127">
        <f t="shared" si="26"/>
        <v>6496.0662091516688</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2.2103604536687138E-2</v>
      </c>
      <c r="M26" s="249">
        <f t="shared" si="27"/>
        <v>2.1764496082967488E-2</v>
      </c>
      <c r="N26" s="249">
        <f t="shared" si="27"/>
        <v>2.3332062808793852E-2</v>
      </c>
      <c r="O26" s="249">
        <f t="shared" si="27"/>
        <v>2.4212509802744364E-2</v>
      </c>
      <c r="P26" s="249">
        <f t="shared" si="27"/>
        <v>2.3397249263562125E-2</v>
      </c>
      <c r="Q26" s="249">
        <f t="shared" si="27"/>
        <v>2.6011027831306155E-2</v>
      </c>
      <c r="R26" s="249">
        <f t="shared" si="27"/>
        <v>2.6220345103959319E-2</v>
      </c>
      <c r="S26" s="249">
        <f t="shared" si="27"/>
        <v>2.6871705275397506E-2</v>
      </c>
      <c r="T26" s="249">
        <f t="shared" si="27"/>
        <v>2.7055650147713717E-2</v>
      </c>
      <c r="U26" s="249">
        <f t="shared" si="27"/>
        <v>2.261156931141528E-2</v>
      </c>
      <c r="V26" s="249">
        <f t="shared" si="27"/>
        <v>2.74234099771693E-2</v>
      </c>
      <c r="W26" s="249">
        <f t="shared" si="27"/>
        <v>2.7303385423736115E-2</v>
      </c>
      <c r="X26" s="249">
        <f t="shared" si="27"/>
        <v>2.7270914601404961E-2</v>
      </c>
      <c r="Y26" s="249">
        <f t="shared" si="27"/>
        <v>2.5601729892713809E-2</v>
      </c>
      <c r="Z26" s="249">
        <f t="shared" si="27"/>
        <v>2.6412699851563026E-2</v>
      </c>
      <c r="AA26" s="249">
        <f t="shared" si="27"/>
        <v>2.6968411927089875E-2</v>
      </c>
      <c r="AB26" s="249">
        <f t="shared" si="27"/>
        <v>2.7136433560289053E-2</v>
      </c>
      <c r="AC26" s="249">
        <f t="shared" si="27"/>
        <v>2.6164866975573853E-2</v>
      </c>
      <c r="AD26" s="249">
        <f t="shared" si="27"/>
        <v>2.6347790907683688E-2</v>
      </c>
      <c r="AE26" s="249">
        <f t="shared" si="27"/>
        <v>2.7150042055961832E-2</v>
      </c>
      <c r="AF26" s="249">
        <f>(AF25/AE25)^(1/5)-1</f>
        <v>2.8180413142735006E-2</v>
      </c>
      <c r="AG26" s="249">
        <f>(AG25/AF25)^(1/5)-1</f>
        <v>2.7685846589436958E-2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60.097873988486953</v>
      </c>
      <c r="M27" s="126">
        <f>INDEX(DriversGams!$A$43:$AN$43,1,MATCH(Drivers!M$3,DriversGams!$A$42:$AN$42,0))/1000</f>
        <v>60.841582286809363</v>
      </c>
      <c r="N27" s="126">
        <f>INDEX(DriversGams!$A$43:$AN$43,1,MATCH(Drivers!N$3,DriversGams!$A$42:$AN$42,0))/1000</f>
        <v>61.537824355929828</v>
      </c>
      <c r="O27" s="126">
        <f>INDEX(DriversGams!$A$43:$AN$43,1,MATCH(Drivers!O$3,DriversGams!$A$42:$AN$42,0))/1000</f>
        <v>62.221509701386374</v>
      </c>
      <c r="P27" s="126">
        <f>INDEX(DriversGams!$A$43:$AN$43,1,MATCH(Drivers!P$3,DriversGams!$A$42:$AN$42,0))/1000</f>
        <v>62.892038582526091</v>
      </c>
      <c r="Q27" s="126">
        <f>INDEX(DriversGams!$A$43:$AN$43,1,MATCH(Drivers!Q$3,DriversGams!$A$42:$AN$42,0))/1000</f>
        <v>63.548817559440096</v>
      </c>
      <c r="R27" s="126">
        <f>INDEX(DriversGams!$A$43:$AN$43,1,MATCH(Drivers!R$3,DriversGams!$A$42:$AN$42,0))/1000</f>
        <v>64.191260356766122</v>
      </c>
      <c r="S27" s="126">
        <f>INDEX(DriversGams!$A$43:$AN$43,1,MATCH(Drivers!S$3,DriversGams!$A$42:$AN$42,0))/1000</f>
        <v>64.818788725428234</v>
      </c>
      <c r="T27" s="126">
        <f>INDEX(DriversGams!$A$43:$AN$43,1,MATCH(Drivers!T$3,DriversGams!$A$42:$AN$42,0))/1000</f>
        <v>65.435442210930105</v>
      </c>
      <c r="U27" s="126">
        <f>INDEX(DriversGams!$A$43:$AN$43,1,MATCH(Drivers!U$3,DriversGams!$A$42:$AN$42,0))/1000</f>
        <v>66.040790860694059</v>
      </c>
      <c r="V27" s="126">
        <f>INDEX(DriversGams!$A$43:$AN$43,1,MATCH(Drivers!V$3,DriversGams!$A$42:$AN$42,0))/1000</f>
        <v>66.6344094187031</v>
      </c>
      <c r="W27" s="126">
        <f>INDEX(DriversGams!$A$43:$AN$43,1,MATCH(Drivers!W$3,DriversGams!$A$42:$AN$42,0))/1000</f>
        <v>67.215877817791679</v>
      </c>
      <c r="X27" s="126">
        <f>INDEX(DriversGams!$A$43:$AN$43,1,MATCH(Drivers!X$3,DriversGams!$A$42:$AN$42,0))/1000</f>
        <v>67.784781669940756</v>
      </c>
      <c r="Y27" s="126">
        <f>INDEX(DriversGams!$A$43:$AN$43,1,MATCH(Drivers!Y$3,DriversGams!$A$42:$AN$42,0))/1000</f>
        <v>68.342055626742408</v>
      </c>
      <c r="Z27" s="126">
        <f>INDEX(DriversGams!$A$43:$AN$43,1,MATCH(Drivers!Z$3,DriversGams!$A$42:$AN$42,0))/1000</f>
        <v>68.88733085860035</v>
      </c>
      <c r="AA27" s="126">
        <f>INDEX(DriversGams!$A$43:$AN$43,1,MATCH(Drivers!AA$3,DriversGams!$A$42:$AN$42,0))/1000</f>
        <v>69.420244147098416</v>
      </c>
      <c r="AB27" s="126">
        <f>INDEX(DriversGams!$A$43:$AN$43,1,MATCH(Drivers!AB$3,DriversGams!$A$42:$AN$42,0))/1000</f>
        <v>69.940438284968707</v>
      </c>
      <c r="AC27" s="126">
        <f>INDEX(DriversGams!$A$43:$AN$43,1,MATCH(Drivers!AC$3,DriversGams!$A$42:$AN$42,0))/1000</f>
        <v>70.447562472153166</v>
      </c>
      <c r="AD27" s="126">
        <f>INDEX(DriversGams!$A$43:$AN$43,1,MATCH(Drivers!AD$3,DriversGams!$A$42:$AN$42,0))/1000</f>
        <v>70.942722252264574</v>
      </c>
      <c r="AE27" s="126">
        <f>INDEX(DriversGams!$A$43:$AN$43,1,MATCH(Drivers!AE$3,DriversGams!$A$42:$AN$42,0))/1000</f>
        <v>71.425610993241406</v>
      </c>
      <c r="AF27" s="126">
        <f>INDEX(DriversGams!$A$43:$AN$43,1,MATCH(Drivers!AF$3,DriversGams!$A$42:$AN$42,0))/1000</f>
        <v>73.645872502840064</v>
      </c>
      <c r="AG27" s="126">
        <f>INDEX(DriversGams!$A$43:$AN$43,1,MATCH(Drivers!AG$3,DriversGams!$A$42:$AN$42,0))/1000</f>
        <v>75.517908954390194</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0.48732388801995502</v>
      </c>
      <c r="M28" s="24">
        <f t="shared" ref="M28:AG30" si="28">M75/SUM(M$75:M$77)</f>
        <v>0.4806336783675747</v>
      </c>
      <c r="N28" s="24">
        <f t="shared" si="28"/>
        <v>0.47320376831348165</v>
      </c>
      <c r="O28" s="24">
        <f t="shared" si="28"/>
        <v>0.46470942189265946</v>
      </c>
      <c r="P28" s="24">
        <f t="shared" si="28"/>
        <v>0.45639566756578948</v>
      </c>
      <c r="Q28" s="24">
        <f t="shared" si="28"/>
        <v>0.44741743784093702</v>
      </c>
      <c r="R28" s="24">
        <f t="shared" si="28"/>
        <v>0.43764884606310167</v>
      </c>
      <c r="S28" s="24">
        <f t="shared" si="28"/>
        <v>0.42813380891281816</v>
      </c>
      <c r="T28" s="24">
        <f t="shared" si="28"/>
        <v>0.41943651815446503</v>
      </c>
      <c r="U28" s="24">
        <f t="shared" si="28"/>
        <v>0.41289903844098291</v>
      </c>
      <c r="V28" s="24">
        <f t="shared" si="28"/>
        <v>0.40596732726088508</v>
      </c>
      <c r="W28" s="24">
        <f t="shared" si="28"/>
        <v>0.39782586559738248</v>
      </c>
      <c r="X28" s="24">
        <f t="shared" si="28"/>
        <v>0.38999699038281199</v>
      </c>
      <c r="Y28" s="24">
        <f t="shared" si="28"/>
        <v>0.3828699303563719</v>
      </c>
      <c r="Z28" s="24">
        <f t="shared" si="28"/>
        <v>0.37624658203570721</v>
      </c>
      <c r="AA28" s="24">
        <f t="shared" si="28"/>
        <v>0.36912238822521765</v>
      </c>
      <c r="AB28" s="24">
        <f t="shared" si="28"/>
        <v>0.3616518341342233</v>
      </c>
      <c r="AC28" s="24">
        <f t="shared" si="28"/>
        <v>0.35463803799792404</v>
      </c>
      <c r="AD28" s="24">
        <f t="shared" si="28"/>
        <v>0.34790483762948882</v>
      </c>
      <c r="AE28" s="24">
        <f t="shared" si="28"/>
        <v>0.34110512401710891</v>
      </c>
      <c r="AF28" s="24">
        <f t="shared" si="28"/>
        <v>0.30512943232536383</v>
      </c>
      <c r="AG28" s="24">
        <f t="shared" si="28"/>
        <v>0.27425428773559168</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0.30740703070262287</v>
      </c>
      <c r="M29" s="24">
        <f t="shared" si="29"/>
        <v>0.30933350014750377</v>
      </c>
      <c r="N29" s="24">
        <f t="shared" si="29"/>
        <v>0.31099732263246049</v>
      </c>
      <c r="O29" s="24">
        <f t="shared" si="29"/>
        <v>0.31303598244965641</v>
      </c>
      <c r="P29" s="24">
        <f t="shared" si="29"/>
        <v>0.31545143573751711</v>
      </c>
      <c r="Q29" s="24">
        <f t="shared" si="29"/>
        <v>0.31699370755480732</v>
      </c>
      <c r="R29" s="24">
        <f t="shared" si="29"/>
        <v>0.31948164193454032</v>
      </c>
      <c r="S29" s="24">
        <f t="shared" si="29"/>
        <v>0.32188920702949747</v>
      </c>
      <c r="T29" s="24">
        <f t="shared" si="29"/>
        <v>0.3243632284405325</v>
      </c>
      <c r="U29" s="24">
        <f t="shared" si="29"/>
        <v>0.32718887480934794</v>
      </c>
      <c r="V29" s="24">
        <f t="shared" si="29"/>
        <v>0.327985939149748</v>
      </c>
      <c r="W29" s="24">
        <f t="shared" si="29"/>
        <v>0.33026619146267716</v>
      </c>
      <c r="X29" s="24">
        <f t="shared" si="29"/>
        <v>0.33226453399280276</v>
      </c>
      <c r="Y29" s="24">
        <f t="shared" si="29"/>
        <v>0.3344865767077726</v>
      </c>
      <c r="Z29" s="24">
        <f t="shared" si="29"/>
        <v>0.33633953136315359</v>
      </c>
      <c r="AA29" s="24">
        <f t="shared" si="29"/>
        <v>0.33782105411099433</v>
      </c>
      <c r="AB29" s="24">
        <f t="shared" si="28"/>
        <v>0.33970143617821708</v>
      </c>
      <c r="AC29" s="24">
        <f t="shared" si="28"/>
        <v>0.34164041107728643</v>
      </c>
      <c r="AD29" s="24">
        <f t="shared" si="28"/>
        <v>0.34333426698414604</v>
      </c>
      <c r="AE29" s="24">
        <f t="shared" si="28"/>
        <v>0.34493306571680671</v>
      </c>
      <c r="AF29" s="24">
        <f t="shared" si="28"/>
        <v>0.35286453118063577</v>
      </c>
      <c r="AG29" s="24">
        <f t="shared" si="28"/>
        <v>0.35992957639801931</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0.20269150776104425</v>
      </c>
      <c r="L30" s="24">
        <f t="shared" si="29"/>
        <v>0.20526908127742213</v>
      </c>
      <c r="M30" s="24">
        <f t="shared" si="28"/>
        <v>0.21003282148492158</v>
      </c>
      <c r="N30" s="24">
        <f t="shared" si="28"/>
        <v>0.21579890905405788</v>
      </c>
      <c r="O30" s="24">
        <f t="shared" si="28"/>
        <v>0.22225459565768413</v>
      </c>
      <c r="P30" s="24">
        <f t="shared" si="28"/>
        <v>0.2281528966966935</v>
      </c>
      <c r="Q30" s="24">
        <f t="shared" si="28"/>
        <v>0.23558885460425563</v>
      </c>
      <c r="R30" s="24">
        <f t="shared" si="28"/>
        <v>0.24286951200235812</v>
      </c>
      <c r="S30" s="24">
        <f t="shared" si="28"/>
        <v>0.24997698405768431</v>
      </c>
      <c r="T30" s="24">
        <f t="shared" si="28"/>
        <v>0.25620025340500246</v>
      </c>
      <c r="U30" s="24">
        <f t="shared" si="28"/>
        <v>0.25991208674966915</v>
      </c>
      <c r="V30" s="24">
        <f t="shared" si="28"/>
        <v>0.26604673358936698</v>
      </c>
      <c r="W30" s="24">
        <f t="shared" si="28"/>
        <v>0.27190794293994025</v>
      </c>
      <c r="X30" s="24">
        <f t="shared" si="28"/>
        <v>0.27773847562438531</v>
      </c>
      <c r="Y30" s="24">
        <f t="shared" si="28"/>
        <v>0.28264349293585556</v>
      </c>
      <c r="Z30" s="24">
        <f t="shared" si="28"/>
        <v>0.28741388660113931</v>
      </c>
      <c r="AA30" s="24">
        <f t="shared" si="28"/>
        <v>0.29305655766378785</v>
      </c>
      <c r="AB30" s="24">
        <f t="shared" si="28"/>
        <v>0.29864672968755968</v>
      </c>
      <c r="AC30" s="24">
        <f t="shared" si="28"/>
        <v>0.30372155092478953</v>
      </c>
      <c r="AD30" s="24">
        <f t="shared" si="28"/>
        <v>0.30876089538636509</v>
      </c>
      <c r="AE30" s="24">
        <f t="shared" si="28"/>
        <v>0.31396181026608438</v>
      </c>
      <c r="AF30" s="24">
        <f t="shared" si="28"/>
        <v>0.34200603649400052</v>
      </c>
      <c r="AG30" s="24">
        <f t="shared" si="28"/>
        <v>0.36581613586638906</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29.287129613802783</v>
      </c>
      <c r="M31" s="10">
        <f t="shared" si="30"/>
        <v>29.242513492212662</v>
      </c>
      <c r="N31" s="10">
        <f t="shared" si="30"/>
        <v>29.119930379039147</v>
      </c>
      <c r="O31" s="10">
        <f t="shared" si="30"/>
        <v>28.914921802619762</v>
      </c>
      <c r="P31" s="10">
        <f t="shared" si="30"/>
        <v>28.703653933445384</v>
      </c>
      <c r="Q31" s="10">
        <f t="shared" si="30"/>
        <v>28.432849130265836</v>
      </c>
      <c r="R31" s="10">
        <f t="shared" si="30"/>
        <v>28.093231022474818</v>
      </c>
      <c r="S31" s="10">
        <f t="shared" si="30"/>
        <v>27.751114906132823</v>
      </c>
      <c r="T31" s="10">
        <f t="shared" si="30"/>
        <v>27.446014044850234</v>
      </c>
      <c r="U31" s="10">
        <f t="shared" si="30"/>
        <v>27.268179044262631</v>
      </c>
      <c r="V31" s="10">
        <f t="shared" si="30"/>
        <v>27.051393095318446</v>
      </c>
      <c r="W31" s="10">
        <f t="shared" si="30"/>
        <v>26.740214774750875</v>
      </c>
      <c r="X31" s="10">
        <f t="shared" si="30"/>
        <v>26.435860845032895</v>
      </c>
      <c r="Y31" s="10">
        <f t="shared" si="30"/>
        <v>26.166118078222159</v>
      </c>
      <c r="Z31" s="10">
        <f t="shared" si="30"/>
        <v>25.918622781111281</v>
      </c>
      <c r="AA31" s="10">
        <f t="shared" si="30"/>
        <v>25.624566310754656</v>
      </c>
      <c r="AB31" s="10">
        <f t="shared" si="30"/>
        <v>25.294087785910385</v>
      </c>
      <c r="AC31" s="10">
        <f t="shared" si="30"/>
        <v>24.983385336860582</v>
      </c>
      <c r="AD31" s="10">
        <f t="shared" si="30"/>
        <v>24.681316266168029</v>
      </c>
      <c r="AE31" s="10">
        <f t="shared" si="30"/>
        <v>24.363641895847387</v>
      </c>
      <c r="AF31" s="10">
        <f t="shared" si="30"/>
        <v>22.471523269897709</v>
      </c>
      <c r="AG31" s="10">
        <f t="shared" si="30"/>
        <v>20.711110331567543</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18.474508994341168</v>
      </c>
      <c r="M32" s="10">
        <f t="shared" si="31"/>
        <v>18.820339603291107</v>
      </c>
      <c r="N32" s="10">
        <f t="shared" si="31"/>
        <v>19.138098615320793</v>
      </c>
      <c r="O32" s="10">
        <f t="shared" si="31"/>
        <v>19.477571418874312</v>
      </c>
      <c r="P32" s="10">
        <f t="shared" si="31"/>
        <v>19.839383867317174</v>
      </c>
      <c r="Q32" s="10">
        <f t="shared" si="31"/>
        <v>20.144575288890959</v>
      </c>
      <c r="R32" s="10">
        <f t="shared" si="31"/>
        <v>20.507929256627207</v>
      </c>
      <c r="S32" s="10">
        <f t="shared" si="31"/>
        <v>20.864468503440627</v>
      </c>
      <c r="T32" s="10">
        <f t="shared" si="31"/>
        <v>21.224851289971184</v>
      </c>
      <c r="U32" s="10">
        <f t="shared" si="31"/>
        <v>21.60781205322996</v>
      </c>
      <c r="V32" s="10">
        <f t="shared" si="31"/>
        <v>21.855149352882151</v>
      </c>
      <c r="W32" s="10">
        <f t="shared" si="31"/>
        <v>22.199131972702702</v>
      </c>
      <c r="X32" s="10">
        <f t="shared" si="31"/>
        <v>22.522478893366742</v>
      </c>
      <c r="Y32" s="10">
        <f t="shared" si="31"/>
        <v>22.859500231761235</v>
      </c>
      <c r="Z32" s="10">
        <f t="shared" si="31"/>
        <v>23.169532577840151</v>
      </c>
      <c r="AA32" s="10">
        <f t="shared" si="31"/>
        <v>23.451620054415372</v>
      </c>
      <c r="AB32" s="10">
        <f t="shared" si="31"/>
        <v>23.758867332337829</v>
      </c>
      <c r="AC32" s="10">
        <f t="shared" si="31"/>
        <v>24.067734202379224</v>
      </c>
      <c r="AD32" s="10">
        <f t="shared" si="31"/>
        <v>24.357067542341124</v>
      </c>
      <c r="AE32" s="10">
        <f t="shared" si="31"/>
        <v>24.637054970594811</v>
      </c>
      <c r="AF32" s="10">
        <f t="shared" si="31"/>
        <v>25.987016274103535</v>
      </c>
      <c r="AG32" s="10">
        <f t="shared" si="31"/>
        <v>27.181128980417853</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12.021367799432369</v>
      </c>
      <c r="L33" s="10">
        <f t="shared" si="32"/>
        <v>12.336235380343002</v>
      </c>
      <c r="M33" s="10">
        <f t="shared" si="32"/>
        <v>12.778729191305597</v>
      </c>
      <c r="N33" s="10">
        <f t="shared" si="32"/>
        <v>13.279795361569889</v>
      </c>
      <c r="O33" s="10">
        <f t="shared" si="32"/>
        <v>13.829016479892299</v>
      </c>
      <c r="P33" s="10">
        <f t="shared" si="32"/>
        <v>14.349000781763538</v>
      </c>
      <c r="Q33" s="10">
        <f t="shared" si="32"/>
        <v>14.9713931402833</v>
      </c>
      <c r="R33" s="10">
        <f t="shared" si="32"/>
        <v>15.590100077664104</v>
      </c>
      <c r="S33" s="10">
        <f t="shared" si="32"/>
        <v>16.203205315854781</v>
      </c>
      <c r="T33" s="10">
        <f t="shared" si="32"/>
        <v>16.764576876108688</v>
      </c>
      <c r="U33" s="10">
        <f t="shared" si="32"/>
        <v>17.164799763201472</v>
      </c>
      <c r="V33" s="10">
        <f t="shared" si="32"/>
        <v>17.727866970502511</v>
      </c>
      <c r="W33" s="10">
        <f t="shared" si="32"/>
        <v>18.276531070338095</v>
      </c>
      <c r="X33" s="10">
        <f t="shared" si="32"/>
        <v>18.826441931541119</v>
      </c>
      <c r="Y33" s="10">
        <f t="shared" si="32"/>
        <v>19.316437316759014</v>
      </c>
      <c r="Z33" s="10">
        <f t="shared" si="32"/>
        <v>19.799175499648925</v>
      </c>
      <c r="AA33" s="10">
        <f t="shared" si="32"/>
        <v>20.344057781928377</v>
      </c>
      <c r="AB33" s="10">
        <f t="shared" si="32"/>
        <v>20.8874831667205</v>
      </c>
      <c r="AC33" s="10">
        <f t="shared" si="32"/>
        <v>21.396442932913359</v>
      </c>
      <c r="AD33" s="10">
        <f t="shared" si="32"/>
        <v>21.904338443755417</v>
      </c>
      <c r="AE33" s="10">
        <f t="shared" si="32"/>
        <v>22.424914126799209</v>
      </c>
      <c r="AF33" s="10">
        <f t="shared" si="32"/>
        <v>25.187332958838827</v>
      </c>
      <c r="AG33" s="10">
        <f t="shared" si="32"/>
        <v>27.625669642404802</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0.30641721884556328</v>
      </c>
      <c r="M34" s="24">
        <f t="shared" si="33"/>
        <v>0.31040812150584196</v>
      </c>
      <c r="N34" s="186">
        <f t="shared" si="33"/>
        <v>0.3153015711535343</v>
      </c>
      <c r="O34" s="186">
        <f t="shared" si="33"/>
        <v>0.32075426222588566</v>
      </c>
      <c r="P34" s="186">
        <f t="shared" si="33"/>
        <v>0.32575958412123451</v>
      </c>
      <c r="Q34" s="186">
        <f t="shared" si="33"/>
        <v>0.33255537470241664</v>
      </c>
      <c r="R34" s="186">
        <f t="shared" si="33"/>
        <v>0.3392278907003996</v>
      </c>
      <c r="S34" s="186">
        <f t="shared" si="33"/>
        <v>0.34599086099442306</v>
      </c>
      <c r="T34" s="186">
        <f t="shared" si="33"/>
        <v>0.3520595495964825</v>
      </c>
      <c r="U34" s="186">
        <f t="shared" si="33"/>
        <v>0.35546951825441209</v>
      </c>
      <c r="V34" s="186">
        <f t="shared" si="33"/>
        <v>0.3623040424204278</v>
      </c>
      <c r="W34" s="186">
        <f t="shared" si="33"/>
        <v>0.36855290176761452</v>
      </c>
      <c r="X34" s="186">
        <f t="shared" si="33"/>
        <v>0.3750673193293953</v>
      </c>
      <c r="Y34" s="186">
        <f t="shared" si="33"/>
        <v>0.38060172023637007</v>
      </c>
      <c r="Z34" s="186">
        <f t="shared" si="33"/>
        <v>0.38614263324905479</v>
      </c>
      <c r="AA34" s="186">
        <f t="shared" si="33"/>
        <v>0.39313298676627284</v>
      </c>
      <c r="AB34" s="186">
        <f t="shared" si="33"/>
        <v>0.4001483093822692</v>
      </c>
      <c r="AC34" s="186">
        <f t="shared" si="33"/>
        <v>0.44353523801735478</v>
      </c>
      <c r="AD34" s="186">
        <f t="shared" si="33"/>
        <v>0.45099473889064606</v>
      </c>
      <c r="AE34" s="186">
        <f t="shared" si="33"/>
        <v>0.45902188050485748</v>
      </c>
      <c r="AF34" s="186">
        <f t="shared" si="33"/>
        <v>0.50809608924922722</v>
      </c>
      <c r="AG34" s="186">
        <f t="shared" si="33"/>
        <v>0.55888026002187474</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2.34376046946001E-2</v>
      </c>
      <c r="M35" s="109">
        <f t="shared" ref="M35" si="35">(M34/L34)^(1/(M$5-L$5))-1</f>
        <v>1.3024407294454754E-2</v>
      </c>
      <c r="N35" s="109">
        <f t="shared" ref="N35" si="36">(N34/M34)^(1/(N$5-M$5))-1</f>
        <v>1.5764567060788881E-2</v>
      </c>
      <c r="O35" s="109">
        <f t="shared" ref="O35" si="37">(O34/N34)^(1/(O$5-N$5))-1</f>
        <v>1.7293574061184147E-2</v>
      </c>
      <c r="P35" s="109">
        <f t="shared" ref="P35" si="38">(P34/O34)^(1/(P$5-O$5))-1</f>
        <v>1.5604849209529537E-2</v>
      </c>
      <c r="Q35" s="109">
        <f t="shared" ref="Q35" si="39">(Q34/P34)^(1/(Q$5-P$5))-1</f>
        <v>2.0861368053113116E-2</v>
      </c>
      <c r="R35" s="109">
        <f t="shared" ref="R35" si="40">(R34/Q34)^(1/(R$5-Q$5))-1</f>
        <v>2.0064375756830843E-2</v>
      </c>
      <c r="S35" s="109">
        <f t="shared" ref="S35" si="41">(S34/R34)^(1/(S$5-R$5))-1</f>
        <v>1.9936362779782169E-2</v>
      </c>
      <c r="T35" s="109">
        <f t="shared" ref="T35" si="42">(T34/S34)^(1/(T$5-S$5))-1</f>
        <v>1.7540025723850716E-2</v>
      </c>
      <c r="U35" s="109">
        <f t="shared" ref="U35" si="43">(U34/T34)^(1/(U$5-T$5))-1</f>
        <v>9.6857723695833453E-3</v>
      </c>
      <c r="V35" s="109">
        <f t="shared" ref="V35" si="44">(V34/U34)^(1/(V$5-U$5))-1</f>
        <v>1.92267517045559E-2</v>
      </c>
      <c r="W35" s="109">
        <f t="shared" ref="W35" si="45">(W34/V34)^(1/(W$5-V$5))-1</f>
        <v>1.7247556238788375E-2</v>
      </c>
      <c r="X35" s="109">
        <f t="shared" ref="X35" si="46">(X34/W34)^(1/(X$5-W$5))-1</f>
        <v>1.7675664824607251E-2</v>
      </c>
      <c r="Y35" s="109">
        <f t="shared" ref="Y35" si="47">(Y34/X34)^(1/(Y$5-X$5))-1</f>
        <v>1.4755753492119883E-2</v>
      </c>
      <c r="Z35" s="109">
        <f t="shared" ref="Z35" si="48">(Z34/Y34)^(1/(Z$5-Y$5))-1</f>
        <v>1.4558297343594706E-2</v>
      </c>
      <c r="AA35" s="109">
        <f t="shared" ref="AA35" si="49">(AA34/Z34)^(1/(AA$5-Z$5))-1</f>
        <v>1.8103034773446991E-2</v>
      </c>
      <c r="AB35" s="109">
        <f t="shared" ref="AB35" si="50">(AB34/AA34)^(1/(AB$5-AA$5))-1</f>
        <v>1.7844655249362518E-2</v>
      </c>
      <c r="AC35" s="109">
        <f t="shared" ref="AC35" si="51">(AC34/AB34)^(1/(AC$5-AB$5))-1</f>
        <v>0.10842711968985785</v>
      </c>
      <c r="AD35" s="109">
        <f t="shared" ref="AD35" si="52">(AD34/AC34)^(1/(AD$5-AC$5))-1</f>
        <v>1.6818282368354698E-2</v>
      </c>
      <c r="AE35" s="109">
        <f t="shared" ref="AE35" si="53">(AE34/AD34)^(1/(AE$5-AD$5))-1</f>
        <v>1.7798747794611769E-2</v>
      </c>
      <c r="AF35" s="109">
        <f t="shared" ref="AF35" si="54">(AF34/AE34)^(1/(AF$5-AE$5))-1</f>
        <v>2.052228521787014E-2</v>
      </c>
      <c r="AG35" s="109">
        <f t="shared" ref="AG35" si="55">(AG34/AF34)^(1/(AG$5-AF$5))-1</f>
        <v>1.9235598297119738E-2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72.819731017164969</v>
      </c>
      <c r="E42" s="10">
        <f>INDEX(DriversGams!$A$5:$AN$23,MATCH(Drivers!$A42,DriversGams!$A$5:$A$23,0),MATCH(Drivers!E$3,DriversGams!$A$5:$AN$5,0))</f>
        <v>75.472008813799022</v>
      </c>
      <c r="F42" s="10">
        <f>INDEX(DriversGams!$A$5:$AN$23,MATCH(Drivers!$A42,DriversGams!$A$5:$A$23,0),MATCH(Drivers!F$3,DriversGams!$A$5:$AN$5,0))</f>
        <v>74.274927600037842</v>
      </c>
      <c r="G42" s="10">
        <f>INDEX(DriversGams!$A$5:$AN$23,MATCH(Drivers!$A42,DriversGams!$A$5:$A$23,0),MATCH(Drivers!G$3,DriversGams!$A$5:$AN$5,0))</f>
        <v>73.26059197587216</v>
      </c>
      <c r="H42" s="10">
        <f>INDEX(DriversGams!$A$5:$AN$23,MATCH(Drivers!$A42,DriversGams!$A$5:$A$23,0),MATCH(Drivers!H$3,DriversGams!$A$5:$AN$5,0))</f>
        <v>75.493823257911487</v>
      </c>
      <c r="I42" s="10">
        <f>INDEX(DriversGams!$A$5:$AN$23,MATCH(Drivers!$A42,DriversGams!$A$5:$A$23,0),MATCH(Drivers!I$3,DriversGams!$A$5:$AN$5,0))</f>
        <v>74.303648694490207</v>
      </c>
      <c r="J42" s="10">
        <f>INDEX(DriversGams!$A$5:$AN$23,MATCH(Drivers!$A42,DriversGams!$A$5:$A$23,0),MATCH(Drivers!J$3,DriversGams!$A$5:$AN$5,0))</f>
        <v>73.1945218840509</v>
      </c>
      <c r="K42" s="10">
        <f>INDEX(DriversGams!$A$5:$AN$23,MATCH(Drivers!$A42,DriversGams!$A$5:$A$23,0),MATCH(Drivers!K$3,DriversGams!$A$5:$AN$5,0))</f>
        <v>70.325700988606158</v>
      </c>
      <c r="L42" s="10">
        <f>INDEX(DriversGams!$A$5:$AN$23,MATCH(Drivers!$A42,DriversGams!$A$5:$A$23,0),MATCH(Drivers!L$3,DriversGams!$A$5:$AN$5,0))</f>
        <v>72.079600677576877</v>
      </c>
      <c r="M42" s="10">
        <f>INDEX(DriversGams!$A$5:$AN$23,MATCH(Drivers!$A42,DriversGams!$A$5:$A$23,0),MATCH(Drivers!M$3,DriversGams!$A$5:$AN$5,0))</f>
        <v>74.097267383773996</v>
      </c>
      <c r="N42" s="10">
        <f>INDEX(DriversGams!$A$5:$AN$23,MATCH(Drivers!$A42,DriversGams!$A$5:$A$23,0),MATCH(Drivers!N$3,DriversGams!$A$5:$AN$5,0))</f>
        <v>75.83751945163533</v>
      </c>
      <c r="O42" s="10">
        <f>INDEX(DriversGams!$A$5:$AN$23,MATCH(Drivers!$A42,DriversGams!$A$5:$A$23,0),MATCH(Drivers!O$3,DriversGams!$A$5:$AN$5,0))</f>
        <v>77.576110521025043</v>
      </c>
      <c r="P42" s="10">
        <f>INDEX(DriversGams!$A$5:$AN$23,MATCH(Drivers!$A42,DriversGams!$A$5:$A$23,0),MATCH(Drivers!P$3,DriversGams!$A$5:$AN$5,0))</f>
        <v>79.396606124967263</v>
      </c>
      <c r="Q42" s="10">
        <f>INDEX(DriversGams!$A$5:$AN$23,MATCH(Drivers!$A42,DriversGams!$A$5:$A$23,0),MATCH(Drivers!Q$3,DriversGams!$A$5:$AN$5,0))</f>
        <v>81.224836721269554</v>
      </c>
      <c r="R42" s="10">
        <f>INDEX(DriversGams!$A$5:$AN$23,MATCH(Drivers!$A42,DriversGams!$A$5:$A$23,0),MATCH(Drivers!R$3,DriversGams!$A$5:$AN$5,0))</f>
        <v>83.015421229038807</v>
      </c>
      <c r="S42" s="10">
        <f>INDEX(DriversGams!$A$5:$AN$23,MATCH(Drivers!$A42,DriversGams!$A$5:$A$23,0),MATCH(Drivers!S$3,DriversGams!$A$5:$AN$5,0))</f>
        <v>84.71879762829046</v>
      </c>
      <c r="T42" s="10">
        <f>INDEX(DriversGams!$A$5:$AN$23,MATCH(Drivers!$A42,DriversGams!$A$5:$A$23,0),MATCH(Drivers!T$3,DriversGams!$A$5:$AN$5,0))</f>
        <v>86.40947079839232</v>
      </c>
      <c r="U42" s="10">
        <f>INDEX(DriversGams!$A$5:$AN$23,MATCH(Drivers!$A42,DriversGams!$A$5:$A$23,0),MATCH(Drivers!U$3,DriversGams!$A$5:$AN$5,0))</f>
        <v>87.917074260425011</v>
      </c>
      <c r="V42" s="10">
        <f>INDEX(DriversGams!$A$5:$AN$23,MATCH(Drivers!$A42,DriversGams!$A$5:$A$23,0),MATCH(Drivers!V$3,DriversGams!$A$5:$AN$5,0))</f>
        <v>89.948274996445477</v>
      </c>
      <c r="W42" s="10">
        <f>INDEX(DriversGams!$A$5:$AN$23,MATCH(Drivers!$A42,DriversGams!$A$5:$A$23,0),MATCH(Drivers!W$3,DriversGams!$A$5:$AN$5,0))</f>
        <v>91.858597961990753</v>
      </c>
      <c r="X42" s="10">
        <f>INDEX(DriversGams!$A$5:$AN$23,MATCH(Drivers!$A42,DriversGams!$A$5:$A$23,0),MATCH(Drivers!X$3,DriversGams!$A$5:$AN$5,0))</f>
        <v>93.636661953392263</v>
      </c>
      <c r="Y42" s="10">
        <f>INDEX(DriversGams!$A$5:$AN$23,MATCH(Drivers!$A42,DriversGams!$A$5:$A$23,0),MATCH(Drivers!Y$3,DriversGams!$A$5:$AN$5,0))</f>
        <v>95.295599787555759</v>
      </c>
      <c r="Z42" s="10">
        <f>INDEX(DriversGams!$A$5:$AN$23,MATCH(Drivers!$A42,DriversGams!$A$5:$A$23,0),MATCH(Drivers!Z$3,DriversGams!$A$5:$AN$5,0))</f>
        <v>97.196418455885137</v>
      </c>
      <c r="AA42" s="10">
        <f>INDEX(DriversGams!$A$5:$AN$23,MATCH(Drivers!$A42,DriversGams!$A$5:$A$23,0),MATCH(Drivers!AA$3,DriversGams!$A$5:$AN$5,0))</f>
        <v>99.048946074573934</v>
      </c>
      <c r="AB42" s="10">
        <f>INDEX(DriversGams!$A$5:$AN$23,MATCH(Drivers!$A42,DriversGams!$A$5:$A$23,0),MATCH(Drivers!AB$3,DriversGams!$A$5:$AN$5,0))</f>
        <v>100.96742638628118</v>
      </c>
      <c r="AC42" s="10">
        <f>INDEX(DriversGams!$A$5:$AN$23,MATCH(Drivers!$A42,DriversGams!$A$5:$A$23,0),MATCH(Drivers!AC$3,DriversGams!$A$5:$AN$5,0))</f>
        <v>102.82399638424677</v>
      </c>
      <c r="AD42" s="10">
        <f>INDEX(DriversGams!$A$5:$AN$23,MATCH(Drivers!$A42,DriversGams!$A$5:$A$23,0),MATCH(Drivers!AD$3,DriversGams!$A$5:$AN$5,0))</f>
        <v>104.72881393465261</v>
      </c>
      <c r="AE42" s="10">
        <f>INDEX(DriversGams!$A$5:$AN$23,MATCH(Drivers!$A42,DriversGams!$A$5:$A$23,0),MATCH(Drivers!AE$3,DriversGams!$A$5:$AN$5,0))</f>
        <v>106.73410403014014</v>
      </c>
      <c r="AF42" s="10">
        <f>INDEX(DriversGams!$A$5:$AN$23,MATCH(Drivers!$A42,DriversGams!$A$5:$A$23,0),MATCH(Drivers!AF$3,DriversGams!$A$5:$AN$5,0))</f>
        <v>117.7224288535422</v>
      </c>
      <c r="AG42" s="10">
        <f>INDEX(DriversGams!$A$5:$AN$23,MATCH(Drivers!$A42,DriversGams!$A$5:$A$23,0),MATCH(Drivers!AG$3,DriversGams!$A$5:$AN$5,0))</f>
        <v>130.07284907210411</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1886.6121543778552</v>
      </c>
      <c r="E43" s="10">
        <f>INDEX(DriversGams!$A$5:$AN$23,MATCH(Drivers!$A43,DriversGams!$A$5:$A$23,0),MATCH(Drivers!E$3,DriversGams!$A$5:$AN$5,0))</f>
        <v>1929.9088596734236</v>
      </c>
      <c r="F43" s="10">
        <f>INDEX(DriversGams!$A$5:$AN$23,MATCH(Drivers!$A43,DriversGams!$A$5:$A$23,0),MATCH(Drivers!F$3,DriversGams!$A$5:$AN$5,0))</f>
        <v>1960.4923036365474</v>
      </c>
      <c r="G43" s="10">
        <f>INDEX(DriversGams!$A$5:$AN$23,MATCH(Drivers!$A43,DriversGams!$A$5:$A$23,0),MATCH(Drivers!G$3,DriversGams!$A$5:$AN$5,0))</f>
        <v>1983.2547710242566</v>
      </c>
      <c r="H43" s="10">
        <f>INDEX(DriversGams!$A$5:$AN$23,MATCH(Drivers!$A43,DriversGams!$A$5:$A$23,0),MATCH(Drivers!H$3,DriversGams!$A$5:$AN$5,0))</f>
        <v>2006.0789129735178</v>
      </c>
      <c r="I43" s="10">
        <f>INDEX(DriversGams!$A$5:$AN$23,MATCH(Drivers!$A43,DriversGams!$A$5:$A$23,0),MATCH(Drivers!I$3,DriversGams!$A$5:$AN$5,0))</f>
        <v>2036.972183160904</v>
      </c>
      <c r="J43" s="10">
        <f>INDEX(DriversGams!$A$5:$AN$23,MATCH(Drivers!$A43,DriversGams!$A$5:$A$23,0),MATCH(Drivers!J$3,DriversGams!$A$5:$AN$5,0))</f>
        <v>2074.2003059734261</v>
      </c>
      <c r="K43" s="10">
        <f>INDEX(DriversGams!$A$5:$AN$23,MATCH(Drivers!$A43,DriversGams!$A$5:$A$23,0),MATCH(Drivers!K$3,DriversGams!$A$5:$AN$5,0))</f>
        <v>1914.545399528301</v>
      </c>
      <c r="L43" s="10">
        <f>INDEX(DriversGams!$A$5:$AN$23,MATCH(Drivers!$A43,DriversGams!$A$5:$A$23,0),MATCH(Drivers!L$3,DriversGams!$A$5:$AN$5,0))</f>
        <v>1957.2610773816891</v>
      </c>
      <c r="M43" s="10">
        <f>INDEX(DriversGams!$A$5:$AN$23,MATCH(Drivers!$A43,DriversGams!$A$5:$A$23,0),MATCH(Drivers!M$3,DriversGams!$A$5:$AN$5,0))</f>
        <v>2002.2872838168787</v>
      </c>
      <c r="N43" s="10">
        <f>INDEX(DriversGams!$A$5:$AN$23,MATCH(Drivers!$A43,DriversGams!$A$5:$A$23,0),MATCH(Drivers!N$3,DriversGams!$A$5:$AN$5,0))</f>
        <v>2051.2769335000403</v>
      </c>
      <c r="O43" s="10">
        <f>INDEX(DriversGams!$A$5:$AN$23,MATCH(Drivers!$A43,DriversGams!$A$5:$A$23,0),MATCH(Drivers!O$3,DriversGams!$A$5:$AN$5,0))</f>
        <v>2104.0245070320266</v>
      </c>
      <c r="P43" s="10">
        <f>INDEX(DriversGams!$A$5:$AN$23,MATCH(Drivers!$A43,DriversGams!$A$5:$A$23,0),MATCH(Drivers!P$3,DriversGams!$A$5:$AN$5,0))</f>
        <v>2157.2000988773989</v>
      </c>
      <c r="Q43" s="10">
        <f>INDEX(DriversGams!$A$5:$AN$23,MATCH(Drivers!$A43,DriversGams!$A$5:$A$23,0),MATCH(Drivers!Q$3,DriversGams!$A$5:$AN$5,0))</f>
        <v>2216.2386918503116</v>
      </c>
      <c r="R43" s="10">
        <f>INDEX(DriversGams!$A$5:$AN$23,MATCH(Drivers!$A43,DriversGams!$A$5:$A$23,0),MATCH(Drivers!R$3,DriversGams!$A$5:$AN$5,0))</f>
        <v>2277.0866520702075</v>
      </c>
      <c r="S43" s="10">
        <f>INDEX(DriversGams!$A$5:$AN$23,MATCH(Drivers!$A43,DriversGams!$A$5:$A$23,0),MATCH(Drivers!S$3,DriversGams!$A$5:$AN$5,0))</f>
        <v>2342.1075393790215</v>
      </c>
      <c r="T43" s="10">
        <f>INDEX(DriversGams!$A$5:$AN$23,MATCH(Drivers!$A43,DriversGams!$A$5:$A$23,0),MATCH(Drivers!T$3,DriversGams!$A$5:$AN$5,0))</f>
        <v>2408.995487304207</v>
      </c>
      <c r="U43" s="10">
        <f>INDEX(DriversGams!$A$5:$AN$23,MATCH(Drivers!$A43,DriversGams!$A$5:$A$23,0),MATCH(Drivers!U$3,DriversGams!$A$5:$AN$5,0))</f>
        <v>2468.4881674022527</v>
      </c>
      <c r="V43" s="10">
        <f>INDEX(DriversGams!$A$5:$AN$23,MATCH(Drivers!$A43,DriversGams!$A$5:$A$23,0),MATCH(Drivers!V$3,DriversGams!$A$5:$AN$5,0))</f>
        <v>2539.0431946322601</v>
      </c>
      <c r="W43" s="10">
        <f>INDEX(DriversGams!$A$5:$AN$23,MATCH(Drivers!$A43,DriversGams!$A$5:$A$23,0),MATCH(Drivers!W$3,DriversGams!$A$5:$AN$5,0))</f>
        <v>2611.6181489313612</v>
      </c>
      <c r="X43" s="10">
        <f>INDEX(DriversGams!$A$5:$AN$23,MATCH(Drivers!$A43,DriversGams!$A$5:$A$23,0),MATCH(Drivers!X$3,DriversGams!$A$5:$AN$5,0))</f>
        <v>2686.3644340512401</v>
      </c>
      <c r="Y43" s="10">
        <f>INDEX(DriversGams!$A$5:$AN$23,MATCH(Drivers!$A43,DriversGams!$A$5:$A$23,0),MATCH(Drivers!Y$3,DriversGams!$A$5:$AN$5,0))</f>
        <v>2759.0891878804987</v>
      </c>
      <c r="Z43" s="10">
        <f>INDEX(DriversGams!$A$5:$AN$23,MATCH(Drivers!$A43,DriversGams!$A$5:$A$23,0),MATCH(Drivers!Z$3,DriversGams!$A$5:$AN$5,0))</f>
        <v>2835.9490382924259</v>
      </c>
      <c r="AA43" s="10">
        <f>INDEX(DriversGams!$A$5:$AN$23,MATCH(Drivers!$A43,DriversGams!$A$5:$A$23,0),MATCH(Drivers!AA$3,DriversGams!$A$5:$AN$5,0))</f>
        <v>2915.3222561629782</v>
      </c>
      <c r="AB43" s="10">
        <f>INDEX(DriversGams!$A$5:$AN$23,MATCH(Drivers!$A43,DriversGams!$A$5:$A$23,0),MATCH(Drivers!AB$3,DriversGams!$A$5:$AN$5,0))</f>
        <v>2997.7985510673598</v>
      </c>
      <c r="AC43" s="10">
        <f>INDEX(DriversGams!$A$5:$AN$23,MATCH(Drivers!$A43,DriversGams!$A$5:$A$23,0),MATCH(Drivers!AC$3,DriversGams!$A$5:$AN$5,0))</f>
        <v>3079.8807643862083</v>
      </c>
      <c r="AD43" s="10">
        <f>INDEX(DriversGams!$A$5:$AN$23,MATCH(Drivers!$A43,DriversGams!$A$5:$A$23,0),MATCH(Drivers!AD$3,DriversGams!$A$5:$AN$5,0))</f>
        <v>3164.7988750291743</v>
      </c>
      <c r="AE43" s="10">
        <f>INDEX(DriversGams!$A$5:$AN$23,MATCH(Drivers!$A43,DriversGams!$A$5:$A$23,0),MATCH(Drivers!AE$3,DriversGams!$A$5:$AN$5,0))</f>
        <v>3254.7047790794968</v>
      </c>
      <c r="AF43" s="10">
        <f>INDEX(DriversGams!$A$5:$AN$23,MATCH(Drivers!$A43,DriversGams!$A$5:$A$23,0),MATCH(Drivers!AF$3,DriversGams!$A$5:$AN$5,0))</f>
        <v>3767.7621351917451</v>
      </c>
      <c r="AG43" s="10">
        <f>INDEX(DriversGams!$A$5:$AN$23,MATCH(Drivers!$A43,DriversGams!$A$5:$A$23,0),MATCH(Drivers!AG$3,DriversGams!$A$5:$AN$5,0))</f>
        <v>4350.0492909027143</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54.282362311943913</v>
      </c>
      <c r="E44" s="10">
        <f>INDEX(DriversGams!$A$5:$AN$23,MATCH(Drivers!$A44,DriversGams!$A$5:$A$23,0),MATCH(Drivers!E$3,DriversGams!$A$5:$AN$5,0))</f>
        <v>55.219691955007207</v>
      </c>
      <c r="F44" s="10">
        <f>INDEX(DriversGams!$A$5:$AN$23,MATCH(Drivers!$A44,DriversGams!$A$5:$A$23,0),MATCH(Drivers!F$3,DriversGams!$A$5:$AN$5,0))</f>
        <v>55.71177904843772</v>
      </c>
      <c r="G44" s="10">
        <f>INDEX(DriversGams!$A$5:$AN$23,MATCH(Drivers!$A44,DriversGams!$A$5:$A$23,0),MATCH(Drivers!G$3,DriversGams!$A$5:$AN$5,0))</f>
        <v>56.147972175388119</v>
      </c>
      <c r="H44" s="10">
        <f>INDEX(DriversGams!$A$5:$AN$23,MATCH(Drivers!$A44,DriversGams!$A$5:$A$23,0),MATCH(Drivers!H$3,DriversGams!$A$5:$AN$5,0))</f>
        <v>56.388632981353197</v>
      </c>
      <c r="I44" s="10">
        <f>INDEX(DriversGams!$A$5:$AN$23,MATCH(Drivers!$A44,DriversGams!$A$5:$A$23,0),MATCH(Drivers!I$3,DriversGams!$A$5:$AN$5,0))</f>
        <v>56.935742268541119</v>
      </c>
      <c r="J44" s="10">
        <f>INDEX(DriversGams!$A$5:$AN$23,MATCH(Drivers!$A44,DriversGams!$A$5:$A$23,0),MATCH(Drivers!J$3,DriversGams!$A$5:$AN$5,0))</f>
        <v>56.915851520215952</v>
      </c>
      <c r="K44" s="10">
        <f>INDEX(DriversGams!$A$5:$AN$23,MATCH(Drivers!$A44,DriversGams!$A$5:$A$23,0),MATCH(Drivers!K$3,DriversGams!$A$5:$AN$5,0))</f>
        <v>52.222577111314017</v>
      </c>
      <c r="L44" s="10">
        <f>INDEX(DriversGams!$A$5:$AN$23,MATCH(Drivers!$A44,DriversGams!$A$5:$A$23,0),MATCH(Drivers!L$3,DriversGams!$A$5:$AN$5,0))</f>
        <v>53.485625534148674</v>
      </c>
      <c r="M44" s="10">
        <f>INDEX(DriversGams!$A$5:$AN$23,MATCH(Drivers!$A44,DriversGams!$A$5:$A$23,0),MATCH(Drivers!M$3,DriversGams!$A$5:$AN$5,0))</f>
        <v>54.772963618611712</v>
      </c>
      <c r="N44" s="10">
        <f>INDEX(DriversGams!$A$5:$AN$23,MATCH(Drivers!$A44,DriversGams!$A$5:$A$23,0),MATCH(Drivers!N$3,DriversGams!$A$5:$AN$5,0))</f>
        <v>56.124869079913438</v>
      </c>
      <c r="O44" s="10">
        <f>INDEX(DriversGams!$A$5:$AN$23,MATCH(Drivers!$A44,DriversGams!$A$5:$A$23,0),MATCH(Drivers!O$3,DriversGams!$A$5:$AN$5,0))</f>
        <v>57.585957657715895</v>
      </c>
      <c r="P44" s="10">
        <f>INDEX(DriversGams!$A$5:$AN$23,MATCH(Drivers!$A44,DriversGams!$A$5:$A$23,0),MATCH(Drivers!P$3,DriversGams!$A$5:$AN$5,0))</f>
        <v>59.079383283398805</v>
      </c>
      <c r="Q44" s="10">
        <f>INDEX(DriversGams!$A$5:$AN$23,MATCH(Drivers!$A44,DriversGams!$A$5:$A$23,0),MATCH(Drivers!Q$3,DriversGams!$A$5:$AN$5,0))</f>
        <v>60.65927250258617</v>
      </c>
      <c r="R44" s="10">
        <f>INDEX(DriversGams!$A$5:$AN$23,MATCH(Drivers!$A44,DriversGams!$A$5:$A$23,0),MATCH(Drivers!R$3,DriversGams!$A$5:$AN$5,0))</f>
        <v>62.260045747357402</v>
      </c>
      <c r="S44" s="10">
        <f>INDEX(DriversGams!$A$5:$AN$23,MATCH(Drivers!$A44,DriversGams!$A$5:$A$23,0),MATCH(Drivers!S$3,DriversGams!$A$5:$AN$5,0))</f>
        <v>63.990528518902622</v>
      </c>
      <c r="T44" s="10">
        <f>INDEX(DriversGams!$A$5:$AN$23,MATCH(Drivers!$A44,DriversGams!$A$5:$A$23,0),MATCH(Drivers!T$3,DriversGams!$A$5:$AN$5,0))</f>
        <v>65.756685063171986</v>
      </c>
      <c r="U44" s="10">
        <f>INDEX(DriversGams!$A$5:$AN$23,MATCH(Drivers!$A44,DriversGams!$A$5:$A$23,0),MATCH(Drivers!U$3,DriversGams!$A$5:$AN$5,0))</f>
        <v>67.302359421755469</v>
      </c>
      <c r="V44" s="10">
        <f>INDEX(DriversGams!$A$5:$AN$23,MATCH(Drivers!$A44,DriversGams!$A$5:$A$23,0),MATCH(Drivers!V$3,DriversGams!$A$5:$AN$5,0))</f>
        <v>69.094850913797686</v>
      </c>
      <c r="W44" s="10">
        <f>INDEX(DriversGams!$A$5:$AN$23,MATCH(Drivers!$A44,DriversGams!$A$5:$A$23,0),MATCH(Drivers!W$3,DriversGams!$A$5:$AN$5,0))</f>
        <v>70.970000633313632</v>
      </c>
      <c r="X44" s="10">
        <f>INDEX(DriversGams!$A$5:$AN$23,MATCH(Drivers!$A44,DriversGams!$A$5:$A$23,0),MATCH(Drivers!X$3,DriversGams!$A$5:$AN$5,0))</f>
        <v>72.841272605878572</v>
      </c>
      <c r="Y44" s="10">
        <f>INDEX(DriversGams!$A$5:$AN$23,MATCH(Drivers!$A44,DriversGams!$A$5:$A$23,0),MATCH(Drivers!Y$3,DriversGams!$A$5:$AN$5,0))</f>
        <v>74.680009801299036</v>
      </c>
      <c r="Z44" s="10">
        <f>INDEX(DriversGams!$A$5:$AN$23,MATCH(Drivers!$A44,DriversGams!$A$5:$A$23,0),MATCH(Drivers!Z$3,DriversGams!$A$5:$AN$5,0))</f>
        <v>76.689487549255745</v>
      </c>
      <c r="AA44" s="10">
        <f>INDEX(DriversGams!$A$5:$AN$23,MATCH(Drivers!$A44,DriversGams!$A$5:$A$23,0),MATCH(Drivers!AA$3,DriversGams!$A$5:$AN$5,0))</f>
        <v>78.645651568328219</v>
      </c>
      <c r="AB44" s="10">
        <f>INDEX(DriversGams!$A$5:$AN$23,MATCH(Drivers!$A44,DriversGams!$A$5:$A$23,0),MATCH(Drivers!AB$3,DriversGams!$A$5:$AN$5,0))</f>
        <v>80.680897902695563</v>
      </c>
      <c r="AC44" s="10">
        <f>INDEX(DriversGams!$A$5:$AN$23,MATCH(Drivers!$A44,DriversGams!$A$5:$A$23,0),MATCH(Drivers!AC$3,DriversGams!$A$5:$AN$5,0))</f>
        <v>82.683267359520102</v>
      </c>
      <c r="AD44" s="10">
        <f>INDEX(DriversGams!$A$5:$AN$23,MATCH(Drivers!$A44,DriversGams!$A$5:$A$23,0),MATCH(Drivers!AD$3,DriversGams!$A$5:$AN$5,0))</f>
        <v>84.755595279062305</v>
      </c>
      <c r="AE44" s="10">
        <f>INDEX(DriversGams!$A$5:$AN$23,MATCH(Drivers!$A44,DriversGams!$A$5:$A$23,0),MATCH(Drivers!AE$3,DriversGams!$A$5:$AN$5,0))</f>
        <v>86.95293734444499</v>
      </c>
      <c r="AF44" s="10">
        <f>INDEX(DriversGams!$A$5:$AN$23,MATCH(Drivers!$A44,DriversGams!$A$5:$A$23,0),MATCH(Drivers!AF$3,DriversGams!$A$5:$AN$5,0))</f>
        <v>99.287066617144006</v>
      </c>
      <c r="AG44" s="10">
        <f>INDEX(DriversGams!$A$5:$AN$23,MATCH(Drivers!$A44,DriversGams!$A$5:$A$23,0),MATCH(Drivers!AG$3,DriversGams!$A$5:$AN$5,0))</f>
        <v>113.25676411935609</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95.064855171375669</v>
      </c>
      <c r="E45" s="10">
        <f>INDEX(DriversGams!$A$5:$AN$23,MATCH(Drivers!$A45,DriversGams!$A$5:$A$23,0),MATCH(Drivers!E$3,DriversGams!$A$5:$AN$5,0))</f>
        <v>96.400077661477354</v>
      </c>
      <c r="F45" s="10">
        <f>INDEX(DriversGams!$A$5:$AN$23,MATCH(Drivers!$A45,DriversGams!$A$5:$A$23,0),MATCH(Drivers!F$3,DriversGams!$A$5:$AN$5,0))</f>
        <v>96.617861286112102</v>
      </c>
      <c r="G45" s="10">
        <f>INDEX(DriversGams!$A$5:$AN$23,MATCH(Drivers!$A45,DriversGams!$A$5:$A$23,0),MATCH(Drivers!G$3,DriversGams!$A$5:$AN$5,0))</f>
        <v>97.654818305582012</v>
      </c>
      <c r="H45" s="10">
        <f>INDEX(DriversGams!$A$5:$AN$23,MATCH(Drivers!$A45,DriversGams!$A$5:$A$23,0),MATCH(Drivers!H$3,DriversGams!$A$5:$AN$5,0))</f>
        <v>97.862455274201025</v>
      </c>
      <c r="I45" s="10">
        <f>INDEX(DriversGams!$A$5:$AN$23,MATCH(Drivers!$A45,DriversGams!$A$5:$A$23,0),MATCH(Drivers!I$3,DriversGams!$A$5:$AN$5,0))</f>
        <v>98.609954424293107</v>
      </c>
      <c r="J45" s="10">
        <f>INDEX(DriversGams!$A$5:$AN$23,MATCH(Drivers!$A45,DriversGams!$A$5:$A$23,0),MATCH(Drivers!J$3,DriversGams!$A$5:$AN$5,0))</f>
        <v>97.964584789862243</v>
      </c>
      <c r="K45" s="10">
        <f>INDEX(DriversGams!$A$5:$AN$23,MATCH(Drivers!$A45,DriversGams!$A$5:$A$23,0),MATCH(Drivers!K$3,DriversGams!$A$5:$AN$5,0))</f>
        <v>92.646489203328827</v>
      </c>
      <c r="L45" s="10">
        <f>INDEX(DriversGams!$A$5:$AN$23,MATCH(Drivers!$A45,DriversGams!$A$5:$A$23,0),MATCH(Drivers!L$3,DriversGams!$A$5:$AN$5,0))</f>
        <v>95.03041242813778</v>
      </c>
      <c r="M45" s="10">
        <f>INDEX(DriversGams!$A$5:$AN$23,MATCH(Drivers!$A45,DriversGams!$A$5:$A$23,0),MATCH(Drivers!M$3,DriversGams!$A$5:$AN$5,0))</f>
        <v>97.485838278771098</v>
      </c>
      <c r="N45" s="10">
        <f>INDEX(DriversGams!$A$5:$AN$23,MATCH(Drivers!$A45,DriversGams!$A$5:$A$23,0),MATCH(Drivers!N$3,DriversGams!$A$5:$AN$5,0))</f>
        <v>99.77593398947829</v>
      </c>
      <c r="O45" s="10">
        <f>INDEX(DriversGams!$A$5:$AN$23,MATCH(Drivers!$A45,DriversGams!$A$5:$A$23,0),MATCH(Drivers!O$3,DriversGams!$A$5:$AN$5,0))</f>
        <v>102.1635426368112</v>
      </c>
      <c r="P45" s="10">
        <f>INDEX(DriversGams!$A$5:$AN$23,MATCH(Drivers!$A45,DriversGams!$A$5:$A$23,0),MATCH(Drivers!P$3,DriversGams!$A$5:$AN$5,0))</f>
        <v>104.60035225495045</v>
      </c>
      <c r="Q45" s="10">
        <f>INDEX(DriversGams!$A$5:$AN$23,MATCH(Drivers!$A45,DriversGams!$A$5:$A$23,0),MATCH(Drivers!Q$3,DriversGams!$A$5:$AN$5,0))</f>
        <v>107.07694947006603</v>
      </c>
      <c r="R45" s="10">
        <f>INDEX(DriversGams!$A$5:$AN$23,MATCH(Drivers!$A45,DriversGams!$A$5:$A$23,0),MATCH(Drivers!R$3,DriversGams!$A$5:$AN$5,0))</f>
        <v>109.49041679677798</v>
      </c>
      <c r="S45" s="10">
        <f>INDEX(DriversGams!$A$5:$AN$23,MATCH(Drivers!$A45,DriversGams!$A$5:$A$23,0),MATCH(Drivers!S$3,DriversGams!$A$5:$AN$5,0))</f>
        <v>112.02696547098452</v>
      </c>
      <c r="T45" s="10">
        <f>INDEX(DriversGams!$A$5:$AN$23,MATCH(Drivers!$A45,DriversGams!$A$5:$A$23,0),MATCH(Drivers!T$3,DriversGams!$A$5:$AN$5,0))</f>
        <v>114.5350089727569</v>
      </c>
      <c r="U45" s="10">
        <f>INDEX(DriversGams!$A$5:$AN$23,MATCH(Drivers!$A45,DriversGams!$A$5:$A$23,0),MATCH(Drivers!U$3,DriversGams!$A$5:$AN$5,0))</f>
        <v>116.72534002734352</v>
      </c>
      <c r="V45" s="10">
        <f>INDEX(DriversGams!$A$5:$AN$23,MATCH(Drivers!$A45,DriversGams!$A$5:$A$23,0),MATCH(Drivers!V$3,DriversGams!$A$5:$AN$5,0))</f>
        <v>119.41291133682695</v>
      </c>
      <c r="W45" s="10">
        <f>INDEX(DriversGams!$A$5:$AN$23,MATCH(Drivers!$A45,DriversGams!$A$5:$A$23,0),MATCH(Drivers!W$3,DriversGams!$A$5:$AN$5,0))</f>
        <v>122.13561690535352</v>
      </c>
      <c r="X45" s="10">
        <f>INDEX(DriversGams!$A$5:$AN$23,MATCH(Drivers!$A45,DriversGams!$A$5:$A$23,0),MATCH(Drivers!X$3,DriversGams!$A$5:$AN$5,0))</f>
        <v>124.73806971931842</v>
      </c>
      <c r="Y45" s="10">
        <f>INDEX(DriversGams!$A$5:$AN$23,MATCH(Drivers!$A45,DriversGams!$A$5:$A$23,0),MATCH(Drivers!Y$3,DriversGams!$A$5:$AN$5,0))</f>
        <v>127.26382097220295</v>
      </c>
      <c r="Z45" s="10">
        <f>INDEX(DriversGams!$A$5:$AN$23,MATCH(Drivers!$A45,DriversGams!$A$5:$A$23,0),MATCH(Drivers!Z$3,DriversGams!$A$5:$AN$5,0))</f>
        <v>130.22505419824279</v>
      </c>
      <c r="AA45" s="10">
        <f>INDEX(DriversGams!$A$5:$AN$23,MATCH(Drivers!$A45,DriversGams!$A$5:$A$23,0),MATCH(Drivers!AA$3,DriversGams!$A$5:$AN$5,0))</f>
        <v>132.95638539516673</v>
      </c>
      <c r="AB45" s="10">
        <f>INDEX(DriversGams!$A$5:$AN$23,MATCH(Drivers!$A45,DriversGams!$A$5:$A$23,0),MATCH(Drivers!AB$3,DriversGams!$A$5:$AN$5,0))</f>
        <v>135.74521610666449</v>
      </c>
      <c r="AC45" s="10">
        <f>INDEX(DriversGams!$A$5:$AN$23,MATCH(Drivers!$A45,DriversGams!$A$5:$A$23,0),MATCH(Drivers!AC$3,DriversGams!$A$5:$AN$5,0))</f>
        <v>138.39843779341157</v>
      </c>
      <c r="AD45" s="10">
        <f>INDEX(DriversGams!$A$5:$AN$23,MATCH(Drivers!$A45,DriversGams!$A$5:$A$23,0),MATCH(Drivers!AD$3,DriversGams!$A$5:$AN$5,0))</f>
        <v>141.11496840750539</v>
      </c>
      <c r="AE45" s="10">
        <f>INDEX(DriversGams!$A$5:$AN$23,MATCH(Drivers!$A45,DriversGams!$A$5:$A$23,0),MATCH(Drivers!AE$3,DriversGams!$A$5:$AN$5,0))</f>
        <v>143.96077026055309</v>
      </c>
      <c r="AF45" s="10">
        <f>INDEX(DriversGams!$A$5:$AN$23,MATCH(Drivers!$A45,DriversGams!$A$5:$A$23,0),MATCH(Drivers!AF$3,DriversGams!$A$5:$AN$5,0))</f>
        <v>159.46543030187945</v>
      </c>
      <c r="AG45" s="10">
        <f>INDEX(DriversGams!$A$5:$AN$23,MATCH(Drivers!$A45,DriversGams!$A$5:$A$23,0),MATCH(Drivers!AG$3,DriversGams!$A$5:$AN$5,0))</f>
        <v>176.11001666062612</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1.3639597438124391E-4</v>
      </c>
      <c r="E46" s="10">
        <f>INDEX(DriversGams!$A$5:$AN$23,MATCH(Drivers!$A46,DriversGams!$A$5:$A$23,0),MATCH(Drivers!E$3,DriversGams!$A$5:$AN$5,0))</f>
        <v>1.4782778941609218E-4</v>
      </c>
      <c r="F46" s="10">
        <f>INDEX(DriversGams!$A$5:$AN$23,MATCH(Drivers!$A46,DriversGams!$A$5:$A$23,0),MATCH(Drivers!F$3,DriversGams!$A$5:$AN$5,0))</f>
        <v>1.433373755900728E-4</v>
      </c>
      <c r="G46" s="10">
        <f>INDEX(DriversGams!$A$5:$AN$23,MATCH(Drivers!$A46,DriversGams!$A$5:$A$23,0),MATCH(Drivers!G$3,DriversGams!$A$5:$AN$5,0))</f>
        <v>1.4102836937202948E-4</v>
      </c>
      <c r="H46" s="10">
        <f>INDEX(DriversGams!$A$5:$AN$23,MATCH(Drivers!$A46,DriversGams!$A$5:$A$23,0),MATCH(Drivers!H$3,DriversGams!$A$5:$AN$5,0))</f>
        <v>1.3573729608291313E-4</v>
      </c>
      <c r="I46" s="10">
        <f>INDEX(DriversGams!$A$5:$AN$23,MATCH(Drivers!$A46,DriversGams!$A$5:$A$23,0),MATCH(Drivers!I$3,DriversGams!$A$5:$AN$5,0))</f>
        <v>1.4250803609018416E-4</v>
      </c>
      <c r="J46" s="10">
        <f>INDEX(DriversGams!$A$5:$AN$23,MATCH(Drivers!$A46,DriversGams!$A$5:$A$23,0),MATCH(Drivers!J$3,DriversGams!$A$5:$AN$5,0))</f>
        <v>1.4349767581431678E-4</v>
      </c>
      <c r="K46" s="10">
        <f>INDEX(DriversGams!$A$5:$AN$23,MATCH(Drivers!$A46,DriversGams!$A$5:$A$23,0),MATCH(Drivers!K$3,DriversGams!$A$5:$AN$5,0))</f>
        <v>1.1077458554618781E-4</v>
      </c>
      <c r="L46" s="10">
        <f>INDEX(DriversGams!$A$5:$AN$23,MATCH(Drivers!$A46,DriversGams!$A$5:$A$23,0),MATCH(Drivers!L$3,DriversGams!$A$5:$AN$5,0))</f>
        <v>1.2272309954097676E-4</v>
      </c>
      <c r="M46" s="10">
        <f>INDEX(DriversGams!$A$5:$AN$23,MATCH(Drivers!$A46,DriversGams!$A$5:$A$23,0),MATCH(Drivers!M$3,DriversGams!$A$5:$AN$5,0))</f>
        <v>1.265790961958254E-4</v>
      </c>
      <c r="N46" s="10">
        <f>INDEX(DriversGams!$A$5:$AN$23,MATCH(Drivers!$A46,DriversGams!$A$5:$A$23,0),MATCH(Drivers!N$3,DriversGams!$A$5:$AN$5,0))</f>
        <v>1.3088259036532032E-4</v>
      </c>
      <c r="O46" s="10">
        <f>INDEX(DriversGams!$A$5:$AN$23,MATCH(Drivers!$A46,DriversGams!$A$5:$A$23,0),MATCH(Drivers!O$3,DriversGams!$A$5:$AN$5,0))</f>
        <v>1.3647595294192876E-4</v>
      </c>
      <c r="P46" s="10">
        <f>INDEX(DriversGams!$A$5:$AN$23,MATCH(Drivers!$A46,DriversGams!$A$5:$A$23,0),MATCH(Drivers!P$3,DriversGams!$A$5:$AN$5,0))</f>
        <v>1.4444262285271943E-4</v>
      </c>
      <c r="Q46" s="10">
        <f>INDEX(DriversGams!$A$5:$AN$23,MATCH(Drivers!$A46,DriversGams!$A$5:$A$23,0),MATCH(Drivers!Q$3,DriversGams!$A$5:$AN$5,0))</f>
        <v>1.4909047543167897E-4</v>
      </c>
      <c r="R46" s="10">
        <f>INDEX(DriversGams!$A$5:$AN$23,MATCH(Drivers!$A46,DriversGams!$A$5:$A$23,0),MATCH(Drivers!R$3,DriversGams!$A$5:$AN$5,0))</f>
        <v>1.5384452910483781E-4</v>
      </c>
      <c r="S46" s="10">
        <f>INDEX(DriversGams!$A$5:$AN$23,MATCH(Drivers!$A46,DriversGams!$A$5:$A$23,0),MATCH(Drivers!S$3,DriversGams!$A$5:$AN$5,0))</f>
        <v>1.5903968594170402E-4</v>
      </c>
      <c r="T46" s="10">
        <f>INDEX(DriversGams!$A$5:$AN$23,MATCH(Drivers!$A46,DriversGams!$A$5:$A$23,0),MATCH(Drivers!T$3,DriversGams!$A$5:$AN$5,0))</f>
        <v>1.2376511719270039E-4</v>
      </c>
      <c r="U46" s="10">
        <f>INDEX(DriversGams!$A$5:$AN$23,MATCH(Drivers!$A46,DriversGams!$A$5:$A$23,0),MATCH(Drivers!U$3,DriversGams!$A$5:$AN$5,0))</f>
        <v>1.2376511719270041E-4</v>
      </c>
      <c r="V46" s="10">
        <f>INDEX(DriversGams!$A$5:$AN$23,MATCH(Drivers!$A46,DriversGams!$A$5:$A$23,0),MATCH(Drivers!V$3,DriversGams!$A$5:$AN$5,0))</f>
        <v>1.2376511719270044E-4</v>
      </c>
      <c r="W46" s="10">
        <f>INDEX(DriversGams!$A$5:$AN$23,MATCH(Drivers!$A46,DriversGams!$A$5:$A$23,0),MATCH(Drivers!W$3,DriversGams!$A$5:$AN$5,0))</f>
        <v>1.2376511719270041E-4</v>
      </c>
      <c r="X46" s="10">
        <f>INDEX(DriversGams!$A$5:$AN$23,MATCH(Drivers!$A46,DriversGams!$A$5:$A$23,0),MATCH(Drivers!X$3,DriversGams!$A$5:$AN$5,0))</f>
        <v>1.2376511719270041E-4</v>
      </c>
      <c r="Y46" s="10">
        <f>INDEX(DriversGams!$A$5:$AN$23,MATCH(Drivers!$A46,DriversGams!$A$5:$A$23,0),MATCH(Drivers!Y$3,DriversGams!$A$5:$AN$5,0))</f>
        <v>1.2376511719270041E-4</v>
      </c>
      <c r="Z46" s="10">
        <f>INDEX(DriversGams!$A$5:$AN$23,MATCH(Drivers!$A46,DriversGams!$A$5:$A$23,0),MATCH(Drivers!Z$3,DriversGams!$A$5:$AN$5,0))</f>
        <v>1.2376511719270041E-4</v>
      </c>
      <c r="AA46" s="10">
        <f>INDEX(DriversGams!$A$5:$AN$23,MATCH(Drivers!$A46,DriversGams!$A$5:$A$23,0),MATCH(Drivers!AA$3,DriversGams!$A$5:$AN$5,0))</f>
        <v>1.2376511719270047E-4</v>
      </c>
      <c r="AB46" s="10">
        <f>INDEX(DriversGams!$A$5:$AN$23,MATCH(Drivers!$A46,DriversGams!$A$5:$A$23,0),MATCH(Drivers!AB$3,DriversGams!$A$5:$AN$5,0))</f>
        <v>1.2376511719270047E-4</v>
      </c>
      <c r="AC46" s="10">
        <f>INDEX(DriversGams!$A$5:$AN$23,MATCH(Drivers!$A46,DriversGams!$A$5:$A$23,0),MATCH(Drivers!AC$3,DriversGams!$A$5:$AN$5,0))</f>
        <v>1.2376511719270041E-4</v>
      </c>
      <c r="AD46" s="10">
        <f>INDEX(DriversGams!$A$5:$AN$23,MATCH(Drivers!$A46,DriversGams!$A$5:$A$23,0),MATCH(Drivers!AD$3,DriversGams!$A$5:$AN$5,0))</f>
        <v>1.2376511719270041E-4</v>
      </c>
      <c r="AE46" s="10">
        <f>INDEX(DriversGams!$A$5:$AN$23,MATCH(Drivers!$A46,DriversGams!$A$5:$A$23,0),MATCH(Drivers!AE$3,DriversGams!$A$5:$AN$5,0))</f>
        <v>1.2376511719270039E-4</v>
      </c>
      <c r="AF46" s="10">
        <f>INDEX(DriversGams!$A$5:$AN$23,MATCH(Drivers!$A46,DriversGams!$A$5:$A$23,0),MATCH(Drivers!AF$3,DriversGams!$A$5:$AN$5,0))</f>
        <v>1.2376511719270058E-4</v>
      </c>
      <c r="AG46" s="10">
        <f>INDEX(DriversGams!$A$5:$AN$23,MATCH(Drivers!$A46,DriversGams!$A$5:$A$23,0),MATCH(Drivers!AG$3,DriversGams!$A$5:$AN$5,0))</f>
        <v>1.2376511719270052E-4</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13.899973861744526</v>
      </c>
      <c r="E47" s="10">
        <f>INDEX(DriversGams!$A$5:$AN$23,MATCH(Drivers!$A47,DriversGams!$A$5:$A$23,0),MATCH(Drivers!E$3,DriversGams!$A$5:$AN$5,0))</f>
        <v>14.241400522629307</v>
      </c>
      <c r="F47" s="10">
        <f>INDEX(DriversGams!$A$5:$AN$23,MATCH(Drivers!$A47,DriversGams!$A$5:$A$23,0),MATCH(Drivers!F$3,DriversGams!$A$5:$AN$5,0))</f>
        <v>14.660228740858253</v>
      </c>
      <c r="G47" s="10">
        <f>INDEX(DriversGams!$A$5:$AN$23,MATCH(Drivers!$A47,DriversGams!$A$5:$A$23,0),MATCH(Drivers!G$3,DriversGams!$A$5:$AN$5,0))</f>
        <v>14.734307821369407</v>
      </c>
      <c r="H47" s="10">
        <f>INDEX(DriversGams!$A$5:$AN$23,MATCH(Drivers!$A47,DriversGams!$A$5:$A$23,0),MATCH(Drivers!H$3,DriversGams!$A$5:$AN$5,0))</f>
        <v>14.820136538356026</v>
      </c>
      <c r="I47" s="10">
        <f>INDEX(DriversGams!$A$5:$AN$23,MATCH(Drivers!$A47,DriversGams!$A$5:$A$23,0),MATCH(Drivers!I$3,DriversGams!$A$5:$AN$5,0))</f>
        <v>14.834474809054743</v>
      </c>
      <c r="J47" s="10">
        <f>INDEX(DriversGams!$A$5:$AN$23,MATCH(Drivers!$A47,DriversGams!$A$5:$A$23,0),MATCH(Drivers!J$3,DriversGams!$A$5:$AN$5,0))</f>
        <v>14.739267553174583</v>
      </c>
      <c r="K47" s="10">
        <f>INDEX(DriversGams!$A$5:$AN$23,MATCH(Drivers!$A47,DriversGams!$A$5:$A$23,0),MATCH(Drivers!K$3,DriversGams!$A$5:$AN$5,0))</f>
        <v>12.850963128301911</v>
      </c>
      <c r="L47" s="10">
        <f>INDEX(DriversGams!$A$5:$AN$23,MATCH(Drivers!$A47,DriversGams!$A$5:$A$23,0),MATCH(Drivers!L$3,DriversGams!$A$5:$AN$5,0))</f>
        <v>13.194214531253461</v>
      </c>
      <c r="M47" s="10">
        <f>INDEX(DriversGams!$A$5:$AN$23,MATCH(Drivers!$A47,DriversGams!$A$5:$A$23,0),MATCH(Drivers!M$3,DriversGams!$A$5:$AN$5,0))</f>
        <v>13.463306784285843</v>
      </c>
      <c r="N47" s="10">
        <f>INDEX(DriversGams!$A$5:$AN$23,MATCH(Drivers!$A47,DriversGams!$A$5:$A$23,0),MATCH(Drivers!N$3,DriversGams!$A$5:$AN$5,0))</f>
        <v>13.76702952833095</v>
      </c>
      <c r="O47" s="10">
        <f>INDEX(DriversGams!$A$5:$AN$23,MATCH(Drivers!$A47,DriversGams!$A$5:$A$23,0),MATCH(Drivers!O$3,DriversGams!$A$5:$AN$5,0))</f>
        <v>14.094770559289131</v>
      </c>
      <c r="P47" s="10">
        <f>INDEX(DriversGams!$A$5:$AN$23,MATCH(Drivers!$A47,DriversGams!$A$5:$A$23,0),MATCH(Drivers!P$3,DriversGams!$A$5:$AN$5,0))</f>
        <v>14.441316908885499</v>
      </c>
      <c r="Q47" s="10">
        <f>INDEX(DriversGams!$A$5:$AN$23,MATCH(Drivers!$A47,DriversGams!$A$5:$A$23,0),MATCH(Drivers!Q$3,DriversGams!$A$5:$AN$5,0))</f>
        <v>14.774137977640024</v>
      </c>
      <c r="R47" s="10">
        <f>INDEX(DriversGams!$A$5:$AN$23,MATCH(Drivers!$A47,DriversGams!$A$5:$A$23,0),MATCH(Drivers!R$3,DriversGams!$A$5:$AN$5,0))</f>
        <v>15.111490993070266</v>
      </c>
      <c r="S47" s="10">
        <f>INDEX(DriversGams!$A$5:$AN$23,MATCH(Drivers!$A47,DriversGams!$A$5:$A$23,0),MATCH(Drivers!S$3,DriversGams!$A$5:$AN$5,0))</f>
        <v>15.48015276320328</v>
      </c>
      <c r="T47" s="10">
        <f>INDEX(DriversGams!$A$5:$AN$23,MATCH(Drivers!$A47,DriversGams!$A$5:$A$23,0),MATCH(Drivers!T$3,DriversGams!$A$5:$AN$5,0))</f>
        <v>15.903436587208263</v>
      </c>
      <c r="U47" s="10">
        <f>INDEX(DriversGams!$A$5:$AN$23,MATCH(Drivers!$A47,DriversGams!$A$5:$A$23,0),MATCH(Drivers!U$3,DriversGams!$A$5:$AN$5,0))</f>
        <v>16.2345529006253</v>
      </c>
      <c r="V47" s="10">
        <f>INDEX(DriversGams!$A$5:$AN$23,MATCH(Drivers!$A47,DriversGams!$A$5:$A$23,0),MATCH(Drivers!V$3,DriversGams!$A$5:$AN$5,0))</f>
        <v>16.68332773177854</v>
      </c>
      <c r="W47" s="10">
        <f>INDEX(DriversGams!$A$5:$AN$23,MATCH(Drivers!$A47,DriversGams!$A$5:$A$23,0),MATCH(Drivers!W$3,DriversGams!$A$5:$AN$5,0))</f>
        <v>17.177801343588126</v>
      </c>
      <c r="X47" s="10">
        <f>INDEX(DriversGams!$A$5:$AN$23,MATCH(Drivers!$A47,DriversGams!$A$5:$A$23,0),MATCH(Drivers!X$3,DriversGams!$A$5:$AN$5,0))</f>
        <v>17.632404747738843</v>
      </c>
      <c r="Y47" s="10">
        <f>INDEX(DriversGams!$A$5:$AN$23,MATCH(Drivers!$A47,DriversGams!$A$5:$A$23,0),MATCH(Drivers!Y$3,DriversGams!$A$5:$AN$5,0))</f>
        <v>18.108047442152905</v>
      </c>
      <c r="Z47" s="10">
        <f>INDEX(DriversGams!$A$5:$AN$23,MATCH(Drivers!$A47,DriversGams!$A$5:$A$23,0),MATCH(Drivers!Z$3,DriversGams!$A$5:$AN$5,0))</f>
        <v>18.687220599592028</v>
      </c>
      <c r="AA47" s="10">
        <f>INDEX(DriversGams!$A$5:$AN$23,MATCH(Drivers!$A47,DriversGams!$A$5:$A$23,0),MATCH(Drivers!AA$3,DriversGams!$A$5:$AN$5,0))</f>
        <v>19.123335619478652</v>
      </c>
      <c r="AB47" s="10">
        <f>INDEX(DriversGams!$A$5:$AN$23,MATCH(Drivers!$A47,DriversGams!$A$5:$A$23,0),MATCH(Drivers!AB$3,DriversGams!$A$5:$AN$5,0))</f>
        <v>19.574212861738804</v>
      </c>
      <c r="AC47" s="10">
        <f>INDEX(DriversGams!$A$5:$AN$23,MATCH(Drivers!$A47,DriversGams!$A$5:$A$23,0),MATCH(Drivers!AC$3,DriversGams!$A$5:$AN$5,0))</f>
        <v>20.016445254151499</v>
      </c>
      <c r="AD47" s="10">
        <f>INDEX(DriversGams!$A$5:$AN$23,MATCH(Drivers!$A47,DriversGams!$A$5:$A$23,0),MATCH(Drivers!AD$3,DriversGams!$A$5:$AN$5,0))</f>
        <v>20.474336821456458</v>
      </c>
      <c r="AE47" s="10">
        <f>INDEX(DriversGams!$A$5:$AN$23,MATCH(Drivers!$A47,DriversGams!$A$5:$A$23,0),MATCH(Drivers!AE$3,DriversGams!$A$5:$AN$5,0))</f>
        <v>20.962217277389243</v>
      </c>
      <c r="AF47" s="10">
        <f>INDEX(DriversGams!$A$5:$AN$23,MATCH(Drivers!$A47,DriversGams!$A$5:$A$23,0),MATCH(Drivers!AF$3,DriversGams!$A$5:$AN$5,0))</f>
        <v>23.667355045881628</v>
      </c>
      <c r="AG47" s="10">
        <f>INDEX(DriversGams!$A$5:$AN$23,MATCH(Drivers!$A47,DriversGams!$A$5:$A$23,0),MATCH(Drivers!AG$3,DriversGams!$A$5:$AN$5,0))</f>
        <v>26.682114624908355</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211.2700110992823</v>
      </c>
      <c r="E48" s="10">
        <f>INDEX(DriversGams!$A$5:$AN$23,MATCH(Drivers!$A48,DriversGams!$A$5:$A$23,0),MATCH(Drivers!E$3,DriversGams!$A$5:$AN$5,0))</f>
        <v>212.6655009618502</v>
      </c>
      <c r="F48" s="10">
        <f>INDEX(DriversGams!$A$5:$AN$23,MATCH(Drivers!$A48,DriversGams!$A$5:$A$23,0),MATCH(Drivers!F$3,DriversGams!$A$5:$AN$5,0))</f>
        <v>219.65714422943788</v>
      </c>
      <c r="G48" s="10">
        <f>INDEX(DriversGams!$A$5:$AN$23,MATCH(Drivers!$A48,DriversGams!$A$5:$A$23,0),MATCH(Drivers!G$3,DriversGams!$A$5:$AN$5,0))</f>
        <v>216.49078103790811</v>
      </c>
      <c r="H48" s="10">
        <f>INDEX(DriversGams!$A$5:$AN$23,MATCH(Drivers!$A48,DriversGams!$A$5:$A$23,0),MATCH(Drivers!H$3,DriversGams!$A$5:$AN$5,0))</f>
        <v>222.77267087886864</v>
      </c>
      <c r="I48" s="10">
        <f>INDEX(DriversGams!$A$5:$AN$23,MATCH(Drivers!$A48,DriversGams!$A$5:$A$23,0),MATCH(Drivers!I$3,DriversGams!$A$5:$AN$5,0))</f>
        <v>221.2538387586481</v>
      </c>
      <c r="J48" s="10">
        <f>INDEX(DriversGams!$A$5:$AN$23,MATCH(Drivers!$A48,DriversGams!$A$5:$A$23,0),MATCH(Drivers!J$3,DriversGams!$A$5:$AN$5,0))</f>
        <v>218.49393691475751</v>
      </c>
      <c r="K48" s="10">
        <f>INDEX(DriversGams!$A$5:$AN$23,MATCH(Drivers!$A48,DriversGams!$A$5:$A$23,0),MATCH(Drivers!K$3,DriversGams!$A$5:$AN$5,0))</f>
        <v>200.31349989514737</v>
      </c>
      <c r="L48" s="10">
        <f>INDEX(DriversGams!$A$5:$AN$23,MATCH(Drivers!$A48,DriversGams!$A$5:$A$23,0),MATCH(Drivers!L$3,DriversGams!$A$5:$AN$5,0))</f>
        <v>203.22082571680417</v>
      </c>
      <c r="M48" s="10">
        <f>INDEX(DriversGams!$A$5:$AN$23,MATCH(Drivers!$A48,DriversGams!$A$5:$A$23,0),MATCH(Drivers!M$3,DriversGams!$A$5:$AN$5,0))</f>
        <v>206.04503931752927</v>
      </c>
      <c r="N48" s="10">
        <f>INDEX(DriversGams!$A$5:$AN$23,MATCH(Drivers!$A48,DriversGams!$A$5:$A$23,0),MATCH(Drivers!N$3,DriversGams!$A$5:$AN$5,0))</f>
        <v>209.17533429709937</v>
      </c>
      <c r="O48" s="10">
        <f>INDEX(DriversGams!$A$5:$AN$23,MATCH(Drivers!$A48,DriversGams!$A$5:$A$23,0),MATCH(Drivers!O$3,DriversGams!$A$5:$AN$5,0))</f>
        <v>212.70008965049607</v>
      </c>
      <c r="P48" s="10">
        <f>INDEX(DriversGams!$A$5:$AN$23,MATCH(Drivers!$A48,DriversGams!$A$5:$A$23,0),MATCH(Drivers!P$3,DriversGams!$A$5:$AN$5,0))</f>
        <v>216.19285695376888</v>
      </c>
      <c r="Q48" s="10">
        <f>INDEX(DriversGams!$A$5:$AN$23,MATCH(Drivers!$A48,DriversGams!$A$5:$A$23,0),MATCH(Drivers!Q$3,DriversGams!$A$5:$AN$5,0))</f>
        <v>220.13897245284642</v>
      </c>
      <c r="R48" s="10">
        <f>INDEX(DriversGams!$A$5:$AN$23,MATCH(Drivers!$A48,DriversGams!$A$5:$A$23,0),MATCH(Drivers!R$3,DriversGams!$A$5:$AN$5,0))</f>
        <v>224.09500011180839</v>
      </c>
      <c r="S48" s="10">
        <f>INDEX(DriversGams!$A$5:$AN$23,MATCH(Drivers!$A48,DriversGams!$A$5:$A$23,0),MATCH(Drivers!S$3,DriversGams!$A$5:$AN$5,0))</f>
        <v>228.49727535493759</v>
      </c>
      <c r="T48" s="10">
        <f>INDEX(DriversGams!$A$5:$AN$23,MATCH(Drivers!$A48,DriversGams!$A$5:$A$23,0),MATCH(Drivers!T$3,DriversGams!$A$5:$AN$5,0))</f>
        <v>233.65217893638649</v>
      </c>
      <c r="U48" s="10">
        <f>INDEX(DriversGams!$A$5:$AN$23,MATCH(Drivers!$A48,DriversGams!$A$5:$A$23,0),MATCH(Drivers!U$3,DriversGams!$A$5:$AN$5,0))</f>
        <v>238.16471989379443</v>
      </c>
      <c r="V48" s="10">
        <f>INDEX(DriversGams!$A$5:$AN$23,MATCH(Drivers!$A48,DriversGams!$A$5:$A$23,0),MATCH(Drivers!V$3,DriversGams!$A$5:$AN$5,0))</f>
        <v>244.02805015212999</v>
      </c>
      <c r="W48" s="10">
        <f>INDEX(DriversGams!$A$5:$AN$23,MATCH(Drivers!$A48,DriversGams!$A$5:$A$23,0),MATCH(Drivers!W$3,DriversGams!$A$5:$AN$5,0))</f>
        <v>250.54508009252402</v>
      </c>
      <c r="X48" s="10">
        <f>INDEX(DriversGams!$A$5:$AN$23,MATCH(Drivers!$A48,DriversGams!$A$5:$A$23,0),MATCH(Drivers!X$3,DriversGams!$A$5:$AN$5,0))</f>
        <v>257.12210961450603</v>
      </c>
      <c r="Y48" s="10">
        <f>INDEX(DriversGams!$A$5:$AN$23,MATCH(Drivers!$A48,DriversGams!$A$5:$A$23,0),MATCH(Drivers!Y$3,DriversGams!$A$5:$AN$5,0))</f>
        <v>263.79765227613524</v>
      </c>
      <c r="Z48" s="10">
        <f>INDEX(DriversGams!$A$5:$AN$23,MATCH(Drivers!$A48,DriversGams!$A$5:$A$23,0),MATCH(Drivers!Z$3,DriversGams!$A$5:$AN$5,0))</f>
        <v>272.00142752639778</v>
      </c>
      <c r="AA48" s="10">
        <f>INDEX(DriversGams!$A$5:$AN$23,MATCH(Drivers!$A48,DriversGams!$A$5:$A$23,0),MATCH(Drivers!AA$3,DriversGams!$A$5:$AN$5,0))</f>
        <v>279.41383286232161</v>
      </c>
      <c r="AB48" s="10">
        <f>INDEX(DriversGams!$A$5:$AN$23,MATCH(Drivers!$A48,DriversGams!$A$5:$A$23,0),MATCH(Drivers!AB$3,DriversGams!$A$5:$AN$5,0))</f>
        <v>286.93308960844996</v>
      </c>
      <c r="AC48" s="10">
        <f>INDEX(DriversGams!$A$5:$AN$23,MATCH(Drivers!$A48,DriversGams!$A$5:$A$23,0),MATCH(Drivers!AC$3,DriversGams!$A$5:$AN$5,0))</f>
        <v>294.21123044543191</v>
      </c>
      <c r="AD48" s="10">
        <f>INDEX(DriversGams!$A$5:$AN$23,MATCH(Drivers!$A48,DriversGams!$A$5:$A$23,0),MATCH(Drivers!AD$3,DriversGams!$A$5:$AN$5,0))</f>
        <v>301.65537999466676</v>
      </c>
      <c r="AE48" s="10">
        <f>INDEX(DriversGams!$A$5:$AN$23,MATCH(Drivers!$A48,DriversGams!$A$5:$A$23,0),MATCH(Drivers!AE$3,DriversGams!$A$5:$AN$5,0))</f>
        <v>309.46142024394663</v>
      </c>
      <c r="AF48" s="10">
        <f>INDEX(DriversGams!$A$5:$AN$23,MATCH(Drivers!$A48,DriversGams!$A$5:$A$23,0),MATCH(Drivers!AF$3,DriversGams!$A$5:$AN$5,0))</f>
        <v>350.13524625780695</v>
      </c>
      <c r="AG48" s="10">
        <f>INDEX(DriversGams!$A$5:$AN$23,MATCH(Drivers!$A48,DriversGams!$A$5:$A$23,0),MATCH(Drivers!AG$3,DriversGams!$A$5:$AN$5,0))</f>
        <v>394.20982945516573</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8.5007203734218884</v>
      </c>
      <c r="E49" s="10">
        <f>INDEX(DriversGams!$A$5:$AN$23,MATCH(Drivers!$A49,DriversGams!$A$5:$A$23,0),MATCH(Drivers!E$3,DriversGams!$A$5:$AN$5,0))</f>
        <v>7.7653014266725382</v>
      </c>
      <c r="F49" s="10">
        <f>INDEX(DriversGams!$A$5:$AN$23,MATCH(Drivers!$A49,DriversGams!$A$5:$A$23,0),MATCH(Drivers!F$3,DriversGams!$A$5:$AN$5,0))</f>
        <v>7.8585582183696561</v>
      </c>
      <c r="G49" s="10">
        <f>INDEX(DriversGams!$A$5:$AN$23,MATCH(Drivers!$A49,DriversGams!$A$5:$A$23,0),MATCH(Drivers!G$3,DriversGams!$A$5:$AN$5,0))</f>
        <v>7.6166575811777113</v>
      </c>
      <c r="H49" s="10">
        <f>INDEX(DriversGams!$A$5:$AN$23,MATCH(Drivers!$A49,DriversGams!$A$5:$A$23,0),MATCH(Drivers!H$3,DriversGams!$A$5:$AN$5,0))</f>
        <v>7.2676899905857173</v>
      </c>
      <c r="I49" s="10">
        <f>INDEX(DriversGams!$A$5:$AN$23,MATCH(Drivers!$A49,DriversGams!$A$5:$A$23,0),MATCH(Drivers!I$3,DriversGams!$A$5:$AN$5,0))</f>
        <v>7.0928076077901956</v>
      </c>
      <c r="J49" s="10">
        <f>INDEX(DriversGams!$A$5:$AN$23,MATCH(Drivers!$A49,DriversGams!$A$5:$A$23,0),MATCH(Drivers!J$3,DriversGams!$A$5:$AN$5,0))</f>
        <v>6.7895805384473107</v>
      </c>
      <c r="K49" s="10">
        <f>INDEX(DriversGams!$A$5:$AN$23,MATCH(Drivers!$A49,DriversGams!$A$5:$A$23,0),MATCH(Drivers!K$3,DriversGams!$A$5:$AN$5,0))</f>
        <v>5.5395441341179819</v>
      </c>
      <c r="L49" s="10">
        <f>INDEX(DriversGams!$A$5:$AN$23,MATCH(Drivers!$A49,DriversGams!$A$5:$A$23,0),MATCH(Drivers!L$3,DriversGams!$A$5:$AN$5,0))</f>
        <v>5.6650824418180408</v>
      </c>
      <c r="M49" s="10">
        <f>INDEX(DriversGams!$A$5:$AN$23,MATCH(Drivers!$A49,DriversGams!$A$5:$A$23,0),MATCH(Drivers!M$3,DriversGams!$A$5:$AN$5,0))</f>
        <v>5.7151179539530679</v>
      </c>
      <c r="N49" s="10">
        <f>INDEX(DriversGams!$A$5:$AN$23,MATCH(Drivers!$A49,DriversGams!$A$5:$A$23,0),MATCH(Drivers!N$3,DriversGams!$A$5:$AN$5,0))</f>
        <v>5.7834214959080672</v>
      </c>
      <c r="O49" s="10">
        <f>INDEX(DriversGams!$A$5:$AN$23,MATCH(Drivers!$A49,DriversGams!$A$5:$A$23,0),MATCH(Drivers!O$3,DriversGams!$A$5:$AN$5,0))</f>
        <v>5.891744250290798</v>
      </c>
      <c r="P49" s="10">
        <f>INDEX(DriversGams!$A$5:$AN$23,MATCH(Drivers!$A49,DriversGams!$A$5:$A$23,0),MATCH(Drivers!P$3,DriversGams!$A$5:$AN$5,0))</f>
        <v>6.0386177502028104</v>
      </c>
      <c r="Q49" s="10">
        <f>INDEX(DriversGams!$A$5:$AN$23,MATCH(Drivers!$A49,DriversGams!$A$5:$A$23,0),MATCH(Drivers!Q$3,DriversGams!$A$5:$AN$5,0))</f>
        <v>6.1810468439326582</v>
      </c>
      <c r="R49" s="10">
        <f>INDEX(DriversGams!$A$5:$AN$23,MATCH(Drivers!$A49,DriversGams!$A$5:$A$23,0),MATCH(Drivers!R$3,DriversGams!$A$5:$AN$5,0))</f>
        <v>6.3307968903523228</v>
      </c>
      <c r="S49" s="10">
        <f>INDEX(DriversGams!$A$5:$AN$23,MATCH(Drivers!$A49,DriversGams!$A$5:$A$23,0),MATCH(Drivers!S$3,DriversGams!$A$5:$AN$5,0))</f>
        <v>6.5005469605789363</v>
      </c>
      <c r="T49" s="10">
        <f>INDEX(DriversGams!$A$5:$AN$23,MATCH(Drivers!$A49,DriversGams!$A$5:$A$23,0),MATCH(Drivers!T$3,DriversGams!$A$5:$AN$5,0))</f>
        <v>6.7469701193181173</v>
      </c>
      <c r="U49" s="10">
        <f>INDEX(DriversGams!$A$5:$AN$23,MATCH(Drivers!$A49,DriversGams!$A$5:$A$23,0),MATCH(Drivers!U$3,DriversGams!$A$5:$AN$5,0))</f>
        <v>6.9645438930507204</v>
      </c>
      <c r="V49" s="10">
        <f>INDEX(DriversGams!$A$5:$AN$23,MATCH(Drivers!$A49,DriversGams!$A$5:$A$23,0),MATCH(Drivers!V$3,DriversGams!$A$5:$AN$5,0))</f>
        <v>7.2642905837274876</v>
      </c>
      <c r="W49" s="10">
        <f>INDEX(DriversGams!$A$5:$AN$23,MATCH(Drivers!$A49,DriversGams!$A$5:$A$23,0),MATCH(Drivers!W$3,DriversGams!$A$5:$AN$5,0))</f>
        <v>7.6165217660109006</v>
      </c>
      <c r="X49" s="10">
        <f>INDEX(DriversGams!$A$5:$AN$23,MATCH(Drivers!$A49,DriversGams!$A$5:$A$23,0),MATCH(Drivers!X$3,DriversGams!$A$5:$AN$5,0))</f>
        <v>7.9708467351610119</v>
      </c>
      <c r="Y49" s="10">
        <f>INDEX(DriversGams!$A$5:$AN$23,MATCH(Drivers!$A49,DriversGams!$A$5:$A$23,0),MATCH(Drivers!Y$3,DriversGams!$A$5:$AN$5,0))</f>
        <v>8.3506559498367015</v>
      </c>
      <c r="Z49" s="10">
        <f>INDEX(DriversGams!$A$5:$AN$23,MATCH(Drivers!$A49,DriversGams!$A$5:$A$23,0),MATCH(Drivers!Z$3,DriversGams!$A$5:$AN$5,0))</f>
        <v>8.8308793056775485</v>
      </c>
      <c r="AA49" s="10">
        <f>INDEX(DriversGams!$A$5:$AN$23,MATCH(Drivers!$A49,DriversGams!$A$5:$A$23,0),MATCH(Drivers!AA$3,DriversGams!$A$5:$AN$5,0))</f>
        <v>9.2631119812253129</v>
      </c>
      <c r="AB49" s="10">
        <f>INDEX(DriversGams!$A$5:$AN$23,MATCH(Drivers!$A49,DriversGams!$A$5:$A$23,0),MATCH(Drivers!AB$3,DriversGams!$A$5:$AN$5,0))</f>
        <v>9.7001657965888324</v>
      </c>
      <c r="AC49" s="10">
        <f>INDEX(DriversGams!$A$5:$AN$23,MATCH(Drivers!$A49,DriversGams!$A$5:$A$23,0),MATCH(Drivers!AC$3,DriversGams!$A$5:$AN$5,0))</f>
        <v>10.122199009055521</v>
      </c>
      <c r="AD49" s="10">
        <f>INDEX(DriversGams!$A$5:$AN$23,MATCH(Drivers!$A49,DriversGams!$A$5:$A$23,0),MATCH(Drivers!AD$3,DriversGams!$A$5:$AN$5,0))</f>
        <v>10.548860068139749</v>
      </c>
      <c r="AE49" s="10">
        <f>INDEX(DriversGams!$A$5:$AN$23,MATCH(Drivers!$A49,DriversGams!$A$5:$A$23,0),MATCH(Drivers!AE$3,DriversGams!$A$5:$AN$5,0))</f>
        <v>10.988663855455595</v>
      </c>
      <c r="AF49" s="10">
        <f>INDEX(DriversGams!$A$5:$AN$23,MATCH(Drivers!$A49,DriversGams!$A$5:$A$23,0),MATCH(Drivers!AF$3,DriversGams!$A$5:$AN$5,0))</f>
        <v>13.093477295435996</v>
      </c>
      <c r="AG49" s="10">
        <f>INDEX(DriversGams!$A$5:$AN$23,MATCH(Drivers!$A49,DriversGams!$A$5:$A$23,0),MATCH(Drivers!AG$3,DriversGams!$A$5:$AN$5,0))</f>
        <v>14.97305467762345</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14.548721789119966</v>
      </c>
      <c r="E50" s="10">
        <f>INDEX(DriversGams!$A$5:$AN$23,MATCH(Drivers!$A50,DriversGams!$A$5:$A$23,0),MATCH(Drivers!E$3,DriversGams!$A$5:$AN$5,0))</f>
        <v>14.815418697580203</v>
      </c>
      <c r="F50" s="10">
        <f>INDEX(DriversGams!$A$5:$AN$23,MATCH(Drivers!$A50,DriversGams!$A$5:$A$23,0),MATCH(Drivers!F$3,DriversGams!$A$5:$AN$5,0))</f>
        <v>15.061372702819703</v>
      </c>
      <c r="G50" s="10">
        <f>INDEX(DriversGams!$A$5:$AN$23,MATCH(Drivers!$A50,DriversGams!$A$5:$A$23,0),MATCH(Drivers!G$3,DriversGams!$A$5:$AN$5,0))</f>
        <v>15.235873493159337</v>
      </c>
      <c r="H50" s="10">
        <f>INDEX(DriversGams!$A$5:$AN$23,MATCH(Drivers!$A50,DriversGams!$A$5:$A$23,0),MATCH(Drivers!H$3,DriversGams!$A$5:$AN$5,0))</f>
        <v>15.371374502079824</v>
      </c>
      <c r="I50" s="10">
        <f>INDEX(DriversGams!$A$5:$AN$23,MATCH(Drivers!$A50,DriversGams!$A$5:$A$23,0),MATCH(Drivers!I$3,DriversGams!$A$5:$AN$5,0))</f>
        <v>15.552383515448332</v>
      </c>
      <c r="J50" s="10">
        <f>INDEX(DriversGams!$A$5:$AN$23,MATCH(Drivers!$A50,DriversGams!$A$5:$A$23,0),MATCH(Drivers!J$3,DriversGams!$A$5:$AN$5,0))</f>
        <v>15.609153497571331</v>
      </c>
      <c r="K50" s="10">
        <f>INDEX(DriversGams!$A$5:$AN$23,MATCH(Drivers!$A50,DriversGams!$A$5:$A$23,0),MATCH(Drivers!K$3,DriversGams!$A$5:$AN$5,0))</f>
        <v>14.275724652406321</v>
      </c>
      <c r="L50" s="10">
        <f>INDEX(DriversGams!$A$5:$AN$23,MATCH(Drivers!$A50,DriversGams!$A$5:$A$23,0),MATCH(Drivers!L$3,DriversGams!$A$5:$AN$5,0))</f>
        <v>14.632592738141414</v>
      </c>
      <c r="M50" s="10">
        <f>INDEX(DriversGams!$A$5:$AN$23,MATCH(Drivers!$A50,DriversGams!$A$5:$A$23,0),MATCH(Drivers!M$3,DriversGams!$A$5:$AN$5,0))</f>
        <v>14.998829546275548</v>
      </c>
      <c r="N50" s="10">
        <f>INDEX(DriversGams!$A$5:$AN$23,MATCH(Drivers!$A50,DriversGams!$A$5:$A$23,0),MATCH(Drivers!N$3,DriversGams!$A$5:$AN$5,0))</f>
        <v>15.396795523093482</v>
      </c>
      <c r="O50" s="10">
        <f>INDEX(DriversGams!$A$5:$AN$23,MATCH(Drivers!$A50,DriversGams!$A$5:$A$23,0),MATCH(Drivers!O$3,DriversGams!$A$5:$AN$5,0))</f>
        <v>15.823820610150811</v>
      </c>
      <c r="P50" s="10">
        <f>INDEX(DriversGams!$A$5:$AN$23,MATCH(Drivers!$A50,DriversGams!$A$5:$A$23,0),MATCH(Drivers!P$3,DriversGams!$A$5:$AN$5,0))</f>
        <v>16.253232567458738</v>
      </c>
      <c r="Q50" s="10">
        <f>INDEX(DriversGams!$A$5:$AN$23,MATCH(Drivers!$A50,DriversGams!$A$5:$A$23,0),MATCH(Drivers!Q$3,DriversGams!$A$5:$AN$5,0))</f>
        <v>16.7257349793129</v>
      </c>
      <c r="R50" s="10">
        <f>INDEX(DriversGams!$A$5:$AN$23,MATCH(Drivers!$A50,DriversGams!$A$5:$A$23,0),MATCH(Drivers!R$3,DriversGams!$A$5:$AN$5,0))</f>
        <v>17.201748391427138</v>
      </c>
      <c r="S50" s="10">
        <f>INDEX(DriversGams!$A$5:$AN$23,MATCH(Drivers!$A50,DriversGams!$A$5:$A$23,0),MATCH(Drivers!S$3,DriversGams!$A$5:$AN$5,0))</f>
        <v>17.708895194433161</v>
      </c>
      <c r="T50" s="10">
        <f>INDEX(DriversGams!$A$5:$AN$23,MATCH(Drivers!$A50,DriversGams!$A$5:$A$23,0),MATCH(Drivers!T$3,DriversGams!$A$5:$AN$5,0))</f>
        <v>18.240242131053403</v>
      </c>
      <c r="U50" s="10">
        <f>INDEX(DriversGams!$A$5:$AN$23,MATCH(Drivers!$A50,DriversGams!$A$5:$A$23,0),MATCH(Drivers!U$3,DriversGams!$A$5:$AN$5,0))</f>
        <v>18.673472788437888</v>
      </c>
      <c r="V50" s="10">
        <f>INDEX(DriversGams!$A$5:$AN$23,MATCH(Drivers!$A50,DriversGams!$A$5:$A$23,0),MATCH(Drivers!V$3,DriversGams!$A$5:$AN$5,0))</f>
        <v>19.209896031686849</v>
      </c>
      <c r="W50" s="10">
        <f>INDEX(DriversGams!$A$5:$AN$23,MATCH(Drivers!$A50,DriversGams!$A$5:$A$23,0),MATCH(Drivers!W$3,DriversGams!$A$5:$AN$5,0))</f>
        <v>19.759109345897627</v>
      </c>
      <c r="X50" s="10">
        <f>INDEX(DriversGams!$A$5:$AN$23,MATCH(Drivers!$A50,DriversGams!$A$5:$A$23,0),MATCH(Drivers!X$3,DriversGams!$A$5:$AN$5,0))</f>
        <v>20.315924153008183</v>
      </c>
      <c r="Y50" s="10">
        <f>INDEX(DriversGams!$A$5:$AN$23,MATCH(Drivers!$A50,DriversGams!$A$5:$A$23,0),MATCH(Drivers!Y$3,DriversGams!$A$5:$AN$5,0))</f>
        <v>20.85546661362639</v>
      </c>
      <c r="Z50" s="10">
        <f>INDEX(DriversGams!$A$5:$AN$23,MATCH(Drivers!$A50,DriversGams!$A$5:$A$23,0),MATCH(Drivers!Z$3,DriversGams!$A$5:$AN$5,0))</f>
        <v>21.431818706447395</v>
      </c>
      <c r="AA50" s="10">
        <f>INDEX(DriversGams!$A$5:$AN$23,MATCH(Drivers!$A50,DriversGams!$A$5:$A$23,0),MATCH(Drivers!AA$3,DriversGams!$A$5:$AN$5,0))</f>
        <v>22.024541155299971</v>
      </c>
      <c r="AB50" s="10">
        <f>INDEX(DriversGams!$A$5:$AN$23,MATCH(Drivers!$A50,DriversGams!$A$5:$A$23,0),MATCH(Drivers!AB$3,DriversGams!$A$5:$AN$5,0))</f>
        <v>22.636627065976988</v>
      </c>
      <c r="AC50" s="10">
        <f>INDEX(DriversGams!$A$5:$AN$23,MATCH(Drivers!$A50,DriversGams!$A$5:$A$23,0),MATCH(Drivers!AC$3,DriversGams!$A$5:$AN$5,0))</f>
        <v>23.238211464117626</v>
      </c>
      <c r="AD50" s="10">
        <f>INDEX(DriversGams!$A$5:$AN$23,MATCH(Drivers!$A50,DriversGams!$A$5:$A$23,0),MATCH(Drivers!AD$3,DriversGams!$A$5:$AN$5,0))</f>
        <v>23.860936149160427</v>
      </c>
      <c r="AE50" s="10">
        <f>INDEX(DriversGams!$A$5:$AN$23,MATCH(Drivers!$A50,DriversGams!$A$5:$A$23,0),MATCH(Drivers!AE$3,DriversGams!$A$5:$AN$5,0))</f>
        <v>24.521037099566129</v>
      </c>
      <c r="AF50" s="10">
        <f>INDEX(DriversGams!$A$5:$AN$23,MATCH(Drivers!$A50,DriversGams!$A$5:$A$23,0),MATCH(Drivers!AF$3,DriversGams!$A$5:$AN$5,0))</f>
        <v>28.306253513157241</v>
      </c>
      <c r="AG50" s="10">
        <f>INDEX(DriversGams!$A$5:$AN$23,MATCH(Drivers!$A50,DriversGams!$A$5:$A$23,0),MATCH(Drivers!AG$3,DriversGams!$A$5:$AN$5,0))</f>
        <v>32.582524336641313</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242.13307836562956</v>
      </c>
      <c r="E51" s="10">
        <f>INDEX(DriversGams!$A$5:$AN$23,MATCH(Drivers!$A51,DriversGams!$A$5:$A$23,0),MATCH(Drivers!E$3,DriversGams!$A$5:$AN$5,0))</f>
        <v>246.28265922314233</v>
      </c>
      <c r="F51" s="10">
        <f>INDEX(DriversGams!$A$5:$AN$23,MATCH(Drivers!$A51,DriversGams!$A$5:$A$23,0),MATCH(Drivers!F$3,DriversGams!$A$5:$AN$5,0))</f>
        <v>249.43440425835786</v>
      </c>
      <c r="G51" s="10">
        <f>INDEX(DriversGams!$A$5:$AN$23,MATCH(Drivers!$A51,DriversGams!$A$5:$A$23,0),MATCH(Drivers!G$3,DriversGams!$A$5:$AN$5,0))</f>
        <v>251.65581640876391</v>
      </c>
      <c r="H51" s="10">
        <f>INDEX(DriversGams!$A$5:$AN$23,MATCH(Drivers!$A51,DriversGams!$A$5:$A$23,0),MATCH(Drivers!H$3,DriversGams!$A$5:$AN$5,0))</f>
        <v>252.75021516356861</v>
      </c>
      <c r="I51" s="10">
        <f>INDEX(DriversGams!$A$5:$AN$23,MATCH(Drivers!$A51,DriversGams!$A$5:$A$23,0),MATCH(Drivers!I$3,DriversGams!$A$5:$AN$5,0))</f>
        <v>255.36564207593528</v>
      </c>
      <c r="J51" s="10">
        <f>INDEX(DriversGams!$A$5:$AN$23,MATCH(Drivers!$A51,DriversGams!$A$5:$A$23,0),MATCH(Drivers!J$3,DriversGams!$A$5:$AN$5,0))</f>
        <v>255.83896455730644</v>
      </c>
      <c r="K51" s="10">
        <f>INDEX(DriversGams!$A$5:$AN$23,MATCH(Drivers!$A51,DriversGams!$A$5:$A$23,0),MATCH(Drivers!K$3,DriversGams!$A$5:$AN$5,0))</f>
        <v>231.21220107940408</v>
      </c>
      <c r="L51" s="10">
        <f>INDEX(DriversGams!$A$5:$AN$23,MATCH(Drivers!$A51,DriversGams!$A$5:$A$23,0),MATCH(Drivers!L$3,DriversGams!$A$5:$AN$5,0))</f>
        <v>237.27430963578766</v>
      </c>
      <c r="M51" s="10">
        <f>INDEX(DriversGams!$A$5:$AN$23,MATCH(Drivers!$A51,DriversGams!$A$5:$A$23,0),MATCH(Drivers!M$3,DriversGams!$A$5:$AN$5,0))</f>
        <v>243.43820579760768</v>
      </c>
      <c r="N51" s="10">
        <f>INDEX(DriversGams!$A$5:$AN$23,MATCH(Drivers!$A51,DriversGams!$A$5:$A$23,0),MATCH(Drivers!N$3,DriversGams!$A$5:$AN$5,0))</f>
        <v>250.0252729216615</v>
      </c>
      <c r="O51" s="10">
        <f>INDEX(DriversGams!$A$5:$AN$23,MATCH(Drivers!$A51,DriversGams!$A$5:$A$23,0),MATCH(Drivers!O$3,DriversGams!$A$5:$AN$5,0))</f>
        <v>257.0393389716665</v>
      </c>
      <c r="P51" s="10">
        <f>INDEX(DriversGams!$A$5:$AN$23,MATCH(Drivers!$A51,DriversGams!$A$5:$A$23,0),MATCH(Drivers!P$3,DriversGams!$A$5:$AN$5,0))</f>
        <v>264.01983750733473</v>
      </c>
      <c r="Q51" s="10">
        <f>INDEX(DriversGams!$A$5:$AN$23,MATCH(Drivers!$A51,DriversGams!$A$5:$A$23,0),MATCH(Drivers!Q$3,DriversGams!$A$5:$AN$5,0))</f>
        <v>271.72429020362813</v>
      </c>
      <c r="R51" s="10">
        <f>INDEX(DriversGams!$A$5:$AN$23,MATCH(Drivers!$A51,DriversGams!$A$5:$A$23,0),MATCH(Drivers!R$3,DriversGams!$A$5:$AN$5,0))</f>
        <v>279.56215318997283</v>
      </c>
      <c r="S51" s="10">
        <f>INDEX(DriversGams!$A$5:$AN$23,MATCH(Drivers!$A51,DriversGams!$A$5:$A$23,0),MATCH(Drivers!S$3,DriversGams!$A$5:$AN$5,0))</f>
        <v>287.85104341651504</v>
      </c>
      <c r="T51" s="10">
        <f>INDEX(DriversGams!$A$5:$AN$23,MATCH(Drivers!$A51,DriversGams!$A$5:$A$23,0),MATCH(Drivers!T$3,DriversGams!$A$5:$AN$5,0))</f>
        <v>296.17218841670399</v>
      </c>
      <c r="U51" s="10">
        <f>INDEX(DriversGams!$A$5:$AN$23,MATCH(Drivers!$A51,DriversGams!$A$5:$A$23,0),MATCH(Drivers!U$3,DriversGams!$A$5:$AN$5,0))</f>
        <v>303.16223965681729</v>
      </c>
      <c r="V51" s="10">
        <f>INDEX(DriversGams!$A$5:$AN$23,MATCH(Drivers!$A51,DriversGams!$A$5:$A$23,0),MATCH(Drivers!V$3,DriversGams!$A$5:$AN$5,0))</f>
        <v>311.91377494075573</v>
      </c>
      <c r="W51" s="10">
        <f>INDEX(DriversGams!$A$5:$AN$23,MATCH(Drivers!$A51,DriversGams!$A$5:$A$23,0),MATCH(Drivers!W$3,DriversGams!$A$5:$AN$5,0))</f>
        <v>320.90515779680265</v>
      </c>
      <c r="X51" s="10">
        <f>INDEX(DriversGams!$A$5:$AN$23,MATCH(Drivers!$A51,DriversGams!$A$5:$A$23,0),MATCH(Drivers!X$3,DriversGams!$A$5:$AN$5,0))</f>
        <v>329.99635652965821</v>
      </c>
      <c r="Y51" s="10">
        <f>INDEX(DriversGams!$A$5:$AN$23,MATCH(Drivers!$A51,DriversGams!$A$5:$A$23,0),MATCH(Drivers!Y$3,DriversGams!$A$5:$AN$5,0))</f>
        <v>338.83792660845495</v>
      </c>
      <c r="Z51" s="10">
        <f>INDEX(DriversGams!$A$5:$AN$23,MATCH(Drivers!$A51,DriversGams!$A$5:$A$23,0),MATCH(Drivers!Z$3,DriversGams!$A$5:$AN$5,0))</f>
        <v>348.33269322166962</v>
      </c>
      <c r="AA51" s="10">
        <f>INDEX(DriversGams!$A$5:$AN$23,MATCH(Drivers!$A51,DriversGams!$A$5:$A$23,0),MATCH(Drivers!AA$3,DriversGams!$A$5:$AN$5,0))</f>
        <v>357.99703019358316</v>
      </c>
      <c r="AB51" s="10">
        <f>INDEX(DriversGams!$A$5:$AN$23,MATCH(Drivers!$A51,DriversGams!$A$5:$A$23,0),MATCH(Drivers!AB$3,DriversGams!$A$5:$AN$5,0))</f>
        <v>368.00188053319943</v>
      </c>
      <c r="AC51" s="10">
        <f>INDEX(DriversGams!$A$5:$AN$23,MATCH(Drivers!$A51,DriversGams!$A$5:$A$23,0),MATCH(Drivers!AC$3,DriversGams!$A$5:$AN$5,0))</f>
        <v>377.85666663181792</v>
      </c>
      <c r="AD51" s="10">
        <f>INDEX(DriversGams!$A$5:$AN$23,MATCH(Drivers!$A51,DriversGams!$A$5:$A$23,0),MATCH(Drivers!AD$3,DriversGams!$A$5:$AN$5,0))</f>
        <v>388.05037117851231</v>
      </c>
      <c r="AE51" s="10">
        <f>INDEX(DriversGams!$A$5:$AN$23,MATCH(Drivers!$A51,DriversGams!$A$5:$A$23,0),MATCH(Drivers!AE$3,DriversGams!$A$5:$AN$5,0))</f>
        <v>398.85002792330147</v>
      </c>
      <c r="AF51" s="10">
        <f>INDEX(DriversGams!$A$5:$AN$23,MATCH(Drivers!$A51,DriversGams!$A$5:$A$23,0),MATCH(Drivers!AF$3,DriversGams!$A$5:$AN$5,0))</f>
        <v>460.1203754889417</v>
      </c>
      <c r="AG51" s="10">
        <f>INDEX(DriversGams!$A$5:$AN$23,MATCH(Drivers!$A51,DriversGams!$A$5:$A$23,0),MATCH(Drivers!AG$3,DriversGams!$A$5:$AN$5,0))</f>
        <v>529.36224934657764</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26.933321910754717</v>
      </c>
      <c r="E52" s="10">
        <f>INDEX(DriversGams!$A$5:$AN$23,MATCH(Drivers!$A52,DriversGams!$A$5:$A$23,0),MATCH(Drivers!E$3,DriversGams!$A$5:$AN$5,0))</f>
        <v>26.357240851505608</v>
      </c>
      <c r="F52" s="10">
        <f>INDEX(DriversGams!$A$5:$AN$23,MATCH(Drivers!$A52,DriversGams!$A$5:$A$23,0),MATCH(Drivers!F$3,DriversGams!$A$5:$AN$5,0))</f>
        <v>25.784669574259389</v>
      </c>
      <c r="G52" s="10">
        <f>INDEX(DriversGams!$A$5:$AN$23,MATCH(Drivers!$A52,DriversGams!$A$5:$A$23,0),MATCH(Drivers!G$3,DriversGams!$A$5:$AN$5,0))</f>
        <v>25.784669574259372</v>
      </c>
      <c r="H52" s="10">
        <f>INDEX(DriversGams!$A$5:$AN$23,MATCH(Drivers!$A52,DriversGams!$A$5:$A$23,0),MATCH(Drivers!H$3,DriversGams!$A$5:$AN$5,0))</f>
        <v>25.792154377886234</v>
      </c>
      <c r="I52" s="10">
        <f>INDEX(DriversGams!$A$5:$AN$23,MATCH(Drivers!$A52,DriversGams!$A$5:$A$23,0),MATCH(Drivers!I$3,DriversGams!$A$5:$AN$5,0))</f>
        <v>25.78096221762112</v>
      </c>
      <c r="J52" s="10">
        <f>INDEX(DriversGams!$A$5:$AN$23,MATCH(Drivers!$A52,DriversGams!$A$5:$A$23,0),MATCH(Drivers!J$3,DriversGams!$A$5:$AN$5,0))</f>
        <v>25.777254860982886</v>
      </c>
      <c r="K52" s="10">
        <f>INDEX(DriversGams!$A$5:$AN$23,MATCH(Drivers!$A52,DriversGams!$A$5:$A$23,0),MATCH(Drivers!K$3,DriversGams!$A$5:$AN$5,0))</f>
        <v>25.780962217621408</v>
      </c>
      <c r="L52" s="10">
        <f>INDEX(DriversGams!$A$5:$AN$23,MATCH(Drivers!$A52,DriversGams!$A$5:$A$23,0),MATCH(Drivers!L$3,DriversGams!$A$5:$AN$5,0))</f>
        <v>25.780962217621408</v>
      </c>
      <c r="M52" s="10">
        <f>INDEX(DriversGams!$A$5:$AN$23,MATCH(Drivers!$A52,DriversGams!$A$5:$A$23,0),MATCH(Drivers!M$3,DriversGams!$A$5:$AN$5,0))</f>
        <v>25.780962217621404</v>
      </c>
      <c r="N52" s="10">
        <f>INDEX(DriversGams!$A$5:$AN$23,MATCH(Drivers!$A52,DriversGams!$A$5:$A$23,0),MATCH(Drivers!N$3,DriversGams!$A$5:$AN$5,0))</f>
        <v>25.780962217621397</v>
      </c>
      <c r="O52" s="10">
        <f>INDEX(DriversGams!$A$5:$AN$23,MATCH(Drivers!$A52,DriversGams!$A$5:$A$23,0),MATCH(Drivers!O$3,DriversGams!$A$5:$AN$5,0))</f>
        <v>25.780962217621397</v>
      </c>
      <c r="P52" s="10">
        <f>INDEX(DriversGams!$A$5:$AN$23,MATCH(Drivers!$A52,DriversGams!$A$5:$A$23,0),MATCH(Drivers!P$3,DriversGams!$A$5:$AN$5,0))</f>
        <v>25.221712610799649</v>
      </c>
      <c r="Q52" s="10">
        <f>INDEX(DriversGams!$A$5:$AN$23,MATCH(Drivers!$A52,DriversGams!$A$5:$A$23,0),MATCH(Drivers!Q$3,DriversGams!$A$5:$AN$5,0))</f>
        <v>25.221712610799649</v>
      </c>
      <c r="R52" s="10">
        <f>INDEX(DriversGams!$A$5:$AN$23,MATCH(Drivers!$A52,DriversGams!$A$5:$A$23,0),MATCH(Drivers!R$3,DriversGams!$A$5:$AN$5,0))</f>
        <v>25.198560689428401</v>
      </c>
      <c r="S52" s="10">
        <f>INDEX(DriversGams!$A$5:$AN$23,MATCH(Drivers!$A52,DriversGams!$A$5:$A$23,0),MATCH(Drivers!S$3,DriversGams!$A$5:$AN$5,0))</f>
        <v>25.198154966054339</v>
      </c>
      <c r="T52" s="10">
        <f>INDEX(DriversGams!$A$5:$AN$23,MATCH(Drivers!$A52,DriversGams!$A$5:$A$23,0),MATCH(Drivers!T$3,DriversGams!$A$5:$AN$5,0))</f>
        <v>25.22443266858593</v>
      </c>
      <c r="U52" s="10">
        <f>INDEX(DriversGams!$A$5:$AN$23,MATCH(Drivers!$A52,DriversGams!$A$5:$A$23,0),MATCH(Drivers!U$3,DriversGams!$A$5:$AN$5,0))</f>
        <v>25.198154966054339</v>
      </c>
      <c r="V52" s="10">
        <f>INDEX(DriversGams!$A$5:$AN$23,MATCH(Drivers!$A52,DriversGams!$A$5:$A$23,0),MATCH(Drivers!V$3,DriversGams!$A$5:$AN$5,0))</f>
        <v>24.729363674487423</v>
      </c>
      <c r="W52" s="10">
        <f>INDEX(DriversGams!$A$5:$AN$23,MATCH(Drivers!$A52,DriversGams!$A$5:$A$23,0),MATCH(Drivers!W$3,DriversGams!$A$5:$AN$5,0))</f>
        <v>24.107340422025779</v>
      </c>
      <c r="X52" s="10">
        <f>INDEX(DriversGams!$A$5:$AN$23,MATCH(Drivers!$A52,DriversGams!$A$5:$A$23,0),MATCH(Drivers!X$3,DriversGams!$A$5:$AN$5,0))</f>
        <v>24.068889189911349</v>
      </c>
      <c r="Y52" s="10">
        <f>INDEX(DriversGams!$A$5:$AN$23,MATCH(Drivers!$A52,DriversGams!$A$5:$A$23,0),MATCH(Drivers!Y$3,DriversGams!$A$5:$AN$5,0))</f>
        <v>23.566180013629189</v>
      </c>
      <c r="Z52" s="10">
        <f>INDEX(DriversGams!$A$5:$AN$23,MATCH(Drivers!$A52,DriversGams!$A$5:$A$23,0),MATCH(Drivers!Z$3,DriversGams!$A$5:$AN$5,0))</f>
        <v>22.355593289542004</v>
      </c>
      <c r="AA52" s="10">
        <f>INDEX(DriversGams!$A$5:$AN$23,MATCH(Drivers!$A52,DriversGams!$A$5:$A$23,0),MATCH(Drivers!AA$3,DriversGams!$A$5:$AN$5,0))</f>
        <v>22.403008355083625</v>
      </c>
      <c r="AB52" s="10">
        <f>INDEX(DriversGams!$A$5:$AN$23,MATCH(Drivers!$A52,DriversGams!$A$5:$A$23,0),MATCH(Drivers!AB$3,DriversGams!$A$5:$AN$5,0))</f>
        <v>22.450423420625238</v>
      </c>
      <c r="AC52" s="10">
        <f>INDEX(DriversGams!$A$5:$AN$23,MATCH(Drivers!$A52,DriversGams!$A$5:$A$23,0),MATCH(Drivers!AC$3,DriversGams!$A$5:$AN$5,0))</f>
        <v>22.497838486166845</v>
      </c>
      <c r="AD52" s="10">
        <f>INDEX(DriversGams!$A$5:$AN$23,MATCH(Drivers!$A52,DriversGams!$A$5:$A$23,0),MATCH(Drivers!AD$3,DriversGams!$A$5:$AN$5,0))</f>
        <v>22.545253551708463</v>
      </c>
      <c r="AE52" s="10">
        <f>INDEX(DriversGams!$A$5:$AN$23,MATCH(Drivers!$A52,DriversGams!$A$5:$A$23,0),MATCH(Drivers!AE$3,DriversGams!$A$5:$AN$5,0))</f>
        <v>22.592668617250066</v>
      </c>
      <c r="AF52" s="10">
        <f>INDEX(DriversGams!$A$5:$AN$23,MATCH(Drivers!$A52,DriversGams!$A$5:$A$23,0),MATCH(Drivers!AF$3,DriversGams!$A$5:$AN$5,0))</f>
        <v>21.580813602025103</v>
      </c>
      <c r="AG52" s="10">
        <f>INDEX(DriversGams!$A$5:$AN$23,MATCH(Drivers!$A52,DriversGams!$A$5:$A$23,0),MATCH(Drivers!AG$3,DriversGams!$A$5:$AN$5,0))</f>
        <v>20.568958586800107</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18.21809145789609</v>
      </c>
      <c r="E53" s="10">
        <f>INDEX(DriversGams!$A$5:$AN$23,MATCH(Drivers!$A53,DriversGams!$A$5:$A$23,0),MATCH(Drivers!E$3,DriversGams!$A$5:$AN$5,0))</f>
        <v>18.567420658015568</v>
      </c>
      <c r="F53" s="10">
        <f>INDEX(DriversGams!$A$5:$AN$23,MATCH(Drivers!$A53,DriversGams!$A$5:$A$23,0),MATCH(Drivers!F$3,DriversGams!$A$5:$AN$5,0))</f>
        <v>18.762769995550013</v>
      </c>
      <c r="G53" s="10">
        <f>INDEX(DriversGams!$A$5:$AN$23,MATCH(Drivers!$A53,DriversGams!$A$5:$A$23,0),MATCH(Drivers!G$3,DriversGams!$A$5:$AN$5,0))</f>
        <v>19.037714230270431</v>
      </c>
      <c r="H53" s="10">
        <f>INDEX(DriversGams!$A$5:$AN$23,MATCH(Drivers!$A53,DriversGams!$A$5:$A$23,0),MATCH(Drivers!H$3,DriversGams!$A$5:$AN$5,0))</f>
        <v>19.074701766994909</v>
      </c>
      <c r="I53" s="10">
        <f>INDEX(DriversGams!$A$5:$AN$23,MATCH(Drivers!$A53,DriversGams!$A$5:$A$23,0),MATCH(Drivers!I$3,DriversGams!$A$5:$AN$5,0))</f>
        <v>19.42407343994682</v>
      </c>
      <c r="J53" s="10">
        <f>INDEX(DriversGams!$A$5:$AN$23,MATCH(Drivers!$A53,DriversGams!$A$5:$A$23,0),MATCH(Drivers!J$3,DriversGams!$A$5:$AN$5,0))</f>
        <v>19.472300898786198</v>
      </c>
      <c r="K53" s="10">
        <f>INDEX(DriversGams!$A$5:$AN$23,MATCH(Drivers!$A53,DriversGams!$A$5:$A$23,0),MATCH(Drivers!K$3,DriversGams!$A$5:$AN$5,0))</f>
        <v>17.978595103875868</v>
      </c>
      <c r="L53" s="10">
        <f>INDEX(DriversGams!$A$5:$AN$23,MATCH(Drivers!$A53,DriversGams!$A$5:$A$23,0),MATCH(Drivers!L$3,DriversGams!$A$5:$AN$5,0))</f>
        <v>18.425580854596319</v>
      </c>
      <c r="M53" s="10">
        <f>INDEX(DriversGams!$A$5:$AN$23,MATCH(Drivers!$A53,DriversGams!$A$5:$A$23,0),MATCH(Drivers!M$3,DriversGams!$A$5:$AN$5,0))</f>
        <v>18.875393382474392</v>
      </c>
      <c r="N53" s="10">
        <f>INDEX(DriversGams!$A$5:$AN$23,MATCH(Drivers!$A53,DriversGams!$A$5:$A$23,0),MATCH(Drivers!N$3,DriversGams!$A$5:$AN$5,0))</f>
        <v>19.37593948814931</v>
      </c>
      <c r="O53" s="10">
        <f>INDEX(DriversGams!$A$5:$AN$23,MATCH(Drivers!$A53,DriversGams!$A$5:$A$23,0),MATCH(Drivers!O$3,DriversGams!$A$5:$AN$5,0))</f>
        <v>19.904043035124161</v>
      </c>
      <c r="P53" s="10">
        <f>INDEX(DriversGams!$A$5:$AN$23,MATCH(Drivers!$A53,DriversGams!$A$5:$A$23,0),MATCH(Drivers!P$3,DriversGams!$A$5:$AN$5,0))</f>
        <v>20.434676476954504</v>
      </c>
      <c r="Q53" s="10">
        <f>INDEX(DriversGams!$A$5:$AN$23,MATCH(Drivers!$A53,DriversGams!$A$5:$A$23,0),MATCH(Drivers!Q$3,DriversGams!$A$5:$AN$5,0))</f>
        <v>21.051358228285224</v>
      </c>
      <c r="R53" s="10">
        <f>INDEX(DriversGams!$A$5:$AN$23,MATCH(Drivers!$A53,DriversGams!$A$5:$A$23,0),MATCH(Drivers!R$3,DriversGams!$A$5:$AN$5,0))</f>
        <v>21.647594038894049</v>
      </c>
      <c r="S53" s="10">
        <f>INDEX(DriversGams!$A$5:$AN$23,MATCH(Drivers!$A53,DriversGams!$A$5:$A$23,0),MATCH(Drivers!S$3,DriversGams!$A$5:$AN$5,0))</f>
        <v>22.266043235160069</v>
      </c>
      <c r="T53" s="10">
        <f>INDEX(DriversGams!$A$5:$AN$23,MATCH(Drivers!$A53,DriversGams!$A$5:$A$23,0),MATCH(Drivers!T$3,DriversGams!$A$5:$AN$5,0))</f>
        <v>22.909699710557216</v>
      </c>
      <c r="U53" s="10">
        <f>INDEX(DriversGams!$A$5:$AN$23,MATCH(Drivers!$A53,DriversGams!$A$5:$A$23,0),MATCH(Drivers!U$3,DriversGams!$A$5:$AN$5,0))</f>
        <v>23.472167600372124</v>
      </c>
      <c r="V53" s="10">
        <f>INDEX(DriversGams!$A$5:$AN$23,MATCH(Drivers!$A53,DriversGams!$A$5:$A$23,0),MATCH(Drivers!V$3,DriversGams!$A$5:$AN$5,0))</f>
        <v>24.141799581503221</v>
      </c>
      <c r="W53" s="10">
        <f>INDEX(DriversGams!$A$5:$AN$23,MATCH(Drivers!$A53,DriversGams!$A$5:$A$23,0),MATCH(Drivers!W$3,DriversGams!$A$5:$AN$5,0))</f>
        <v>24.822594807412035</v>
      </c>
      <c r="X53" s="10">
        <f>INDEX(DriversGams!$A$5:$AN$23,MATCH(Drivers!$A53,DriversGams!$A$5:$A$23,0),MATCH(Drivers!X$3,DriversGams!$A$5:$AN$5,0))</f>
        <v>25.49556340544002</v>
      </c>
      <c r="Y53" s="10">
        <f>INDEX(DriversGams!$A$5:$AN$23,MATCH(Drivers!$A53,DriversGams!$A$5:$A$23,0),MATCH(Drivers!Y$3,DriversGams!$A$5:$AN$5,0))</f>
        <v>26.15349331496332</v>
      </c>
      <c r="Z53" s="10">
        <f>INDEX(DriversGams!$A$5:$AN$23,MATCH(Drivers!$A53,DriversGams!$A$5:$A$23,0),MATCH(Drivers!Z$3,DriversGams!$A$5:$AN$5,0))</f>
        <v>26.767784324168478</v>
      </c>
      <c r="AA53" s="10">
        <f>INDEX(DriversGams!$A$5:$AN$23,MATCH(Drivers!$A53,DriversGams!$A$5:$A$23,0),MATCH(Drivers!AA$3,DriversGams!$A$5:$AN$5,0))</f>
        <v>27.460886584388707</v>
      </c>
      <c r="AB53" s="10">
        <f>INDEX(DriversGams!$A$5:$AN$23,MATCH(Drivers!$A53,DriversGams!$A$5:$A$23,0),MATCH(Drivers!AB$3,DriversGams!$A$5:$AN$5,0))</f>
        <v>28.180547175783659</v>
      </c>
      <c r="AC53" s="10">
        <f>INDEX(DriversGams!$A$5:$AN$23,MATCH(Drivers!$A53,DriversGams!$A$5:$A$23,0),MATCH(Drivers!AC$3,DriversGams!$A$5:$AN$5,0))</f>
        <v>28.889625610088803</v>
      </c>
      <c r="AD53" s="10">
        <f>INDEX(DriversGams!$A$5:$AN$23,MATCH(Drivers!$A53,DriversGams!$A$5:$A$23,0),MATCH(Drivers!AD$3,DriversGams!$A$5:$AN$5,0))</f>
        <v>29.626578795924523</v>
      </c>
      <c r="AE53" s="10">
        <f>INDEX(DriversGams!$A$5:$AN$23,MATCH(Drivers!$A53,DriversGams!$A$5:$A$23,0),MATCH(Drivers!AE$3,DriversGams!$A$5:$AN$5,0))</f>
        <v>30.409324222456782</v>
      </c>
      <c r="AF53" s="10">
        <f>INDEX(DriversGams!$A$5:$AN$23,MATCH(Drivers!$A53,DriversGams!$A$5:$A$23,0),MATCH(Drivers!AF$3,DriversGams!$A$5:$AN$5,0))</f>
        <v>34.749774821046124</v>
      </c>
      <c r="AG53" s="10">
        <f>INDEX(DriversGams!$A$5:$AN$23,MATCH(Drivers!$A53,DriversGams!$A$5:$A$23,0),MATCH(Drivers!AG$3,DriversGams!$A$5:$AN$5,0))</f>
        <v>39.601164848584354</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11.573114330999795</v>
      </c>
      <c r="E54" s="10">
        <f>INDEX(DriversGams!$A$5:$AN$23,MATCH(Drivers!$A54,DriversGams!$A$5:$A$23,0),MATCH(Drivers!E$3,DriversGams!$A$5:$AN$5,0))</f>
        <v>11.904421804272397</v>
      </c>
      <c r="F54" s="10">
        <f>INDEX(DriversGams!$A$5:$AN$23,MATCH(Drivers!$A54,DriversGams!$A$5:$A$23,0),MATCH(Drivers!F$3,DriversGams!$A$5:$AN$5,0))</f>
        <v>12.110094606966681</v>
      </c>
      <c r="G54" s="10">
        <f>INDEX(DriversGams!$A$5:$AN$23,MATCH(Drivers!$A54,DriversGams!$A$5:$A$23,0),MATCH(Drivers!G$3,DriversGams!$A$5:$AN$5,0))</f>
        <v>12.166932788027333</v>
      </c>
      <c r="H54" s="10">
        <f>INDEX(DriversGams!$A$5:$AN$23,MATCH(Drivers!$A54,DriversGams!$A$5:$A$23,0),MATCH(Drivers!H$3,DriversGams!$A$5:$AN$5,0))</f>
        <v>12.293711060955006</v>
      </c>
      <c r="I54" s="10">
        <f>INDEX(DriversGams!$A$5:$AN$23,MATCH(Drivers!$A54,DriversGams!$A$5:$A$23,0),MATCH(Drivers!I$3,DriversGams!$A$5:$AN$5,0))</f>
        <v>12.562958323284702</v>
      </c>
      <c r="J54" s="10">
        <f>INDEX(DriversGams!$A$5:$AN$23,MATCH(Drivers!$A54,DriversGams!$A$5:$A$23,0),MATCH(Drivers!J$3,DriversGams!$A$5:$AN$5,0))</f>
        <v>12.711588758003899</v>
      </c>
      <c r="K54" s="10">
        <f>INDEX(DriversGams!$A$5:$AN$23,MATCH(Drivers!$A54,DriversGams!$A$5:$A$23,0),MATCH(Drivers!K$3,DriversGams!$A$5:$AN$5,0))</f>
        <v>11.921653112246329</v>
      </c>
      <c r="L54" s="10">
        <f>INDEX(DriversGams!$A$5:$AN$23,MATCH(Drivers!$A54,DriversGams!$A$5:$A$23,0),MATCH(Drivers!L$3,DriversGams!$A$5:$AN$5,0))</f>
        <v>12.235304710288451</v>
      </c>
      <c r="M54" s="10">
        <f>INDEX(DriversGams!$A$5:$AN$23,MATCH(Drivers!$A54,DriversGams!$A$5:$A$23,0),MATCH(Drivers!M$3,DriversGams!$A$5:$AN$5,0))</f>
        <v>12.501281403627599</v>
      </c>
      <c r="N54" s="10">
        <f>INDEX(DriversGams!$A$5:$AN$23,MATCH(Drivers!$A54,DriversGams!$A$5:$A$23,0),MATCH(Drivers!N$3,DriversGams!$A$5:$AN$5,0))</f>
        <v>12.741742363348116</v>
      </c>
      <c r="O54" s="10">
        <f>INDEX(DriversGams!$A$5:$AN$23,MATCH(Drivers!$A54,DriversGams!$A$5:$A$23,0),MATCH(Drivers!O$3,DriversGams!$A$5:$AN$5,0))</f>
        <v>12.98624838026327</v>
      </c>
      <c r="P54" s="10">
        <f>INDEX(DriversGams!$A$5:$AN$23,MATCH(Drivers!$A54,DriversGams!$A$5:$A$23,0),MATCH(Drivers!P$3,DriversGams!$A$5:$AN$5,0))</f>
        <v>13.214479448270467</v>
      </c>
      <c r="Q54" s="10">
        <f>INDEX(DriversGams!$A$5:$AN$23,MATCH(Drivers!$A54,DriversGams!$A$5:$A$23,0),MATCH(Drivers!Q$3,DriversGams!$A$5:$AN$5,0))</f>
        <v>13.465168709241487</v>
      </c>
      <c r="R54" s="10">
        <f>INDEX(DriversGams!$A$5:$AN$23,MATCH(Drivers!$A54,DriversGams!$A$5:$A$23,0),MATCH(Drivers!R$3,DriversGams!$A$5:$AN$5,0))</f>
        <v>13.703477984695741</v>
      </c>
      <c r="S54" s="10">
        <f>INDEX(DriversGams!$A$5:$AN$23,MATCH(Drivers!$A54,DriversGams!$A$5:$A$23,0),MATCH(Drivers!S$3,DriversGams!$A$5:$AN$5,0))</f>
        <v>13.943442716705752</v>
      </c>
      <c r="T54" s="10">
        <f>INDEX(DriversGams!$A$5:$AN$23,MATCH(Drivers!$A54,DriversGams!$A$5:$A$23,0),MATCH(Drivers!T$3,DriversGams!$A$5:$AN$5,0))</f>
        <v>14.18613399699187</v>
      </c>
      <c r="U54" s="10">
        <f>INDEX(DriversGams!$A$5:$AN$23,MATCH(Drivers!$A54,DriversGams!$A$5:$A$23,0),MATCH(Drivers!U$3,DriversGams!$A$5:$AN$5,0))</f>
        <v>14.466589529547347</v>
      </c>
      <c r="V54" s="10">
        <f>INDEX(DriversGams!$A$5:$AN$23,MATCH(Drivers!$A54,DriversGams!$A$5:$A$23,0),MATCH(Drivers!V$3,DriversGams!$A$5:$AN$5,0))</f>
        <v>14.845840463025313</v>
      </c>
      <c r="W54" s="10">
        <f>INDEX(DriversGams!$A$5:$AN$23,MATCH(Drivers!$A54,DriversGams!$A$5:$A$23,0),MATCH(Drivers!W$3,DriversGams!$A$5:$AN$5,0))</f>
        <v>15.167896365378041</v>
      </c>
      <c r="X54" s="10">
        <f>INDEX(DriversGams!$A$5:$AN$23,MATCH(Drivers!$A54,DriversGams!$A$5:$A$23,0),MATCH(Drivers!X$3,DriversGams!$A$5:$AN$5,0))</f>
        <v>15.482175648100521</v>
      </c>
      <c r="Y54" s="10">
        <f>INDEX(DriversGams!$A$5:$AN$23,MATCH(Drivers!$A54,DriversGams!$A$5:$A$23,0),MATCH(Drivers!Y$3,DriversGams!$A$5:$AN$5,0))</f>
        <v>15.753527531290876</v>
      </c>
      <c r="Z54" s="10">
        <f>INDEX(DriversGams!$A$5:$AN$23,MATCH(Drivers!$A54,DriversGams!$A$5:$A$23,0),MATCH(Drivers!Z$3,DriversGams!$A$5:$AN$5,0))</f>
        <v>16.029022897704866</v>
      </c>
      <c r="AA54" s="10">
        <f>INDEX(DriversGams!$A$5:$AN$23,MATCH(Drivers!$A54,DriversGams!$A$5:$A$23,0),MATCH(Drivers!AA$3,DriversGams!$A$5:$AN$5,0))</f>
        <v>16.344022280745968</v>
      </c>
      <c r="AB54" s="10">
        <f>INDEX(DriversGams!$A$5:$AN$23,MATCH(Drivers!$A54,DriversGams!$A$5:$A$23,0),MATCH(Drivers!AB$3,DriversGams!$A$5:$AN$5,0))</f>
        <v>16.653030576959534</v>
      </c>
      <c r="AC54" s="10">
        <f>INDEX(DriversGams!$A$5:$AN$23,MATCH(Drivers!$A54,DriversGams!$A$5:$A$23,0),MATCH(Drivers!AC$3,DriversGams!$A$5:$AN$5,0))</f>
        <v>16.95834435079685</v>
      </c>
      <c r="AD54" s="10">
        <f>INDEX(DriversGams!$A$5:$AN$23,MATCH(Drivers!$A54,DriversGams!$A$5:$A$23,0),MATCH(Drivers!AD$3,DriversGams!$A$5:$AN$5,0))</f>
        <v>17.270783697210387</v>
      </c>
      <c r="AE54" s="10">
        <f>INDEX(DriversGams!$A$5:$AN$23,MATCH(Drivers!$A54,DriversGams!$A$5:$A$23,0),MATCH(Drivers!AE$3,DriversGams!$A$5:$AN$5,0))</f>
        <v>17.605624985872634</v>
      </c>
      <c r="AF54" s="10">
        <f>INDEX(DriversGams!$A$5:$AN$23,MATCH(Drivers!$A54,DriversGams!$A$5:$A$23,0),MATCH(Drivers!AF$3,DriversGams!$A$5:$AN$5,0))</f>
        <v>19.436090482310849</v>
      </c>
      <c r="AG54" s="10">
        <f>INDEX(DriversGams!$A$5:$AN$23,MATCH(Drivers!$A54,DriversGams!$A$5:$A$23,0),MATCH(Drivers!AG$3,DriversGams!$A$5:$AN$5,0))</f>
        <v>21.18512097954352</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139.80351127853945</v>
      </c>
      <c r="E55" s="10">
        <f>INDEX(DriversGams!$A$5:$AN$23,MATCH(Drivers!$A55,DriversGams!$A$5:$A$23,0),MATCH(Drivers!E$3,DriversGams!$A$5:$AN$5,0))</f>
        <v>142.66409200833968</v>
      </c>
      <c r="F55" s="10">
        <f>INDEX(DriversGams!$A$5:$AN$23,MATCH(Drivers!$A55,DriversGams!$A$5:$A$23,0),MATCH(Drivers!F$3,DriversGams!$A$5:$AN$5,0))</f>
        <v>144.13036048331253</v>
      </c>
      <c r="G55" s="10">
        <f>INDEX(DriversGams!$A$5:$AN$23,MATCH(Drivers!$A55,DriversGams!$A$5:$A$23,0),MATCH(Drivers!G$3,DriversGams!$A$5:$AN$5,0))</f>
        <v>145.0014302833948</v>
      </c>
      <c r="H55" s="10">
        <f>INDEX(DriversGams!$A$5:$AN$23,MATCH(Drivers!$A55,DriversGams!$A$5:$A$23,0),MATCH(Drivers!H$3,DriversGams!$A$5:$AN$5,0))</f>
        <v>146.55585903275639</v>
      </c>
      <c r="I55" s="10">
        <f>INDEX(DriversGams!$A$5:$AN$23,MATCH(Drivers!$A55,DriversGams!$A$5:$A$23,0),MATCH(Drivers!I$3,DriversGams!$A$5:$AN$5,0))</f>
        <v>148.28569594981948</v>
      </c>
      <c r="J55" s="10">
        <f>INDEX(DriversGams!$A$5:$AN$23,MATCH(Drivers!$A55,DriversGams!$A$5:$A$23,0),MATCH(Drivers!J$3,DriversGams!$A$5:$AN$5,0))</f>
        <v>149.06461652943278</v>
      </c>
      <c r="K55" s="10">
        <f>INDEX(DriversGams!$A$5:$AN$23,MATCH(Drivers!$A55,DriversGams!$A$5:$A$23,0),MATCH(Drivers!K$3,DriversGams!$A$5:$AN$5,0))</f>
        <v>137.82766079356369</v>
      </c>
      <c r="L55" s="10">
        <f>INDEX(DriversGams!$A$5:$AN$23,MATCH(Drivers!$A55,DriversGams!$A$5:$A$23,0),MATCH(Drivers!L$3,DriversGams!$A$5:$AN$5,0))</f>
        <v>140.70394471007126</v>
      </c>
      <c r="M55" s="10">
        <f>INDEX(DriversGams!$A$5:$AN$23,MATCH(Drivers!$A55,DriversGams!$A$5:$A$23,0),MATCH(Drivers!M$3,DriversGams!$A$5:$AN$5,0))</f>
        <v>143.76714641829912</v>
      </c>
      <c r="N55" s="10">
        <f>INDEX(DriversGams!$A$5:$AN$23,MATCH(Drivers!$A55,DriversGams!$A$5:$A$23,0),MATCH(Drivers!N$3,DriversGams!$A$5:$AN$5,0))</f>
        <v>147.12848647576391</v>
      </c>
      <c r="O55" s="10">
        <f>INDEX(DriversGams!$A$5:$AN$23,MATCH(Drivers!$A55,DriversGams!$A$5:$A$23,0),MATCH(Drivers!O$3,DriversGams!$A$5:$AN$5,0))</f>
        <v>150.76049449915379</v>
      </c>
      <c r="P55" s="10">
        <f>INDEX(DriversGams!$A$5:$AN$23,MATCH(Drivers!$A55,DriversGams!$A$5:$A$23,0),MATCH(Drivers!P$3,DriversGams!$A$5:$AN$5,0))</f>
        <v>154.33485001807401</v>
      </c>
      <c r="Q55" s="10">
        <f>INDEX(DriversGams!$A$5:$AN$23,MATCH(Drivers!$A55,DriversGams!$A$5:$A$23,0),MATCH(Drivers!Q$3,DriversGams!$A$5:$AN$5,0))</f>
        <v>158.36097525088041</v>
      </c>
      <c r="R55" s="10">
        <f>INDEX(DriversGams!$A$5:$AN$23,MATCH(Drivers!$A55,DriversGams!$A$5:$A$23,0),MATCH(Drivers!R$3,DriversGams!$A$5:$AN$5,0))</f>
        <v>162.47821309092055</v>
      </c>
      <c r="S55" s="10">
        <f>INDEX(DriversGams!$A$5:$AN$23,MATCH(Drivers!$A55,DriversGams!$A$5:$A$23,0),MATCH(Drivers!S$3,DriversGams!$A$5:$AN$5,0))</f>
        <v>166.85402227556517</v>
      </c>
      <c r="T55" s="10">
        <f>INDEX(DriversGams!$A$5:$AN$23,MATCH(Drivers!$A55,DriversGams!$A$5:$A$23,0),MATCH(Drivers!T$3,DriversGams!$A$5:$AN$5,0))</f>
        <v>171.19273800324726</v>
      </c>
      <c r="U55" s="10">
        <f>INDEX(DriversGams!$A$5:$AN$23,MATCH(Drivers!$A55,DriversGams!$A$5:$A$23,0),MATCH(Drivers!U$3,DriversGams!$A$5:$AN$5,0))</f>
        <v>174.84705057564088</v>
      </c>
      <c r="V55" s="10">
        <f>INDEX(DriversGams!$A$5:$AN$23,MATCH(Drivers!$A55,DriversGams!$A$5:$A$23,0),MATCH(Drivers!V$3,DriversGams!$A$5:$AN$5,0))</f>
        <v>179.31069111024703</v>
      </c>
      <c r="W55" s="10">
        <f>INDEX(DriversGams!$A$5:$AN$23,MATCH(Drivers!$A55,DriversGams!$A$5:$A$23,0),MATCH(Drivers!W$3,DriversGams!$A$5:$AN$5,0))</f>
        <v>183.8200659769339</v>
      </c>
      <c r="X55" s="10">
        <f>INDEX(DriversGams!$A$5:$AN$23,MATCH(Drivers!$A55,DriversGams!$A$5:$A$23,0),MATCH(Drivers!X$3,DriversGams!$A$5:$AN$5,0))</f>
        <v>188.45915175381029</v>
      </c>
      <c r="Y55" s="10">
        <f>INDEX(DriversGams!$A$5:$AN$23,MATCH(Drivers!$A55,DriversGams!$A$5:$A$23,0),MATCH(Drivers!Y$3,DriversGams!$A$5:$AN$5,0))</f>
        <v>192.83647380242422</v>
      </c>
      <c r="Z55" s="10">
        <f>INDEX(DriversGams!$A$5:$AN$23,MATCH(Drivers!$A55,DriversGams!$A$5:$A$23,0),MATCH(Drivers!Z$3,DriversGams!$A$5:$AN$5,0))</f>
        <v>197.4490556385359</v>
      </c>
      <c r="AA55" s="10">
        <f>INDEX(DriversGams!$A$5:$AN$23,MATCH(Drivers!$A55,DriversGams!$A$5:$A$23,0),MATCH(Drivers!AA$3,DriversGams!$A$5:$AN$5,0))</f>
        <v>202.3032772288403</v>
      </c>
      <c r="AB55" s="10">
        <f>INDEX(DriversGams!$A$5:$AN$23,MATCH(Drivers!$A55,DriversGams!$A$5:$A$23,0),MATCH(Drivers!AB$3,DriversGams!$A$5:$AN$5,0))</f>
        <v>207.34778110170382</v>
      </c>
      <c r="AC55" s="10">
        <f>INDEX(DriversGams!$A$5:$AN$23,MATCH(Drivers!$A55,DriversGams!$A$5:$A$23,0),MATCH(Drivers!AC$3,DriversGams!$A$5:$AN$5,0))</f>
        <v>212.31258981749002</v>
      </c>
      <c r="AD55" s="10">
        <f>INDEX(DriversGams!$A$5:$AN$23,MATCH(Drivers!$A55,DriversGams!$A$5:$A$23,0),MATCH(Drivers!AD$3,DriversGams!$A$5:$AN$5,0))</f>
        <v>217.46651232501361</v>
      </c>
      <c r="AE55" s="10">
        <f>INDEX(DriversGams!$A$5:$AN$23,MATCH(Drivers!$A55,DriversGams!$A$5:$A$23,0),MATCH(Drivers!AE$3,DriversGams!$A$5:$AN$5,0))</f>
        <v>222.94594056097739</v>
      </c>
      <c r="AF55" s="10">
        <f>INDEX(DriversGams!$A$5:$AN$23,MATCH(Drivers!$A55,DriversGams!$A$5:$A$23,0),MATCH(Drivers!AF$3,DriversGams!$A$5:$AN$5,0))</f>
        <v>254.37037860613714</v>
      </c>
      <c r="AG55" s="10">
        <f>INDEX(DriversGams!$A$5:$AN$23,MATCH(Drivers!$A55,DriversGams!$A$5:$A$23,0),MATCH(Drivers!AG$3,DriversGams!$A$5:$AN$5,0))</f>
        <v>289.90858523747522</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22.521282491755183</v>
      </c>
      <c r="E56" s="10">
        <f>INDEX(DriversGams!$A$5:$AN$23,MATCH(Drivers!$A56,DriversGams!$A$5:$A$23,0),MATCH(Drivers!E$3,DriversGams!$A$5:$AN$5,0))</f>
        <v>24.217986565765905</v>
      </c>
      <c r="F56" s="10">
        <f>INDEX(DriversGams!$A$5:$AN$23,MATCH(Drivers!$A56,DriversGams!$A$5:$A$23,0),MATCH(Drivers!F$3,DriversGams!$A$5:$AN$5,0))</f>
        <v>25.461135067347364</v>
      </c>
      <c r="G56" s="10">
        <f>INDEX(DriversGams!$A$5:$AN$23,MATCH(Drivers!$A56,DriversGams!$A$5:$A$23,0),MATCH(Drivers!G$3,DriversGams!$A$5:$AN$5,0))</f>
        <v>26.297310750693875</v>
      </c>
      <c r="H56" s="10">
        <f>INDEX(DriversGams!$A$5:$AN$23,MATCH(Drivers!$A56,DriversGams!$A$5:$A$23,0),MATCH(Drivers!H$3,DriversGams!$A$5:$AN$5,0))</f>
        <v>28.16300470040489</v>
      </c>
      <c r="I56" s="10">
        <f>INDEX(DriversGams!$A$5:$AN$23,MATCH(Drivers!$A56,DriversGams!$A$5:$A$23,0),MATCH(Drivers!I$3,DriversGams!$A$5:$AN$5,0))</f>
        <v>30.348501189694851</v>
      </c>
      <c r="J56" s="10">
        <f>INDEX(DriversGams!$A$5:$AN$23,MATCH(Drivers!$A56,DriversGams!$A$5:$A$23,0),MATCH(Drivers!J$3,DriversGams!$A$5:$AN$5,0))</f>
        <v>31.793574952699373</v>
      </c>
      <c r="K56" s="10">
        <f>INDEX(DriversGams!$A$5:$AN$23,MATCH(Drivers!$A56,DriversGams!$A$5:$A$23,0),MATCH(Drivers!K$3,DriversGams!$A$5:$AN$5,0))</f>
        <v>30.484415949333048</v>
      </c>
      <c r="L56" s="10">
        <f>INDEX(DriversGams!$A$5:$AN$23,MATCH(Drivers!$A56,DriversGams!$A$5:$A$23,0),MATCH(Drivers!L$3,DriversGams!$A$5:$AN$5,0))</f>
        <v>31.715305188613026</v>
      </c>
      <c r="M56" s="10">
        <f>INDEX(DriversGams!$A$5:$AN$23,MATCH(Drivers!$A56,DriversGams!$A$5:$A$23,0),MATCH(Drivers!M$3,DriversGams!$A$5:$AN$5,0))</f>
        <v>33.102158131950326</v>
      </c>
      <c r="N56" s="10">
        <f>INDEX(DriversGams!$A$5:$AN$23,MATCH(Drivers!$A56,DriversGams!$A$5:$A$23,0),MATCH(Drivers!N$3,DriversGams!$A$5:$AN$5,0))</f>
        <v>34.659094884560439</v>
      </c>
      <c r="O56" s="10">
        <f>INDEX(DriversGams!$A$5:$AN$23,MATCH(Drivers!$A56,DriversGams!$A$5:$A$23,0),MATCH(Drivers!O$3,DriversGams!$A$5:$AN$5,0))</f>
        <v>36.39067919900473</v>
      </c>
      <c r="P56" s="10">
        <f>INDEX(DriversGams!$A$5:$AN$23,MATCH(Drivers!$A56,DriversGams!$A$5:$A$23,0),MATCH(Drivers!P$3,DriversGams!$A$5:$AN$5,0))</f>
        <v>38.204349046553844</v>
      </c>
      <c r="Q56" s="10">
        <f>INDEX(DriversGams!$A$5:$AN$23,MATCH(Drivers!$A56,DriversGams!$A$5:$A$23,0),MATCH(Drivers!Q$3,DriversGams!$A$5:$AN$5,0))</f>
        <v>40.242752534029108</v>
      </c>
      <c r="R56" s="10">
        <f>INDEX(DriversGams!$A$5:$AN$23,MATCH(Drivers!$A56,DriversGams!$A$5:$A$23,0),MATCH(Drivers!R$3,DriversGams!$A$5:$AN$5,0))</f>
        <v>42.352494691702802</v>
      </c>
      <c r="S56" s="10">
        <f>INDEX(DriversGams!$A$5:$AN$23,MATCH(Drivers!$A56,DriversGams!$A$5:$A$23,0),MATCH(Drivers!S$3,DriversGams!$A$5:$AN$5,0))</f>
        <v>44.62959349611431</v>
      </c>
      <c r="T56" s="10">
        <f>INDEX(DriversGams!$A$5:$AN$23,MATCH(Drivers!$A56,DriversGams!$A$5:$A$23,0),MATCH(Drivers!T$3,DriversGams!$A$5:$AN$5,0))</f>
        <v>47.059568403454492</v>
      </c>
      <c r="U56" s="10">
        <f>INDEX(DriversGams!$A$5:$AN$23,MATCH(Drivers!$A56,DriversGams!$A$5:$A$23,0),MATCH(Drivers!U$3,DriversGams!$A$5:$AN$5,0))</f>
        <v>49.336141685836502</v>
      </c>
      <c r="V56" s="10">
        <f>INDEX(DriversGams!$A$5:$AN$23,MATCH(Drivers!$A56,DriversGams!$A$5:$A$23,0),MATCH(Drivers!V$3,DriversGams!$A$5:$AN$5,0))</f>
        <v>52.129708803872987</v>
      </c>
      <c r="W56" s="10">
        <f>INDEX(DriversGams!$A$5:$AN$23,MATCH(Drivers!$A56,DriversGams!$A$5:$A$23,0),MATCH(Drivers!W$3,DriversGams!$A$5:$AN$5,0))</f>
        <v>55.076493025987219</v>
      </c>
      <c r="X56" s="10">
        <f>INDEX(DriversGams!$A$5:$AN$23,MATCH(Drivers!$A56,DriversGams!$A$5:$A$23,0),MATCH(Drivers!X$3,DriversGams!$A$5:$AN$5,0))</f>
        <v>58.127939356488781</v>
      </c>
      <c r="Y56" s="10">
        <f>INDEX(DriversGams!$A$5:$AN$23,MATCH(Drivers!$A56,DriversGams!$A$5:$A$23,0),MATCH(Drivers!Y$3,DriversGams!$A$5:$AN$5,0))</f>
        <v>61.165718763166645</v>
      </c>
      <c r="Z56" s="10">
        <f>INDEX(DriversGams!$A$5:$AN$23,MATCH(Drivers!$A56,DriversGams!$A$5:$A$23,0),MATCH(Drivers!Z$3,DriversGams!$A$5:$AN$5,0))</f>
        <v>64.743710634723442</v>
      </c>
      <c r="AA56" s="10">
        <f>INDEX(DriversGams!$A$5:$AN$23,MATCH(Drivers!$A56,DriversGams!$A$5:$A$23,0),MATCH(Drivers!AA$3,DriversGams!$A$5:$AN$5,0))</f>
        <v>68.410556921662561</v>
      </c>
      <c r="AB56" s="10">
        <f>INDEX(DriversGams!$A$5:$AN$23,MATCH(Drivers!$A56,DriversGams!$A$5:$A$23,0),MATCH(Drivers!AB$3,DriversGams!$A$5:$AN$5,0))</f>
        <v>72.216463325601225</v>
      </c>
      <c r="AC56" s="10">
        <f>INDEX(DriversGams!$A$5:$AN$23,MATCH(Drivers!$A56,DriversGams!$A$5:$A$23,0),MATCH(Drivers!AC$3,DriversGams!$A$5:$AN$5,0))</f>
        <v>76.013255310377787</v>
      </c>
      <c r="AD56" s="10">
        <f>INDEX(DriversGams!$A$5:$AN$23,MATCH(Drivers!$A56,DriversGams!$A$5:$A$23,0),MATCH(Drivers!AD$3,DriversGams!$A$5:$AN$5,0))</f>
        <v>79.97978335920952</v>
      </c>
      <c r="AE56" s="10">
        <f>INDEX(DriversGams!$A$5:$AN$23,MATCH(Drivers!$A56,DriversGams!$A$5:$A$23,0),MATCH(Drivers!AE$3,DriversGams!$A$5:$AN$5,0))</f>
        <v>84.167229780771748</v>
      </c>
      <c r="AF56" s="10">
        <f>INDEX(DriversGams!$A$5:$AN$23,MATCH(Drivers!$A56,DriversGams!$A$5:$A$23,0),MATCH(Drivers!AF$3,DriversGams!$A$5:$AN$5,0))</f>
        <v>109.17954792194922</v>
      </c>
      <c r="AG56" s="10">
        <f>INDEX(DriversGams!$A$5:$AN$23,MATCH(Drivers!$A56,DriversGams!$A$5:$A$23,0),MATCH(Drivers!AG$3,DriversGams!$A$5:$AN$5,0))</f>
        <v>137.69966432544891</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1.1581435930988344</v>
      </c>
      <c r="E57" s="10">
        <f>INDEX(DriversGams!$A$5:$AN$23,MATCH(Drivers!$A57,DriversGams!$A$5:$A$23,0),MATCH(Drivers!E$3,DriversGams!$A$5:$AN$5,0))</f>
        <v>1.1466897745006903</v>
      </c>
      <c r="F57" s="10">
        <f>INDEX(DriversGams!$A$5:$AN$23,MATCH(Drivers!$A57,DriversGams!$A$5:$A$23,0),MATCH(Drivers!F$3,DriversGams!$A$5:$AN$5,0))</f>
        <v>1.1404041486992398</v>
      </c>
      <c r="G57" s="10">
        <f>INDEX(DriversGams!$A$5:$AN$23,MATCH(Drivers!$A57,DriversGams!$A$5:$A$23,0),MATCH(Drivers!G$3,DriversGams!$A$5:$AN$5,0))</f>
        <v>1.158082223645845</v>
      </c>
      <c r="H57" s="10">
        <f>INDEX(DriversGams!$A$5:$AN$23,MATCH(Drivers!$A57,DriversGams!$A$5:$A$23,0),MATCH(Drivers!H$3,DriversGams!$A$5:$AN$5,0))</f>
        <v>1.1690400702239674</v>
      </c>
      <c r="I57" s="10">
        <f>INDEX(DriversGams!$A$5:$AN$23,MATCH(Drivers!$A57,DriversGams!$A$5:$A$23,0),MATCH(Drivers!I$3,DriversGams!$A$5:$AN$5,0))</f>
        <v>1.1399086849076014</v>
      </c>
      <c r="J57" s="10">
        <f>INDEX(DriversGams!$A$5:$AN$23,MATCH(Drivers!$A57,DriversGams!$A$5:$A$23,0),MATCH(Drivers!J$3,DriversGams!$A$5:$AN$5,0))</f>
        <v>1.1221637155461712</v>
      </c>
      <c r="K57" s="10">
        <f>INDEX(DriversGams!$A$5:$AN$23,MATCH(Drivers!$A57,DriversGams!$A$5:$A$23,0),MATCH(Drivers!K$3,DriversGams!$A$5:$AN$5,0))</f>
        <v>1.0096297710191362</v>
      </c>
      <c r="L57" s="10">
        <f>INDEX(DriversGams!$A$5:$AN$23,MATCH(Drivers!$A57,DriversGams!$A$5:$A$23,0),MATCH(Drivers!L$3,DriversGams!$A$5:$AN$5,0))</f>
        <v>1.0106492879161646</v>
      </c>
      <c r="M57" s="10">
        <f>INDEX(DriversGams!$A$5:$AN$23,MATCH(Drivers!$A57,DriversGams!$A$5:$A$23,0),MATCH(Drivers!M$3,DriversGams!$A$5:$AN$5,0))</f>
        <v>1.0302529717942739</v>
      </c>
      <c r="N57" s="10">
        <f>INDEX(DriversGams!$A$5:$AN$23,MATCH(Drivers!$A57,DriversGams!$A$5:$A$23,0),MATCH(Drivers!N$3,DriversGams!$A$5:$AN$5,0))</f>
        <v>1.0620864750479064</v>
      </c>
      <c r="O57" s="10">
        <f>INDEX(DriversGams!$A$5:$AN$23,MATCH(Drivers!$A57,DriversGams!$A$5:$A$23,0),MATCH(Drivers!O$3,DriversGams!$A$5:$AN$5,0))</f>
        <v>1.0998118752864574</v>
      </c>
      <c r="P57" s="10">
        <f>INDEX(DriversGams!$A$5:$AN$23,MATCH(Drivers!$A57,DriversGams!$A$5:$A$23,0),MATCH(Drivers!P$3,DriversGams!$A$5:$AN$5,0))</f>
        <v>1.1401523216394778</v>
      </c>
      <c r="Q57" s="10">
        <f>INDEX(DriversGams!$A$5:$AN$23,MATCH(Drivers!$A57,DriversGams!$A$5:$A$23,0),MATCH(Drivers!Q$3,DriversGams!$A$5:$AN$5,0))</f>
        <v>1.1865134987803243</v>
      </c>
      <c r="R57" s="10">
        <f>INDEX(DriversGams!$A$5:$AN$23,MATCH(Drivers!$A57,DriversGams!$A$5:$A$23,0),MATCH(Drivers!R$3,DriversGams!$A$5:$AN$5,0))</f>
        <v>1.2382503590157974</v>
      </c>
      <c r="S57" s="10">
        <f>INDEX(DriversGams!$A$5:$AN$23,MATCH(Drivers!$A57,DriversGams!$A$5:$A$23,0),MATCH(Drivers!S$3,DriversGams!$A$5:$AN$5,0))</f>
        <v>1.2967453569894312</v>
      </c>
      <c r="T57" s="10">
        <f>INDEX(DriversGams!$A$5:$AN$23,MATCH(Drivers!$A57,DriversGams!$A$5:$A$23,0),MATCH(Drivers!T$3,DriversGams!$A$5:$AN$5,0))</f>
        <v>1.3581112576656127</v>
      </c>
      <c r="U57" s="10">
        <f>INDEX(DriversGams!$A$5:$AN$23,MATCH(Drivers!$A57,DriversGams!$A$5:$A$23,0),MATCH(Drivers!U$3,DriversGams!$A$5:$AN$5,0))</f>
        <v>1.393039840277065</v>
      </c>
      <c r="V57" s="10">
        <f>INDEX(DriversGams!$A$5:$AN$23,MATCH(Drivers!$A57,DriversGams!$A$5:$A$23,0),MATCH(Drivers!V$3,DriversGams!$A$5:$AN$5,0))</f>
        <v>1.4236346020613615</v>
      </c>
      <c r="W57" s="10">
        <f>INDEX(DriversGams!$A$5:$AN$23,MATCH(Drivers!$A57,DriversGams!$A$5:$A$23,0),MATCH(Drivers!W$3,DriversGams!$A$5:$AN$5,0))</f>
        <v>1.4718356260352397</v>
      </c>
      <c r="X57" s="10">
        <f>INDEX(DriversGams!$A$5:$AN$23,MATCH(Drivers!$A57,DriversGams!$A$5:$A$23,0),MATCH(Drivers!X$3,DriversGams!$A$5:$AN$5,0))</f>
        <v>1.526684010572724</v>
      </c>
      <c r="Y57" s="10">
        <f>INDEX(DriversGams!$A$5:$AN$23,MATCH(Drivers!$A57,DriversGams!$A$5:$A$23,0),MATCH(Drivers!Y$3,DriversGams!$A$5:$AN$5,0))</f>
        <v>1.5859732062358185</v>
      </c>
      <c r="Z57" s="10">
        <f>INDEX(DriversGams!$A$5:$AN$23,MATCH(Drivers!$A57,DriversGams!$A$5:$A$23,0),MATCH(Drivers!Z$3,DriversGams!$A$5:$AN$5,0))</f>
        <v>1.6511561750372967</v>
      </c>
      <c r="AA57" s="10">
        <f>INDEX(DriversGams!$A$5:$AN$23,MATCH(Drivers!$A57,DriversGams!$A$5:$A$23,0),MATCH(Drivers!AA$3,DriversGams!$A$5:$AN$5,0))</f>
        <v>1.7137906368871529</v>
      </c>
      <c r="AB57" s="10">
        <f>INDEX(DriversGams!$A$5:$AN$23,MATCH(Drivers!$A57,DriversGams!$A$5:$A$23,0),MATCH(Drivers!AB$3,DriversGams!$A$5:$AN$5,0))</f>
        <v>1.7838412023456807</v>
      </c>
      <c r="AC57" s="10">
        <f>INDEX(DriversGams!$A$5:$AN$23,MATCH(Drivers!$A57,DriversGams!$A$5:$A$23,0),MATCH(Drivers!AC$3,DriversGams!$A$5:$AN$5,0))</f>
        <v>1.852760928004608</v>
      </c>
      <c r="AD57" s="10">
        <f>INDEX(DriversGams!$A$5:$AN$23,MATCH(Drivers!$A57,DriversGams!$A$5:$A$23,0),MATCH(Drivers!AD$3,DriversGams!$A$5:$AN$5,0))</f>
        <v>1.9252952057275514</v>
      </c>
      <c r="AE57" s="10">
        <f>INDEX(DriversGams!$A$5:$AN$23,MATCH(Drivers!$A57,DriversGams!$A$5:$A$23,0),MATCH(Drivers!AE$3,DriversGams!$A$5:$AN$5,0))</f>
        <v>2.0011863599229782</v>
      </c>
      <c r="AF57" s="10">
        <f>INDEX(DriversGams!$A$5:$AN$23,MATCH(Drivers!$A57,DriversGams!$A$5:$A$23,0),MATCH(Drivers!AF$3,DriversGams!$A$5:$AN$5,0))</f>
        <v>2.4496740414846618</v>
      </c>
      <c r="AG57" s="10">
        <f>INDEX(DriversGams!$A$5:$AN$23,MATCH(Drivers!$A57,DriversGams!$A$5:$A$23,0),MATCH(Drivers!AG$3,DriversGams!$A$5:$AN$5,0))</f>
        <v>3.0523121519180978</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67.405879473318592</v>
      </c>
      <c r="E58" s="10">
        <f>INDEX(DriversGams!$A$5:$AN$23,MATCH(Drivers!$A58,DriversGams!$A$5:$A$23,0),MATCH(Drivers!E$3,DriversGams!$A$5:$AN$5,0))</f>
        <v>64.422201326406551</v>
      </c>
      <c r="F58" s="10">
        <f>INDEX(DriversGams!$A$5:$AN$23,MATCH(Drivers!$A58,DriversGams!$A$5:$A$23,0),MATCH(Drivers!F$3,DriversGams!$A$5:$AN$5,0))</f>
        <v>61.447467786677329</v>
      </c>
      <c r="G58" s="10">
        <f>INDEX(DriversGams!$A$5:$AN$23,MATCH(Drivers!$A58,DriversGams!$A$5:$A$23,0),MATCH(Drivers!G$3,DriversGams!$A$5:$AN$5,0))</f>
        <v>61.142610702865952</v>
      </c>
      <c r="H58" s="10">
        <f>INDEX(DriversGams!$A$5:$AN$23,MATCH(Drivers!$A58,DriversGams!$A$5:$A$23,0),MATCH(Drivers!H$3,DriversGams!$A$5:$AN$5,0))</f>
        <v>61.268075561889901</v>
      </c>
      <c r="I58" s="10">
        <f>INDEX(DriversGams!$A$5:$AN$23,MATCH(Drivers!$A58,DriversGams!$A$5:$A$23,0),MATCH(Drivers!I$3,DriversGams!$A$5:$AN$5,0))</f>
        <v>60.912459713234377</v>
      </c>
      <c r="J58" s="10">
        <f>INDEX(DriversGams!$A$5:$AN$23,MATCH(Drivers!$A58,DriversGams!$A$5:$A$23,0),MATCH(Drivers!J$3,DriversGams!$A$5:$AN$5,0))</f>
        <v>60.468556482084786</v>
      </c>
      <c r="K58" s="10">
        <f>INDEX(DriversGams!$A$5:$AN$23,MATCH(Drivers!$A58,DriversGams!$A$5:$A$23,0),MATCH(Drivers!K$3,DriversGams!$A$5:$AN$5,0))</f>
        <v>58.515171706745178</v>
      </c>
      <c r="L58" s="10">
        <f>INDEX(DriversGams!$A$5:$AN$23,MATCH(Drivers!$A58,DriversGams!$A$5:$A$23,0),MATCH(Drivers!L$3,DriversGams!$A$5:$AN$5,0))</f>
        <v>58.254298294534607</v>
      </c>
      <c r="M58" s="10">
        <f>INDEX(DriversGams!$A$5:$AN$23,MATCH(Drivers!$A58,DriversGams!$A$5:$A$23,0),MATCH(Drivers!M$3,DriversGams!$A$5:$AN$5,0))</f>
        <v>58.043794250560346</v>
      </c>
      <c r="N58" s="10">
        <f>INDEX(DriversGams!$A$5:$AN$23,MATCH(Drivers!$A58,DriversGams!$A$5:$A$23,0),MATCH(Drivers!N$3,DriversGams!$A$5:$AN$5,0))</f>
        <v>58.268510979649157</v>
      </c>
      <c r="O58" s="10">
        <f>INDEX(DriversGams!$A$5:$AN$23,MATCH(Drivers!$A58,DriversGams!$A$5:$A$23,0),MATCH(Drivers!O$3,DriversGams!$A$5:$AN$5,0))</f>
        <v>58.634403368923351</v>
      </c>
      <c r="P58" s="10">
        <f>INDEX(DriversGams!$A$5:$AN$23,MATCH(Drivers!$A58,DriversGams!$A$5:$A$23,0),MATCH(Drivers!P$3,DriversGams!$A$5:$AN$5,0))</f>
        <v>59.586142400355428</v>
      </c>
      <c r="Q58" s="10">
        <f>INDEX(DriversGams!$A$5:$AN$23,MATCH(Drivers!$A58,DriversGams!$A$5:$A$23,0),MATCH(Drivers!Q$3,DriversGams!$A$5:$AN$5,0))</f>
        <v>59.40613908356876</v>
      </c>
      <c r="R58" s="10">
        <f>INDEX(DriversGams!$A$5:$AN$23,MATCH(Drivers!$A58,DriversGams!$A$5:$A$23,0),MATCH(Drivers!R$3,DriversGams!$A$5:$AN$5,0))</f>
        <v>59.339774819221503</v>
      </c>
      <c r="S58" s="10">
        <f>INDEX(DriversGams!$A$5:$AN$23,MATCH(Drivers!$A58,DriversGams!$A$5:$A$23,0),MATCH(Drivers!S$3,DriversGams!$A$5:$AN$5,0))</f>
        <v>59.635924277118903</v>
      </c>
      <c r="T58" s="10">
        <f>INDEX(DriversGams!$A$5:$AN$23,MATCH(Drivers!$A58,DriversGams!$A$5:$A$23,0),MATCH(Drivers!T$3,DriversGams!$A$5:$AN$5,0))</f>
        <v>59.8003165606208</v>
      </c>
      <c r="U58" s="10">
        <f>INDEX(DriversGams!$A$5:$AN$23,MATCH(Drivers!$A58,DriversGams!$A$5:$A$23,0),MATCH(Drivers!U$3,DriversGams!$A$5:$AN$5,0))</f>
        <v>60.405002253054697</v>
      </c>
      <c r="V58" s="10">
        <f>INDEX(DriversGams!$A$5:$AN$23,MATCH(Drivers!$A58,DriversGams!$A$5:$A$23,0),MATCH(Drivers!V$3,DriversGams!$A$5:$AN$5,0))</f>
        <v>59.924771535685913</v>
      </c>
      <c r="W58" s="10">
        <f>INDEX(DriversGams!$A$5:$AN$23,MATCH(Drivers!$A58,DriversGams!$A$5:$A$23,0),MATCH(Drivers!W$3,DriversGams!$A$5:$AN$5,0))</f>
        <v>59.693945281900724</v>
      </c>
      <c r="X58" s="10">
        <f>INDEX(DriversGams!$A$5:$AN$23,MATCH(Drivers!$A58,DriversGams!$A$5:$A$23,0),MATCH(Drivers!X$3,DriversGams!$A$5:$AN$5,0))</f>
        <v>59.46503786708054</v>
      </c>
      <c r="Y58" s="10">
        <f>INDEX(DriversGams!$A$5:$AN$23,MATCH(Drivers!$A58,DriversGams!$A$5:$A$23,0),MATCH(Drivers!Y$3,DriversGams!$A$5:$AN$5,0))</f>
        <v>59.155273715860652</v>
      </c>
      <c r="Z58" s="10">
        <f>INDEX(DriversGams!$A$5:$AN$23,MATCH(Drivers!$A58,DriversGams!$A$5:$A$23,0),MATCH(Drivers!Z$3,DriversGams!$A$5:$AN$5,0))</f>
        <v>58.166723000493484</v>
      </c>
      <c r="AA58" s="10">
        <f>INDEX(DriversGams!$A$5:$AN$23,MATCH(Drivers!$A58,DriversGams!$A$5:$A$23,0),MATCH(Drivers!AA$3,DriversGams!$A$5:$AN$5,0))</f>
        <v>57.190274817346371</v>
      </c>
      <c r="AB58" s="10">
        <f>INDEX(DriversGams!$A$5:$AN$23,MATCH(Drivers!$A58,DriversGams!$A$5:$A$23,0),MATCH(Drivers!AB$3,DriversGams!$A$5:$AN$5,0))</f>
        <v>56.213826634199208</v>
      </c>
      <c r="AC58" s="10">
        <f>INDEX(DriversGams!$A$5:$AN$23,MATCH(Drivers!$A58,DriversGams!$A$5:$A$23,0),MATCH(Drivers!AC$3,DriversGams!$A$5:$AN$5,0))</f>
        <v>55.237378451052074</v>
      </c>
      <c r="AD58" s="10">
        <f>INDEX(DriversGams!$A$5:$AN$23,MATCH(Drivers!$A58,DriversGams!$A$5:$A$23,0),MATCH(Drivers!AD$3,DriversGams!$A$5:$AN$5,0))</f>
        <v>54.260930267904918</v>
      </c>
      <c r="AE58" s="10">
        <f>INDEX(DriversGams!$A$5:$AN$23,MATCH(Drivers!$A58,DriversGams!$A$5:$A$23,0),MATCH(Drivers!AE$3,DriversGams!$A$5:$AN$5,0))</f>
        <v>53.284482084757748</v>
      </c>
      <c r="AF58" s="10">
        <f>INDEX(DriversGams!$A$5:$AN$23,MATCH(Drivers!$A58,DriversGams!$A$5:$A$23,0),MATCH(Drivers!AF$3,DriversGams!$A$5:$AN$5,0))</f>
        <v>50.483535744499683</v>
      </c>
      <c r="AG58" s="10">
        <f>INDEX(DriversGams!$A$5:$AN$23,MATCH(Drivers!$A58,DriversGams!$A$5:$A$23,0),MATCH(Drivers!AG$3,DriversGams!$A$5:$AN$5,0))</f>
        <v>47.682589404241561</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82.451215835678212</v>
      </c>
      <c r="E59" s="10">
        <f>INDEX(DriversGams!$A$5:$AN$23,MATCH(Drivers!$A59,DriversGams!$A$5:$A$23,0),MATCH(Drivers!E$3,DriversGams!$A$5:$AN$5,0))</f>
        <v>80.166243478069532</v>
      </c>
      <c r="F59" s="10">
        <f>INDEX(DriversGams!$A$5:$AN$23,MATCH(Drivers!$A59,DriversGams!$A$5:$A$23,0),MATCH(Drivers!F$3,DriversGams!$A$5:$AN$5,0))</f>
        <v>77.626015719858643</v>
      </c>
      <c r="G59" s="10">
        <f>INDEX(DriversGams!$A$5:$AN$23,MATCH(Drivers!$A59,DriversGams!$A$5:$A$23,0),MATCH(Drivers!G$3,DriversGams!$A$5:$AN$5,0))</f>
        <v>76.22541754695969</v>
      </c>
      <c r="H59" s="10">
        <f>INDEX(DriversGams!$A$5:$AN$23,MATCH(Drivers!$A59,DriversGams!$A$5:$A$23,0),MATCH(Drivers!H$3,DriversGams!$A$5:$AN$5,0))</f>
        <v>74.388929903020184</v>
      </c>
      <c r="I59" s="10">
        <f>INDEX(DriversGams!$A$5:$AN$23,MATCH(Drivers!$A59,DriversGams!$A$5:$A$23,0),MATCH(Drivers!I$3,DriversGams!$A$5:$AN$5,0))</f>
        <v>74.661627930767523</v>
      </c>
      <c r="J59" s="10">
        <f>INDEX(DriversGams!$A$5:$AN$23,MATCH(Drivers!$A59,DriversGams!$A$5:$A$23,0),MATCH(Drivers!J$3,DriversGams!$A$5:$AN$5,0))</f>
        <v>74.775428105381266</v>
      </c>
      <c r="K59" s="10">
        <f>INDEX(DriversGams!$A$5:$AN$23,MATCH(Drivers!$A59,DriversGams!$A$5:$A$23,0),MATCH(Drivers!K$3,DriversGams!$A$5:$AN$5,0))</f>
        <v>70.522195251866989</v>
      </c>
      <c r="L59" s="10">
        <f>INDEX(DriversGams!$A$5:$AN$23,MATCH(Drivers!$A59,DriversGams!$A$5:$A$23,0),MATCH(Drivers!L$3,DriversGams!$A$5:$AN$5,0))</f>
        <v>73.094492492143644</v>
      </c>
      <c r="M59" s="10">
        <f>INDEX(DriversGams!$A$5:$AN$23,MATCH(Drivers!$A59,DriversGams!$A$5:$A$23,0),MATCH(Drivers!M$3,DriversGams!$A$5:$AN$5,0))</f>
        <v>73.214968744367397</v>
      </c>
      <c r="N59" s="10">
        <f>INDEX(DriversGams!$A$5:$AN$23,MATCH(Drivers!$A59,DriversGams!$A$5:$A$23,0),MATCH(Drivers!N$3,DriversGams!$A$5:$AN$5,0))</f>
        <v>74.270210908090405</v>
      </c>
      <c r="O59" s="10">
        <f>INDEX(DriversGams!$A$5:$AN$23,MATCH(Drivers!$A59,DriversGams!$A$5:$A$23,0),MATCH(Drivers!O$3,DriversGams!$A$5:$AN$5,0))</f>
        <v>74.302275677412496</v>
      </c>
      <c r="P59" s="10">
        <f>INDEX(DriversGams!$A$5:$AN$23,MATCH(Drivers!$A59,DriversGams!$A$5:$A$23,0),MATCH(Drivers!P$3,DriversGams!$A$5:$AN$5,0))</f>
        <v>72.946609309788073</v>
      </c>
      <c r="Q59" s="10">
        <f>INDEX(DriversGams!$A$5:$AN$23,MATCH(Drivers!$A59,DriversGams!$A$5:$A$23,0),MATCH(Drivers!Q$3,DriversGams!$A$5:$AN$5,0))</f>
        <v>74.534785437994302</v>
      </c>
      <c r="R59" s="10">
        <f>INDEX(DriversGams!$A$5:$AN$23,MATCH(Drivers!$A59,DriversGams!$A$5:$A$23,0),MATCH(Drivers!R$3,DriversGams!$A$5:$AN$5,0))</f>
        <v>76.951376992110681</v>
      </c>
      <c r="S59" s="10">
        <f>INDEX(DriversGams!$A$5:$AN$23,MATCH(Drivers!$A59,DriversGams!$A$5:$A$23,0),MATCH(Drivers!S$3,DriversGams!$A$5:$AN$5,0))</f>
        <v>77.843900415805521</v>
      </c>
      <c r="T59" s="10">
        <f>INDEX(DriversGams!$A$5:$AN$23,MATCH(Drivers!$A59,DriversGams!$A$5:$A$23,0),MATCH(Drivers!T$3,DriversGams!$A$5:$AN$5,0))</f>
        <v>79.070428521803947</v>
      </c>
      <c r="U59" s="10">
        <f>INDEX(DriversGams!$A$5:$AN$23,MATCH(Drivers!$A59,DriversGams!$A$5:$A$23,0),MATCH(Drivers!U$3,DriversGams!$A$5:$AN$5,0))</f>
        <v>77.488568884480685</v>
      </c>
      <c r="V59" s="10">
        <f>INDEX(DriversGams!$A$5:$AN$23,MATCH(Drivers!$A59,DriversGams!$A$5:$A$23,0),MATCH(Drivers!V$3,DriversGams!$A$5:$AN$5,0))</f>
        <v>80.001746636610036</v>
      </c>
      <c r="W59" s="10">
        <f>INDEX(DriversGams!$A$5:$AN$23,MATCH(Drivers!$A59,DriversGams!$A$5:$A$23,0),MATCH(Drivers!W$3,DriversGams!$A$5:$AN$5,0))</f>
        <v>81.615727730669292</v>
      </c>
      <c r="X59" s="10">
        <f>INDEX(DriversGams!$A$5:$AN$23,MATCH(Drivers!$A59,DriversGams!$A$5:$A$23,0),MATCH(Drivers!X$3,DriversGams!$A$5:$AN$5,0))</f>
        <v>83.144940101381721</v>
      </c>
      <c r="Y59" s="10">
        <f>INDEX(DriversGams!$A$5:$AN$23,MATCH(Drivers!$A59,DriversGams!$A$5:$A$23,0),MATCH(Drivers!Y$3,DriversGams!$A$5:$AN$5,0))</f>
        <v>84.082398572093226</v>
      </c>
      <c r="Z59" s="10">
        <f>INDEX(DriversGams!$A$5:$AN$23,MATCH(Drivers!$A59,DriversGams!$A$5:$A$23,0),MATCH(Drivers!Z$3,DriversGams!$A$5:$AN$5,0))</f>
        <v>84.304176107667672</v>
      </c>
      <c r="AA59" s="10">
        <f>INDEX(DriversGams!$A$5:$AN$23,MATCH(Drivers!$A59,DriversGams!$A$5:$A$23,0),MATCH(Drivers!AA$3,DriversGams!$A$5:$AN$5,0))</f>
        <v>86.706826920772002</v>
      </c>
      <c r="AB59" s="10">
        <f>INDEX(DriversGams!$A$5:$AN$23,MATCH(Drivers!$A59,DriversGams!$A$5:$A$23,0),MATCH(Drivers!AB$3,DriversGams!$A$5:$AN$5,0))</f>
        <v>88.824376735822355</v>
      </c>
      <c r="AC59" s="10">
        <f>INDEX(DriversGams!$A$5:$AN$23,MATCH(Drivers!$A59,DriversGams!$A$5:$A$23,0),MATCH(Drivers!AC$3,DriversGams!$A$5:$AN$5,0))</f>
        <v>90.953130838479012</v>
      </c>
      <c r="AD59" s="10">
        <f>INDEX(DriversGams!$A$5:$AN$23,MATCH(Drivers!$A59,DriversGams!$A$5:$A$23,0),MATCH(Drivers!AD$3,DriversGams!$A$5:$AN$5,0))</f>
        <v>93.067176333633881</v>
      </c>
      <c r="AE59" s="10">
        <f>INDEX(DriversGams!$A$5:$AN$23,MATCH(Drivers!$A59,DriversGams!$A$5:$A$23,0),MATCH(Drivers!AE$3,DriversGams!$A$5:$AN$5,0))</f>
        <v>95.21376631469569</v>
      </c>
      <c r="AF59" s="10">
        <f>INDEX(DriversGams!$A$5:$AN$23,MATCH(Drivers!$A59,DriversGams!$A$5:$A$23,0),MATCH(Drivers!AF$3,DriversGams!$A$5:$AN$5,0))</f>
        <v>102.5096778995579</v>
      </c>
      <c r="AG59" s="10">
        <f>INDEX(DriversGams!$A$5:$AN$23,MATCH(Drivers!$A59,DriversGams!$A$5:$A$23,0),MATCH(Drivers!AG$3,DriversGams!$A$5:$AN$5,0))</f>
        <v>109.5489131273044</v>
      </c>
      <c r="AH59" s="126"/>
      <c r="AI59" s="126"/>
      <c r="AJ59" s="126"/>
      <c r="AK59" s="126"/>
      <c r="AL59" s="126"/>
      <c r="AM59" s="126"/>
    </row>
    <row r="60" spans="1:41" s="338" customFormat="1">
      <c r="A60" s="5" t="s">
        <v>5</v>
      </c>
      <c r="B60" s="338">
        <f t="shared" si="85"/>
        <v>19</v>
      </c>
      <c r="C60" s="339">
        <v>2893.5650000000564</v>
      </c>
      <c r="D60" s="127">
        <f t="shared" ref="D60:K60" si="87">SUM(D42:D59)</f>
        <v>2969.1963051355538</v>
      </c>
      <c r="E60" s="127">
        <f t="shared" si="87"/>
        <v>3022.2173632302474</v>
      </c>
      <c r="F60" s="127">
        <f t="shared" si="87"/>
        <v>3060.2316404410253</v>
      </c>
      <c r="G60" s="127">
        <f t="shared" si="87"/>
        <v>3082.8658989519636</v>
      </c>
      <c r="H60" s="127">
        <f t="shared" si="87"/>
        <v>3117.5115237718705</v>
      </c>
      <c r="I60" s="127">
        <f t="shared" si="87"/>
        <v>3154.0370052724184</v>
      </c>
      <c r="J60" s="127">
        <f t="shared" si="87"/>
        <v>3188.9317950294057</v>
      </c>
      <c r="K60" s="127">
        <f t="shared" si="87"/>
        <v>2947.9724944017844</v>
      </c>
      <c r="L60" s="127">
        <f t="shared" ref="L60:AG60" si="88">SUM(L42:L59)</f>
        <v>3013.0644015642411</v>
      </c>
      <c r="M60" s="127">
        <f t="shared" si="88"/>
        <v>3078.619936597479</v>
      </c>
      <c r="N60" s="127">
        <f t="shared" si="88"/>
        <v>3150.4502744619822</v>
      </c>
      <c r="O60" s="127">
        <f t="shared" si="88"/>
        <v>3226.7589366182142</v>
      </c>
      <c r="P60" s="127">
        <f t="shared" si="88"/>
        <v>3302.3054183034251</v>
      </c>
      <c r="Q60" s="127">
        <f t="shared" si="88"/>
        <v>3388.2134874456483</v>
      </c>
      <c r="R60" s="127">
        <f t="shared" si="88"/>
        <v>3477.0636219305306</v>
      </c>
      <c r="S60" s="127">
        <f t="shared" si="88"/>
        <v>3570.5497304660671</v>
      </c>
      <c r="T60" s="127">
        <f t="shared" si="88"/>
        <v>3667.2132212172432</v>
      </c>
      <c r="U60" s="127">
        <f t="shared" si="88"/>
        <v>3750.2393093448832</v>
      </c>
      <c r="V60" s="127">
        <f t="shared" si="88"/>
        <v>3853.1062514920195</v>
      </c>
      <c r="W60" s="127">
        <f t="shared" si="88"/>
        <v>3958.3620577783013</v>
      </c>
      <c r="X60" s="127">
        <f t="shared" si="88"/>
        <v>4066.3885852078047</v>
      </c>
      <c r="Y60" s="127">
        <f t="shared" si="88"/>
        <v>4170.5775300165442</v>
      </c>
      <c r="Z60" s="127">
        <f t="shared" si="88"/>
        <v>4280.811383688585</v>
      </c>
      <c r="AA60" s="127">
        <f t="shared" si="88"/>
        <v>4396.3278585237995</v>
      </c>
      <c r="AB60" s="127">
        <f t="shared" si="88"/>
        <v>4515.7084812671137</v>
      </c>
      <c r="AC60" s="127">
        <f t="shared" si="88"/>
        <v>4633.9462662855349</v>
      </c>
      <c r="AD60" s="127">
        <f t="shared" si="88"/>
        <v>4756.1305741637798</v>
      </c>
      <c r="AE60" s="127">
        <f t="shared" si="88"/>
        <v>4885.3563038061175</v>
      </c>
      <c r="AF60" s="127">
        <f t="shared" si="88"/>
        <v>5614.3193854496612</v>
      </c>
      <c r="AG60" s="127">
        <f t="shared" si="88"/>
        <v>6436.5461256221506</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2.208022879659377E-2</v>
      </c>
      <c r="M61" s="249">
        <f t="shared" ref="M61" si="90">M60/L60-1</f>
        <v>2.1757097192879327E-2</v>
      </c>
      <c r="N61" s="249">
        <f t="shared" ref="N61" si="91">N60/M60-1</f>
        <v>2.3331992692768422E-2</v>
      </c>
      <c r="O61" s="249">
        <f t="shared" ref="O61" si="92">O60/N60-1</f>
        <v>2.4221509786966466E-2</v>
      </c>
      <c r="P61" s="249">
        <f t="shared" ref="P61" si="93">P60/O60-1</f>
        <v>2.3412496306397967E-2</v>
      </c>
      <c r="Q61" s="249">
        <f t="shared" ref="Q61" si="94">Q60/P60-1</f>
        <v>2.6014574141467239E-2</v>
      </c>
      <c r="R61" s="249">
        <f t="shared" ref="R61" si="95">R60/Q60-1</f>
        <v>2.6223298742567014E-2</v>
      </c>
      <c r="S61" s="249">
        <f t="shared" ref="S61" si="96">S60/R60-1</f>
        <v>2.6886510774752903E-2</v>
      </c>
      <c r="T61" s="249">
        <f t="shared" ref="T61" si="97">T60/S60-1</f>
        <v>2.7072439273534199E-2</v>
      </c>
      <c r="U61" s="249">
        <f t="shared" ref="U61" si="98">U60/T60-1</f>
        <v>2.2640103838871273E-2</v>
      </c>
      <c r="V61" s="249">
        <f t="shared" ref="V61" si="99">V60/U60-1</f>
        <v>2.7429434140592512E-2</v>
      </c>
      <c r="W61" s="249">
        <f t="shared" ref="W61" si="100">W60/V60-1</f>
        <v>2.7317130495823738E-2</v>
      </c>
      <c r="X61" s="249">
        <f t="shared" ref="X61" si="101">X60/W60-1</f>
        <v>2.7290714152139683E-2</v>
      </c>
      <c r="Y61" s="249">
        <f t="shared" ref="Y61" si="102">Y60/X60-1</f>
        <v>2.5621984378901841E-2</v>
      </c>
      <c r="Z61" s="249">
        <f t="shared" ref="Z61" si="103">Z60/Y60-1</f>
        <v>2.6431316257440107E-2</v>
      </c>
      <c r="AA61" s="249">
        <f t="shared" ref="AA61" si="104">AA60/Z60-1</f>
        <v>2.6984714924692454E-2</v>
      </c>
      <c r="AB61" s="249">
        <f t="shared" ref="AB61" si="105">AB60/AA60-1</f>
        <v>2.7154622354166325E-2</v>
      </c>
      <c r="AC61" s="249">
        <f t="shared" ref="AC61" si="106">AC60/AB60-1</f>
        <v>2.6183662100624172E-2</v>
      </c>
      <c r="AD61" s="249">
        <f t="shared" ref="AD61" si="107">AD60/AC60-1</f>
        <v>2.6367225871219535E-2</v>
      </c>
      <c r="AE61" s="249">
        <f t="shared" ref="AE61" si="108">AE60/AD60-1</f>
        <v>2.717034943159824E-2</v>
      </c>
      <c r="AF61" s="249">
        <f>(AF60/AE60)^(1/5)-1</f>
        <v>2.8206095770849871E-2</v>
      </c>
      <c r="AG61" s="249">
        <f>(AG60/AF60)^(1/5)-1</f>
        <v>2.7711353043142095E-2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60.097873988486953</v>
      </c>
      <c r="M62" s="126">
        <f>INDEX(DriversGams!$A$43:$AN$43,1,MATCH(Drivers!M$3,DriversGams!$A$42:$AN$42,0))/1000</f>
        <v>60.841582286809363</v>
      </c>
      <c r="N62" s="126">
        <f>INDEX(DriversGams!$A$43:$AN$43,1,MATCH(Drivers!N$3,DriversGams!$A$42:$AN$42,0))/1000</f>
        <v>61.537824355929828</v>
      </c>
      <c r="O62" s="126">
        <f>INDEX(DriversGams!$A$43:$AN$43,1,MATCH(Drivers!O$3,DriversGams!$A$42:$AN$42,0))/1000</f>
        <v>62.221509701386374</v>
      </c>
      <c r="P62" s="126">
        <f>INDEX(DriversGams!$A$43:$AN$43,1,MATCH(Drivers!P$3,DriversGams!$A$42:$AN$42,0))/1000</f>
        <v>62.892038582526091</v>
      </c>
      <c r="Q62" s="126">
        <f>INDEX(DriversGams!$A$43:$AN$43,1,MATCH(Drivers!Q$3,DriversGams!$A$42:$AN$42,0))/1000</f>
        <v>63.548817559440096</v>
      </c>
      <c r="R62" s="126">
        <f>INDEX(DriversGams!$A$43:$AN$43,1,MATCH(Drivers!R$3,DriversGams!$A$42:$AN$42,0))/1000</f>
        <v>64.191260356766122</v>
      </c>
      <c r="S62" s="126">
        <f>INDEX(DriversGams!$A$43:$AN$43,1,MATCH(Drivers!S$3,DriversGams!$A$42:$AN$42,0))/1000</f>
        <v>64.818788725428234</v>
      </c>
      <c r="T62" s="126">
        <f>INDEX(DriversGams!$A$43:$AN$43,1,MATCH(Drivers!T$3,DriversGams!$A$42:$AN$42,0))/1000</f>
        <v>65.435442210930105</v>
      </c>
      <c r="U62" s="126">
        <f>INDEX(DriversGams!$A$43:$AN$43,1,MATCH(Drivers!U$3,DriversGams!$A$42:$AN$42,0))/1000</f>
        <v>66.040790860694059</v>
      </c>
      <c r="V62" s="126">
        <f>INDEX(DriversGams!$A$43:$AN$43,1,MATCH(Drivers!V$3,DriversGams!$A$42:$AN$42,0))/1000</f>
        <v>66.6344094187031</v>
      </c>
      <c r="W62" s="126">
        <f>INDEX(DriversGams!$A$43:$AN$43,1,MATCH(Drivers!W$3,DriversGams!$A$42:$AN$42,0))/1000</f>
        <v>67.215877817791679</v>
      </c>
      <c r="X62" s="126">
        <f>INDEX(DriversGams!$A$43:$AN$43,1,MATCH(Drivers!X$3,DriversGams!$A$42:$AN$42,0))/1000</f>
        <v>67.784781669940756</v>
      </c>
      <c r="Y62" s="126">
        <f>INDEX(DriversGams!$A$43:$AN$43,1,MATCH(Drivers!Y$3,DriversGams!$A$42:$AN$42,0))/1000</f>
        <v>68.342055626742408</v>
      </c>
      <c r="Z62" s="126">
        <f>INDEX(DriversGams!$A$43:$AN$43,1,MATCH(Drivers!Z$3,DriversGams!$A$42:$AN$42,0))/1000</f>
        <v>68.88733085860035</v>
      </c>
      <c r="AA62" s="126">
        <f>INDEX(DriversGams!$A$43:$AN$43,1,MATCH(Drivers!AA$3,DriversGams!$A$42:$AN$42,0))/1000</f>
        <v>69.420244147098416</v>
      </c>
      <c r="AB62" s="126">
        <f>INDEX(DriversGams!$A$43:$AN$43,1,MATCH(Drivers!AB$3,DriversGams!$A$42:$AN$42,0))/1000</f>
        <v>69.940438284968707</v>
      </c>
      <c r="AC62" s="126">
        <f>INDEX(DriversGams!$A$43:$AN$43,1,MATCH(Drivers!AC$3,DriversGams!$A$42:$AN$42,0))/1000</f>
        <v>70.447562472153166</v>
      </c>
      <c r="AD62" s="126">
        <f>INDEX(DriversGams!$A$43:$AN$43,1,MATCH(Drivers!AD$3,DriversGams!$A$42:$AN$42,0))/1000</f>
        <v>70.942722252264574</v>
      </c>
      <c r="AE62" s="126">
        <f>INDEX(DriversGams!$A$43:$AN$43,1,MATCH(Drivers!AE$3,DriversGams!$A$42:$AN$42,0))/1000</f>
        <v>71.425610993241406</v>
      </c>
      <c r="AF62" s="126">
        <f>INDEX(DriversGams!$A$43:$AN$43,1,MATCH(Drivers!AF$3,DriversGams!$A$42:$AN$42,0))/1000</f>
        <v>73.645872502840064</v>
      </c>
      <c r="AG62" s="126">
        <f>INDEX(DriversGams!$A$43:$AN$43,1,MATCH(Drivers!AG$3,DriversGams!$A$42:$AN$42,0))/1000</f>
        <v>75.517908954390194</v>
      </c>
      <c r="AH62" s="126"/>
      <c r="AI62" s="126"/>
      <c r="AJ62" s="126"/>
      <c r="AK62" s="126"/>
      <c r="AL62" s="126"/>
      <c r="AM62" s="126"/>
    </row>
    <row r="63" spans="1:41" s="338" customFormat="1">
      <c r="A63" s="338" t="s">
        <v>396</v>
      </c>
      <c r="B63" s="338">
        <f t="shared" si="85"/>
        <v>22</v>
      </c>
      <c r="C63" s="334">
        <v>0.5</v>
      </c>
      <c r="D63" s="24">
        <f>INDEX(DriversGams!$B61:$AN61,1,MATCH(Drivers!D$3,DriversGams!$B$60:$AN$60,0))</f>
        <v>0.49336729527378553</v>
      </c>
      <c r="E63" s="24">
        <f>INDEX(DriversGams!$B61:$AN61,1,MATCH(Drivers!E$3,DriversGams!$B$60:$AN$60,0))</f>
        <v>0.48171060529799387</v>
      </c>
      <c r="F63" s="24">
        <f>INDEX(DriversGams!$B61:$AN61,1,MATCH(Drivers!F$3,DriversGams!$B$60:$AN$60,0))</f>
        <v>0.47177045577230031</v>
      </c>
      <c r="G63" s="24">
        <f>INDEX(DriversGams!$B61:$AN61,1,MATCH(Drivers!G$3,DriversGams!$B$60:$AN$60,0))</f>
        <v>0.46545124966508494</v>
      </c>
      <c r="H63" s="24">
        <f>INDEX(DriversGams!$B61:$AN61,1,MATCH(Drivers!H$3,DriversGams!$B$60:$AN$60,0))</f>
        <v>0.45689360095251991</v>
      </c>
      <c r="I63" s="24">
        <f>INDEX(DriversGams!$B61:$AN61,1,MATCH(Drivers!I$3,DriversGams!$B$60:$AN$60,0))</f>
        <v>0.44754750385756908</v>
      </c>
      <c r="J63" s="24">
        <f>INDEX(DriversGams!$B61:$AN61,1,MATCH(Drivers!J$3,DriversGams!$B$60:$AN$60,0))</f>
        <v>0.44072180868643385</v>
      </c>
      <c r="K63" s="24">
        <f>INDEX(DriversGams!$B61:$AN61,1,MATCH(Drivers!K$3,DriversGams!$B$60:$AN$60,0))</f>
        <v>0.44932093804663059</v>
      </c>
      <c r="L63" s="24">
        <f>INDEX(DriversGams!$B61:$AN61,1,MATCH(Drivers!L$3,DriversGams!$B$60:$AN$60,0))</f>
        <v>0.46169849501877358</v>
      </c>
      <c r="M63" s="24">
        <f>INDEX(DriversGams!$B61:$AN61,1,MATCH(Drivers!M$3,DriversGams!$B$60:$AN$60,0))</f>
        <v>0.45433259997191139</v>
      </c>
      <c r="N63" s="24">
        <f>INDEX(DriversGams!$B61:$AN61,1,MATCH(Drivers!N$3,DriversGams!$B$60:$AN$60,0))</f>
        <v>0.44629995028076702</v>
      </c>
      <c r="O63" s="24">
        <f>INDEX(DriversGams!$B61:$AN61,1,MATCH(Drivers!O$3,DriversGams!$B$60:$AN$60,0))</f>
        <v>0.43729958443530692</v>
      </c>
      <c r="P63" s="24">
        <f>INDEX(DriversGams!$B61:$AN61,1,MATCH(Drivers!P$3,DriversGams!$B$60:$AN$60,0))</f>
        <v>0.4285071202854901</v>
      </c>
      <c r="Q63" s="24">
        <f>INDEX(DriversGams!$B61:$AN61,1,MATCH(Drivers!Q$3,DriversGams!$B$60:$AN$60,0))</f>
        <v>0.41982182143542912</v>
      </c>
      <c r="R63" s="24">
        <f>INDEX(DriversGams!$B61:$AN61,1,MATCH(Drivers!R$3,DriversGams!$B$60:$AN$60,0))</f>
        <v>0.41040577394913741</v>
      </c>
      <c r="S63" s="24">
        <f>INDEX(DriversGams!$B61:$AN61,1,MATCH(Drivers!S$3,DriversGams!$B$60:$AN$60,0))</f>
        <v>0.40123866012746023</v>
      </c>
      <c r="T63" s="24">
        <f>INDEX(DriversGams!$B61:$AN61,1,MATCH(Drivers!T$3,DriversGams!$B$60:$AN$60,0))</f>
        <v>0.3928484634610474</v>
      </c>
      <c r="U63" s="24">
        <f>INDEX(DriversGams!$B61:$AN61,1,MATCH(Drivers!U$3,DriversGams!$B$60:$AN$60,0))</f>
        <v>0.38649000151150309</v>
      </c>
      <c r="V63" s="24">
        <f>INDEX(DriversGams!$B61:$AN61,1,MATCH(Drivers!V$3,DriversGams!$B$60:$AN$60,0))</f>
        <v>0.38026445156883421</v>
      </c>
      <c r="W63" s="24">
        <f>INDEX(DriversGams!$B61:$AN61,1,MATCH(Drivers!W$3,DriversGams!$B$60:$AN$60,0))</f>
        <v>0.37289616395615627</v>
      </c>
      <c r="X63" s="24">
        <f>INDEX(DriversGams!$B61:$AN61,1,MATCH(Drivers!X$3,DriversGams!$B$60:$AN$60,0))</f>
        <v>0.36581070355972556</v>
      </c>
      <c r="Y63" s="24">
        <f>INDEX(DriversGams!$B61:$AN61,1,MATCH(Drivers!Y$3,DriversGams!$B$60:$AN$60,0))</f>
        <v>0.35937401047997142</v>
      </c>
      <c r="Z63" s="24">
        <f>INDEX(DriversGams!$B61:$AN61,1,MATCH(Drivers!Z$3,DriversGams!$B$60:$AN$60,0))</f>
        <v>0.35340136617795931</v>
      </c>
      <c r="AA63" s="24">
        <f>INDEX(DriversGams!$B61:$AN61,1,MATCH(Drivers!AA$3,DriversGams!$B$60:$AN$60,0))</f>
        <v>0.34736735925061146</v>
      </c>
      <c r="AB63" s="24">
        <f>INDEX(DriversGams!$B61:$AN61,1,MATCH(Drivers!AB$3,DriversGams!$B$60:$AN$60,0))</f>
        <v>0.3409826261458041</v>
      </c>
      <c r="AC63" s="24">
        <f>INDEX(DriversGams!$B61:$AN61,1,MATCH(Drivers!AC$3,DriversGams!$B$60:$AN$60,0))</f>
        <v>0.33500389317740054</v>
      </c>
      <c r="AD63" s="24">
        <f>INDEX(DriversGams!$B61:$AN61,1,MATCH(Drivers!AD$3,DriversGams!$B$60:$AN$60,0))</f>
        <v>0.32926681704835342</v>
      </c>
      <c r="AE63" s="24">
        <f>INDEX(DriversGams!$B61:$AN61,1,MATCH(Drivers!AE$3,DriversGams!$B$60:$AN$60,0))</f>
        <v>0.32344370295884878</v>
      </c>
      <c r="AF63" s="24">
        <f>INDEX(DriversGams!$B61:$AN61,1,MATCH(Drivers!AF$3,DriversGams!$B$60:$AN$60,0))</f>
        <v>0.29370002239714332</v>
      </c>
      <c r="AG63" s="24">
        <f>INDEX(DriversGams!$B61:$AN61,1,MATCH(Drivers!AG$3,DriversGams!$B$60:$AN$60,0))</f>
        <v>0.26944557548125397</v>
      </c>
      <c r="AH63" s="126"/>
      <c r="AI63" s="126"/>
      <c r="AJ63" s="126"/>
      <c r="AK63" s="126"/>
      <c r="AL63" s="126"/>
      <c r="AM63" s="126"/>
    </row>
    <row r="64" spans="1:41" s="338" customFormat="1">
      <c r="A64" s="338" t="s">
        <v>397</v>
      </c>
      <c r="B64" s="338">
        <f t="shared" si="85"/>
        <v>23</v>
      </c>
      <c r="C64" s="334">
        <v>0.3</v>
      </c>
      <c r="D64" s="24">
        <f>INDEX(DriversGams!$B62:$AN62,1,MATCH(Drivers!D$3,DriversGams!$B$60:$AN$60,0))</f>
        <v>0.29461251514394299</v>
      </c>
      <c r="E64" s="24">
        <f>INDEX(DriversGams!$B62:$AN62,1,MATCH(Drivers!E$3,DriversGams!$B$60:$AN$60,0))</f>
        <v>0.29662276780814034</v>
      </c>
      <c r="F64" s="24">
        <f>INDEX(DriversGams!$B62:$AN62,1,MATCH(Drivers!F$3,DriversGams!$B$60:$AN$60,0))</f>
        <v>0.2978666344466091</v>
      </c>
      <c r="G64" s="24">
        <f>INDEX(DriversGams!$B62:$AN62,1,MATCH(Drivers!G$3,DriversGams!$B$60:$AN$60,0))</f>
        <v>0.29849598777050546</v>
      </c>
      <c r="H64" s="24">
        <f>INDEX(DriversGams!$B62:$AN62,1,MATCH(Drivers!H$3,DriversGams!$B$60:$AN$60,0))</f>
        <v>0.29718257875521831</v>
      </c>
      <c r="I64" s="24">
        <f>INDEX(DriversGams!$B62:$AN62,1,MATCH(Drivers!I$3,DriversGams!$B$60:$AN$60,0))</f>
        <v>0.29753388727183516</v>
      </c>
      <c r="J64" s="24">
        <f>INDEX(DriversGams!$B62:$AN62,1,MATCH(Drivers!J$3,DriversGams!$B$60:$AN$60,0))</f>
        <v>0.29840116764803021</v>
      </c>
      <c r="K64" s="24">
        <f>INDEX(DriversGams!$B62:$AN62,1,MATCH(Drivers!K$3,DriversGams!$B$60:$AN$60,0))</f>
        <v>0.30777027456338796</v>
      </c>
      <c r="L64" s="24">
        <f>INDEX(DriversGams!$B62:$AN62,1,MATCH(Drivers!L$3,DriversGams!$B$60:$AN$60,0))</f>
        <v>0.29124236862318381</v>
      </c>
      <c r="M64" s="24">
        <f>INDEX(DriversGams!$B62:$AN62,1,MATCH(Drivers!M$3,DriversGams!$B$60:$AN$60,0))</f>
        <v>0.29240625388083158</v>
      </c>
      <c r="N64" s="24">
        <f>INDEX(DriversGams!$B62:$AN62,1,MATCH(Drivers!N$3,DriversGams!$B$60:$AN$60,0))</f>
        <v>0.29331568960873045</v>
      </c>
      <c r="O64" s="24">
        <f>INDEX(DriversGams!$B62:$AN62,1,MATCH(Drivers!O$3,DriversGams!$B$60:$AN$60,0))</f>
        <v>0.29457226083561588</v>
      </c>
      <c r="P64" s="24">
        <f>INDEX(DriversGams!$B62:$AN62,1,MATCH(Drivers!P$3,DriversGams!$B$60:$AN$60,0))</f>
        <v>0.29617543706924332</v>
      </c>
      <c r="Q64" s="24">
        <f>INDEX(DriversGams!$B62:$AN62,1,MATCH(Drivers!Q$3,DriversGams!$B$60:$AN$60,0))</f>
        <v>0.2974423087562828</v>
      </c>
      <c r="R64" s="24">
        <f>INDEX(DriversGams!$B62:$AN62,1,MATCH(Drivers!R$3,DriversGams!$B$60:$AN$60,0))</f>
        <v>0.29959432476552511</v>
      </c>
      <c r="S64" s="24">
        <f>INDEX(DriversGams!$B62:$AN62,1,MATCH(Drivers!S$3,DriversGams!$B$60:$AN$60,0))</f>
        <v>0.30166829026180969</v>
      </c>
      <c r="T64" s="24">
        <f>INDEX(DriversGams!$B62:$AN62,1,MATCH(Drivers!T$3,DriversGams!$B$60:$AN$60,0))</f>
        <v>0.30380186364507517</v>
      </c>
      <c r="U64" s="24">
        <f>INDEX(DriversGams!$B62:$AN62,1,MATCH(Drivers!U$3,DriversGams!$B$60:$AN$60,0))</f>
        <v>0.30626186294131208</v>
      </c>
      <c r="V64" s="24">
        <f>INDEX(DriversGams!$B62:$AN62,1,MATCH(Drivers!V$3,DriversGams!$B$60:$AN$60,0))</f>
        <v>0.30722027340126007</v>
      </c>
      <c r="W64" s="24">
        <f>INDEX(DriversGams!$B62:$AN62,1,MATCH(Drivers!W$3,DriversGams!$B$60:$AN$60,0))</f>
        <v>0.30957010725260409</v>
      </c>
      <c r="X64" s="24">
        <f>INDEX(DriversGams!$B62:$AN62,1,MATCH(Drivers!X$3,DriversGams!$B$60:$AN$60,0))</f>
        <v>0.31165861774611353</v>
      </c>
      <c r="Y64" s="24">
        <f>INDEX(DriversGams!$B62:$AN62,1,MATCH(Drivers!Y$3,DriversGams!$B$60:$AN$60,0))</f>
        <v>0.31395984116930353</v>
      </c>
      <c r="Z64" s="24">
        <f>INDEX(DriversGams!$B62:$AN62,1,MATCH(Drivers!Z$3,DriversGams!$B$60:$AN$60,0))</f>
        <v>0.31591742107071824</v>
      </c>
      <c r="AA64" s="24">
        <f>INDEX(DriversGams!$B62:$AN62,1,MATCH(Drivers!AA$3,DriversGams!$B$60:$AN$60,0))</f>
        <v>0.31791083718876156</v>
      </c>
      <c r="AB64" s="24">
        <f>INDEX(DriversGams!$B62:$AN62,1,MATCH(Drivers!AB$3,DriversGams!$B$60:$AN$60,0))</f>
        <v>0.32028674233284754</v>
      </c>
      <c r="AC64" s="24">
        <f>INDEX(DriversGams!$B62:$AN62,1,MATCH(Drivers!AC$3,DriversGams!$B$60:$AN$60,0))</f>
        <v>0.32272586557195093</v>
      </c>
      <c r="AD64" s="24">
        <f>INDEX(DriversGams!$B62:$AN62,1,MATCH(Drivers!AD$3,DriversGams!$B$60:$AN$60,0))</f>
        <v>0.32494110183628322</v>
      </c>
      <c r="AE64" s="24">
        <f>INDEX(DriversGams!$B62:$AN62,1,MATCH(Drivers!AE$3,DriversGams!$B$60:$AN$60,0))</f>
        <v>0.32707344508491171</v>
      </c>
      <c r="AF64" s="24">
        <f>INDEX(DriversGams!$B62:$AN62,1,MATCH(Drivers!AF$3,DriversGams!$B$60:$AN$60,0))</f>
        <v>0.33964707999850152</v>
      </c>
      <c r="AG64" s="24">
        <f>INDEX(DriversGams!$B62:$AN62,1,MATCH(Drivers!AG$3,DriversGams!$B$60:$AN$60,0))</f>
        <v>0.35361865313401414</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0.20644820051799312</v>
      </c>
      <c r="E65" s="24">
        <f>INDEX(DriversGams!$B63:$AN63,1,MATCH(Drivers!E$3,DriversGams!$B$60:$AN$60,0))</f>
        <v>0.21023399354719632</v>
      </c>
      <c r="F65" s="24">
        <f>INDEX(DriversGams!$B63:$AN63,1,MATCH(Drivers!F$3,DriversGams!$B$60:$AN$60,0))</f>
        <v>0.21278371680239092</v>
      </c>
      <c r="G65" s="24">
        <f>INDEX(DriversGams!$B63:$AN63,1,MATCH(Drivers!G$3,DriversGams!$B$60:$AN$60,0))</f>
        <v>0.21204411297191461</v>
      </c>
      <c r="H65" s="24">
        <f>INDEX(DriversGams!$B63:$AN63,1,MATCH(Drivers!H$3,DriversGams!$B$60:$AN$60,0))</f>
        <v>0.21520611914246437</v>
      </c>
      <c r="I65" s="24">
        <f>INDEX(DriversGams!$B63:$AN63,1,MATCH(Drivers!I$3,DriversGams!$B$60:$AN$60,0))</f>
        <v>0.21758126820122253</v>
      </c>
      <c r="J65" s="24">
        <f>INDEX(DriversGams!$B63:$AN63,1,MATCH(Drivers!J$3,DriversGams!$B$60:$AN$60,0))</f>
        <v>0.21696525179971546</v>
      </c>
      <c r="K65" s="24">
        <f>INDEX(DriversGams!$B63:$AN63,1,MATCH(Drivers!K$3,DriversGams!$B$60:$AN$60,0))</f>
        <v>0.19246748390404797</v>
      </c>
      <c r="L65" s="24">
        <f>INDEX(DriversGams!$B63:$AN63,1,MATCH(Drivers!L$3,DriversGams!$B$60:$AN$60,0))</f>
        <v>0.19447523142102022</v>
      </c>
      <c r="M65" s="24">
        <f>INDEX(DriversGams!$B63:$AN63,1,MATCH(Drivers!M$3,DriversGams!$B$60:$AN$60,0))</f>
        <v>0.19853947436388894</v>
      </c>
      <c r="N65" s="24">
        <f>INDEX(DriversGams!$B63:$AN63,1,MATCH(Drivers!N$3,DriversGams!$B$60:$AN$60,0))</f>
        <v>0.20352974517664227</v>
      </c>
      <c r="O65" s="24">
        <f>INDEX(DriversGams!$B63:$AN63,1,MATCH(Drivers!O$3,DriversGams!$B$60:$AN$60,0))</f>
        <v>0.20914540945630367</v>
      </c>
      <c r="P65" s="24">
        <f>INDEX(DriversGams!$B63:$AN63,1,MATCH(Drivers!P$3,DriversGams!$B$60:$AN$60,0))</f>
        <v>0.21421136898544324</v>
      </c>
      <c r="Q65" s="24">
        <f>INDEX(DriversGams!$B63:$AN63,1,MATCH(Drivers!Q$3,DriversGams!$B$60:$AN$60,0))</f>
        <v>0.22105830860577064</v>
      </c>
      <c r="R65" s="24">
        <f>INDEX(DriversGams!$B63:$AN63,1,MATCH(Drivers!R$3,DriversGams!$B$60:$AN$60,0))</f>
        <v>0.22775120039412966</v>
      </c>
      <c r="S65" s="24">
        <f>INDEX(DriversGams!$B63:$AN63,1,MATCH(Drivers!S$3,DriversGams!$B$60:$AN$60,0))</f>
        <v>0.23427355667310334</v>
      </c>
      <c r="T65" s="24">
        <f>INDEX(DriversGams!$B63:$AN63,1,MATCH(Drivers!T$3,DriversGams!$B$60:$AN$60,0))</f>
        <v>0.23995973534049977</v>
      </c>
      <c r="U65" s="24">
        <f>INDEX(DriversGams!$B63:$AN63,1,MATCH(Drivers!U$3,DriversGams!$B$60:$AN$60,0))</f>
        <v>0.24328810059724967</v>
      </c>
      <c r="V65" s="24">
        <f>INDEX(DriversGams!$B63:$AN63,1,MATCH(Drivers!V$3,DriversGams!$B$60:$AN$60,0))</f>
        <v>0.24920260436384109</v>
      </c>
      <c r="W65" s="24">
        <f>INDEX(DriversGams!$B63:$AN63,1,MATCH(Drivers!W$3,DriversGams!$B$60:$AN$60,0))</f>
        <v>0.25486887012552317</v>
      </c>
      <c r="X65" s="24">
        <f>INDEX(DriversGams!$B63:$AN63,1,MATCH(Drivers!X$3,DriversGams!$B$60:$AN$60,0))</f>
        <v>0.2605140800549105</v>
      </c>
      <c r="Y65" s="24">
        <f>INDEX(DriversGams!$B63:$AN63,1,MATCH(Drivers!Y$3,DriversGams!$B$60:$AN$60,0))</f>
        <v>0.265298258073913</v>
      </c>
      <c r="Z65" s="24">
        <f>INDEX(DriversGams!$B63:$AN63,1,MATCH(Drivers!Z$3,DriversGams!$B$60:$AN$60,0))</f>
        <v>0.26996247948298979</v>
      </c>
      <c r="AA65" s="24">
        <f>INDEX(DriversGams!$B63:$AN63,1,MATCH(Drivers!AA$3,DriversGams!$B$60:$AN$60,0))</f>
        <v>0.27578463348214166</v>
      </c>
      <c r="AB65" s="24">
        <f>INDEX(DriversGams!$B63:$AN63,1,MATCH(Drivers!AB$3,DriversGams!$B$60:$AN$60,0))</f>
        <v>0.28157840377750087</v>
      </c>
      <c r="AC65" s="24">
        <f>INDEX(DriversGams!$B63:$AN63,1,MATCH(Drivers!AC$3,DriversGams!$B$60:$AN$60,0))</f>
        <v>0.28690634139555593</v>
      </c>
      <c r="AD65" s="24">
        <f>INDEX(DriversGams!$B63:$AN63,1,MATCH(Drivers!AD$3,DriversGams!$B$60:$AN$60,0))</f>
        <v>0.29221990112462515</v>
      </c>
      <c r="AE65" s="24">
        <f>INDEX(DriversGams!$B63:$AN63,1,MATCH(Drivers!AE$3,DriversGams!$B$60:$AN$60,0))</f>
        <v>0.29770579023911803</v>
      </c>
      <c r="AF65" s="24">
        <f>INDEX(DriversGams!$B63:$AN63,1,MATCH(Drivers!AF$3,DriversGams!$B$60:$AN$60,0))</f>
        <v>0.32919531823838566</v>
      </c>
      <c r="AG65" s="24">
        <f>INDEX(DriversGams!$B63:$AN63,1,MATCH(Drivers!AG$3,DriversGams!$B$60:$AN$60,0))</f>
        <v>0.35940199900858649</v>
      </c>
      <c r="AH65" s="126"/>
      <c r="AI65" s="126"/>
      <c r="AJ65" s="126"/>
      <c r="AK65" s="126"/>
      <c r="AL65" s="126"/>
      <c r="AM65" s="126"/>
    </row>
    <row r="66" spans="1:39" s="338" customFormat="1">
      <c r="A66" s="338" t="s">
        <v>399</v>
      </c>
      <c r="B66" s="338">
        <f t="shared" si="85"/>
        <v>25</v>
      </c>
      <c r="C66" s="331">
        <v>26.162716441035041</v>
      </c>
      <c r="D66" s="10">
        <f t="shared" ref="D66:K66" si="109">D63*D$27</f>
        <v>26.199967514166168</v>
      </c>
      <c r="E66" s="10">
        <f t="shared" si="109"/>
        <v>25.970158310265191</v>
      </c>
      <c r="F66" s="10">
        <f t="shared" si="109"/>
        <v>25.829664308577815</v>
      </c>
      <c r="G66" s="10">
        <f t="shared" si="109"/>
        <v>25.888370797977597</v>
      </c>
      <c r="H66" s="10">
        <f t="shared" si="109"/>
        <v>25.824516373599828</v>
      </c>
      <c r="I66" s="10">
        <f t="shared" si="109"/>
        <v>25.705338707834258</v>
      </c>
      <c r="J66" s="10">
        <f t="shared" si="109"/>
        <v>25.722655610429403</v>
      </c>
      <c r="K66" s="10">
        <f t="shared" si="109"/>
        <v>26.648636225116821</v>
      </c>
      <c r="L66" s="10">
        <f t="shared" ref="L66:L68" si="110">L63*L$27</f>
        <v>27.747097974312325</v>
      </c>
      <c r="M66" s="10">
        <f t="shared" ref="M66:AG66" si="111">M63*M$27</f>
        <v>27.642314266771088</v>
      </c>
      <c r="N66" s="10">
        <f t="shared" si="111"/>
        <v>27.464327950438058</v>
      </c>
      <c r="O66" s="10">
        <f t="shared" si="111"/>
        <v>27.20944033535368</v>
      </c>
      <c r="P66" s="10">
        <f t="shared" si="111"/>
        <v>26.949686341882192</v>
      </c>
      <c r="Q66" s="10">
        <f t="shared" si="111"/>
        <v>26.679180337871923</v>
      </c>
      <c r="R66" s="10">
        <f t="shared" si="111"/>
        <v>26.344463887489184</v>
      </c>
      <c r="S66" s="10">
        <f t="shared" si="111"/>
        <v>26.00780393927575</v>
      </c>
      <c r="T66" s="10">
        <f t="shared" si="111"/>
        <v>25.706212928458054</v>
      </c>
      <c r="U66" s="10">
        <f t="shared" si="111"/>
        <v>25.524105359570505</v>
      </c>
      <c r="V66" s="10">
        <f t="shared" si="111"/>
        <v>25.338697153216295</v>
      </c>
      <c r="W66" s="10">
        <f t="shared" si="111"/>
        <v>25.064542995200213</v>
      </c>
      <c r="X66" s="10">
        <f t="shared" si="111"/>
        <v>24.796398673323417</v>
      </c>
      <c r="Y66" s="10">
        <f t="shared" si="111"/>
        <v>24.560358615027717</v>
      </c>
      <c r="Z66" s="10">
        <f t="shared" si="111"/>
        <v>24.344876837782458</v>
      </c>
      <c r="AA66" s="10">
        <f t="shared" si="111"/>
        <v>24.114326887910295</v>
      </c>
      <c r="AB66" s="10">
        <f t="shared" si="111"/>
        <v>23.84847432019717</v>
      </c>
      <c r="AC66" s="10">
        <f t="shared" si="111"/>
        <v>23.60020769302945</v>
      </c>
      <c r="AD66" s="10">
        <f t="shared" si="111"/>
        <v>23.359084348748549</v>
      </c>
      <c r="AE66" s="10">
        <f t="shared" si="111"/>
        <v>23.102164105752259</v>
      </c>
      <c r="AF66" s="10">
        <f t="shared" si="111"/>
        <v>21.62979440354129</v>
      </c>
      <c r="AG66" s="10">
        <f t="shared" si="111"/>
        <v>20.347966437356607</v>
      </c>
      <c r="AH66" s="10"/>
      <c r="AI66" s="10"/>
      <c r="AJ66" s="10"/>
      <c r="AK66" s="10"/>
      <c r="AL66" s="10"/>
      <c r="AM66" s="10"/>
    </row>
    <row r="67" spans="1:39" s="338" customFormat="1">
      <c r="A67" s="338" t="s">
        <v>400</v>
      </c>
      <c r="B67" s="338">
        <f t="shared" si="85"/>
        <v>26</v>
      </c>
      <c r="C67" s="331">
        <v>15.697629864621025</v>
      </c>
      <c r="D67" s="10">
        <f t="shared" ref="D67:K67" si="112">D64*D$27</f>
        <v>15.645216859692047</v>
      </c>
      <c r="E67" s="10">
        <f t="shared" si="112"/>
        <v>15.991635130476377</v>
      </c>
      <c r="F67" s="10">
        <f t="shared" si="112"/>
        <v>16.308344624690061</v>
      </c>
      <c r="G67" s="10">
        <f t="shared" si="112"/>
        <v>16.602329070277072</v>
      </c>
      <c r="H67" s="10">
        <f t="shared" si="112"/>
        <v>16.797338275285441</v>
      </c>
      <c r="I67" s="10">
        <f t="shared" si="112"/>
        <v>17.089156533012691</v>
      </c>
      <c r="J67" s="10">
        <f t="shared" si="112"/>
        <v>17.416134890255453</v>
      </c>
      <c r="K67" s="10">
        <f t="shared" si="112"/>
        <v>18.253451805294862</v>
      </c>
      <c r="L67" s="10">
        <f t="shared" si="110"/>
        <v>17.503047169624566</v>
      </c>
      <c r="M67" s="10">
        <f t="shared" ref="M67:AG67" si="113">M64*M$27</f>
        <v>17.790459156668284</v>
      </c>
      <c r="N67" s="10">
        <f t="shared" si="113"/>
        <v>18.050009387980484</v>
      </c>
      <c r="O67" s="10">
        <f t="shared" si="113"/>
        <v>18.328730785342593</v>
      </c>
      <c r="P67" s="10">
        <f t="shared" si="113"/>
        <v>18.627077015355379</v>
      </c>
      <c r="Q67" s="10">
        <f t="shared" si="113"/>
        <v>18.902107013611666</v>
      </c>
      <c r="R67" s="10">
        <f t="shared" si="113"/>
        <v>19.231337302433367</v>
      </c>
      <c r="S67" s="10">
        <f t="shared" si="113"/>
        <v>19.553773171641403</v>
      </c>
      <c r="T67" s="10">
        <f t="shared" si="113"/>
        <v>19.879409292120183</v>
      </c>
      <c r="U67" s="10">
        <f t="shared" si="113"/>
        <v>20.225775639113738</v>
      </c>
      <c r="V67" s="10">
        <f t="shared" si="113"/>
        <v>20.471441479545465</v>
      </c>
      <c r="W67" s="10">
        <f t="shared" si="113"/>
        <v>20.808026505131703</v>
      </c>
      <c r="X67" s="10">
        <f t="shared" si="113"/>
        <v>21.125711359475829</v>
      </c>
      <c r="Y67" s="10">
        <f t="shared" si="113"/>
        <v>21.456660929755753</v>
      </c>
      <c r="Z67" s="10">
        <f t="shared" si="113"/>
        <v>21.762707909294328</v>
      </c>
      <c r="AA67" s="10">
        <f t="shared" si="113"/>
        <v>22.069447934652281</v>
      </c>
      <c r="AB67" s="10">
        <f t="shared" si="113"/>
        <v>22.400995135624196</v>
      </c>
      <c r="AC67" s="10">
        <f t="shared" si="113"/>
        <v>22.735250576259716</v>
      </c>
      <c r="AD67" s="10">
        <f t="shared" si="113"/>
        <v>23.05220633591626</v>
      </c>
      <c r="AE67" s="10">
        <f t="shared" si="113"/>
        <v>23.361420654854211</v>
      </c>
      <c r="AF67" s="10">
        <f t="shared" si="113"/>
        <v>25.013605549531562</v>
      </c>
      <c r="AG67" s="10">
        <f t="shared" si="113"/>
        <v>26.704541251948566</v>
      </c>
      <c r="AH67" s="10"/>
      <c r="AI67" s="10"/>
      <c r="AJ67" s="10"/>
      <c r="AK67" s="10"/>
      <c r="AL67" s="10"/>
      <c r="AM67" s="10"/>
    </row>
    <row r="68" spans="1:39" s="338" customFormat="1">
      <c r="A68" s="338" t="s">
        <v>401</v>
      </c>
      <c r="B68" s="338">
        <f t="shared" si="85"/>
        <v>27</v>
      </c>
      <c r="C68" s="331">
        <v>10.465086576414015</v>
      </c>
      <c r="D68" s="10">
        <f t="shared" ref="D68:K68" si="114">D65*D$27</f>
        <v>10.963305023953581</v>
      </c>
      <c r="E68" s="10">
        <f t="shared" si="114"/>
        <v>11.33421194088603</v>
      </c>
      <c r="F68" s="10">
        <f t="shared" si="114"/>
        <v>11.650013069046338</v>
      </c>
      <c r="G68" s="10">
        <f t="shared" si="114"/>
        <v>11.7938809404747</v>
      </c>
      <c r="H68" s="10">
        <f t="shared" si="114"/>
        <v>12.163869084415101</v>
      </c>
      <c r="I68" s="10">
        <f t="shared" si="114"/>
        <v>12.496997854718259</v>
      </c>
      <c r="J68" s="10">
        <f t="shared" si="114"/>
        <v>12.663141105061381</v>
      </c>
      <c r="K68" s="10">
        <f t="shared" si="114"/>
        <v>11.414994337945172</v>
      </c>
      <c r="L68" s="10">
        <f t="shared" si="110"/>
        <v>11.687547951822312</v>
      </c>
      <c r="M68" s="10">
        <f t="shared" ref="M68:AG68" si="115">M65*M$27</f>
        <v>12.079455766690426</v>
      </c>
      <c r="N68" s="10">
        <f t="shared" si="115"/>
        <v>12.524777709887369</v>
      </c>
      <c r="O68" s="10">
        <f t="shared" si="115"/>
        <v>13.013343123485823</v>
      </c>
      <c r="P68" s="10">
        <f t="shared" si="115"/>
        <v>13.47218968304823</v>
      </c>
      <c r="Q68" s="10">
        <f t="shared" si="115"/>
        <v>14.047994123586525</v>
      </c>
      <c r="R68" s="10">
        <f t="shared" si="115"/>
        <v>14.619636601065592</v>
      </c>
      <c r="S68" s="10">
        <f t="shared" si="115"/>
        <v>15.185328173948523</v>
      </c>
      <c r="T68" s="10">
        <f t="shared" si="115"/>
        <v>15.701871394823355</v>
      </c>
      <c r="U68" s="10">
        <f t="shared" si="115"/>
        <v>16.066938570438463</v>
      </c>
      <c r="V68" s="10">
        <f t="shared" si="115"/>
        <v>16.605468367387274</v>
      </c>
      <c r="W68" s="10">
        <f t="shared" si="115"/>
        <v>17.13123483391578</v>
      </c>
      <c r="X68" s="10">
        <f t="shared" si="115"/>
        <v>17.658890038467575</v>
      </c>
      <c r="Y68" s="10">
        <f t="shared" si="115"/>
        <v>18.131028310965224</v>
      </c>
      <c r="Z68" s="10">
        <f t="shared" si="115"/>
        <v>18.596994643552826</v>
      </c>
      <c r="AA68" s="10">
        <f t="shared" si="115"/>
        <v>19.145036588348326</v>
      </c>
      <c r="AB68" s="10">
        <f t="shared" si="115"/>
        <v>19.693716971780301</v>
      </c>
      <c r="AC68" s="10">
        <f t="shared" si="115"/>
        <v>20.211852409120329</v>
      </c>
      <c r="AD68" s="10">
        <f t="shared" si="115"/>
        <v>20.730875282068499</v>
      </c>
      <c r="AE68" s="10">
        <f t="shared" si="115"/>
        <v>21.26381796405477</v>
      </c>
      <c r="AF68" s="10">
        <f t="shared" si="115"/>
        <v>24.243876435516011</v>
      </c>
      <c r="AG68" s="10">
        <f t="shared" si="115"/>
        <v>27.141287439156269</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0.30796232196009593</v>
      </c>
      <c r="E69" s="338">
        <f>INDEX(DriversGams!$A71:$AN71,1,MATCH(Drivers!E$3,DriversGams!$A$70:$AN$70,0))</f>
        <v>0.31076074811132609</v>
      </c>
      <c r="F69" s="338">
        <f>INDEX(DriversGams!$A71:$AN71,1,MATCH(Drivers!F$3,DriversGams!$A$70:$AN$70,0))</f>
        <v>0.31288978435800541</v>
      </c>
      <c r="G69" s="338">
        <f>INDEX(DriversGams!$A71:$AN71,1,MATCH(Drivers!G$3,DriversGams!$A$70:$AN$70,0))</f>
        <v>0.31287861234645009</v>
      </c>
      <c r="H69" s="338">
        <f>INDEX(DriversGams!$A71:$AN71,1,MATCH(Drivers!H$3,DriversGams!$A$70:$AN$70,0))</f>
        <v>0.31559061766201918</v>
      </c>
      <c r="I69" s="338">
        <f>INDEX(DriversGams!$A71:$AN71,1,MATCH(Drivers!I$3,DriversGams!$A$70:$AN$70,0))</f>
        <v>0.31792262160723966</v>
      </c>
      <c r="J69" s="338">
        <f>INDEX(DriversGams!$A71:$AN71,1,MATCH(Drivers!J$3,DriversGams!$A$70:$AN$70,0))</f>
        <v>0.31751776256697073</v>
      </c>
      <c r="K69" s="338">
        <f>INDEX(DriversGams!$A71:$AN71,1,MATCH(Drivers!K$3,DriversGams!$A$70:$AN$70,0))</f>
        <v>0.29019645575179692</v>
      </c>
      <c r="L69" s="338">
        <f>INDEX(DriversGams!$A71:$AN71,1,MATCH(Drivers!L$3,DriversGams!$A$70:$AN$70,0))</f>
        <v>0.29699796556548153</v>
      </c>
      <c r="M69" s="338">
        <f>INDEX(DriversGams!$A71:$AN71,1,MATCH(Drivers!M$3,DriversGams!$A$70:$AN$70,0))</f>
        <v>0.30086618803463078</v>
      </c>
      <c r="N69" s="338">
        <f>INDEX(DriversGams!$A71:$AN71,1,MATCH(Drivers!N$3,DriversGams!$A$70:$AN$70,0))</f>
        <v>0.30560921323222662</v>
      </c>
      <c r="O69" s="338">
        <f>INDEX(DriversGams!$A71:$AN71,1,MATCH(Drivers!O$3,DriversGams!$A$70:$AN$70,0))</f>
        <v>0.31089428879503833</v>
      </c>
      <c r="P69" s="338">
        <f>INDEX(DriversGams!$A71:$AN71,1,MATCH(Drivers!P$3,DriversGams!$A$70:$AN$70,0))</f>
        <v>0.31574574729178884</v>
      </c>
      <c r="Q69" s="338">
        <f>INDEX(DriversGams!$A71:$AN71,1,MATCH(Drivers!Q$3,DriversGams!$A$70:$AN$70,0))</f>
        <v>0.32233263553724806</v>
      </c>
      <c r="R69" s="338">
        <f>INDEX(DriversGams!$A71:$AN71,1,MATCH(Drivers!R$3,DriversGams!$A$70:$AN$70,0))</f>
        <v>0.32880003865535701</v>
      </c>
      <c r="S69" s="338">
        <f>INDEX(DriversGams!$A71:$AN71,1,MATCH(Drivers!S$3,DriversGams!$A$70:$AN$70,0))</f>
        <v>0.33535511550799657</v>
      </c>
      <c r="T69" s="338">
        <f>INDEX(DriversGams!$A71:$AN71,1,MATCH(Drivers!T$3,DriversGams!$A$70:$AN$70,0))</f>
        <v>0.34123725286063172</v>
      </c>
      <c r="U69" s="338">
        <f>INDEX(DriversGams!$A71:$AN71,1,MATCH(Drivers!U$3,DriversGams!$A$70:$AN$70,0))</f>
        <v>0.34454239921586177</v>
      </c>
      <c r="V69" s="338">
        <f>INDEX(DriversGams!$A71:$AN71,1,MATCH(Drivers!V$3,DriversGams!$A$70:$AN$70,0))</f>
        <v>0.35116683037727708</v>
      </c>
      <c r="W69" s="338">
        <f>INDEX(DriversGams!$A71:$AN71,1,MATCH(Drivers!W$3,DriversGams!$A$70:$AN$70,0))</f>
        <v>0.3572236000334062</v>
      </c>
      <c r="X69" s="338">
        <f>INDEX(DriversGams!$A71:$AN71,1,MATCH(Drivers!X$3,DriversGams!$A$70:$AN$70,0))</f>
        <v>0.36353776465503623</v>
      </c>
      <c r="Y69" s="338">
        <f>INDEX(DriversGams!$A71:$AN71,1,MATCH(Drivers!Y$3,DriversGams!$A$70:$AN$70,0))</f>
        <v>0.36890203829536222</v>
      </c>
      <c r="Z69" s="338">
        <f>INDEX(DriversGams!$A71:$AN71,1,MATCH(Drivers!Z$3,DriversGams!$A$70:$AN$70,0))</f>
        <v>0.37427262385952426</v>
      </c>
      <c r="AA69" s="338">
        <f>INDEX(DriversGams!$A71:$AN71,1,MATCH(Drivers!AA$3,DriversGams!$A$70:$AN$70,0))</f>
        <v>0.38104809418400248</v>
      </c>
      <c r="AB69" s="338">
        <f>INDEX(DriversGams!$A71:$AN71,1,MATCH(Drivers!AB$3,DriversGams!$A$70:$AN$70,0))</f>
        <v>0.38784776605814258</v>
      </c>
      <c r="AC69" s="338">
        <f>INDEX(DriversGams!$A71:$AN71,1,MATCH(Drivers!AC$3,DriversGams!$A$70:$AN$70,0))</f>
        <v>0.4299009822099728</v>
      </c>
      <c r="AD69" s="338">
        <f>INDEX(DriversGams!$A71:$AN71,1,MATCH(Drivers!AD$3,DriversGams!$A$70:$AN$70,0))</f>
        <v>0.43713117831921317</v>
      </c>
      <c r="AE69" s="338">
        <f>INDEX(DriversGams!$A71:$AN71,1,MATCH(Drivers!AE$3,DriversGams!$A$70:$AN$70,0))</f>
        <v>0.44491156591527831</v>
      </c>
      <c r="AF69" s="338">
        <f>INDEX(DriversGams!$A71:$AN71,1,MATCH(Drivers!AF$3,DriversGams!$A$70:$AN$70,0))</f>
        <v>0.49247723540906563</v>
      </c>
      <c r="AG69" s="338">
        <f>INDEX(DriversGams!$A71:$AN71,1,MATCH(Drivers!AG$3,DriversGams!$A$70:$AN$70,0))</f>
        <v>0.54170030276549952</v>
      </c>
      <c r="AH69" s="126"/>
      <c r="AI69" s="126"/>
      <c r="AJ69" s="126"/>
      <c r="AK69" s="126"/>
      <c r="AL69" s="126"/>
      <c r="AM69" s="126"/>
    </row>
    <row r="70" spans="1:39" s="338" customFormat="1">
      <c r="A70" s="338" t="s">
        <v>279</v>
      </c>
      <c r="C70" s="109"/>
      <c r="D70" s="109">
        <f t="shared" ref="D70" si="116">(D69/C69)^(1/(D$5-C$5))-1</f>
        <v>2.0960865423094388E-2</v>
      </c>
      <c r="E70" s="109">
        <f t="shared" ref="E70" si="117">(E69/D69)^(1/(E$5-D$5))-1</f>
        <v>9.0869108059028481E-3</v>
      </c>
      <c r="F70" s="109">
        <f t="shared" ref="F70" si="118">(F69/E69)^(1/(F$5-E$5))-1</f>
        <v>6.8510462135862316E-3</v>
      </c>
      <c r="G70" s="109">
        <f t="shared" ref="G70" si="119">(G69/F69)^(1/(G$5-F$5))-1</f>
        <v>-3.5705900652049927E-5</v>
      </c>
      <c r="H70" s="109">
        <f t="shared" ref="H70" si="120">(H69/G69)^(1/(H$5-G$5))-1</f>
        <v>8.6679153146016485E-3</v>
      </c>
      <c r="I70" s="109">
        <f t="shared" ref="I70" si="121">(I69/H69)^(1/(I$5-H$5))-1</f>
        <v>7.3893323017542034E-3</v>
      </c>
      <c r="J70" s="109">
        <f t="shared" ref="J70" si="122">(J69/I69)^(1/(J$5-I$5))-1</f>
        <v>-1.2734515028285376E-3</v>
      </c>
      <c r="K70" s="109">
        <f t="shared" ref="K70" si="123">(K69/J69)^(1/(K$5-J$5))-1</f>
        <v>-8.6046546165779336E-2</v>
      </c>
      <c r="L70" s="109">
        <f t="shared" ref="L70" si="124">(L69/K69)^(1/(L$5-K$5))-1</f>
        <v>2.34376046946001E-2</v>
      </c>
      <c r="M70" s="109">
        <f t="shared" ref="M70" si="125">(M69/L69)^(1/(M$5-L$5))-1</f>
        <v>1.3024407294454754E-2</v>
      </c>
      <c r="N70" s="109">
        <f t="shared" ref="N70" si="126">(N69/M69)^(1/(N$5-M$5))-1</f>
        <v>1.5764567060788881E-2</v>
      </c>
      <c r="O70" s="109">
        <f t="shared" ref="O70" si="127">(O69/N69)^(1/(O$5-N$5))-1</f>
        <v>1.7293574061184147E-2</v>
      </c>
      <c r="P70" s="109">
        <f t="shared" ref="P70" si="128">(P69/O69)^(1/(P$5-O$5))-1</f>
        <v>1.5604849209529537E-2</v>
      </c>
      <c r="Q70" s="109">
        <f t="shared" ref="Q70" si="129">(Q69/P69)^(1/(Q$5-P$5))-1</f>
        <v>2.0861368053113116E-2</v>
      </c>
      <c r="R70" s="109">
        <f t="shared" ref="R70" si="130">(R69/Q69)^(1/(R$5-Q$5))-1</f>
        <v>2.0064375756830843E-2</v>
      </c>
      <c r="S70" s="109">
        <f t="shared" ref="S70" si="131">(S69/R69)^(1/(S$5-R$5))-1</f>
        <v>1.9936362779782169E-2</v>
      </c>
      <c r="T70" s="109">
        <f t="shared" ref="T70" si="132">(T69/S69)^(1/(T$5-S$5))-1</f>
        <v>1.7540025723850716E-2</v>
      </c>
      <c r="U70" s="109">
        <f t="shared" ref="U70" si="133">(U69/T69)^(1/(U$5-T$5))-1</f>
        <v>9.6857723695833453E-3</v>
      </c>
      <c r="V70" s="109">
        <f t="shared" ref="V70" si="134">(V69/U69)^(1/(V$5-U$5))-1</f>
        <v>1.92267517045559E-2</v>
      </c>
      <c r="W70" s="109">
        <f t="shared" ref="W70" si="135">(W69/V69)^(1/(W$5-V$5))-1</f>
        <v>1.7247556238788375E-2</v>
      </c>
      <c r="X70" s="109">
        <f t="shared" ref="X70" si="136">(X69/W69)^(1/(X$5-W$5))-1</f>
        <v>1.7675664824607251E-2</v>
      </c>
      <c r="Y70" s="109">
        <f t="shared" ref="Y70" si="137">(Y69/X69)^(1/(Y$5-X$5))-1</f>
        <v>1.4755753492119883E-2</v>
      </c>
      <c r="Z70" s="109">
        <f t="shared" ref="Z70" si="138">(Z69/Y69)^(1/(Z$5-Y$5))-1</f>
        <v>1.4558297343594706E-2</v>
      </c>
      <c r="AA70" s="109">
        <f t="shared" ref="AA70" si="139">(AA69/Z69)^(1/(AA$5-Z$5))-1</f>
        <v>1.8103034773446991E-2</v>
      </c>
      <c r="AB70" s="109">
        <f t="shared" ref="AB70" si="140">(AB69/AA69)^(1/(AB$5-AA$5))-1</f>
        <v>1.7844655249362518E-2</v>
      </c>
      <c r="AC70" s="109">
        <f t="shared" ref="AC70" si="141">(AC69/AB69)^(1/(AC$5-AB$5))-1</f>
        <v>0.10842711968985785</v>
      </c>
      <c r="AD70" s="109">
        <f t="shared" ref="AD70" si="142">(AD69/AC69)^(1/(AD$5-AC$5))-1</f>
        <v>1.6818282368354698E-2</v>
      </c>
      <c r="AE70" s="109">
        <f t="shared" ref="AE70" si="143">(AE69/AD69)^(1/(AE$5-AD$5))-1</f>
        <v>1.7798747794611769E-2</v>
      </c>
      <c r="AF70" s="109">
        <f t="shared" ref="AF70" si="144">(AF69/AE69)^(1/(AF$5-AE$5))-1</f>
        <v>2.0522285217870362E-2</v>
      </c>
      <c r="AG70" s="109">
        <f t="shared" ref="AG70" si="145">(AG69/AF69)^(1/(AG$5-AF$5))-1</f>
        <v>1.9235598297119738E-2</v>
      </c>
      <c r="AH70" s="109"/>
      <c r="AI70" s="109"/>
      <c r="AJ70" s="109"/>
      <c r="AK70" s="109"/>
      <c r="AL70" s="109"/>
      <c r="AM70" s="109"/>
    </row>
    <row r="72" spans="1:39">
      <c r="A72" s="338" t="s">
        <v>657</v>
      </c>
      <c r="L72">
        <f>L63/K63</f>
        <v>1.0275472516948641</v>
      </c>
      <c r="M72" s="338">
        <f t="shared" ref="M72:AG74" si="146">M63/L63</f>
        <v>0.98404609257701248</v>
      </c>
      <c r="N72" s="338">
        <f t="shared" si="146"/>
        <v>0.98231989143715204</v>
      </c>
      <c r="O72" s="338">
        <f t="shared" si="146"/>
        <v>0.97983337027082795</v>
      </c>
      <c r="P72" s="338">
        <f t="shared" si="146"/>
        <v>0.97989372854956924</v>
      </c>
      <c r="Q72" s="338">
        <f t="shared" si="146"/>
        <v>0.9797312613048893</v>
      </c>
      <c r="R72" s="338">
        <f t="shared" si="146"/>
        <v>0.97757132429634808</v>
      </c>
      <c r="S72" s="338">
        <f t="shared" si="146"/>
        <v>0.97766329227421334</v>
      </c>
      <c r="T72" s="338">
        <f t="shared" si="146"/>
        <v>0.9790892615787633</v>
      </c>
      <c r="U72" s="338">
        <f t="shared" si="146"/>
        <v>0.98381446654130855</v>
      </c>
      <c r="V72" s="338">
        <f t="shared" si="146"/>
        <v>0.98389208021340346</v>
      </c>
      <c r="W72" s="338">
        <f t="shared" si="146"/>
        <v>0.98062325420564811</v>
      </c>
      <c r="X72" s="338">
        <f t="shared" si="146"/>
        <v>0.98099883806457233</v>
      </c>
      <c r="Y72" s="338">
        <f t="shared" si="146"/>
        <v>0.98240430633352638</v>
      </c>
      <c r="Z72" s="338">
        <f t="shared" si="146"/>
        <v>0.98338042226805666</v>
      </c>
      <c r="AA72" s="338">
        <f t="shared" si="146"/>
        <v>0.98292590944792968</v>
      </c>
      <c r="AB72" s="338">
        <f t="shared" si="146"/>
        <v>0.9816196515453226</v>
      </c>
      <c r="AC72" s="338">
        <f t="shared" si="146"/>
        <v>0.98246616539973786</v>
      </c>
      <c r="AD72" s="338">
        <f t="shared" si="146"/>
        <v>0.98287459863635362</v>
      </c>
      <c r="AE72" s="338">
        <f t="shared" si="146"/>
        <v>0.98231490758253504</v>
      </c>
      <c r="AF72" s="338">
        <f t="shared" si="146"/>
        <v>0.90804062564949761</v>
      </c>
      <c r="AG72" s="338">
        <f t="shared" si="146"/>
        <v>0.91741761979475678</v>
      </c>
    </row>
    <row r="73" spans="1:39">
      <c r="A73" s="338" t="s">
        <v>658</v>
      </c>
      <c r="L73" s="338">
        <f t="shared" ref="L73:AA74" si="147">L64/K64</f>
        <v>0.94629791339124247</v>
      </c>
      <c r="M73" s="338">
        <f t="shared" si="147"/>
        <v>1.0039962772695123</v>
      </c>
      <c r="N73" s="338">
        <f t="shared" si="147"/>
        <v>1.0031101787866326</v>
      </c>
      <c r="O73" s="338">
        <f t="shared" si="147"/>
        <v>1.0042840232261754</v>
      </c>
      <c r="P73" s="338">
        <f t="shared" si="147"/>
        <v>1.0054423869684121</v>
      </c>
      <c r="Q73" s="338">
        <f t="shared" si="147"/>
        <v>1.0042774367097271</v>
      </c>
      <c r="R73" s="338">
        <f t="shared" si="147"/>
        <v>1.00723507028385</v>
      </c>
      <c r="S73" s="338">
        <f t="shared" si="147"/>
        <v>1.0069225793843317</v>
      </c>
      <c r="T73" s="338">
        <f t="shared" si="147"/>
        <v>1.0070725808848315</v>
      </c>
      <c r="U73" s="338">
        <f t="shared" si="147"/>
        <v>1.0080973805319078</v>
      </c>
      <c r="V73" s="338">
        <f t="shared" si="147"/>
        <v>1.0031293823225116</v>
      </c>
      <c r="W73" s="338">
        <f t="shared" si="147"/>
        <v>1.0076486939658273</v>
      </c>
      <c r="X73" s="338">
        <f t="shared" si="147"/>
        <v>1.0067464863195117</v>
      </c>
      <c r="Y73" s="338">
        <f t="shared" si="147"/>
        <v>1.007383795255951</v>
      </c>
      <c r="Z73" s="338">
        <f t="shared" si="147"/>
        <v>1.0062351283340059</v>
      </c>
      <c r="AA73" s="338">
        <f t="shared" si="147"/>
        <v>1.0063099278010283</v>
      </c>
      <c r="AB73" s="338">
        <f t="shared" si="146"/>
        <v>1.007473495289106</v>
      </c>
      <c r="AC73" s="338">
        <f t="shared" si="146"/>
        <v>1.0076154361599163</v>
      </c>
      <c r="AD73" s="338">
        <f t="shared" si="146"/>
        <v>1.0068641422973841</v>
      </c>
      <c r="AE73" s="338">
        <f t="shared" si="146"/>
        <v>1.0065622453933292</v>
      </c>
      <c r="AF73" s="338">
        <f t="shared" si="146"/>
        <v>1.0384428485483606</v>
      </c>
      <c r="AG73" s="338">
        <f t="shared" si="146"/>
        <v>1.0411355608756425</v>
      </c>
    </row>
    <row r="74" spans="1:39">
      <c r="A74" s="338" t="s">
        <v>659</v>
      </c>
      <c r="L74" s="338">
        <f t="shared" si="147"/>
        <v>1.0104316192857448</v>
      </c>
      <c r="M74" s="338">
        <f t="shared" si="146"/>
        <v>1.0208985119244827</v>
      </c>
      <c r="N74" s="338">
        <f t="shared" si="146"/>
        <v>1.0251349049288154</v>
      </c>
      <c r="O74" s="338">
        <f t="shared" si="146"/>
        <v>1.0275913688919898</v>
      </c>
      <c r="P74" s="338">
        <f t="shared" si="146"/>
        <v>1.0242221884874696</v>
      </c>
      <c r="Q74" s="338">
        <f t="shared" si="146"/>
        <v>1.0319634744540225</v>
      </c>
      <c r="R74" s="338">
        <f t="shared" si="146"/>
        <v>1.0302765900570376</v>
      </c>
      <c r="S74" s="338">
        <f t="shared" si="146"/>
        <v>1.0286380764083201</v>
      </c>
      <c r="T74" s="338">
        <f t="shared" si="146"/>
        <v>1.0242715343043634</v>
      </c>
      <c r="U74" s="338">
        <f t="shared" si="146"/>
        <v>1.0138705156180765</v>
      </c>
      <c r="V74" s="338">
        <f t="shared" si="146"/>
        <v>1.0243106989288495</v>
      </c>
      <c r="W74" s="338">
        <f t="shared" si="146"/>
        <v>1.0227375864555943</v>
      </c>
      <c r="X74" s="338">
        <f t="shared" si="146"/>
        <v>1.0221494681818422</v>
      </c>
      <c r="Y74" s="338">
        <f t="shared" si="146"/>
        <v>1.0183643740791057</v>
      </c>
      <c r="Z74" s="338">
        <f t="shared" si="146"/>
        <v>1.0175810479983527</v>
      </c>
      <c r="AA74" s="338">
        <f t="shared" si="146"/>
        <v>1.0215665303204431</v>
      </c>
      <c r="AB74" s="338">
        <f t="shared" si="146"/>
        <v>1.02100831443074</v>
      </c>
      <c r="AC74" s="338">
        <f t="shared" si="146"/>
        <v>1.0189216841440194</v>
      </c>
      <c r="AD74" s="338">
        <f t="shared" si="146"/>
        <v>1.0185201892130487</v>
      </c>
      <c r="AE74" s="338">
        <f t="shared" si="146"/>
        <v>1.0187731536879594</v>
      </c>
      <c r="AF74" s="338">
        <f t="shared" si="146"/>
        <v>1.105773985699019</v>
      </c>
      <c r="AG74" s="338">
        <f t="shared" si="146"/>
        <v>1.0917591444855446</v>
      </c>
    </row>
    <row r="75" spans="1:39">
      <c r="A75" s="338" t="s">
        <v>396</v>
      </c>
      <c r="K75" s="24">
        <f>K63</f>
        <v>0.44932093804663059</v>
      </c>
      <c r="L75">
        <f>K75*L72</f>
        <v>0.46169849501877352</v>
      </c>
      <c r="M75" s="338">
        <f t="shared" ref="M75:AG77" si="148">L75*M72</f>
        <v>0.45433259997191133</v>
      </c>
      <c r="N75" s="338">
        <f t="shared" si="148"/>
        <v>0.44629995028076697</v>
      </c>
      <c r="O75" s="338">
        <f t="shared" si="148"/>
        <v>0.43729958443530687</v>
      </c>
      <c r="P75" s="338">
        <f t="shared" si="148"/>
        <v>0.42850712028549004</v>
      </c>
      <c r="Q75" s="338">
        <f t="shared" si="148"/>
        <v>0.41982182143542907</v>
      </c>
      <c r="R75" s="338">
        <f t="shared" si="148"/>
        <v>0.41040577394913735</v>
      </c>
      <c r="S75" s="338">
        <f t="shared" si="148"/>
        <v>0.40123866012746018</v>
      </c>
      <c r="T75" s="338">
        <f t="shared" si="148"/>
        <v>0.39284846346104735</v>
      </c>
      <c r="U75" s="338">
        <f t="shared" si="148"/>
        <v>0.38649000151150303</v>
      </c>
      <c r="V75" s="338">
        <f t="shared" si="148"/>
        <v>0.38026445156883415</v>
      </c>
      <c r="W75" s="338">
        <f t="shared" si="148"/>
        <v>0.37289616395615621</v>
      </c>
      <c r="X75" s="338">
        <f t="shared" si="148"/>
        <v>0.3658107035597255</v>
      </c>
      <c r="Y75" s="338">
        <f t="shared" si="148"/>
        <v>0.35937401047997136</v>
      </c>
      <c r="Z75" s="338">
        <f t="shared" si="148"/>
        <v>0.35340136617795925</v>
      </c>
      <c r="AA75" s="338">
        <f t="shared" si="148"/>
        <v>0.34736735925061141</v>
      </c>
      <c r="AB75" s="338">
        <f t="shared" si="148"/>
        <v>0.34098262614580405</v>
      </c>
      <c r="AC75" s="338">
        <f t="shared" si="148"/>
        <v>0.33500389317740048</v>
      </c>
      <c r="AD75" s="338">
        <f t="shared" si="148"/>
        <v>0.32926681704835337</v>
      </c>
      <c r="AE75" s="338">
        <f t="shared" si="148"/>
        <v>0.32344370295884872</v>
      </c>
      <c r="AF75" s="338">
        <f t="shared" si="148"/>
        <v>0.29370002239714327</v>
      </c>
      <c r="AG75" s="338">
        <f t="shared" si="148"/>
        <v>0.26944557548125392</v>
      </c>
    </row>
    <row r="76" spans="1:39">
      <c r="A76" s="338" t="s">
        <v>397</v>
      </c>
      <c r="K76" s="24">
        <f t="shared" ref="K76:K77" si="149">K64</f>
        <v>0.30777027456338796</v>
      </c>
      <c r="L76" s="338">
        <f t="shared" ref="L76:AA77" si="150">K76*L73</f>
        <v>0.29124236862318381</v>
      </c>
      <c r="M76" s="338">
        <f t="shared" si="150"/>
        <v>0.29240625388083158</v>
      </c>
      <c r="N76" s="338">
        <f t="shared" si="150"/>
        <v>0.29331568960873045</v>
      </c>
      <c r="O76" s="338">
        <f t="shared" si="150"/>
        <v>0.29457226083561588</v>
      </c>
      <c r="P76" s="338">
        <f t="shared" si="150"/>
        <v>0.29617543706924332</v>
      </c>
      <c r="Q76" s="338">
        <f t="shared" si="150"/>
        <v>0.2974423087562828</v>
      </c>
      <c r="R76" s="338">
        <f t="shared" si="150"/>
        <v>0.29959432476552511</v>
      </c>
      <c r="S76" s="338">
        <f t="shared" si="150"/>
        <v>0.30166829026180969</v>
      </c>
      <c r="T76" s="338">
        <f t="shared" si="150"/>
        <v>0.30380186364507517</v>
      </c>
      <c r="U76" s="338">
        <f t="shared" si="150"/>
        <v>0.30626186294131208</v>
      </c>
      <c r="V76" s="338">
        <f t="shared" si="150"/>
        <v>0.30722027340126007</v>
      </c>
      <c r="W76" s="338">
        <f t="shared" si="150"/>
        <v>0.30957010725260409</v>
      </c>
      <c r="X76" s="338">
        <f t="shared" si="150"/>
        <v>0.31165861774611353</v>
      </c>
      <c r="Y76" s="338">
        <f t="shared" si="150"/>
        <v>0.31395984116930353</v>
      </c>
      <c r="Z76" s="338">
        <f t="shared" si="150"/>
        <v>0.31591742107071824</v>
      </c>
      <c r="AA76" s="338">
        <f t="shared" si="150"/>
        <v>0.31791083718876156</v>
      </c>
      <c r="AB76" s="338">
        <f t="shared" si="148"/>
        <v>0.32028674233284754</v>
      </c>
      <c r="AC76" s="338">
        <f t="shared" si="148"/>
        <v>0.32272586557195093</v>
      </c>
      <c r="AD76" s="338">
        <f t="shared" si="148"/>
        <v>0.32494110183628327</v>
      </c>
      <c r="AE76" s="338">
        <f t="shared" si="148"/>
        <v>0.32707344508491171</v>
      </c>
      <c r="AF76" s="338">
        <f t="shared" si="148"/>
        <v>0.33964707999850147</v>
      </c>
      <c r="AG76" s="338">
        <f t="shared" si="148"/>
        <v>0.35361865313401403</v>
      </c>
    </row>
    <row r="77" spans="1:39">
      <c r="A77" s="338" t="s">
        <v>398</v>
      </c>
      <c r="K77" s="24">
        <f t="shared" si="149"/>
        <v>0.19246748390404797</v>
      </c>
      <c r="L77" s="338">
        <f t="shared" si="150"/>
        <v>0.19447523142102022</v>
      </c>
      <c r="M77" s="338">
        <f t="shared" si="148"/>
        <v>0.19853947436388894</v>
      </c>
      <c r="N77" s="338">
        <f t="shared" si="148"/>
        <v>0.20352974517664227</v>
      </c>
      <c r="O77" s="338">
        <f t="shared" si="148"/>
        <v>0.20914540945630367</v>
      </c>
      <c r="P77" s="338">
        <f t="shared" si="148"/>
        <v>0.21421136898544327</v>
      </c>
      <c r="Q77" s="338">
        <f t="shared" si="148"/>
        <v>0.22105830860577066</v>
      </c>
      <c r="R77" s="338">
        <f t="shared" si="148"/>
        <v>0.22775120039412969</v>
      </c>
      <c r="S77" s="338">
        <f t="shared" si="148"/>
        <v>0.2342735566731034</v>
      </c>
      <c r="T77" s="338">
        <f t="shared" si="148"/>
        <v>0.23995973534049983</v>
      </c>
      <c r="U77" s="338">
        <f t="shared" si="148"/>
        <v>0.24328810059724973</v>
      </c>
      <c r="V77" s="338">
        <f t="shared" si="148"/>
        <v>0.24920260436384112</v>
      </c>
      <c r="W77" s="338">
        <f t="shared" si="148"/>
        <v>0.25486887012552323</v>
      </c>
      <c r="X77" s="338">
        <f t="shared" si="148"/>
        <v>0.26051408005491056</v>
      </c>
      <c r="Y77" s="338">
        <f t="shared" si="148"/>
        <v>0.26529825807391305</v>
      </c>
      <c r="Z77" s="338">
        <f t="shared" si="148"/>
        <v>0.2699624794829899</v>
      </c>
      <c r="AA77" s="338">
        <f t="shared" si="148"/>
        <v>0.27578463348214183</v>
      </c>
      <c r="AB77" s="338">
        <f t="shared" si="148"/>
        <v>0.28157840377750104</v>
      </c>
      <c r="AC77" s="338">
        <f t="shared" si="148"/>
        <v>0.2869063413955561</v>
      </c>
      <c r="AD77" s="338">
        <f t="shared" si="148"/>
        <v>0.29221990112462531</v>
      </c>
      <c r="AE77" s="338">
        <f t="shared" si="148"/>
        <v>0.2977057902391182</v>
      </c>
      <c r="AF77" s="338">
        <f t="shared" si="148"/>
        <v>0.32919531823838583</v>
      </c>
      <c r="AG77" s="338">
        <f t="shared" si="148"/>
        <v>0.35940199900858671</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abSelected="1" topLeftCell="E46" workbookViewId="0">
      <pane xSplit="26" ySplit="16" topLeftCell="AE62" activePane="bottomRight" state="frozen"/>
      <selection activeCell="E46" sqref="E46"/>
      <selection pane="topRight" activeCell="AE46" sqref="AE46"/>
      <selection pane="bottomLeft" activeCell="E62" sqref="E62"/>
      <selection pane="bottomRight" activeCell="AE62" sqref="AE6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2.7604670406626268</v>
      </c>
      <c r="R5" s="126">
        <f ca="1">OFFSET(AGR!U$21,$E5,0)</f>
        <v>2.8377385902986134</v>
      </c>
      <c r="S5" s="126">
        <f ca="1">OFFSET(AGR!V$21,$E5,0)</f>
        <v>2.9043858584662718</v>
      </c>
      <c r="T5" s="203">
        <f ca="1">OFFSET(AGR!W$21,$E5,0)</f>
        <v>2.9709695145787522</v>
      </c>
      <c r="U5" s="126">
        <f ca="1">OFFSET(AGR!X$21,$E5,0)</f>
        <v>3.0406899079371059</v>
      </c>
      <c r="V5" s="126">
        <f ca="1">OFFSET(AGR!Y$21,$E5,0)</f>
        <v>3.1107065320080189</v>
      </c>
      <c r="W5" s="126">
        <f ca="1">OFFSET(AGR!Z$21,$E5,0)</f>
        <v>3.1792814057691574</v>
      </c>
      <c r="X5" s="126">
        <f ca="1">OFFSET(AGR!AA$21,$E5,0)</f>
        <v>3.2445164287683839</v>
      </c>
      <c r="Y5" s="205">
        <f ca="1">OFFSET(AGR!AB$21,$E5,0)</f>
        <v>3.3092649501076625</v>
      </c>
      <c r="Z5" s="126">
        <f ca="1">OFFSET(AGR!AC$21,$E5,0)</f>
        <v>3.3670023630262773</v>
      </c>
      <c r="AA5" s="126">
        <f ca="1">OFFSET(AGR!AD$21,$E5,0)</f>
        <v>3.4447922318941062</v>
      </c>
      <c r="AB5" s="126">
        <f ca="1">OFFSET(AGR!AE$21,$E5,0)</f>
        <v>3.5179527868061302</v>
      </c>
      <c r="AC5" s="126">
        <f ca="1">OFFSET(AGR!AF$21,$E5,0)</f>
        <v>3.5860481563463757</v>
      </c>
      <c r="AD5" s="126">
        <f ca="1">OFFSET(AGR!AG$21,$E5,0)</f>
        <v>3.6495812943031343</v>
      </c>
      <c r="AE5" s="126">
        <f ca="1">OFFSET(AGR!AH$21,$E5,0)</f>
        <v>3.7223778585858747</v>
      </c>
      <c r="AF5" s="126">
        <f ca="1">OFFSET(AGR!AI$21,$E5,0)</f>
        <v>3.7933249973773706</v>
      </c>
      <c r="AG5" s="126">
        <f ca="1">OFFSET(AGR!AJ$21,$E5,0)</f>
        <v>3.8667979580880907</v>
      </c>
      <c r="AH5" s="126">
        <f ca="1">OFFSET(AGR!AK$21,$E5,0)</f>
        <v>3.9378999098177072</v>
      </c>
      <c r="AI5" s="126">
        <f ca="1">OFFSET(AGR!AL$21,$E5,0)</f>
        <v>4.0108496212054234</v>
      </c>
      <c r="AJ5" s="126">
        <f ca="1">OFFSET(AGR!AM$21,$E5,0)</f>
        <v>4.0876471778445325</v>
      </c>
      <c r="AK5" s="126">
        <f ca="1">OFFSET(AGR!AN$21,$E5,0)</f>
        <v>4.5084723242376166</v>
      </c>
      <c r="AL5" s="126">
        <f ca="1">OFFSET(AGR!AO$21,$E5,0)</f>
        <v>4.981462291318266</v>
      </c>
      <c r="AM5" s="126">
        <f ca="1">OFFSET(AGR!AP$21,$E5,0)</f>
        <v>4.981462291318266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5.533625431018363</v>
      </c>
      <c r="R6" s="126">
        <f ca="1">OFFSET(AGR!U$21,$E6,0)</f>
        <v>5.6885237891082507</v>
      </c>
      <c r="S6" s="126">
        <f ca="1">OFFSET(AGR!V$21,$E6,0)</f>
        <v>5.8221247387330388</v>
      </c>
      <c r="T6" s="203">
        <f ca="1">OFFSET(AGR!W$21,$E6,0)</f>
        <v>5.9555981717886866</v>
      </c>
      <c r="U6" s="126">
        <f ca="1">OFFSET(AGR!X$21,$E6,0)</f>
        <v>6.0953595006020089</v>
      </c>
      <c r="V6" s="126">
        <f ca="1">OFFSET(AGR!Y$21,$E6,0)</f>
        <v>6.2357146527721481</v>
      </c>
      <c r="W6" s="126">
        <f ca="1">OFFSET(AGR!Z$21,$E6,0)</f>
        <v>6.3731796758221693</v>
      </c>
      <c r="X6" s="126">
        <f ca="1">OFFSET(AGR!AA$21,$E6,0)</f>
        <v>6.5039496422605065</v>
      </c>
      <c r="Y6" s="205">
        <f ca="1">OFFSET(AGR!AB$21,$E6,0)</f>
        <v>6.6337443686695066</v>
      </c>
      <c r="Z6" s="126">
        <f ca="1">OFFSET(AGR!AC$21,$E6,0)</f>
        <v>6.7494846444059489</v>
      </c>
      <c r="AA6" s="126">
        <f ca="1">OFFSET(AGR!AD$21,$E6,0)</f>
        <v>6.9054220239514308</v>
      </c>
      <c r="AB6" s="126">
        <f ca="1">OFFSET(AGR!AE$21,$E6,0)</f>
        <v>7.0520794921425427</v>
      </c>
      <c r="AC6" s="126">
        <f ca="1">OFFSET(AGR!AF$21,$E6,0)</f>
        <v>7.1885833022123213</v>
      </c>
      <c r="AD6" s="126">
        <f ca="1">OFFSET(AGR!AG$21,$E6,0)</f>
        <v>7.315941674086063</v>
      </c>
      <c r="AE6" s="126">
        <f ca="1">OFFSET(AGR!AH$21,$E6,0)</f>
        <v>7.461869487558177</v>
      </c>
      <c r="AF6" s="126">
        <f ca="1">OFFSET(AGR!AI$21,$E6,0)</f>
        <v>7.604089947245452</v>
      </c>
      <c r="AG6" s="126">
        <f ca="1">OFFSET(AGR!AJ$21,$E6,0)</f>
        <v>7.7513736633312122</v>
      </c>
      <c r="AH6" s="126">
        <f ca="1">OFFSET(AGR!AK$21,$E6,0)</f>
        <v>7.8939044606529594</v>
      </c>
      <c r="AI6" s="126">
        <f ca="1">OFFSET(AGR!AL$21,$E6,0)</f>
        <v>8.0401392724345246</v>
      </c>
      <c r="AJ6" s="126">
        <f ca="1">OFFSET(AGR!AM$21,$E6,0)</f>
        <v>8.1940874653302576</v>
      </c>
      <c r="AK6" s="126">
        <f ca="1">OFFSET(AGR!AN$21,$E6,0)</f>
        <v>9.0376725173487795</v>
      </c>
      <c r="AL6" s="126">
        <f ca="1">OFFSET(AGR!AO$21,$E6,0)</f>
        <v>9.9858270404419986</v>
      </c>
      <c r="AM6" s="126">
        <f ca="1">OFFSET(AGR!AP$21,$E6,0)</f>
        <v>9.9858270404419986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9.2931189451696117</v>
      </c>
      <c r="R7" s="126">
        <f ca="1">OFFSET(AGR!U$21,$E7,0)</f>
        <v>9.5532538032450862</v>
      </c>
      <c r="S7" s="126">
        <f ca="1">OFFSET(AGR!V$21,$E7,0)</f>
        <v>9.7776219921527119</v>
      </c>
      <c r="T7" s="203">
        <f ca="1">OFFSET(AGR!W$21,$E7,0)</f>
        <v>10.001776030923274</v>
      </c>
      <c r="U7" s="126">
        <f ca="1">OFFSET(AGR!X$21,$E7,0)</f>
        <v>10.236489903191666</v>
      </c>
      <c r="V7" s="126">
        <f ca="1">OFFSET(AGR!Y$21,$E7,0)</f>
        <v>10.472201036867812</v>
      </c>
      <c r="W7" s="126">
        <f ca="1">OFFSET(AGR!Z$21,$E7,0)</f>
        <v>10.703058514651456</v>
      </c>
      <c r="X7" s="126">
        <f ca="1">OFFSET(AGR!AA$21,$E7,0)</f>
        <v>10.922672376796017</v>
      </c>
      <c r="Y7" s="205">
        <f ca="1">OFFSET(AGR!AB$21,$E7,0)</f>
        <v>11.140648429929886</v>
      </c>
      <c r="Z7" s="126">
        <f ca="1">OFFSET(AGR!AC$21,$E7,0)</f>
        <v>11.335021569668681</v>
      </c>
      <c r="AA7" s="126">
        <f ca="1">OFFSET(AGR!AD$21,$E7,0)</f>
        <v>11.596901350687313</v>
      </c>
      <c r="AB7" s="126">
        <f ca="1">OFFSET(AGR!AE$21,$E7,0)</f>
        <v>11.843196535116993</v>
      </c>
      <c r="AC7" s="126">
        <f ca="1">OFFSET(AGR!AF$21,$E7,0)</f>
        <v>12.072439760785386</v>
      </c>
      <c r="AD7" s="126">
        <f ca="1">OFFSET(AGR!AG$21,$E7,0)</f>
        <v>12.286324222832903</v>
      </c>
      <c r="AE7" s="126">
        <f ca="1">OFFSET(AGR!AH$21,$E7,0)</f>
        <v>12.531394031931875</v>
      </c>
      <c r="AF7" s="126">
        <f ca="1">OFFSET(AGR!AI$21,$E7,0)</f>
        <v>12.77023774565742</v>
      </c>
      <c r="AG7" s="126">
        <f ca="1">OFFSET(AGR!AJ$21,$E7,0)</f>
        <v>13.017584644961314</v>
      </c>
      <c r="AH7" s="126">
        <f ca="1">OFFSET(AGR!AK$21,$E7,0)</f>
        <v>13.256949536816146</v>
      </c>
      <c r="AI7" s="126">
        <f ca="1">OFFSET(AGR!AL$21,$E7,0)</f>
        <v>13.502534916013106</v>
      </c>
      <c r="AJ7" s="126">
        <f ca="1">OFFSET(AGR!AM$21,$E7,0)</f>
        <v>13.761074075522259</v>
      </c>
      <c r="AK7" s="126">
        <f ca="1">OFFSET(AGR!AN$21,$E7,0)</f>
        <v>15.177782945051309</v>
      </c>
      <c r="AL7" s="126">
        <f ca="1">OFFSET(AGR!AO$21,$E7,0)</f>
        <v>16.770104809143273</v>
      </c>
      <c r="AM7" s="126">
        <f ca="1">OFFSET(AGR!AP$21,$E7,0)</f>
        <v>16.770104809143273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4.2270868314404924</v>
      </c>
      <c r="R8" s="126">
        <f ca="1">OFFSET(AGR!U$21,$E8,0)</f>
        <v>4.3454122977836347</v>
      </c>
      <c r="S8" s="126">
        <f ca="1">OFFSET(AGR!V$21,$E8,0)</f>
        <v>4.4474688648330156</v>
      </c>
      <c r="T8" s="203">
        <f ca="1">OFFSET(AGR!W$21,$E8,0)</f>
        <v>4.5494280231190238</v>
      </c>
      <c r="U8" s="126">
        <f ca="1">OFFSET(AGR!X$21,$E8,0)</f>
        <v>4.6561904485733789</v>
      </c>
      <c r="V8" s="126">
        <f ca="1">OFFSET(AGR!Y$21,$E8,0)</f>
        <v>4.7634064903635505</v>
      </c>
      <c r="W8" s="126">
        <f ca="1">OFFSET(AGR!Z$21,$E8,0)</f>
        <v>4.8684147884426396</v>
      </c>
      <c r="X8" s="126">
        <f ca="1">OFFSET(AGR!AA$21,$E8,0)</f>
        <v>4.9683087928291423</v>
      </c>
      <c r="Y8" s="205">
        <f ca="1">OFFSET(AGR!AB$21,$E8,0)</f>
        <v>5.0674578201049068</v>
      </c>
      <c r="Z8" s="126">
        <f ca="1">OFFSET(AGR!AC$21,$E8,0)</f>
        <v>5.155870778577011</v>
      </c>
      <c r="AA8" s="126">
        <f ca="1">OFFSET(AGR!AD$21,$E8,0)</f>
        <v>5.2749899440903043</v>
      </c>
      <c r="AB8" s="126">
        <f ca="1">OFFSET(AGR!AE$21,$E8,0)</f>
        <v>5.3870202685586097</v>
      </c>
      <c r="AC8" s="126">
        <f ca="1">OFFSET(AGR!AF$21,$E8,0)</f>
        <v>5.4912943046639464</v>
      </c>
      <c r="AD8" s="126">
        <f ca="1">OFFSET(AGR!AG$21,$E8,0)</f>
        <v>5.588582222563752</v>
      </c>
      <c r="AE8" s="126">
        <f ca="1">OFFSET(AGR!AH$21,$E8,0)</f>
        <v>5.7000551703370457</v>
      </c>
      <c r="AF8" s="126">
        <f ca="1">OFFSET(AGR!AI$21,$E8,0)</f>
        <v>5.808696103808189</v>
      </c>
      <c r="AG8" s="126">
        <f ca="1">OFFSET(AGR!AJ$21,$E8,0)</f>
        <v>5.9212048134259208</v>
      </c>
      <c r="AH8" s="126">
        <f ca="1">OFFSET(AGR!AK$21,$E8,0)</f>
        <v>6.0300828110323819</v>
      </c>
      <c r="AI8" s="126">
        <f ca="1">OFFSET(AGR!AL$21,$E8,0)</f>
        <v>6.1417902720605628</v>
      </c>
      <c r="AJ8" s="126">
        <f ca="1">OFFSET(AGR!AM$21,$E8,0)</f>
        <v>6.2593899157346478</v>
      </c>
      <c r="AK8" s="126">
        <f ca="1">OFFSET(AGR!AN$21,$E8,0)</f>
        <v>6.9037969702127269</v>
      </c>
      <c r="AL8" s="126">
        <f ca="1">OFFSET(AGR!AO$21,$E8,0)</f>
        <v>7.6280837056812851</v>
      </c>
      <c r="AM8" s="126">
        <f ca="1">OFFSET(AGR!AP$21,$E8,0)</f>
        <v>7.6280837056812851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16.060186171045736</v>
      </c>
      <c r="R9" s="126">
        <f ca="1">OFFSET(AGR!U$21,$E9,0)</f>
        <v>16.509746138471122</v>
      </c>
      <c r="S9" s="126">
        <f ca="1">OFFSET(AGR!V$21,$E9,0)</f>
        <v>16.897494848670274</v>
      </c>
      <c r="T9" s="203">
        <f ca="1">OFFSET(AGR!W$21,$E9,0)</f>
        <v>17.284873468796324</v>
      </c>
      <c r="U9" s="126">
        <f ca="1">OFFSET(AGR!X$21,$E9,0)</f>
        <v>17.690501386376862</v>
      </c>
      <c r="V9" s="126">
        <f ca="1">OFFSET(AGR!Y$21,$E9,0)</f>
        <v>18.097852751592608</v>
      </c>
      <c r="W9" s="126">
        <f ca="1">OFFSET(AGR!Z$21,$E9,0)</f>
        <v>18.49681612374556</v>
      </c>
      <c r="X9" s="126">
        <f ca="1">OFFSET(AGR!AA$21,$E9,0)</f>
        <v>18.876348499538224</v>
      </c>
      <c r="Y9" s="205">
        <f ca="1">OFFSET(AGR!AB$21,$E9,0)</f>
        <v>19.253050445872322</v>
      </c>
      <c r="Z9" s="126">
        <f ca="1">OFFSET(AGR!AC$21,$E9,0)</f>
        <v>19.588962299500142</v>
      </c>
      <c r="AA9" s="126">
        <f ca="1">OFFSET(AGR!AD$21,$E9,0)</f>
        <v>20.041537808584533</v>
      </c>
      <c r="AB9" s="126">
        <f ca="1">OFFSET(AGR!AE$21,$E9,0)</f>
        <v>20.467180323041827</v>
      </c>
      <c r="AC9" s="126">
        <f ca="1">OFFSET(AGR!AF$21,$E9,0)</f>
        <v>20.863353976301596</v>
      </c>
      <c r="AD9" s="126">
        <f ca="1">OFFSET(AGR!AG$21,$E9,0)</f>
        <v>21.232984915047144</v>
      </c>
      <c r="AE9" s="126">
        <f ca="1">OFFSET(AGR!AH$21,$E9,0)</f>
        <v>21.656509759854806</v>
      </c>
      <c r="AF9" s="126">
        <f ca="1">OFFSET(AGR!AI$21,$E9,0)</f>
        <v>22.06927478856565</v>
      </c>
      <c r="AG9" s="126">
        <f ca="1">OFFSET(AGR!AJ$21,$E9,0)</f>
        <v>22.496734856072504</v>
      </c>
      <c r="AH9" s="126">
        <f ca="1">OFFSET(AGR!AK$21,$E9,0)</f>
        <v>22.910400574619988</v>
      </c>
      <c r="AI9" s="126">
        <f ca="1">OFFSET(AGR!AL$21,$E9,0)</f>
        <v>23.334816417574427</v>
      </c>
      <c r="AJ9" s="126">
        <f ca="1">OFFSET(AGR!AM$21,$E9,0)</f>
        <v>23.781618729986551</v>
      </c>
      <c r="AK9" s="126">
        <f ca="1">OFFSET(AGR!AN$21,$E9,0)</f>
        <v>26.229947254462679</v>
      </c>
      <c r="AL9" s="126">
        <f ca="1">OFFSET(AGR!AO$21,$E9,0)</f>
        <v>28.981766717059344</v>
      </c>
      <c r="AM9" s="126">
        <f ca="1">OFFSET(AGR!AP$21,$E9,0)</f>
        <v>28.981766717059344</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0.30470604659459888</v>
      </c>
      <c r="Q10" s="126">
        <f ca="1">OFFSET(IND!T$25,$E10,0)</f>
        <v>0.30804325712909553</v>
      </c>
      <c r="R10" s="126">
        <f ca="1">OFFSET(IND!U$25,$E10,0)</f>
        <v>0.3115510123095751</v>
      </c>
      <c r="S10" s="126">
        <f ca="1">OFFSET(IND!V$25,$E10,0)</f>
        <v>0.31545958582183836</v>
      </c>
      <c r="T10" s="203">
        <f ca="1">OFFSET(IND!W$25,$E10,0)</f>
        <v>0.319329716436137</v>
      </c>
      <c r="U10" s="126">
        <f ca="1">OFFSET(IND!X$25,$E10,0)</f>
        <v>0.3278691687513981</v>
      </c>
      <c r="V10" s="126">
        <f ca="1">OFFSET(IND!Y$25,$E10,0)</f>
        <v>0.33652150122208913</v>
      </c>
      <c r="W10" s="126">
        <f ca="1">OFFSET(IND!Z$25,$E10,0)</f>
        <v>0.34587492608917697</v>
      </c>
      <c r="X10" s="126">
        <f ca="1">OFFSET(IND!AA$25,$E10,0)</f>
        <v>0.35542117110933852</v>
      </c>
      <c r="Y10" s="205">
        <f ca="1">OFFSET(IND!AB$25,$E10,0)</f>
        <v>0.36377568883105221</v>
      </c>
      <c r="Z10" s="126">
        <f ca="1">OFFSET(IND!AC$25,$E10,0)</f>
        <v>0.37346427676234961</v>
      </c>
      <c r="AA10" s="126">
        <f ca="1">OFFSET(IND!AD$25,$E10,0)</f>
        <v>0.38359964031778787</v>
      </c>
      <c r="AB10" s="126">
        <f ca="1">OFFSET(IND!AE$25,$E10,0)</f>
        <v>0.39371404428012519</v>
      </c>
      <c r="AC10" s="126">
        <f ca="1">OFFSET(IND!AF$25,$E10,0)</f>
        <v>0.40365259466068049</v>
      </c>
      <c r="AD10" s="126">
        <f ca="1">OFFSET(IND!AG$25,$E10,0)</f>
        <v>0.41451401405569399</v>
      </c>
      <c r="AE10" s="126">
        <f ca="1">OFFSET(IND!AH$25,$E10,0)</f>
        <v>0.42508726764767102</v>
      </c>
      <c r="AF10" s="126">
        <f ca="1">OFFSET(IND!AI$25,$E10,0)</f>
        <v>0.43608796871649608</v>
      </c>
      <c r="AG10" s="126">
        <f ca="1">OFFSET(IND!AJ$25,$E10,0)</f>
        <v>0.44691096711817091</v>
      </c>
      <c r="AH10" s="126">
        <f ca="1">OFFSET(IND!AK$25,$E10,0)</f>
        <v>0.45811209770099565</v>
      </c>
      <c r="AI10" s="126">
        <f ca="1">OFFSET(IND!AL$25,$E10,0)</f>
        <v>0.46998894169725003</v>
      </c>
      <c r="AJ10" s="126">
        <f ca="1">OFFSET(IND!AM$25,$E10,0)</f>
        <v>0.53665608993480429</v>
      </c>
      <c r="AK10" s="126">
        <f ca="1">OFFSET(IND!AN$25,$E10,0)</f>
        <v>0.61216364086304009</v>
      </c>
      <c r="AL10" s="126">
        <f ca="1">OFFSET(IND!AO$25,$E10,0)</f>
        <v>0.75286493958038148</v>
      </c>
      <c r="AM10" s="126">
        <f ca="1">OFFSET(IND!AP$25,$E10,0)</f>
        <v>0.89503963874617454</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4.0627472879279853</v>
      </c>
      <c r="Q11" s="126">
        <f ca="1">OFFSET(IND!T$25,$E11,0)</f>
        <v>4.1072434283879407</v>
      </c>
      <c r="R11" s="126">
        <f ca="1">OFFSET(IND!U$25,$E11,0)</f>
        <v>4.1540134974610021</v>
      </c>
      <c r="S11" s="126">
        <f ca="1">OFFSET(IND!V$25,$E11,0)</f>
        <v>4.2061278109578453</v>
      </c>
      <c r="T11" s="203">
        <f ca="1">OFFSET(IND!W$25,$E11,0)</f>
        <v>4.2577295524818277</v>
      </c>
      <c r="U11" s="126">
        <f ca="1">OFFSET(IND!X$25,$E11,0)</f>
        <v>4.371588916685309</v>
      </c>
      <c r="V11" s="126">
        <f ca="1">OFFSET(IND!Y$25,$E11,0)</f>
        <v>4.4869533496278562</v>
      </c>
      <c r="W11" s="126">
        <f ca="1">OFFSET(IND!Z$25,$E11,0)</f>
        <v>4.6116656811890273</v>
      </c>
      <c r="X11" s="126">
        <f ca="1">OFFSET(IND!AA$25,$E11,0)</f>
        <v>4.7389489481245146</v>
      </c>
      <c r="Y11" s="205">
        <f ca="1">OFFSET(IND!AB$25,$E11,0)</f>
        <v>4.8503425177473645</v>
      </c>
      <c r="Z11" s="126">
        <f ca="1">OFFSET(IND!AC$25,$E11,0)</f>
        <v>4.9795236901646627</v>
      </c>
      <c r="AA11" s="126">
        <f ca="1">OFFSET(IND!AD$25,$E11,0)</f>
        <v>5.1146618709038396</v>
      </c>
      <c r="AB11" s="126">
        <f ca="1">OFFSET(IND!AE$25,$E11,0)</f>
        <v>5.2495205904016702</v>
      </c>
      <c r="AC11" s="126">
        <f ca="1">OFFSET(IND!AF$25,$E11,0)</f>
        <v>5.3820345954757407</v>
      </c>
      <c r="AD11" s="126">
        <f ca="1">OFFSET(IND!AG$25,$E11,0)</f>
        <v>5.5268535207425877</v>
      </c>
      <c r="AE11" s="126">
        <f ca="1">OFFSET(IND!AH$25,$E11,0)</f>
        <v>5.667830235302282</v>
      </c>
      <c r="AF11" s="126">
        <f ca="1">OFFSET(IND!AI$25,$E11,0)</f>
        <v>5.8145062495532835</v>
      </c>
      <c r="AG11" s="126">
        <f ca="1">OFFSET(IND!AJ$25,$E11,0)</f>
        <v>5.9588128949089487</v>
      </c>
      <c r="AH11" s="126">
        <f ca="1">OFFSET(IND!AK$25,$E11,0)</f>
        <v>6.1081613026799451</v>
      </c>
      <c r="AI11" s="126">
        <f ca="1">OFFSET(IND!AL$25,$E11,0)</f>
        <v>6.266519222630003</v>
      </c>
      <c r="AJ11" s="126">
        <f ca="1">OFFSET(IND!AM$25,$E11,0)</f>
        <v>7.1554145324640599</v>
      </c>
      <c r="AK11" s="126">
        <f ca="1">OFFSET(IND!AN$25,$E11,0)</f>
        <v>8.1621818781738718</v>
      </c>
      <c r="AL11" s="126">
        <f ca="1">OFFSET(IND!AO$25,$E11,0)</f>
        <v>10.038199194405092</v>
      </c>
      <c r="AM11" s="126">
        <f ca="1">OFFSET(IND!AP$25,$E11,0)</f>
        <v>11.933861849949</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2.4701503510602154</v>
      </c>
      <c r="Q12" s="126">
        <f ca="1">OFFSET(IND!T$25,$E12,0)</f>
        <v>2.497204004459868</v>
      </c>
      <c r="R12" s="126">
        <f ca="1">OFFSET(IND!U$25,$E12,0)</f>
        <v>2.5256402064562891</v>
      </c>
      <c r="S12" s="126">
        <f ca="1">OFFSET(IND!V$25,$E12,0)</f>
        <v>2.5573257090623698</v>
      </c>
      <c r="T12" s="203">
        <f ca="1">OFFSET(IND!W$25,$E12,0)</f>
        <v>2.5886995679089506</v>
      </c>
      <c r="U12" s="126">
        <f ca="1">OFFSET(IND!X$25,$E12,0)</f>
        <v>2.6579260613446669</v>
      </c>
      <c r="V12" s="126">
        <f ca="1">OFFSET(IND!Y$25,$E12,0)</f>
        <v>2.7280676365737357</v>
      </c>
      <c r="W12" s="126">
        <f ca="1">OFFSET(IND!Z$25,$E12,0)</f>
        <v>2.8038927341629276</v>
      </c>
      <c r="X12" s="126">
        <f ca="1">OFFSET(IND!AA$25,$E12,0)</f>
        <v>2.8812809604597041</v>
      </c>
      <c r="Y12" s="205">
        <f ca="1">OFFSET(IND!AB$25,$E12,0)</f>
        <v>2.9490082507903965</v>
      </c>
      <c r="Z12" s="126">
        <f ca="1">OFFSET(IND!AC$25,$E12,0)</f>
        <v>3.027550403620114</v>
      </c>
      <c r="AA12" s="126">
        <f ca="1">OFFSET(IND!AD$25,$E12,0)</f>
        <v>3.1097144175095335</v>
      </c>
      <c r="AB12" s="126">
        <f ca="1">OFFSET(IND!AE$25,$E12,0)</f>
        <v>3.1917085189642145</v>
      </c>
      <c r="AC12" s="126">
        <f ca="1">OFFSET(IND!AF$25,$E12,0)</f>
        <v>3.2722770340492495</v>
      </c>
      <c r="AD12" s="126">
        <f ca="1">OFFSET(IND!AG$25,$E12,0)</f>
        <v>3.3603269406114924</v>
      </c>
      <c r="AE12" s="126">
        <f ca="1">OFFSET(IND!AH$25,$E12,0)</f>
        <v>3.4460407830637863</v>
      </c>
      <c r="AF12" s="126">
        <f ca="1">OFFSET(IND!AI$25,$E12,0)</f>
        <v>3.5352197997283947</v>
      </c>
      <c r="AG12" s="126">
        <f ca="1">OFFSET(IND!AJ$25,$E12,0)</f>
        <v>3.622958240104639</v>
      </c>
      <c r="AH12" s="126">
        <f ca="1">OFFSET(IND!AK$25,$E12,0)</f>
        <v>3.7137620720294047</v>
      </c>
      <c r="AI12" s="126">
        <f ca="1">OFFSET(IND!AL$25,$E12,0)</f>
        <v>3.8100436873590402</v>
      </c>
      <c r="AJ12" s="126">
        <f ca="1">OFFSET(IND!AM$25,$E12,0)</f>
        <v>4.3504920357381467</v>
      </c>
      <c r="AK12" s="126">
        <f ca="1">OFFSET(IND!AN$25,$E12,0)</f>
        <v>4.9626065819297116</v>
      </c>
      <c r="AL12" s="126">
        <f ca="1">OFFSET(IND!AO$25,$E12,0)</f>
        <v>6.1032251101982924</v>
      </c>
      <c r="AM12" s="126">
        <f ca="1">OFFSET(IND!AP$25,$E12,0)</f>
        <v>7.2557880047689878</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2.6001582642739107</v>
      </c>
      <c r="Q13" s="126">
        <f ca="1">OFFSET(IND!T$25,$E13,0)</f>
        <v>2.6286357941682819</v>
      </c>
      <c r="R13" s="126">
        <f ca="1">OFFSET(IND!U$25,$E13,0)</f>
        <v>2.6585686383750411</v>
      </c>
      <c r="S13" s="126">
        <f ca="1">OFFSET(IND!V$25,$E13,0)</f>
        <v>2.6919217990130209</v>
      </c>
      <c r="T13" s="203">
        <f ca="1">OFFSET(IND!W$25,$E13,0)</f>
        <v>2.7249469135883695</v>
      </c>
      <c r="U13" s="126">
        <f ca="1">OFFSET(IND!X$25,$E13,0)</f>
        <v>2.7978169066785972</v>
      </c>
      <c r="V13" s="126">
        <f ca="1">OFFSET(IND!Y$25,$E13,0)</f>
        <v>2.8716501437618276</v>
      </c>
      <c r="W13" s="126">
        <f ca="1">OFFSET(IND!Z$25,$E13,0)</f>
        <v>2.9514660359609772</v>
      </c>
      <c r="X13" s="126">
        <f ca="1">OFFSET(IND!AA$25,$E13,0)</f>
        <v>3.032927326799689</v>
      </c>
      <c r="Y13" s="205">
        <f ca="1">OFFSET(IND!AB$25,$E13,0)</f>
        <v>3.1042192113583127</v>
      </c>
      <c r="Z13" s="126">
        <f ca="1">OFFSET(IND!AC$25,$E13,0)</f>
        <v>3.1868951617053836</v>
      </c>
      <c r="AA13" s="126">
        <f ca="1">OFFSET(IND!AD$25,$E13,0)</f>
        <v>3.2733835973784569</v>
      </c>
      <c r="AB13" s="126">
        <f ca="1">OFFSET(IND!AE$25,$E13,0)</f>
        <v>3.3596931778570687</v>
      </c>
      <c r="AC13" s="126">
        <f ca="1">OFFSET(IND!AF$25,$E13,0)</f>
        <v>3.4445021411044738</v>
      </c>
      <c r="AD13" s="126">
        <f ca="1">OFFSET(IND!AG$25,$E13,0)</f>
        <v>3.5371862532752556</v>
      </c>
      <c r="AE13" s="126">
        <f ca="1">OFFSET(IND!AH$25,$E13,0)</f>
        <v>3.6274113505934595</v>
      </c>
      <c r="AF13" s="126">
        <f ca="1">OFFSET(IND!AI$25,$E13,0)</f>
        <v>3.7212839997141001</v>
      </c>
      <c r="AG13" s="126">
        <f ca="1">OFFSET(IND!AJ$25,$E13,0)</f>
        <v>3.8136402527417257</v>
      </c>
      <c r="AH13" s="126">
        <f ca="1">OFFSET(IND!AK$25,$E13,0)</f>
        <v>3.9092232337151636</v>
      </c>
      <c r="AI13" s="126">
        <f ca="1">OFFSET(IND!AL$25,$E13,0)</f>
        <v>4.010572302483201</v>
      </c>
      <c r="AJ13" s="126">
        <f ca="1">OFFSET(IND!AM$25,$E13,0)</f>
        <v>4.5794653007769979</v>
      </c>
      <c r="AK13" s="126">
        <f ca="1">OFFSET(IND!AN$25,$E13,0)</f>
        <v>5.2237964020312768</v>
      </c>
      <c r="AL13" s="126">
        <f ca="1">OFFSET(IND!AO$25,$E13,0)</f>
        <v>6.4244474844192574</v>
      </c>
      <c r="AM13" s="126">
        <f ca="1">OFFSET(IND!AP$25,$E13,0)</f>
        <v>7.6376715839673581</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0.7312945118270372</v>
      </c>
      <c r="Q14" s="126">
        <f ca="1">OFFSET(IND!T$25,$E14,0)</f>
        <v>0.73930381710982918</v>
      </c>
      <c r="R14" s="126">
        <f ca="1">OFFSET(IND!U$25,$E14,0)</f>
        <v>0.74772242954298018</v>
      </c>
      <c r="S14" s="126">
        <f ca="1">OFFSET(IND!V$25,$E14,0)</f>
        <v>0.75710300597241198</v>
      </c>
      <c r="T14" s="203">
        <f ca="1">OFFSET(IND!W$25,$E14,0)</f>
        <v>0.76639131944672878</v>
      </c>
      <c r="U14" s="126">
        <f ca="1">OFFSET(IND!X$25,$E14,0)</f>
        <v>0.78688600500335537</v>
      </c>
      <c r="V14" s="126">
        <f ca="1">OFFSET(IND!Y$25,$E14,0)</f>
        <v>0.80765160293301386</v>
      </c>
      <c r="W14" s="126">
        <f ca="1">OFFSET(IND!Z$25,$E14,0)</f>
        <v>0.83009982261402471</v>
      </c>
      <c r="X14" s="126">
        <f ca="1">OFFSET(IND!AA$25,$E14,0)</f>
        <v>0.85301081066241247</v>
      </c>
      <c r="Y14" s="205">
        <f ca="1">OFFSET(IND!AB$25,$E14,0)</f>
        <v>0.87306165319452533</v>
      </c>
      <c r="Z14" s="126">
        <f ca="1">OFFSET(IND!AC$25,$E14,0)</f>
        <v>0.89631426422963911</v>
      </c>
      <c r="AA14" s="126">
        <f ca="1">OFFSET(IND!AD$25,$E14,0)</f>
        <v>0.92063913676269094</v>
      </c>
      <c r="AB14" s="126">
        <f ca="1">OFFSET(IND!AE$25,$E14,0)</f>
        <v>0.94491370627230054</v>
      </c>
      <c r="AC14" s="126">
        <f ca="1">OFFSET(IND!AF$25,$E14,0)</f>
        <v>0.96876622718563321</v>
      </c>
      <c r="AD14" s="126">
        <f ca="1">OFFSET(IND!AG$25,$E14,0)</f>
        <v>0.99483363373366562</v>
      </c>
      <c r="AE14" s="126">
        <f ca="1">OFFSET(IND!AH$25,$E14,0)</f>
        <v>1.0202094423544106</v>
      </c>
      <c r="AF14" s="126">
        <f ca="1">OFFSET(IND!AI$25,$E14,0)</f>
        <v>1.0466111249195909</v>
      </c>
      <c r="AG14" s="126">
        <f ca="1">OFFSET(IND!AJ$25,$E14,0)</f>
        <v>1.0725863210836106</v>
      </c>
      <c r="AH14" s="126">
        <f ca="1">OFFSET(IND!AK$25,$E14,0)</f>
        <v>1.0994690344823901</v>
      </c>
      <c r="AI14" s="126">
        <f ca="1">OFFSET(IND!AL$25,$E14,0)</f>
        <v>1.1279734600734006</v>
      </c>
      <c r="AJ14" s="126">
        <f ca="1">OFFSET(IND!AM$25,$E14,0)</f>
        <v>1.287974615843531</v>
      </c>
      <c r="AK14" s="126">
        <f ca="1">OFFSET(IND!AN$25,$E14,0)</f>
        <v>1.469192738071297</v>
      </c>
      <c r="AL14" s="126">
        <f ca="1">OFFSET(IND!AO$25,$E14,0)</f>
        <v>1.8068758549929165</v>
      </c>
      <c r="AM14" s="126">
        <f ca="1">OFFSET(IND!AP$25,$E14,0)</f>
        <v>2.1480951329908198</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0.81254945758559693</v>
      </c>
      <c r="Q15" s="126">
        <f ca="1">OFFSET(IND!T$25,$E15,0)</f>
        <v>0.821448685677588</v>
      </c>
      <c r="R15" s="126">
        <f ca="1">OFFSET(IND!U$25,$E15,0)</f>
        <v>0.8308026994922002</v>
      </c>
      <c r="S15" s="126">
        <f ca="1">OFFSET(IND!V$25,$E15,0)</f>
        <v>0.84122556219156885</v>
      </c>
      <c r="T15" s="203">
        <f ca="1">OFFSET(IND!W$25,$E15,0)</f>
        <v>0.8515459104963653</v>
      </c>
      <c r="U15" s="126">
        <f ca="1">OFFSET(IND!X$25,$E15,0)</f>
        <v>0.87431778333706145</v>
      </c>
      <c r="V15" s="126">
        <f ca="1">OFFSET(IND!Y$25,$E15,0)</f>
        <v>0.89739066992557093</v>
      </c>
      <c r="W15" s="126">
        <f ca="1">OFFSET(IND!Z$25,$E15,0)</f>
        <v>0.92233313623780511</v>
      </c>
      <c r="X15" s="126">
        <f ca="1">OFFSET(IND!AA$25,$E15,0)</f>
        <v>0.94778978962490257</v>
      </c>
      <c r="Y15" s="205">
        <f ca="1">OFFSET(IND!AB$25,$E15,0)</f>
        <v>0.97006850354947249</v>
      </c>
      <c r="Z15" s="126">
        <f ca="1">OFFSET(IND!AC$25,$E15,0)</f>
        <v>0.99590473803293222</v>
      </c>
      <c r="AA15" s="126">
        <f ca="1">OFFSET(IND!AD$25,$E15,0)</f>
        <v>1.0229323741807677</v>
      </c>
      <c r="AB15" s="126">
        <f ca="1">OFFSET(IND!AE$25,$E15,0)</f>
        <v>1.0499041180803339</v>
      </c>
      <c r="AC15" s="126">
        <f ca="1">OFFSET(IND!AF$25,$E15,0)</f>
        <v>1.076406919095148</v>
      </c>
      <c r="AD15" s="126">
        <f ca="1">OFFSET(IND!AG$25,$E15,0)</f>
        <v>1.1053707041485172</v>
      </c>
      <c r="AE15" s="126">
        <f ca="1">OFFSET(IND!AH$25,$E15,0)</f>
        <v>1.1335660470604561</v>
      </c>
      <c r="AF15" s="126">
        <f ca="1">OFFSET(IND!AI$25,$E15,0)</f>
        <v>1.1629012499106564</v>
      </c>
      <c r="AG15" s="126">
        <f ca="1">OFFSET(IND!AJ$25,$E15,0)</f>
        <v>1.1917625789817894</v>
      </c>
      <c r="AH15" s="126">
        <f ca="1">OFFSET(IND!AK$25,$E15,0)</f>
        <v>1.2216322605359886</v>
      </c>
      <c r="AI15" s="126">
        <f ca="1">OFFSET(IND!AL$25,$E15,0)</f>
        <v>1.2533038445260003</v>
      </c>
      <c r="AJ15" s="126">
        <f ca="1">OFFSET(IND!AM$25,$E15,0)</f>
        <v>1.4310829064928117</v>
      </c>
      <c r="AK15" s="126">
        <f ca="1">OFFSET(IND!AN$25,$E15,0)</f>
        <v>1.632436375634774</v>
      </c>
      <c r="AL15" s="126">
        <f ca="1">OFFSET(IND!AO$25,$E15,0)</f>
        <v>2.0076398388810177</v>
      </c>
      <c r="AM15" s="126">
        <f ca="1">OFFSET(IND!AP$25,$E15,0)</f>
        <v>2.3867723699897994</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0.48752967455135815</v>
      </c>
      <c r="Q16" s="126">
        <f ca="1">OFFSET(IND!T$25,$E16,0)</f>
        <v>0.49286921140655277</v>
      </c>
      <c r="R16" s="126">
        <f ca="1">OFFSET(IND!U$25,$E16,0)</f>
        <v>0.49848161969532012</v>
      </c>
      <c r="S16" s="126">
        <f ca="1">OFFSET(IND!V$25,$E16,0)</f>
        <v>0.50473533731494136</v>
      </c>
      <c r="T16" s="203">
        <f ca="1">OFFSET(IND!W$25,$E16,0)</f>
        <v>0.51092754629781922</v>
      </c>
      <c r="U16" s="126">
        <f ca="1">OFFSET(IND!X$25,$E16,0)</f>
        <v>0.52459067000223691</v>
      </c>
      <c r="V16" s="126">
        <f ca="1">OFFSET(IND!Y$25,$E16,0)</f>
        <v>0.53843440195534265</v>
      </c>
      <c r="W16" s="126">
        <f ca="1">OFFSET(IND!Z$25,$E16,0)</f>
        <v>0.55339988174268318</v>
      </c>
      <c r="X16" s="126">
        <f ca="1">OFFSET(IND!AA$25,$E16,0)</f>
        <v>0.56867387377494172</v>
      </c>
      <c r="Y16" s="205">
        <f ca="1">OFFSET(IND!AB$25,$E16,0)</f>
        <v>0.58204110212968363</v>
      </c>
      <c r="Z16" s="126">
        <f ca="1">OFFSET(IND!AC$25,$E16,0)</f>
        <v>0.59754284281975945</v>
      </c>
      <c r="AA16" s="126">
        <f ca="1">OFFSET(IND!AD$25,$E16,0)</f>
        <v>0.61375942450846066</v>
      </c>
      <c r="AB16" s="126">
        <f ca="1">OFFSET(IND!AE$25,$E16,0)</f>
        <v>0.62994247084820032</v>
      </c>
      <c r="AC16" s="126">
        <f ca="1">OFFSET(IND!AF$25,$E16,0)</f>
        <v>0.64584415145708884</v>
      </c>
      <c r="AD16" s="126">
        <f ca="1">OFFSET(IND!AG$25,$E16,0)</f>
        <v>0.66322242248911045</v>
      </c>
      <c r="AE16" s="126">
        <f ca="1">OFFSET(IND!AH$25,$E16,0)</f>
        <v>0.68013962823627372</v>
      </c>
      <c r="AF16" s="126">
        <f ca="1">OFFSET(IND!AI$25,$E16,0)</f>
        <v>0.6977407499463939</v>
      </c>
      <c r="AG16" s="126">
        <f ca="1">OFFSET(IND!AJ$25,$E16,0)</f>
        <v>0.71505754738907368</v>
      </c>
      <c r="AH16" s="126">
        <f ca="1">OFFSET(IND!AK$25,$E16,0)</f>
        <v>0.73297935632159328</v>
      </c>
      <c r="AI16" s="126">
        <f ca="1">OFFSET(IND!AL$25,$E16,0)</f>
        <v>0.75198230671560029</v>
      </c>
      <c r="AJ16" s="126">
        <f ca="1">OFFSET(IND!AM$25,$E16,0)</f>
        <v>0.85864974389568716</v>
      </c>
      <c r="AK16" s="126">
        <f ca="1">OFFSET(IND!AN$25,$E16,0)</f>
        <v>0.97946182538086446</v>
      </c>
      <c r="AL16" s="126">
        <f ca="1">OFFSET(IND!AO$25,$E16,0)</f>
        <v>1.2045839033286108</v>
      </c>
      <c r="AM16" s="126">
        <f ca="1">OFFSET(IND!AP$25,$E16,0)</f>
        <v>1.4320634219938797</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6.5003956606847755</v>
      </c>
      <c r="Q17" s="126">
        <f ca="1">OFFSET(IND!T$25,$E17,0)</f>
        <v>6.571589485420704</v>
      </c>
      <c r="R17" s="126">
        <f ca="1">OFFSET(IND!U$25,$E17,0)</f>
        <v>6.6464215959376016</v>
      </c>
      <c r="S17" s="126">
        <f ca="1">OFFSET(IND!V$25,$E17,0)</f>
        <v>6.7298044975325508</v>
      </c>
      <c r="T17" s="203">
        <f ca="1">OFFSET(IND!W$25,$E17,0)</f>
        <v>6.8123672839709224</v>
      </c>
      <c r="U17" s="126">
        <f ca="1">OFFSET(IND!X$25,$E17,0)</f>
        <v>6.9945422666964916</v>
      </c>
      <c r="V17" s="126">
        <f ca="1">OFFSET(IND!Y$25,$E17,0)</f>
        <v>7.1791253594045674</v>
      </c>
      <c r="W17" s="126">
        <f ca="1">OFFSET(IND!Z$25,$E17,0)</f>
        <v>7.3786650899024409</v>
      </c>
      <c r="X17" s="126">
        <f ca="1">OFFSET(IND!AA$25,$E17,0)</f>
        <v>7.5823183169992205</v>
      </c>
      <c r="Y17" s="205">
        <f ca="1">OFFSET(IND!AB$25,$E17,0)</f>
        <v>7.76054802839578</v>
      </c>
      <c r="Z17" s="126">
        <f ca="1">OFFSET(IND!AC$25,$E17,0)</f>
        <v>7.9672379042634578</v>
      </c>
      <c r="AA17" s="126">
        <f ca="1">OFFSET(IND!AD$25,$E17,0)</f>
        <v>8.1834589934461412</v>
      </c>
      <c r="AB17" s="126">
        <f ca="1">OFFSET(IND!AE$25,$E17,0)</f>
        <v>8.3992329446426712</v>
      </c>
      <c r="AC17" s="126">
        <f ca="1">OFFSET(IND!AF$25,$E17,0)</f>
        <v>8.6112553527611837</v>
      </c>
      <c r="AD17" s="126">
        <f ca="1">OFFSET(IND!AG$25,$E17,0)</f>
        <v>8.8429656331881379</v>
      </c>
      <c r="AE17" s="126">
        <f ca="1">OFFSET(IND!AH$25,$E17,0)</f>
        <v>9.0685283764836484</v>
      </c>
      <c r="AF17" s="126">
        <f ca="1">OFFSET(IND!AI$25,$E17,0)</f>
        <v>9.3032099992852508</v>
      </c>
      <c r="AG17" s="126">
        <f ca="1">OFFSET(IND!AJ$25,$E17,0)</f>
        <v>9.5341006318543151</v>
      </c>
      <c r="AH17" s="126">
        <f ca="1">OFFSET(IND!AK$25,$E17,0)</f>
        <v>9.7730580842879089</v>
      </c>
      <c r="AI17" s="126">
        <f ca="1">OFFSET(IND!AL$25,$E17,0)</f>
        <v>10.026430756208002</v>
      </c>
      <c r="AJ17" s="126">
        <f ca="1">OFFSET(IND!AM$25,$E17,0)</f>
        <v>11.448663251942493</v>
      </c>
      <c r="AK17" s="126">
        <f ca="1">OFFSET(IND!AN$25,$E17,0)</f>
        <v>13.059491005078192</v>
      </c>
      <c r="AL17" s="126">
        <f ca="1">OFFSET(IND!AO$25,$E17,0)</f>
        <v>16.061118711048142</v>
      </c>
      <c r="AM17" s="126">
        <f ca="1">OFFSET(IND!AP$25,$E17,0)</f>
        <v>19.094178959918395</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11.375692406198358</v>
      </c>
      <c r="Q18" s="126">
        <f ca="1">OFFSET(IND!T$25,$E18,0)</f>
        <v>11.500281599486232</v>
      </c>
      <c r="R18" s="126">
        <f ca="1">OFFSET(IND!U$25,$E18,0)</f>
        <v>11.631237792890804</v>
      </c>
      <c r="S18" s="126">
        <f ca="1">OFFSET(IND!V$25,$E18,0)</f>
        <v>11.777157870681965</v>
      </c>
      <c r="T18" s="203">
        <f ca="1">OFFSET(IND!W$25,$E18,0)</f>
        <v>11.921642746949114</v>
      </c>
      <c r="U18" s="126">
        <f ca="1">OFFSET(IND!X$25,$E18,0)</f>
        <v>12.240448966718862</v>
      </c>
      <c r="V18" s="126">
        <f ca="1">OFFSET(IND!Y$25,$E18,0)</f>
        <v>12.563469378957995</v>
      </c>
      <c r="W18" s="126">
        <f ca="1">OFFSET(IND!Z$25,$E18,0)</f>
        <v>12.912663907329275</v>
      </c>
      <c r="X18" s="126">
        <f ca="1">OFFSET(IND!AA$25,$E18,0)</f>
        <v>13.26905705474864</v>
      </c>
      <c r="Y18" s="205">
        <f ca="1">OFFSET(IND!AB$25,$E18,0)</f>
        <v>13.580959049692618</v>
      </c>
      <c r="Z18" s="126">
        <f ca="1">OFFSET(IND!AC$25,$E18,0)</f>
        <v>13.942666332461053</v>
      </c>
      <c r="AA18" s="126">
        <f ca="1">OFFSET(IND!AD$25,$E18,0)</f>
        <v>14.32105323853075</v>
      </c>
      <c r="AB18" s="126">
        <f ca="1">OFFSET(IND!AE$25,$E18,0)</f>
        <v>14.698657653124677</v>
      </c>
      <c r="AC18" s="126">
        <f ca="1">OFFSET(IND!AF$25,$E18,0)</f>
        <v>15.069696867332075</v>
      </c>
      <c r="AD18" s="126">
        <f ca="1">OFFSET(IND!AG$25,$E18,0)</f>
        <v>15.475189858079245</v>
      </c>
      <c r="AE18" s="126">
        <f ca="1">OFFSET(IND!AH$25,$E18,0)</f>
        <v>15.869924658846388</v>
      </c>
      <c r="AF18" s="126">
        <f ca="1">OFFSET(IND!AI$25,$E18,0)</f>
        <v>16.280617498749191</v>
      </c>
      <c r="AG18" s="126">
        <f ca="1">OFFSET(IND!AJ$25,$E18,0)</f>
        <v>16.684676105745051</v>
      </c>
      <c r="AH18" s="126">
        <f ca="1">OFFSET(IND!AK$25,$E18,0)</f>
        <v>17.10285164750384</v>
      </c>
      <c r="AI18" s="126">
        <f ca="1">OFFSET(IND!AL$25,$E18,0)</f>
        <v>17.546253823364005</v>
      </c>
      <c r="AJ18" s="126">
        <f ca="1">OFFSET(IND!AM$25,$E18,0)</f>
        <v>20.035160690899364</v>
      </c>
      <c r="AK18" s="126">
        <f ca="1">OFFSET(IND!AN$25,$E18,0)</f>
        <v>22.854109258886837</v>
      </c>
      <c r="AL18" s="126">
        <f ca="1">OFFSET(IND!AO$25,$E18,0)</f>
        <v>28.106957744334249</v>
      </c>
      <c r="AM18" s="126">
        <f ca="1">OFFSET(IND!AP$25,$E18,0)</f>
        <v>33.414813179857191</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19.307168400000002</v>
      </c>
      <c r="K19" s="126">
        <f ca="1">OFFSET(IND!N$25,$E19,0)</f>
        <v>19.307168400000002</v>
      </c>
      <c r="L19" s="126">
        <f ca="1">OFFSET(IND!O$25,$E19,0)</f>
        <v>19.307168400000002</v>
      </c>
      <c r="M19" s="126">
        <f ca="1">OFFSET(IND!P$25,$E19,0)</f>
        <v>19.525808872601448</v>
      </c>
      <c r="N19" s="126">
        <f ca="1">OFFSET(IND!Q$25,$E19,0)</f>
        <v>19.484645079920313</v>
      </c>
      <c r="O19" s="203">
        <f ca="1">OFFSET(IND!R$25,$E19,0)</f>
        <v>17.959897710034607</v>
      </c>
      <c r="P19" s="126">
        <f ca="1">OFFSET(IND!S$25,$E19,0)</f>
        <v>19.387564214308036</v>
      </c>
      <c r="Q19" s="126">
        <f ca="1">OFFSET(IND!T$25,$E19,0)</f>
        <v>19.599901265893692</v>
      </c>
      <c r="R19" s="126">
        <f ca="1">OFFSET(IND!U$25,$E19,0)</f>
        <v>19.823089579908675</v>
      </c>
      <c r="S19" s="126">
        <f ca="1">OFFSET(IND!V$25,$E19,0)</f>
        <v>20.071780804786687</v>
      </c>
      <c r="T19" s="203">
        <f ca="1">OFFSET(IND!W$25,$E19,0)</f>
        <v>20.318026019284524</v>
      </c>
      <c r="U19" s="126">
        <f ca="1">OFFSET(IND!X$25,$E19,0)</f>
        <v>20.861366665023059</v>
      </c>
      <c r="V19" s="126">
        <f ca="1">OFFSET(IND!Y$25,$E19,0)</f>
        <v>21.411889548483419</v>
      </c>
      <c r="W19" s="126">
        <f ca="1">OFFSET(IND!Z$25,$E19,0)</f>
        <v>22.007020912829589</v>
      </c>
      <c r="X19" s="126">
        <f ca="1">OFFSET(IND!AA$25,$E19,0)</f>
        <v>22.614420865677065</v>
      </c>
      <c r="Y19" s="205">
        <f ca="1">OFFSET(IND!AB$25,$E19,0)</f>
        <v>23.145994658253617</v>
      </c>
      <c r="Z19" s="126">
        <f ca="1">OFFSET(IND!AC$25,$E19,0)</f>
        <v>23.76245147873119</v>
      </c>
      <c r="AA19" s="126">
        <f ca="1">OFFSET(IND!AD$25,$E19,0)</f>
        <v>24.407335339627636</v>
      </c>
      <c r="AB19" s="126">
        <f ca="1">OFFSET(IND!AE$25,$E19,0)</f>
        <v>25.050885602252265</v>
      </c>
      <c r="AC19" s="126">
        <f ca="1">OFFSET(IND!AF$25,$E19,0)</f>
        <v>25.6832468102217</v>
      </c>
      <c r="AD19" s="126">
        <f ca="1">OFFSET(IND!AG$25,$E19,0)</f>
        <v>26.374327503672852</v>
      </c>
      <c r="AE19" s="126">
        <f ca="1">OFFSET(IND!AH$25,$E19,0)</f>
        <v>27.047073040755514</v>
      </c>
      <c r="AF19" s="126">
        <f ca="1">OFFSET(IND!AI$25,$E19,0)</f>
        <v>27.747015824162141</v>
      </c>
      <c r="AG19" s="126">
        <f ca="1">OFFSET(IND!AJ$25,$E19,0)</f>
        <v>28.435651900961098</v>
      </c>
      <c r="AH19" s="126">
        <f ca="1">OFFSET(IND!AK$25,$E19,0)</f>
        <v>29.148347434490471</v>
      </c>
      <c r="AI19" s="126">
        <f ca="1">OFFSET(IND!AL$25,$E19,0)</f>
        <v>29.90403665764218</v>
      </c>
      <c r="AJ19" s="126">
        <f ca="1">OFFSET(IND!AM$25,$E19,0)</f>
        <v>34.145874428456167</v>
      </c>
      <c r="AK19" s="126">
        <f ca="1">OFFSET(IND!AN$25,$E19,0)</f>
        <v>38.95020144673154</v>
      </c>
      <c r="AL19" s="126">
        <f ca="1">OFFSET(IND!AO$25,$E19,0)</f>
        <v>47.902618027910556</v>
      </c>
      <c r="AM19" s="126">
        <f ca="1">OFFSET(IND!AP$25,$E19,0)</f>
        <v>56.948782817000101</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0</v>
      </c>
      <c r="K20" s="126">
        <f ca="1">OFFSET(IND!N$25,$E20,0)</f>
        <v>0</v>
      </c>
      <c r="L20" s="126">
        <f ca="1">OFFSET(IND!O$25,$E20,0)</f>
        <v>0</v>
      </c>
      <c r="M20" s="126">
        <f ca="1">OFFSET(IND!P$25,$E20,0)</f>
        <v>0</v>
      </c>
      <c r="N20" s="126">
        <f ca="1">OFFSET(IND!Q$25,$E20,0)</f>
        <v>0</v>
      </c>
      <c r="O20" s="203">
        <f ca="1">OFFSET(IND!R$25,$E20,0)</f>
        <v>0</v>
      </c>
      <c r="P20" s="126">
        <f ca="1">OFFSET(IND!S$25,$E20,0)</f>
        <v>0</v>
      </c>
      <c r="Q20" s="126">
        <f ca="1">OFFSET(IND!T$25,$E20,0)</f>
        <v>0</v>
      </c>
      <c r="R20" s="126">
        <f ca="1">OFFSET(IND!U$25,$E20,0)</f>
        <v>0</v>
      </c>
      <c r="S20" s="126">
        <f ca="1">OFFSET(IND!V$25,$E20,0)</f>
        <v>0</v>
      </c>
      <c r="T20" s="203">
        <f ca="1">OFFSET(IND!W$25,$E20,0)</f>
        <v>0</v>
      </c>
      <c r="U20" s="126">
        <f ca="1">OFFSET(IND!X$25,$E20,0)</f>
        <v>0</v>
      </c>
      <c r="V20" s="126">
        <f ca="1">OFFSET(IND!Y$25,$E20,0)</f>
        <v>0</v>
      </c>
      <c r="W20" s="126">
        <f ca="1">OFFSET(IND!Z$25,$E20,0)</f>
        <v>0</v>
      </c>
      <c r="X20" s="126">
        <f ca="1">OFFSET(IND!AA$25,$E20,0)</f>
        <v>0</v>
      </c>
      <c r="Y20" s="205">
        <f ca="1">OFFSET(IND!AB$25,$E20,0)</f>
        <v>0</v>
      </c>
      <c r="Z20" s="126">
        <f ca="1">OFFSET(IND!AC$25,$E20,0)</f>
        <v>0</v>
      </c>
      <c r="AA20" s="126">
        <f ca="1">OFFSET(IND!AD$25,$E20,0)</f>
        <v>0</v>
      </c>
      <c r="AB20" s="126">
        <f ca="1">OFFSET(IND!AE$25,$E20,0)</f>
        <v>0</v>
      </c>
      <c r="AC20" s="126">
        <f ca="1">OFFSET(IND!AF$25,$E20,0)</f>
        <v>0</v>
      </c>
      <c r="AD20" s="126">
        <f ca="1">OFFSET(IND!AG$25,$E20,0)</f>
        <v>0</v>
      </c>
      <c r="AE20" s="126">
        <f ca="1">OFFSET(IND!AH$25,$E20,0)</f>
        <v>0</v>
      </c>
      <c r="AF20" s="126">
        <f ca="1">OFFSET(IND!AI$25,$E20,0)</f>
        <v>0</v>
      </c>
      <c r="AG20" s="126">
        <f ca="1">OFFSET(IND!AJ$25,$E20,0)</f>
        <v>0</v>
      </c>
      <c r="AH20" s="126">
        <f ca="1">OFFSET(IND!AK$25,$E20,0)</f>
        <v>0</v>
      </c>
      <c r="AI20" s="126">
        <f ca="1">OFFSET(IND!AL$25,$E20,0)</f>
        <v>0</v>
      </c>
      <c r="AJ20" s="126">
        <f ca="1">OFFSET(IND!AM$25,$E20,0)</f>
        <v>0</v>
      </c>
      <c r="AK20" s="126">
        <f ca="1">OFFSET(IND!AN$25,$E20,0)</f>
        <v>0</v>
      </c>
      <c r="AL20" s="126">
        <f ca="1">OFFSET(IND!AO$25,$E20,0)</f>
        <v>0</v>
      </c>
      <c r="AM20" s="126">
        <f ca="1">OFFSET(IND!AP$25,$E20,0)</f>
        <v>0</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3.0247232356669807E-2</v>
      </c>
      <c r="Q21" s="126">
        <f ca="1">OFFSET(IND!T$25,$E21,0)</f>
        <v>3.085436578032957E-2</v>
      </c>
      <c r="R21" s="126">
        <f ca="1">OFFSET(IND!U$25,$E21,0)</f>
        <v>3.1400682214721157E-2</v>
      </c>
      <c r="S21" s="126">
        <f ca="1">OFFSET(IND!V$25,$E21,0)</f>
        <v>3.1969318631442312E-2</v>
      </c>
      <c r="T21" s="203">
        <f ca="1">OFFSET(IND!W$25,$E21,0)</f>
        <v>3.2544720180172737E-2</v>
      </c>
      <c r="U21" s="126">
        <f ca="1">OFFSET(IND!X$25,$E21,0)</f>
        <v>3.3315273640341571E-2</v>
      </c>
      <c r="V21" s="126">
        <f ca="1">OFFSET(IND!Y$25,$E21,0)</f>
        <v>3.4066185249323387E-2</v>
      </c>
      <c r="W21" s="126">
        <f ca="1">OFFSET(IND!Z$25,$E21,0)</f>
        <v>3.4855391643430281E-2</v>
      </c>
      <c r="X21" s="126">
        <f ca="1">OFFSET(IND!AA$25,$E21,0)</f>
        <v>3.5635729110802622E-2</v>
      </c>
      <c r="Y21" s="205">
        <f ca="1">OFFSET(IND!AB$25,$E21,0)</f>
        <v>3.6317215451304792E-2</v>
      </c>
      <c r="Z21" s="126">
        <f ca="1">OFFSET(IND!AC$25,$E21,0)</f>
        <v>3.71534101136154E-2</v>
      </c>
      <c r="AA21" s="126">
        <f ca="1">OFFSET(IND!AD$25,$E21,0)</f>
        <v>3.8000536236524808E-2</v>
      </c>
      <c r="AB21" s="126">
        <f ca="1">OFFSET(IND!AE$25,$E21,0)</f>
        <v>3.8810247645585404E-2</v>
      </c>
      <c r="AC21" s="126">
        <f ca="1">OFFSET(IND!AF$25,$E21,0)</f>
        <v>3.9596094595407291E-2</v>
      </c>
      <c r="AD21" s="126">
        <f ca="1">OFFSET(IND!AG$25,$E21,0)</f>
        <v>4.0517434769241509E-2</v>
      </c>
      <c r="AE21" s="126">
        <f ca="1">OFFSET(IND!AH$25,$E21,0)</f>
        <v>4.1367244617936921E-2</v>
      </c>
      <c r="AF21" s="126">
        <f ca="1">OFFSET(IND!AI$25,$E21,0)</f>
        <v>4.2234944517401368E-2</v>
      </c>
      <c r="AG21" s="126">
        <f ca="1">OFFSET(IND!AJ$25,$E21,0)</f>
        <v>4.3060451846102195E-2</v>
      </c>
      <c r="AH21" s="126">
        <f ca="1">OFFSET(IND!AK$25,$E21,0)</f>
        <v>4.3905656731082605E-2</v>
      </c>
      <c r="AI21" s="126">
        <f ca="1">OFFSET(IND!AL$25,$E21,0)</f>
        <v>4.4791082286533071E-2</v>
      </c>
      <c r="AJ21" s="126">
        <f ca="1">OFFSET(IND!AM$25,$E21,0)</f>
        <v>4.9615108321395596E-2</v>
      </c>
      <c r="AK21" s="126">
        <f ca="1">OFFSET(IND!AN$25,$E21,0)</f>
        <v>5.4793804127694787E-2</v>
      </c>
      <c r="AL21" s="126">
        <f ca="1">OFFSET(IND!AO$25,$E21,0)</f>
        <v>6.4737414340283683E-2</v>
      </c>
      <c r="AM21" s="126">
        <f ca="1">OFFSET(IND!AP$25,$E21,0)</f>
        <v>7.4740136181445427E-2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6.9568634420340558</v>
      </c>
      <c r="Q22" s="126">
        <f ca="1">OFFSET(IND!T$25,$E22,0)</f>
        <v>7.0965041294758011</v>
      </c>
      <c r="R22" s="126">
        <f ca="1">OFFSET(IND!U$25,$E22,0)</f>
        <v>7.2221569093858671</v>
      </c>
      <c r="S22" s="126">
        <f ca="1">OFFSET(IND!V$25,$E22,0)</f>
        <v>7.3529432852317331</v>
      </c>
      <c r="T22" s="203">
        <f ca="1">OFFSET(IND!W$25,$E22,0)</f>
        <v>7.4852856414397317</v>
      </c>
      <c r="U22" s="126">
        <f ca="1">OFFSET(IND!X$25,$E22,0)</f>
        <v>7.6625129372785636</v>
      </c>
      <c r="V22" s="126">
        <f ca="1">OFFSET(IND!Y$25,$E22,0)</f>
        <v>7.8352226073443818</v>
      </c>
      <c r="W22" s="126">
        <f ca="1">OFFSET(IND!Z$25,$E22,0)</f>
        <v>8.0167400779889668</v>
      </c>
      <c r="X22" s="126">
        <f ca="1">OFFSET(IND!AA$25,$E22,0)</f>
        <v>8.196217695484604</v>
      </c>
      <c r="Y22" s="205">
        <f ca="1">OFFSET(IND!AB$25,$E22,0)</f>
        <v>8.3529595538001047</v>
      </c>
      <c r="Z22" s="126">
        <f ca="1">OFFSET(IND!AC$25,$E22,0)</f>
        <v>8.5452843261315437</v>
      </c>
      <c r="AA22" s="126">
        <f ca="1">OFFSET(IND!AD$25,$E22,0)</f>
        <v>8.7401233344007085</v>
      </c>
      <c r="AB22" s="126">
        <f ca="1">OFFSET(IND!AE$25,$E22,0)</f>
        <v>8.9263569584846465</v>
      </c>
      <c r="AC22" s="126">
        <f ca="1">OFFSET(IND!AF$25,$E22,0)</f>
        <v>9.1071017569436794</v>
      </c>
      <c r="AD22" s="126">
        <f ca="1">OFFSET(IND!AG$25,$E22,0)</f>
        <v>9.3190099969255495</v>
      </c>
      <c r="AE22" s="126">
        <f ca="1">OFFSET(IND!AH$25,$E22,0)</f>
        <v>9.5144662621254952</v>
      </c>
      <c r="AF22" s="126">
        <f ca="1">OFFSET(IND!AI$25,$E22,0)</f>
        <v>9.7140372390023177</v>
      </c>
      <c r="AG22" s="126">
        <f ca="1">OFFSET(IND!AJ$25,$E22,0)</f>
        <v>9.9039039246035081</v>
      </c>
      <c r="AH22" s="126">
        <f ca="1">OFFSET(IND!AK$25,$E22,0)</f>
        <v>10.098301048149002</v>
      </c>
      <c r="AI22" s="126">
        <f ca="1">OFFSET(IND!AL$25,$E22,0)</f>
        <v>10.301948925902611</v>
      </c>
      <c r="AJ22" s="126">
        <f ca="1">OFFSET(IND!AM$25,$E22,0)</f>
        <v>11.411474913920992</v>
      </c>
      <c r="AK22" s="126">
        <f ca="1">OFFSET(IND!AN$25,$E22,0)</f>
        <v>12.602574949369806</v>
      </c>
      <c r="AL22" s="126">
        <f ca="1">OFFSET(IND!AO$25,$E22,0)</f>
        <v>14.889605298265256</v>
      </c>
      <c r="AM22" s="126">
        <f ca="1">OFFSET(IND!AP$25,$E22,0)</f>
        <v>17.190231321732458</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0.48395571770671691</v>
      </c>
      <c r="Q24" s="126">
        <f ca="1">OFFSET(IND!T$25,$E24,0)</f>
        <v>0.49366985248527312</v>
      </c>
      <c r="R24" s="126">
        <f ca="1">OFFSET(IND!U$25,$E24,0)</f>
        <v>0.50241091543553851</v>
      </c>
      <c r="S24" s="126">
        <f ca="1">OFFSET(IND!V$25,$E24,0)</f>
        <v>0.51150909810307699</v>
      </c>
      <c r="T24" s="203">
        <f ca="1">OFFSET(IND!W$25,$E24,0)</f>
        <v>0.52071552288276379</v>
      </c>
      <c r="U24" s="126">
        <f ca="1">OFFSET(IND!X$25,$E24,0)</f>
        <v>0.53304437824546513</v>
      </c>
      <c r="V24" s="126">
        <f ca="1">OFFSET(IND!Y$25,$E24,0)</f>
        <v>0.54505896398917419</v>
      </c>
      <c r="W24" s="126">
        <f ca="1">OFFSET(IND!Z$25,$E24,0)</f>
        <v>0.55768626629488449</v>
      </c>
      <c r="X24" s="126">
        <f ca="1">OFFSET(IND!AA$25,$E24,0)</f>
        <v>0.57017166577284195</v>
      </c>
      <c r="Y24" s="205">
        <f ca="1">OFFSET(IND!AB$25,$E24,0)</f>
        <v>0.58107544722087667</v>
      </c>
      <c r="Z24" s="126">
        <f ca="1">OFFSET(IND!AC$25,$E24,0)</f>
        <v>0.59445456181784639</v>
      </c>
      <c r="AA24" s="126">
        <f ca="1">OFFSET(IND!AD$25,$E24,0)</f>
        <v>0.60800857978439693</v>
      </c>
      <c r="AB24" s="126">
        <f ca="1">OFFSET(IND!AE$25,$E24,0)</f>
        <v>0.62096396232936646</v>
      </c>
      <c r="AC24" s="126">
        <f ca="1">OFFSET(IND!AF$25,$E24,0)</f>
        <v>0.63353751352651666</v>
      </c>
      <c r="AD24" s="126">
        <f ca="1">OFFSET(IND!AG$25,$E24,0)</f>
        <v>0.64827895630786414</v>
      </c>
      <c r="AE24" s="126">
        <f ca="1">OFFSET(IND!AH$25,$E24,0)</f>
        <v>0.66187591388699074</v>
      </c>
      <c r="AF24" s="126">
        <f ca="1">OFFSET(IND!AI$25,$E24,0)</f>
        <v>0.67575911227842189</v>
      </c>
      <c r="AG24" s="126">
        <f ca="1">OFFSET(IND!AJ$25,$E24,0)</f>
        <v>0.68896722953763512</v>
      </c>
      <c r="AH24" s="126">
        <f ca="1">OFFSET(IND!AK$25,$E24,0)</f>
        <v>0.70249050769732169</v>
      </c>
      <c r="AI24" s="126">
        <f ca="1">OFFSET(IND!AL$25,$E24,0)</f>
        <v>0.71665731658452914</v>
      </c>
      <c r="AJ24" s="126">
        <f ca="1">OFFSET(IND!AM$25,$E24,0)</f>
        <v>0.79384173314232953</v>
      </c>
      <c r="AK24" s="126">
        <f ca="1">OFFSET(IND!AN$25,$E24,0)</f>
        <v>0.87670086604311659</v>
      </c>
      <c r="AL24" s="126">
        <f ca="1">OFFSET(IND!AO$25,$E24,0)</f>
        <v>1.0357986294445389</v>
      </c>
      <c r="AM24" s="126">
        <f ca="1">OFFSET(IND!AP$25,$E24,0)</f>
        <v>1.1958421789031268</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0.81667527363008474</v>
      </c>
      <c r="Q25" s="126">
        <f ca="1">OFFSET(IND!T$25,$E25,0)</f>
        <v>0.83306787606889832</v>
      </c>
      <c r="R25" s="126">
        <f ca="1">OFFSET(IND!U$25,$E25,0)</f>
        <v>0.84781841979747119</v>
      </c>
      <c r="S25" s="126">
        <f ca="1">OFFSET(IND!V$25,$E25,0)</f>
        <v>0.86317160304894247</v>
      </c>
      <c r="T25" s="203">
        <f ca="1">OFFSET(IND!W$25,$E25,0)</f>
        <v>0.87870744486466401</v>
      </c>
      <c r="U25" s="126">
        <f ca="1">OFFSET(IND!X$25,$E25,0)</f>
        <v>0.89951238828922253</v>
      </c>
      <c r="V25" s="126">
        <f ca="1">OFFSET(IND!Y$25,$E25,0)</f>
        <v>0.91978700173173167</v>
      </c>
      <c r="W25" s="126">
        <f ca="1">OFFSET(IND!Z$25,$E25,0)</f>
        <v>0.94109557437261782</v>
      </c>
      <c r="X25" s="126">
        <f ca="1">OFFSET(IND!AA$25,$E25,0)</f>
        <v>0.96216468599167093</v>
      </c>
      <c r="Y25" s="205">
        <f ca="1">OFFSET(IND!AB$25,$E25,0)</f>
        <v>0.98056481718522959</v>
      </c>
      <c r="Z25" s="126">
        <f ca="1">OFFSET(IND!AC$25,$E25,0)</f>
        <v>1.0031420730676159</v>
      </c>
      <c r="AA25" s="126">
        <f ca="1">OFFSET(IND!AD$25,$E25,0)</f>
        <v>1.02601447838617</v>
      </c>
      <c r="AB25" s="126">
        <f ca="1">OFFSET(IND!AE$25,$E25,0)</f>
        <v>1.0478766864308062</v>
      </c>
      <c r="AC25" s="126">
        <f ca="1">OFFSET(IND!AF$25,$E25,0)</f>
        <v>1.0690945540759971</v>
      </c>
      <c r="AD25" s="126">
        <f ca="1">OFFSET(IND!AG$25,$E25,0)</f>
        <v>1.093970738769521</v>
      </c>
      <c r="AE25" s="126">
        <f ca="1">OFFSET(IND!AH$25,$E25,0)</f>
        <v>1.1169156046842972</v>
      </c>
      <c r="AF25" s="126">
        <f ca="1">OFFSET(IND!AI$25,$E25,0)</f>
        <v>1.1403435019698374</v>
      </c>
      <c r="AG25" s="126">
        <f ca="1">OFFSET(IND!AJ$25,$E25,0)</f>
        <v>1.1626321998447597</v>
      </c>
      <c r="AH25" s="126">
        <f ca="1">OFFSET(IND!AK$25,$E25,0)</f>
        <v>1.1854527317392309</v>
      </c>
      <c r="AI25" s="126">
        <f ca="1">OFFSET(IND!AL$25,$E25,0)</f>
        <v>1.2093592217363935</v>
      </c>
      <c r="AJ25" s="126">
        <f ca="1">OFFSET(IND!AM$25,$E25,0)</f>
        <v>1.3396079246776817</v>
      </c>
      <c r="AK25" s="126">
        <f ca="1">OFFSET(IND!AN$25,$E25,0)</f>
        <v>1.4794327114477599</v>
      </c>
      <c r="AL25" s="126">
        <f ca="1">OFFSET(IND!AO$25,$E25,0)</f>
        <v>1.7479101871876603</v>
      </c>
      <c r="AM25" s="126">
        <f ca="1">OFFSET(IND!AP$25,$E25,0)</f>
        <v>2.0179836768990276</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1.0586531324834434</v>
      </c>
      <c r="Q26" s="126">
        <f ca="1">OFFSET(IND!T$25,$E26,0)</f>
        <v>1.0799028023115351</v>
      </c>
      <c r="R26" s="126">
        <f ca="1">OFFSET(IND!U$25,$E26,0)</f>
        <v>1.0990238775152408</v>
      </c>
      <c r="S26" s="126">
        <f ca="1">OFFSET(IND!V$25,$E26,0)</f>
        <v>1.1189261521004812</v>
      </c>
      <c r="T26" s="203">
        <f ca="1">OFFSET(IND!W$25,$E26,0)</f>
        <v>1.1390652063060462</v>
      </c>
      <c r="U26" s="126">
        <f ca="1">OFFSET(IND!X$25,$E26,0)</f>
        <v>1.1660345774119554</v>
      </c>
      <c r="V26" s="126">
        <f ca="1">OFFSET(IND!Y$25,$E26,0)</f>
        <v>1.1923164837263192</v>
      </c>
      <c r="W26" s="126">
        <f ca="1">OFFSET(IND!Z$25,$E26,0)</f>
        <v>1.2199387075200605</v>
      </c>
      <c r="X26" s="126">
        <f ca="1">OFFSET(IND!AA$25,$E26,0)</f>
        <v>1.2472505188780922</v>
      </c>
      <c r="Y26" s="205">
        <f ca="1">OFFSET(IND!AB$25,$E26,0)</f>
        <v>1.2711025407956682</v>
      </c>
      <c r="Z26" s="126">
        <f ca="1">OFFSET(IND!AC$25,$E26,0)</f>
        <v>1.3003693539765393</v>
      </c>
      <c r="AA26" s="126">
        <f ca="1">OFFSET(IND!AD$25,$E26,0)</f>
        <v>1.3300187682783686</v>
      </c>
      <c r="AB26" s="126">
        <f ca="1">OFFSET(IND!AE$25,$E26,0)</f>
        <v>1.3583586675954895</v>
      </c>
      <c r="AC26" s="126">
        <f ca="1">OFFSET(IND!AF$25,$E26,0)</f>
        <v>1.3858633108392555</v>
      </c>
      <c r="AD26" s="126">
        <f ca="1">OFFSET(IND!AG$25,$E26,0)</f>
        <v>1.4181102169234532</v>
      </c>
      <c r="AE26" s="126">
        <f ca="1">OFFSET(IND!AH$25,$E26,0)</f>
        <v>1.4478535616277926</v>
      </c>
      <c r="AF26" s="126">
        <f ca="1">OFFSET(IND!AI$25,$E26,0)</f>
        <v>1.4782230581090483</v>
      </c>
      <c r="AG26" s="126">
        <f ca="1">OFFSET(IND!AJ$25,$E26,0)</f>
        <v>1.5071158146135772</v>
      </c>
      <c r="AH26" s="126">
        <f ca="1">OFFSET(IND!AK$25,$E26,0)</f>
        <v>1.5366979855878917</v>
      </c>
      <c r="AI26" s="126">
        <f ca="1">OFFSET(IND!AL$25,$E26,0)</f>
        <v>1.5676878800286582</v>
      </c>
      <c r="AJ26" s="126">
        <f ca="1">OFFSET(IND!AM$25,$E26,0)</f>
        <v>1.7365287912488465</v>
      </c>
      <c r="AK26" s="126">
        <f ca="1">OFFSET(IND!AN$25,$E26,0)</f>
        <v>1.9177831444693181</v>
      </c>
      <c r="AL26" s="126">
        <f ca="1">OFFSET(IND!AO$25,$E26,0)</f>
        <v>2.2658095019099296</v>
      </c>
      <c r="AM26" s="126">
        <f ca="1">OFFSET(IND!AP$25,$E26,0)</f>
        <v>2.6159047663505905</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0.22685424267502355</v>
      </c>
      <c r="Q27" s="126">
        <f ca="1">OFFSET(IND!T$25,$E27,0)</f>
        <v>0.23140774335247177</v>
      </c>
      <c r="R27" s="126">
        <f ca="1">OFFSET(IND!U$25,$E27,0)</f>
        <v>0.23550511661040871</v>
      </c>
      <c r="S27" s="126">
        <f ca="1">OFFSET(IND!V$25,$E27,0)</f>
        <v>0.23976988973581739</v>
      </c>
      <c r="T27" s="203">
        <f ca="1">OFFSET(IND!W$25,$E27,0)</f>
        <v>0.24408540135129561</v>
      </c>
      <c r="U27" s="126">
        <f ca="1">OFFSET(IND!X$25,$E27,0)</f>
        <v>0.24986455230256188</v>
      </c>
      <c r="V27" s="126">
        <f ca="1">OFFSET(IND!Y$25,$E27,0)</f>
        <v>0.25549638936992553</v>
      </c>
      <c r="W27" s="126">
        <f ca="1">OFFSET(IND!Z$25,$E27,0)</f>
        <v>0.26141543732572725</v>
      </c>
      <c r="X27" s="126">
        <f ca="1">OFFSET(IND!AA$25,$E27,0)</f>
        <v>0.26726796833101979</v>
      </c>
      <c r="Y27" s="205">
        <f ca="1">OFFSET(IND!AB$25,$E27,0)</f>
        <v>0.27237911588478608</v>
      </c>
      <c r="Z27" s="126">
        <f ca="1">OFFSET(IND!AC$25,$E27,0)</f>
        <v>0.27865057585211561</v>
      </c>
      <c r="AA27" s="126">
        <f ca="1">OFFSET(IND!AD$25,$E27,0)</f>
        <v>0.28500402177393619</v>
      </c>
      <c r="AB27" s="126">
        <f ca="1">OFFSET(IND!AE$25,$E27,0)</f>
        <v>0.2910768573418907</v>
      </c>
      <c r="AC27" s="126">
        <f ca="1">OFFSET(IND!AF$25,$E27,0)</f>
        <v>0.29697070946555482</v>
      </c>
      <c r="AD27" s="126">
        <f ca="1">OFFSET(IND!AG$25,$E27,0)</f>
        <v>0.30388076076931142</v>
      </c>
      <c r="AE27" s="126">
        <f ca="1">OFFSET(IND!AH$25,$E27,0)</f>
        <v>0.31025433463452701</v>
      </c>
      <c r="AF27" s="126">
        <f ca="1">OFFSET(IND!AI$25,$E27,0)</f>
        <v>0.31676208388051036</v>
      </c>
      <c r="AG27" s="126">
        <f ca="1">OFFSET(IND!AJ$25,$E27,0)</f>
        <v>0.32295338884576658</v>
      </c>
      <c r="AH27" s="126">
        <f ca="1">OFFSET(IND!AK$25,$E27,0)</f>
        <v>0.32929242548311966</v>
      </c>
      <c r="AI27" s="126">
        <f ca="1">OFFSET(IND!AL$25,$E27,0)</f>
        <v>0.33593311714899815</v>
      </c>
      <c r="AJ27" s="126">
        <f ca="1">OFFSET(IND!AM$25,$E27,0)</f>
        <v>0.37211331241046708</v>
      </c>
      <c r="AK27" s="126">
        <f ca="1">OFFSET(IND!AN$25,$E27,0)</f>
        <v>0.41095353095771098</v>
      </c>
      <c r="AL27" s="126">
        <f ca="1">OFFSET(IND!AO$25,$E27,0)</f>
        <v>0.48553060755212774</v>
      </c>
      <c r="AM27" s="126">
        <f ca="1">OFFSET(IND!AP$25,$E27,0)</f>
        <v>0.56055102136084078</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2.5407675179602642</v>
      </c>
      <c r="Q28" s="126">
        <f ca="1">OFFSET(IND!T$25,$E28,0)</f>
        <v>2.5917667255476844</v>
      </c>
      <c r="R28" s="126">
        <f ca="1">OFFSET(IND!U$25,$E28,0)</f>
        <v>2.6376573060365778</v>
      </c>
      <c r="S28" s="126">
        <f ca="1">OFFSET(IND!V$25,$E28,0)</f>
        <v>2.6854227650411548</v>
      </c>
      <c r="T28" s="203">
        <f ca="1">OFFSET(IND!W$25,$E28,0)</f>
        <v>2.7337564951345108</v>
      </c>
      <c r="U28" s="126">
        <f ca="1">OFFSET(IND!X$25,$E28,0)</f>
        <v>2.7984829857886928</v>
      </c>
      <c r="V28" s="126">
        <f ca="1">OFFSET(IND!Y$25,$E28,0)</f>
        <v>2.8615595609431654</v>
      </c>
      <c r="W28" s="126">
        <f ca="1">OFFSET(IND!Z$25,$E28,0)</f>
        <v>2.9278528980481444</v>
      </c>
      <c r="X28" s="126">
        <f ca="1">OFFSET(IND!AA$25,$E28,0)</f>
        <v>2.993401245307421</v>
      </c>
      <c r="Y28" s="205">
        <f ca="1">OFFSET(IND!AB$25,$E28,0)</f>
        <v>3.0506460979096035</v>
      </c>
      <c r="Z28" s="126">
        <f ca="1">OFFSET(IND!AC$25,$E28,0)</f>
        <v>3.1208864495436943</v>
      </c>
      <c r="AA28" s="126">
        <f ca="1">OFFSET(IND!AD$25,$E28,0)</f>
        <v>3.192045043868085</v>
      </c>
      <c r="AB28" s="126">
        <f ca="1">OFFSET(IND!AE$25,$E28,0)</f>
        <v>3.2600608022291753</v>
      </c>
      <c r="AC28" s="126">
        <f ca="1">OFFSET(IND!AF$25,$E28,0)</f>
        <v>3.3260719460142134</v>
      </c>
      <c r="AD28" s="126">
        <f ca="1">OFFSET(IND!AG$25,$E28,0)</f>
        <v>3.4034645206162875</v>
      </c>
      <c r="AE28" s="126">
        <f ca="1">OFFSET(IND!AH$25,$E28,0)</f>
        <v>3.4748485479067019</v>
      </c>
      <c r="AF28" s="126">
        <f ca="1">OFFSET(IND!AI$25,$E28,0)</f>
        <v>3.5477353394617155</v>
      </c>
      <c r="AG28" s="126">
        <f ca="1">OFFSET(IND!AJ$25,$E28,0)</f>
        <v>3.6170779550725851</v>
      </c>
      <c r="AH28" s="126">
        <f ca="1">OFFSET(IND!AK$25,$E28,0)</f>
        <v>3.6880751654109396</v>
      </c>
      <c r="AI28" s="126">
        <f ca="1">OFFSET(IND!AL$25,$E28,0)</f>
        <v>3.762450912068779</v>
      </c>
      <c r="AJ28" s="126">
        <f ca="1">OFFSET(IND!AM$25,$E28,0)</f>
        <v>4.1676690989972309</v>
      </c>
      <c r="AK28" s="126">
        <f ca="1">OFFSET(IND!AN$25,$E28,0)</f>
        <v>4.602679546726363</v>
      </c>
      <c r="AL28" s="126">
        <f ca="1">OFFSET(IND!AO$25,$E28,0)</f>
        <v>5.4379428045838312</v>
      </c>
      <c r="AM28" s="126">
        <f ca="1">OFFSET(IND!AP$25,$E28,0)</f>
        <v>6.2781714392414179</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3.3876900239470182</v>
      </c>
      <c r="Q29" s="126">
        <f ca="1">OFFSET(IND!T$25,$E29,0)</f>
        <v>3.4556889673969118</v>
      </c>
      <c r="R29" s="126">
        <f ca="1">OFFSET(IND!U$25,$E29,0)</f>
        <v>3.5168764080487698</v>
      </c>
      <c r="S29" s="126">
        <f ca="1">OFFSET(IND!V$25,$E29,0)</f>
        <v>3.5805636867215394</v>
      </c>
      <c r="T29" s="203">
        <f ca="1">OFFSET(IND!W$25,$E29,0)</f>
        <v>3.6450086601793474</v>
      </c>
      <c r="U29" s="126">
        <f ca="1">OFFSET(IND!X$25,$E29,0)</f>
        <v>3.7313106477182569</v>
      </c>
      <c r="V29" s="126">
        <f ca="1">OFFSET(IND!Y$25,$E29,0)</f>
        <v>3.8154127479242206</v>
      </c>
      <c r="W29" s="126">
        <f ca="1">OFFSET(IND!Z$25,$E29,0)</f>
        <v>3.9038038640641926</v>
      </c>
      <c r="X29" s="126">
        <f ca="1">OFFSET(IND!AA$25,$E29,0)</f>
        <v>3.9912016604098945</v>
      </c>
      <c r="Y29" s="205">
        <f ca="1">OFFSET(IND!AB$25,$E29,0)</f>
        <v>4.0675281305461377</v>
      </c>
      <c r="Z29" s="126">
        <f ca="1">OFFSET(IND!AC$25,$E29,0)</f>
        <v>4.1611819327249258</v>
      </c>
      <c r="AA29" s="126">
        <f ca="1">OFFSET(IND!AD$25,$E29,0)</f>
        <v>4.25606005849078</v>
      </c>
      <c r="AB29" s="126">
        <f ca="1">OFFSET(IND!AE$25,$E29,0)</f>
        <v>4.3467477363055673</v>
      </c>
      <c r="AC29" s="126">
        <f ca="1">OFFSET(IND!AF$25,$E29,0)</f>
        <v>4.4347625946856182</v>
      </c>
      <c r="AD29" s="126">
        <f ca="1">OFFSET(IND!AG$25,$E29,0)</f>
        <v>4.5379526941550505</v>
      </c>
      <c r="AE29" s="126">
        <f ca="1">OFFSET(IND!AH$25,$E29,0)</f>
        <v>4.6331313972089365</v>
      </c>
      <c r="AF29" s="126">
        <f ca="1">OFFSET(IND!AI$25,$E29,0)</f>
        <v>4.7303137859489546</v>
      </c>
      <c r="AG29" s="126">
        <f ca="1">OFFSET(IND!AJ$25,$E29,0)</f>
        <v>4.8227706067634477</v>
      </c>
      <c r="AH29" s="126">
        <f ca="1">OFFSET(IND!AK$25,$E29,0)</f>
        <v>4.9174335538812537</v>
      </c>
      <c r="AI29" s="126">
        <f ca="1">OFFSET(IND!AL$25,$E29,0)</f>
        <v>5.016601216091706</v>
      </c>
      <c r="AJ29" s="126">
        <f ca="1">OFFSET(IND!AM$25,$E29,0)</f>
        <v>5.5568921319963085</v>
      </c>
      <c r="AK29" s="126">
        <f ca="1">OFFSET(IND!AN$25,$E29,0)</f>
        <v>6.1369060623018177</v>
      </c>
      <c r="AL29" s="126">
        <f ca="1">OFFSET(IND!AO$25,$E29,0)</f>
        <v>7.2505904061117752</v>
      </c>
      <c r="AM29" s="126">
        <f ca="1">OFFSET(IND!AP$25,$E29,0)</f>
        <v>8.3708952523218905</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6.971338094051073</v>
      </c>
      <c r="Q30" s="126">
        <f ca="1">OFFSET(IND!T$25,$E30,0)</f>
        <v>7.1112693219605134</v>
      </c>
      <c r="R30" s="126">
        <f ca="1">OFFSET(IND!U$25,$E30,0)</f>
        <v>7.2371835386918306</v>
      </c>
      <c r="S30" s="126">
        <f ca="1">OFFSET(IND!V$25,$E30,0)</f>
        <v>7.3682420324676672</v>
      </c>
      <c r="T30" s="203">
        <f ca="1">OFFSET(IND!W$25,$E30,0)</f>
        <v>7.5008597440235443</v>
      </c>
      <c r="U30" s="126">
        <f ca="1">OFFSET(IND!X$25,$E30,0)</f>
        <v>7.678455784118543</v>
      </c>
      <c r="V30" s="126">
        <f ca="1">OFFSET(IND!Y$25,$E30,0)</f>
        <v>7.8515247989372101</v>
      </c>
      <c r="W30" s="126">
        <f ca="1">OFFSET(IND!Z$25,$E30,0)</f>
        <v>8.0334199401001953</v>
      </c>
      <c r="X30" s="126">
        <f ca="1">OFFSET(IND!AA$25,$E30,0)</f>
        <v>8.2132709839365603</v>
      </c>
      <c r="Y30" s="205">
        <f ca="1">OFFSET(IND!AB$25,$E30,0)</f>
        <v>8.3703389639122765</v>
      </c>
      <c r="Z30" s="126">
        <f ca="1">OFFSET(IND!AC$25,$E30,0)</f>
        <v>8.5630638927477136</v>
      </c>
      <c r="AA30" s="126">
        <f ca="1">OFFSET(IND!AD$25,$E30,0)</f>
        <v>8.7583082887131489</v>
      </c>
      <c r="AB30" s="126">
        <f ca="1">OFFSET(IND!AE$25,$E30,0)</f>
        <v>8.9449293958812301</v>
      </c>
      <c r="AC30" s="126">
        <f ca="1">OFFSET(IND!AF$25,$E30,0)</f>
        <v>9.1260502572144855</v>
      </c>
      <c r="AD30" s="126">
        <f ca="1">OFFSET(IND!AG$25,$E30,0)</f>
        <v>9.3383993996316033</v>
      </c>
      <c r="AE30" s="126">
        <f ca="1">OFFSET(IND!AH$25,$E30,0)</f>
        <v>9.5342623368105066</v>
      </c>
      <c r="AF30" s="126">
        <f ca="1">OFFSET(IND!AI$25,$E30,0)</f>
        <v>9.7342485468548432</v>
      </c>
      <c r="AG30" s="126">
        <f ca="1">OFFSET(IND!AJ$25,$E30,0)</f>
        <v>9.9245102745934286</v>
      </c>
      <c r="AH30" s="126">
        <f ca="1">OFFSET(IND!AK$25,$E30,0)</f>
        <v>10.119311866437011</v>
      </c>
      <c r="AI30" s="126">
        <f ca="1">OFFSET(IND!AL$25,$E30,0)</f>
        <v>10.323383459876437</v>
      </c>
      <c r="AJ30" s="126">
        <f ca="1">OFFSET(IND!AM$25,$E30,0)</f>
        <v>11.435217959872123</v>
      </c>
      <c r="AK30" s="126">
        <f ca="1">OFFSET(IND!AN$25,$E30,0)</f>
        <v>12.628796232629206</v>
      </c>
      <c r="AL30" s="126">
        <f ca="1">OFFSET(IND!AO$25,$E30,0)</f>
        <v>14.920585043255066</v>
      </c>
      <c r="AM30" s="126">
        <f ca="1">OFFSET(IND!AP$25,$E30,0)</f>
        <v>17.22599781600784</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1.0058167057565197</v>
      </c>
      <c r="Q31" s="126">
        <f ca="1">OFFSET(IND!T$25,$E31,0)</f>
        <v>1.0147549994222158</v>
      </c>
      <c r="R31" s="126">
        <f ca="1">OFFSET(IND!U$25,$E31,0)</f>
        <v>1.0250550731847807</v>
      </c>
      <c r="S31" s="126">
        <f ca="1">OFFSET(IND!V$25,$E31,0)</f>
        <v>1.0371254029171084</v>
      </c>
      <c r="T31" s="203">
        <f ca="1">OFFSET(IND!W$25,$E31,0)</f>
        <v>1.04886811219953</v>
      </c>
      <c r="U31" s="126">
        <f ca="1">OFFSET(IND!X$25,$E31,0)</f>
        <v>1.0680128460837022</v>
      </c>
      <c r="V31" s="126">
        <f ca="1">OFFSET(IND!Y$25,$E31,0)</f>
        <v>1.08720566919974</v>
      </c>
      <c r="W31" s="126">
        <f ca="1">OFFSET(IND!Z$25,$E31,0)</f>
        <v>1.1085634799466098</v>
      </c>
      <c r="X31" s="126">
        <f ca="1">OFFSET(IND!AA$25,$E31,0)</f>
        <v>1.1335726965517685</v>
      </c>
      <c r="Y31" s="205">
        <f ca="1">OFFSET(IND!AB$25,$E31,0)</f>
        <v>1.1554654657297605</v>
      </c>
      <c r="Z31" s="126">
        <f ca="1">OFFSET(IND!AC$25,$E31,0)</f>
        <v>1.1839116421017113</v>
      </c>
      <c r="AA31" s="126">
        <f ca="1">OFFSET(IND!AD$25,$E31,0)</f>
        <v>1.21552926808179</v>
      </c>
      <c r="AB31" s="126">
        <f ca="1">OFFSET(IND!AE$25,$E31,0)</f>
        <v>1.2474379843816861</v>
      </c>
      <c r="AC31" s="126">
        <f ca="1">OFFSET(IND!AF$25,$E31,0)</f>
        <v>1.2798246410366176</v>
      </c>
      <c r="AD31" s="126">
        <f ca="1">OFFSET(IND!AG$25,$E31,0)</f>
        <v>1.3196255779449639</v>
      </c>
      <c r="AE31" s="126">
        <f ca="1">OFFSET(IND!AH$25,$E31,0)</f>
        <v>1.3555871527217416</v>
      </c>
      <c r="AF31" s="126">
        <f ca="1">OFFSET(IND!AI$25,$E31,0)</f>
        <v>1.3920671212997124</v>
      </c>
      <c r="AG31" s="126">
        <f ca="1">OFFSET(IND!AJ$25,$E31,0)</f>
        <v>1.4273773066017181</v>
      </c>
      <c r="AH31" s="126">
        <f ca="1">OFFSET(IND!AK$25,$E31,0)</f>
        <v>1.4634928896725621</v>
      </c>
      <c r="AI31" s="126">
        <f ca="1">OFFSET(IND!AL$25,$E31,0)</f>
        <v>1.5013641996472786</v>
      </c>
      <c r="AJ31" s="126">
        <f ca="1">OFFSET(IND!AM$25,$E31,0)</f>
        <v>1.6986948594489233</v>
      </c>
      <c r="AK31" s="126">
        <f ca="1">OFFSET(IND!AN$25,$E31,0)</f>
        <v>1.9125244259090233</v>
      </c>
      <c r="AL31" s="126">
        <f ca="1">OFFSET(IND!AO$25,$E31,0)</f>
        <v>2.3209348343943512</v>
      </c>
      <c r="AM31" s="126">
        <f ca="1">OFFSET(IND!AP$25,$E31,0)</f>
        <v>2.7320950606560959</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17.574023578680535</v>
      </c>
      <c r="Q32" s="126">
        <f ca="1">OFFSET(IND!T$25,$E32,0)</f>
        <v>17.730196947779593</v>
      </c>
      <c r="R32" s="126">
        <f ca="1">OFFSET(IND!U$25,$E32,0)</f>
        <v>17.910163872299218</v>
      </c>
      <c r="S32" s="126">
        <f ca="1">OFFSET(IND!V$25,$E32,0)</f>
        <v>18.121061402738256</v>
      </c>
      <c r="T32" s="203">
        <f ca="1">OFFSET(IND!W$25,$E32,0)</f>
        <v>18.326234620309396</v>
      </c>
      <c r="U32" s="126">
        <f ca="1">OFFSET(IND!X$25,$E32,0)</f>
        <v>18.660738911958585</v>
      </c>
      <c r="V32" s="126">
        <f ca="1">OFFSET(IND!Y$25,$E32,0)</f>
        <v>18.996083437509093</v>
      </c>
      <c r="W32" s="126">
        <f ca="1">OFFSET(IND!Z$25,$E32,0)</f>
        <v>19.369255475223632</v>
      </c>
      <c r="X32" s="126">
        <f ca="1">OFFSET(IND!AA$25,$E32,0)</f>
        <v>19.806226306775702</v>
      </c>
      <c r="Y32" s="205">
        <f ca="1">OFFSET(IND!AB$25,$E32,0)</f>
        <v>20.188745347804414</v>
      </c>
      <c r="Z32" s="126">
        <f ca="1">OFFSET(IND!AC$25,$E32,0)</f>
        <v>20.685768087059831</v>
      </c>
      <c r="AA32" s="126">
        <f ca="1">OFFSET(IND!AD$25,$E32,0)</f>
        <v>21.238203636495125</v>
      </c>
      <c r="AB32" s="126">
        <f ca="1">OFFSET(IND!AE$25,$E32,0)</f>
        <v>21.795725230052302</v>
      </c>
      <c r="AC32" s="126">
        <f ca="1">OFFSET(IND!AF$25,$E32,0)</f>
        <v>22.361597584757629</v>
      </c>
      <c r="AD32" s="126">
        <f ca="1">OFFSET(IND!AG$25,$E32,0)</f>
        <v>23.057015149088855</v>
      </c>
      <c r="AE32" s="126">
        <f ca="1">OFFSET(IND!AH$25,$E32,0)</f>
        <v>23.685349873931415</v>
      </c>
      <c r="AF32" s="126">
        <f ca="1">OFFSET(IND!AI$25,$E32,0)</f>
        <v>24.322742178383731</v>
      </c>
      <c r="AG32" s="126">
        <f ca="1">OFFSET(IND!AJ$25,$E32,0)</f>
        <v>24.939695571097854</v>
      </c>
      <c r="AH32" s="126">
        <f ca="1">OFFSET(IND!AK$25,$E32,0)</f>
        <v>25.570721189197354</v>
      </c>
      <c r="AI32" s="126">
        <f ca="1">OFFSET(IND!AL$25,$E32,0)</f>
        <v>26.232423555684292</v>
      </c>
      <c r="AJ32" s="126">
        <f ca="1">OFFSET(IND!AM$25,$E32,0)</f>
        <v>29.680262161170898</v>
      </c>
      <c r="AK32" s="126">
        <f ca="1">OFFSET(IND!AN$25,$E32,0)</f>
        <v>33.416376128339884</v>
      </c>
      <c r="AL32" s="126">
        <f ca="1">OFFSET(IND!AO$25,$E32,0)</f>
        <v>40.552282807381616</v>
      </c>
      <c r="AM32" s="126">
        <f ca="1">OFFSET(IND!AP$25,$E32,0)</f>
        <v>47.736235380037215</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0.18920664769521495</v>
      </c>
      <c r="Q33" s="126">
        <f ca="1">OFFSET(IND!T$25,$E33,0)</f>
        <v>0.19088805204147671</v>
      </c>
      <c r="R33" s="126">
        <f ca="1">OFFSET(IND!U$25,$E33,0)</f>
        <v>0.19282562418208113</v>
      </c>
      <c r="S33" s="126">
        <f ca="1">OFFSET(IND!V$25,$E33,0)</f>
        <v>0.1950962035154318</v>
      </c>
      <c r="T33" s="203">
        <f ca="1">OFFSET(IND!W$25,$E33,0)</f>
        <v>0.19730515336232798</v>
      </c>
      <c r="U33" s="126">
        <f ca="1">OFFSET(IND!X$25,$E33,0)</f>
        <v>0.20090651621354122</v>
      </c>
      <c r="V33" s="126">
        <f ca="1">OFFSET(IND!Y$25,$E33,0)</f>
        <v>0.20451692524811915</v>
      </c>
      <c r="W33" s="126">
        <f ca="1">OFFSET(IND!Z$25,$E33,0)</f>
        <v>0.20853459541644728</v>
      </c>
      <c r="X33" s="126">
        <f ca="1">OFFSET(IND!AA$25,$E33,0)</f>
        <v>0.21323914049733905</v>
      </c>
      <c r="Y33" s="205">
        <f ca="1">OFFSET(IND!AB$25,$E33,0)</f>
        <v>0.21735744300834917</v>
      </c>
      <c r="Z33" s="126">
        <f ca="1">OFFSET(IND!AC$25,$E33,0)</f>
        <v>0.22270852302151659</v>
      </c>
      <c r="AA33" s="126">
        <f ca="1">OFFSET(IND!AD$25,$E33,0)</f>
        <v>0.22865619219974154</v>
      </c>
      <c r="AB33" s="126">
        <f ca="1">OFFSET(IND!AE$25,$E33,0)</f>
        <v>0.234658619092045</v>
      </c>
      <c r="AC33" s="126">
        <f ca="1">OFFSET(IND!AF$25,$E33,0)</f>
        <v>0.24075095251687767</v>
      </c>
      <c r="AD33" s="126">
        <f ca="1">OFFSET(IND!AG$25,$E33,0)</f>
        <v>0.24823800438672394</v>
      </c>
      <c r="AE33" s="126">
        <f ca="1">OFFSET(IND!AH$25,$E33,0)</f>
        <v>0.25500282442840061</v>
      </c>
      <c r="AF33" s="126">
        <f ca="1">OFFSET(IND!AI$25,$E33,0)</f>
        <v>0.26186516079959177</v>
      </c>
      <c r="AG33" s="126">
        <f ca="1">OFFSET(IND!AJ$25,$E33,0)</f>
        <v>0.26850744636937091</v>
      </c>
      <c r="AH33" s="126">
        <f ca="1">OFFSET(IND!AK$25,$E33,0)</f>
        <v>0.27530123728901251</v>
      </c>
      <c r="AI33" s="126">
        <f ca="1">OFFSET(IND!AL$25,$E33,0)</f>
        <v>0.28242530230317725</v>
      </c>
      <c r="AJ33" s="126">
        <f ca="1">OFFSET(IND!AM$25,$E33,0)</f>
        <v>0.31954565675232294</v>
      </c>
      <c r="AK33" s="126">
        <f ca="1">OFFSET(IND!AN$25,$E33,0)</f>
        <v>0.35976966100328278</v>
      </c>
      <c r="AL33" s="126">
        <f ca="1">OFFSET(IND!AO$25,$E33,0)</f>
        <v>0.43659674473641791</v>
      </c>
      <c r="AM33" s="126">
        <f ca="1">OFFSET(IND!AP$25,$E33,0)</f>
        <v>0.51394110343652344</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5.9638302330225041</v>
      </c>
      <c r="Q34" s="126">
        <f ca="1">OFFSET(IND!T$25,$E34,0)</f>
        <v>6.0168284241342906</v>
      </c>
      <c r="R34" s="126">
        <f ca="1">OFFSET(IND!U$25,$E34,0)</f>
        <v>6.0779010738089081</v>
      </c>
      <c r="S34" s="126">
        <f ca="1">OFFSET(IND!V$25,$E34,0)</f>
        <v>6.1494701747874636</v>
      </c>
      <c r="T34" s="203">
        <f ca="1">OFFSET(IND!W$25,$E34,0)</f>
        <v>6.2190967023995958</v>
      </c>
      <c r="U34" s="126">
        <f ca="1">OFFSET(IND!X$25,$E34,0)</f>
        <v>6.3326123579739573</v>
      </c>
      <c r="V34" s="126">
        <f ca="1">OFFSET(IND!Y$25,$E34,0)</f>
        <v>6.4464131510025311</v>
      </c>
      <c r="W34" s="126">
        <f ca="1">OFFSET(IND!Z$25,$E34,0)</f>
        <v>6.573050893957447</v>
      </c>
      <c r="X34" s="126">
        <f ca="1">OFFSET(IND!AA$25,$E34,0)</f>
        <v>6.7213390673795335</v>
      </c>
      <c r="Y34" s="205">
        <f ca="1">OFFSET(IND!AB$25,$E34,0)</f>
        <v>6.851148761293981</v>
      </c>
      <c r="Z34" s="126">
        <f ca="1">OFFSET(IND!AC$25,$E34,0)</f>
        <v>7.0198158411804004</v>
      </c>
      <c r="AA34" s="126">
        <f ca="1">OFFSET(IND!AD$25,$E34,0)</f>
        <v>7.2072875272611805</v>
      </c>
      <c r="AB34" s="126">
        <f ca="1">OFFSET(IND!AE$25,$E34,0)</f>
        <v>7.396485187110275</v>
      </c>
      <c r="AC34" s="126">
        <f ca="1">OFFSET(IND!AF$25,$E34,0)</f>
        <v>7.5885167183025555</v>
      </c>
      <c r="AD34" s="126">
        <f ca="1">OFFSET(IND!AG$25,$E34,0)</f>
        <v>7.8245100453949741</v>
      </c>
      <c r="AE34" s="126">
        <f ca="1">OFFSET(IND!AH$25,$E34,0)</f>
        <v>8.0377384851826541</v>
      </c>
      <c r="AF34" s="126">
        <f ca="1">OFFSET(IND!AI$25,$E34,0)</f>
        <v>8.2540406585904584</v>
      </c>
      <c r="AG34" s="126">
        <f ca="1">OFFSET(IND!AJ$25,$E34,0)</f>
        <v>8.4634067880576946</v>
      </c>
      <c r="AH34" s="126">
        <f ca="1">OFFSET(IND!AK$25,$E34,0)</f>
        <v>8.6775483955378903</v>
      </c>
      <c r="AI34" s="126">
        <f ca="1">OFFSET(IND!AL$25,$E34,0)</f>
        <v>8.9021003065359317</v>
      </c>
      <c r="AJ34" s="126">
        <f ca="1">OFFSET(IND!AM$25,$E34,0)</f>
        <v>10.072141078469789</v>
      </c>
      <c r="AK34" s="126">
        <f ca="1">OFFSET(IND!AN$25,$E34,0)</f>
        <v>11.340009494126766</v>
      </c>
      <c r="AL34" s="126">
        <f ca="1">OFFSET(IND!AO$25,$E34,0)</f>
        <v>13.761614074430371</v>
      </c>
      <c r="AM34" s="126">
        <f ca="1">OFFSET(IND!AP$25,$E34,0)</f>
        <v>16.199523262021206</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7.793408829551189</v>
      </c>
      <c r="Q35" s="126">
        <f ca="1">OFFSET(IND!T$25,$E35,0)</f>
        <v>7.8626657591454956</v>
      </c>
      <c r="R35" s="126">
        <f ca="1">OFFSET(IND!U$25,$E35,0)</f>
        <v>7.9424742226028853</v>
      </c>
      <c r="S35" s="126">
        <f ca="1">OFFSET(IND!V$25,$E35,0)</f>
        <v>8.0359992294685885</v>
      </c>
      <c r="T35" s="203">
        <f ca="1">OFFSET(IND!W$25,$E35,0)</f>
        <v>8.1269857220180874</v>
      </c>
      <c r="U35" s="126">
        <f ca="1">OFFSET(IND!X$25,$E35,0)</f>
        <v>8.2753256106264139</v>
      </c>
      <c r="V35" s="126">
        <f ca="1">OFFSET(IND!Y$25,$E35,0)</f>
        <v>8.4240381109065119</v>
      </c>
      <c r="W35" s="126">
        <f ca="1">OFFSET(IND!Z$25,$E35,0)</f>
        <v>8.589525669327351</v>
      </c>
      <c r="X35" s="126">
        <f ca="1">OFFSET(IND!AA$25,$E35,0)</f>
        <v>8.7833055582428017</v>
      </c>
      <c r="Y35" s="205">
        <f ca="1">OFFSET(IND!AB$25,$E35,0)</f>
        <v>8.9529381559503118</v>
      </c>
      <c r="Z35" s="126">
        <f ca="1">OFFSET(IND!AC$25,$E35,0)</f>
        <v>9.1733487743416475</v>
      </c>
      <c r="AA35" s="126">
        <f ca="1">OFFSET(IND!AD$25,$E35,0)</f>
        <v>9.4183328594859237</v>
      </c>
      <c r="AB35" s="126">
        <f ca="1">OFFSET(IND!AE$25,$E35,0)</f>
        <v>9.6655724111139847</v>
      </c>
      <c r="AC35" s="126">
        <f ca="1">OFFSET(IND!AF$25,$E35,0)</f>
        <v>9.9165152066448492</v>
      </c>
      <c r="AD35" s="126">
        <f ca="1">OFFSET(IND!AG$25,$E35,0)</f>
        <v>10.224906359178563</v>
      </c>
      <c r="AE35" s="126">
        <f ca="1">OFFSET(IND!AH$25,$E35,0)</f>
        <v>10.503548832291102</v>
      </c>
      <c r="AF35" s="126">
        <f ca="1">OFFSET(IND!AI$25,$E35,0)</f>
        <v>10.786207996321858</v>
      </c>
      <c r="AG35" s="126">
        <f ca="1">OFFSET(IND!AJ$25,$E35,0)</f>
        <v>11.059803282948918</v>
      </c>
      <c r="AH35" s="126">
        <f ca="1">OFFSET(IND!AK$25,$E35,0)</f>
        <v>11.339639064535985</v>
      </c>
      <c r="AI35" s="126">
        <f ca="1">OFFSET(IND!AL$25,$E35,0)</f>
        <v>11.633078813403182</v>
      </c>
      <c r="AJ35" s="126">
        <f ca="1">OFFSET(IND!AM$25,$E35,0)</f>
        <v>13.162063664855408</v>
      </c>
      <c r="AK35" s="126">
        <f ca="1">OFFSET(IND!AN$25,$E35,0)</f>
        <v>14.818887638579154</v>
      </c>
      <c r="AL35" s="126">
        <f ca="1">OFFSET(IND!AO$25,$E35,0)</f>
        <v>17.983389943376483</v>
      </c>
      <c r="AM35" s="126">
        <f ca="1">OFFSET(IND!AP$25,$E35,0)</f>
        <v>21.169198768552459</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2.1648357859864413</v>
      </c>
      <c r="Q36" s="126">
        <f ca="1">OFFSET(IND!T$25,$E36,0)</f>
        <v>2.1840738219848599</v>
      </c>
      <c r="R36" s="126">
        <f ca="1">OFFSET(IND!U$25,$E36,0)</f>
        <v>2.2062428396119125</v>
      </c>
      <c r="S36" s="126">
        <f ca="1">OFFSET(IND!V$25,$E36,0)</f>
        <v>2.2322220081857189</v>
      </c>
      <c r="T36" s="203">
        <f ca="1">OFFSET(IND!W$25,$E36,0)</f>
        <v>2.2574960338939132</v>
      </c>
      <c r="U36" s="126">
        <f ca="1">OFFSET(IND!X$25,$E36,0)</f>
        <v>2.2987015585073372</v>
      </c>
      <c r="V36" s="126">
        <f ca="1">OFFSET(IND!Y$25,$E36,0)</f>
        <v>2.3400105863629199</v>
      </c>
      <c r="W36" s="126">
        <f ca="1">OFFSET(IND!Z$25,$E36,0)</f>
        <v>2.3859793525909305</v>
      </c>
      <c r="X36" s="126">
        <f ca="1">OFFSET(IND!AA$25,$E36,0)</f>
        <v>2.439807099511889</v>
      </c>
      <c r="Y36" s="205">
        <f ca="1">OFFSET(IND!AB$25,$E36,0)</f>
        <v>2.4869272655417531</v>
      </c>
      <c r="Z36" s="126">
        <f ca="1">OFFSET(IND!AC$25,$E36,0)</f>
        <v>2.5481524373171243</v>
      </c>
      <c r="AA36" s="126">
        <f ca="1">OFFSET(IND!AD$25,$E36,0)</f>
        <v>2.6162035720794234</v>
      </c>
      <c r="AB36" s="126">
        <f ca="1">OFFSET(IND!AE$25,$E36,0)</f>
        <v>2.6848812253094403</v>
      </c>
      <c r="AC36" s="126">
        <f ca="1">OFFSET(IND!AF$25,$E36,0)</f>
        <v>2.7545875574013472</v>
      </c>
      <c r="AD36" s="126">
        <f ca="1">OFFSET(IND!AG$25,$E36,0)</f>
        <v>2.8402517664384899</v>
      </c>
      <c r="AE36" s="126">
        <f ca="1">OFFSET(IND!AH$25,$E36,0)</f>
        <v>2.9176524534141954</v>
      </c>
      <c r="AF36" s="126">
        <f ca="1">OFFSET(IND!AI$25,$E36,0)</f>
        <v>2.9961688878671833</v>
      </c>
      <c r="AG36" s="126">
        <f ca="1">OFFSET(IND!AJ$25,$E36,0)</f>
        <v>3.0721675785969218</v>
      </c>
      <c r="AH36" s="126">
        <f ca="1">OFFSET(IND!AK$25,$E36,0)</f>
        <v>3.1498997401488849</v>
      </c>
      <c r="AI36" s="126">
        <f ca="1">OFFSET(IND!AL$25,$E36,0)</f>
        <v>3.2314107815008843</v>
      </c>
      <c r="AJ36" s="126">
        <f ca="1">OFFSET(IND!AM$25,$E36,0)</f>
        <v>3.6561287957931694</v>
      </c>
      <c r="AK36" s="126">
        <f ca="1">OFFSET(IND!AN$25,$E36,0)</f>
        <v>4.1163576773830988</v>
      </c>
      <c r="AL36" s="126">
        <f ca="1">OFFSET(IND!AO$25,$E36,0)</f>
        <v>4.995386095382357</v>
      </c>
      <c r="AM36" s="126">
        <f ca="1">OFFSET(IND!AP$25,$E36,0)</f>
        <v>5.8803329912645719</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1.4612641555408479</v>
      </c>
      <c r="Q37" s="126">
        <f ca="1">OFFSET(IND!T$25,$E37,0)</f>
        <v>1.4742498298397804</v>
      </c>
      <c r="R37" s="126">
        <f ca="1">OFFSET(IND!U$25,$E37,0)</f>
        <v>1.4892139167380409</v>
      </c>
      <c r="S37" s="126">
        <f ca="1">OFFSET(IND!V$25,$E37,0)</f>
        <v>1.5067498555253602</v>
      </c>
      <c r="T37" s="203">
        <f ca="1">OFFSET(IND!W$25,$E37,0)</f>
        <v>1.5238098228783914</v>
      </c>
      <c r="U37" s="126">
        <f ca="1">OFFSET(IND!X$25,$E37,0)</f>
        <v>1.5516235519924524</v>
      </c>
      <c r="V37" s="126">
        <f ca="1">OFFSET(IND!Y$25,$E37,0)</f>
        <v>1.5795071457949708</v>
      </c>
      <c r="W37" s="126">
        <f ca="1">OFFSET(IND!Z$25,$E37,0)</f>
        <v>1.6105360629988781</v>
      </c>
      <c r="X37" s="126">
        <f ca="1">OFFSET(IND!AA$25,$E37,0)</f>
        <v>1.6468697921705251</v>
      </c>
      <c r="Y37" s="205">
        <f ca="1">OFFSET(IND!AB$25,$E37,0)</f>
        <v>1.6786759042406834</v>
      </c>
      <c r="Z37" s="126">
        <f ca="1">OFFSET(IND!AC$25,$E37,0)</f>
        <v>1.7200028951890589</v>
      </c>
      <c r="AA37" s="126">
        <f ca="1">OFFSET(IND!AD$25,$E37,0)</f>
        <v>1.7659374111536108</v>
      </c>
      <c r="AB37" s="126">
        <f ca="1">OFFSET(IND!AE$25,$E37,0)</f>
        <v>1.8122948270838721</v>
      </c>
      <c r="AC37" s="126">
        <f ca="1">OFFSET(IND!AF$25,$E37,0)</f>
        <v>1.8593466012459092</v>
      </c>
      <c r="AD37" s="126">
        <f ca="1">OFFSET(IND!AG$25,$E37,0)</f>
        <v>1.9171699423459805</v>
      </c>
      <c r="AE37" s="126">
        <f ca="1">OFFSET(IND!AH$25,$E37,0)</f>
        <v>1.9694154060545817</v>
      </c>
      <c r="AF37" s="126">
        <f ca="1">OFFSET(IND!AI$25,$E37,0)</f>
        <v>2.0224139993103485</v>
      </c>
      <c r="AG37" s="126">
        <f ca="1">OFFSET(IND!AJ$25,$E37,0)</f>
        <v>2.073713115552922</v>
      </c>
      <c r="AH37" s="126">
        <f ca="1">OFFSET(IND!AK$25,$E37,0)</f>
        <v>2.1261823246004972</v>
      </c>
      <c r="AI37" s="126">
        <f ca="1">OFFSET(IND!AL$25,$E37,0)</f>
        <v>2.1812022775130968</v>
      </c>
      <c r="AJ37" s="126">
        <f ca="1">OFFSET(IND!AM$25,$E37,0)</f>
        <v>2.4678869371603893</v>
      </c>
      <c r="AK37" s="126">
        <f ca="1">OFFSET(IND!AN$25,$E37,0)</f>
        <v>2.7785414322335917</v>
      </c>
      <c r="AL37" s="126">
        <f ca="1">OFFSET(IND!AO$25,$E37,0)</f>
        <v>3.3718856143830909</v>
      </c>
      <c r="AM37" s="126">
        <f ca="1">OFFSET(IND!AP$25,$E37,0)</f>
        <v>3.9692247691035862</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29.262604340463664</v>
      </c>
      <c r="Q38" s="126">
        <f ca="1">OFFSET(IND!T$25,$E38,0)</f>
        <v>29.52264948539035</v>
      </c>
      <c r="R38" s="126">
        <f ca="1">OFFSET(IND!U$25,$E38,0)</f>
        <v>29.822313411696708</v>
      </c>
      <c r="S38" s="126">
        <f ca="1">OFFSET(IND!V$25,$E38,0)</f>
        <v>30.173480061837378</v>
      </c>
      <c r="T38" s="203">
        <f ca="1">OFFSET(IND!W$25,$E38,0)</f>
        <v>30.515115126804947</v>
      </c>
      <c r="U38" s="126">
        <f ca="1">OFFSET(IND!X$25,$E38,0)</f>
        <v>31.072100082065386</v>
      </c>
      <c r="V38" s="126">
        <f ca="1">OFFSET(IND!Y$25,$E38,0)</f>
        <v>31.630484115465084</v>
      </c>
      <c r="W38" s="126">
        <f ca="1">OFFSET(IND!Z$25,$E38,0)</f>
        <v>32.251854949621261</v>
      </c>
      <c r="X38" s="126">
        <f ca="1">OFFSET(IND!AA$25,$E38,0)</f>
        <v>32.979457510001552</v>
      </c>
      <c r="Y38" s="205">
        <f ca="1">OFFSET(IND!AB$25,$E38,0)</f>
        <v>33.6163920913285</v>
      </c>
      <c r="Z38" s="126">
        <f ca="1">OFFSET(IND!AC$25,$E38,0)</f>
        <v>34.443987417005005</v>
      </c>
      <c r="AA38" s="126">
        <f ca="1">OFFSET(IND!AD$25,$E38,0)</f>
        <v>35.363850920906451</v>
      </c>
      <c r="AB38" s="126">
        <f ca="1">OFFSET(IND!AE$25,$E38,0)</f>
        <v>36.292183225144392</v>
      </c>
      <c r="AC38" s="126">
        <f ca="1">OFFSET(IND!AF$25,$E38,0)</f>
        <v>37.23442042818516</v>
      </c>
      <c r="AD38" s="126">
        <f ca="1">OFFSET(IND!AG$25,$E38,0)</f>
        <v>38.392364079809724</v>
      </c>
      <c r="AE38" s="126">
        <f ca="1">OFFSET(IND!AH$25,$E38,0)</f>
        <v>39.438607722543153</v>
      </c>
      <c r="AF38" s="126">
        <f ca="1">OFFSET(IND!AI$25,$E38,0)</f>
        <v>40.499933191428454</v>
      </c>
      <c r="AG38" s="126">
        <f ca="1">OFFSET(IND!AJ$25,$E38,0)</f>
        <v>41.527225714775319</v>
      </c>
      <c r="AH38" s="126">
        <f ca="1">OFFSET(IND!AK$25,$E38,0)</f>
        <v>42.577949978827348</v>
      </c>
      <c r="AI38" s="126">
        <f ca="1">OFFSET(IND!AL$25,$E38,0)</f>
        <v>43.679754267126221</v>
      </c>
      <c r="AJ38" s="126">
        <f ca="1">OFFSET(IND!AM$25,$E38,0)</f>
        <v>49.420769492832754</v>
      </c>
      <c r="AK38" s="126">
        <f ca="1">OFFSET(IND!AN$25,$E38,0)</f>
        <v>55.641793625563238</v>
      </c>
      <c r="AL38" s="126">
        <f ca="1">OFFSET(IND!AO$25,$E38,0)</f>
        <v>67.52383149949604</v>
      </c>
      <c r="AM38" s="126">
        <f ca="1">OFFSET(IND!AP$25,$E38,0)</f>
        <v>79.485870857933051</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15.489107691362843</v>
      </c>
      <c r="Q39" s="126">
        <f ca="1">OFFSET(IND!T$25,$E39,0)</f>
        <v>15.626753240867671</v>
      </c>
      <c r="R39" s="126">
        <f ca="1">OFFSET(IND!U$25,$E39,0)</f>
        <v>15.785369568101322</v>
      </c>
      <c r="S39" s="126">
        <f ca="1">OFFSET(IND!V$25,$E39,0)</f>
        <v>15.971247010804626</v>
      </c>
      <c r="T39" s="203">
        <f ca="1">OFFSET(IND!W$25,$E39,0)</f>
        <v>16.152079251532815</v>
      </c>
      <c r="U39" s="126">
        <f ca="1">OFFSET(IND!X$25,$E39,0)</f>
        <v>16.446899215406241</v>
      </c>
      <c r="V39" s="126">
        <f ca="1">OFFSET(IND!Y$25,$E39,0)</f>
        <v>16.742459730999379</v>
      </c>
      <c r="W39" s="126">
        <f ca="1">OFFSET(IND!Z$25,$E39,0)</f>
        <v>17.07136004535754</v>
      </c>
      <c r="X39" s="126">
        <f ca="1">OFFSET(IND!AA$25,$E39,0)</f>
        <v>17.456490305231846</v>
      </c>
      <c r="Y39" s="205">
        <f ca="1">OFFSET(IND!AB$25,$E39,0)</f>
        <v>17.793628729677696</v>
      </c>
      <c r="Z39" s="126">
        <f ca="1">OFFSET(IND!AC$25,$E39,0)</f>
        <v>18.23168656537575</v>
      </c>
      <c r="AA39" s="126">
        <f ca="1">OFFSET(IND!AD$25,$E39,0)</f>
        <v>18.718583244410645</v>
      </c>
      <c r="AB39" s="126">
        <f ca="1">OFFSET(IND!AE$25,$E39,0)</f>
        <v>19.209962578471814</v>
      </c>
      <c r="AC39" s="126">
        <f ca="1">OFFSET(IND!AF$25,$E39,0)</f>
        <v>19.708701970868486</v>
      </c>
      <c r="AD39" s="126">
        <f ca="1">OFFSET(IND!AG$25,$E39,0)</f>
        <v>20.321617817724331</v>
      </c>
      <c r="AE39" s="126">
        <f ca="1">OFFSET(IND!AH$25,$E39,0)</f>
        <v>20.875409280205115</v>
      </c>
      <c r="AF39" s="126">
        <f ca="1">OFFSET(IND!AI$25,$E39,0)</f>
        <v>21.437183765206068</v>
      </c>
      <c r="AG39" s="126">
        <f ca="1">OFFSET(IND!AJ$25,$E39,0)</f>
        <v>21.980944133884154</v>
      </c>
      <c r="AH39" s="126">
        <f ca="1">OFFSET(IND!AK$25,$E39,0)</f>
        <v>22.537107252192989</v>
      </c>
      <c r="AI39" s="126">
        <f ca="1">OFFSET(IND!AL$25,$E39,0)</f>
        <v>23.120307745139826</v>
      </c>
      <c r="AJ39" s="126">
        <f ca="1">OFFSET(IND!AM$25,$E39,0)</f>
        <v>26.159107779959736</v>
      </c>
      <c r="AK39" s="126">
        <f ca="1">OFFSET(IND!AN$25,$E39,0)</f>
        <v>29.451983274612406</v>
      </c>
      <c r="AL39" s="126">
        <f ca="1">OFFSET(IND!AO$25,$E39,0)</f>
        <v>35.741312894112745</v>
      </c>
      <c r="AM39" s="126">
        <f ca="1">OFFSET(IND!AP$25,$E39,0)</f>
        <v>42.072988423585329</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29.931000000000001</v>
      </c>
      <c r="K40" s="126">
        <f ca="1">OFFSET(IND!N$25,$E40,0)</f>
        <v>29.931000000000001</v>
      </c>
      <c r="L40" s="126">
        <f ca="1">OFFSET(IND!O$25,$E40,0)</f>
        <v>29.931000000000001</v>
      </c>
      <c r="M40" s="126">
        <f ca="1">OFFSET(IND!P$25,$E40,0)</f>
        <v>29.840121958164225</v>
      </c>
      <c r="N40" s="126">
        <f ca="1">OFFSET(IND!Q$25,$E40,0)</f>
        <v>29.536557198728694</v>
      </c>
      <c r="O40" s="203">
        <f ca="1">OFFSET(IND!R$25,$E40,0)</f>
        <v>27.203915748666624</v>
      </c>
      <c r="P40" s="126">
        <f ca="1">OFFSET(IND!S$25,$E40,0)</f>
        <v>29.433325418980385</v>
      </c>
      <c r="Q40" s="126">
        <f ca="1">OFFSET(IND!T$25,$E40,0)</f>
        <v>29.694887694340451</v>
      </c>
      <c r="R40" s="126">
        <f ca="1">OFFSET(IND!U$25,$E40,0)</f>
        <v>29.996299891173123</v>
      </c>
      <c r="S40" s="126">
        <f ca="1">OFFSET(IND!V$25,$E40,0)</f>
        <v>30.349515284089851</v>
      </c>
      <c r="T40" s="203">
        <f ca="1">OFFSET(IND!W$25,$E40,0)</f>
        <v>30.69314348357381</v>
      </c>
      <c r="U40" s="126">
        <f ca="1">OFFSET(IND!X$25,$E40,0)</f>
        <v>31.253377947017913</v>
      </c>
      <c r="V40" s="126">
        <f ca="1">OFFSET(IND!Y$25,$E40,0)</f>
        <v>31.815019650968711</v>
      </c>
      <c r="W40" s="126">
        <f ca="1">OFFSET(IND!Z$25,$E40,0)</f>
        <v>32.440015627225428</v>
      </c>
      <c r="X40" s="126">
        <f ca="1">OFFSET(IND!AA$25,$E40,0)</f>
        <v>33.171863096650533</v>
      </c>
      <c r="Y40" s="205">
        <f ca="1">OFFSET(IND!AB$25,$E40,0)</f>
        <v>33.81251362059843</v>
      </c>
      <c r="Z40" s="126">
        <f ca="1">OFFSET(IND!AC$25,$E40,0)</f>
        <v>34.644937223516806</v>
      </c>
      <c r="AA40" s="126">
        <f ca="1">OFFSET(IND!AD$25,$E40,0)</f>
        <v>35.570167306812458</v>
      </c>
      <c r="AB40" s="126">
        <f ca="1">OFFSET(IND!AE$25,$E40,0)</f>
        <v>36.503915598306946</v>
      </c>
      <c r="AC40" s="126">
        <f ca="1">OFFSET(IND!AF$25,$E40,0)</f>
        <v>37.451649911230696</v>
      </c>
      <c r="AD40" s="126">
        <f ca="1">OFFSET(IND!AG$25,$E40,0)</f>
        <v>38.616349126603687</v>
      </c>
      <c r="AE40" s="126">
        <f ca="1">OFFSET(IND!AH$25,$E40,0)</f>
        <v>39.668696663611207</v>
      </c>
      <c r="AF40" s="126">
        <f ca="1">OFFSET(IND!AI$25,$E40,0)</f>
        <v>40.736214015713642</v>
      </c>
      <c r="AG40" s="126">
        <f ca="1">OFFSET(IND!AJ$25,$E40,0)</f>
        <v>41.769499870532222</v>
      </c>
      <c r="AH40" s="126">
        <f ca="1">OFFSET(IND!AK$25,$E40,0)</f>
        <v>42.826354169269329</v>
      </c>
      <c r="AI40" s="126">
        <f ca="1">OFFSET(IND!AL$25,$E40,0)</f>
        <v>43.934586498429645</v>
      </c>
      <c r="AJ40" s="126">
        <f ca="1">OFFSET(IND!AM$25,$E40,0)</f>
        <v>49.709095404319598</v>
      </c>
      <c r="AK40" s="126">
        <f ca="1">OFFSET(IND!AN$25,$E40,0)</f>
        <v>55.966413639142345</v>
      </c>
      <c r="AL40" s="126">
        <f ca="1">OFFSET(IND!AO$25,$E40,0)</f>
        <v>67.917772558366025</v>
      </c>
      <c r="AM40" s="126">
        <f ca="1">OFFSET(IND!AP$25,$E40,0)</f>
        <v>79.949599699078732</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0.89295856495389025</v>
      </c>
      <c r="Q41" s="126">
        <f ca="1">OFFSET(IND!T$25,$E41,0)</f>
        <v>0.90089393313695609</v>
      </c>
      <c r="R41" s="126">
        <f ca="1">OFFSET(IND!U$25,$E41,0)</f>
        <v>0.91003828223485783</v>
      </c>
      <c r="S41" s="126">
        <f ca="1">OFFSET(IND!V$25,$E41,0)</f>
        <v>0.9207542548913199</v>
      </c>
      <c r="T41" s="203">
        <f ca="1">OFFSET(IND!W$25,$E41,0)</f>
        <v>0.93117936790593736</v>
      </c>
      <c r="U41" s="126">
        <f ca="1">OFFSET(IND!X$25,$E41,0)</f>
        <v>0.94817595783906661</v>
      </c>
      <c r="V41" s="126">
        <f ca="1">OFFSET(IND!Y$25,$E41,0)</f>
        <v>0.96521524112897827</v>
      </c>
      <c r="W41" s="126">
        <f ca="1">OFFSET(IND!Z$25,$E41,0)</f>
        <v>0.98417658858516011</v>
      </c>
      <c r="X41" s="126">
        <f ca="1">OFFSET(IND!AA$25,$E41,0)</f>
        <v>1.0063796341724438</v>
      </c>
      <c r="Y41" s="205">
        <f ca="1">OFFSET(IND!AB$25,$E41,0)</f>
        <v>1.0258159147951071</v>
      </c>
      <c r="Z41" s="126">
        <f ca="1">OFFSET(IND!AC$25,$E41,0)</f>
        <v>1.0510702744474625</v>
      </c>
      <c r="AA41" s="126">
        <f ca="1">OFFSET(IND!AD$25,$E41,0)</f>
        <v>1.079140229699582</v>
      </c>
      <c r="AB41" s="126">
        <f ca="1">OFFSET(IND!AE$25,$E41,0)</f>
        <v>1.1074686133440406</v>
      </c>
      <c r="AC41" s="126">
        <f ca="1">OFFSET(IND!AF$25,$E41,0)</f>
        <v>1.1362213098191802</v>
      </c>
      <c r="AD41" s="126">
        <f ca="1">OFFSET(IND!AG$25,$E41,0)</f>
        <v>1.1715563637132849</v>
      </c>
      <c r="AE41" s="126">
        <f ca="1">OFFSET(IND!AH$25,$E41,0)</f>
        <v>1.2034828529258501</v>
      </c>
      <c r="AF41" s="126">
        <f ca="1">OFFSET(IND!AI$25,$E41,0)</f>
        <v>1.23586956931713</v>
      </c>
      <c r="AG41" s="126">
        <f ca="1">OFFSET(IND!AJ$25,$E41,0)</f>
        <v>1.2672177585200717</v>
      </c>
      <c r="AH41" s="126">
        <f ca="1">OFFSET(IND!AK$25,$E41,0)</f>
        <v>1.2992809754529795</v>
      </c>
      <c r="AI41" s="126">
        <f ca="1">OFFSET(IND!AL$25,$E41,0)</f>
        <v>1.3329029171192905</v>
      </c>
      <c r="AJ41" s="126">
        <f ca="1">OFFSET(IND!AM$25,$E41,0)</f>
        <v>1.5080919965901343</v>
      </c>
      <c r="AK41" s="126">
        <f ca="1">OFFSET(IND!AN$25,$E41,0)</f>
        <v>1.6979287150678894</v>
      </c>
      <c r="AL41" s="126">
        <f ca="1">OFFSET(IND!AO$25,$E41,0)</f>
        <v>2.060513239848663</v>
      </c>
      <c r="AM41" s="126">
        <f ca="1">OFFSET(IND!AP$25,$E41,0)</f>
        <v>2.4255390377972619</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9.9527043353365876</v>
      </c>
      <c r="Q44" s="126">
        <f ca="1">OFFSET(IND!T$25,$E44,0)</f>
        <v>9.8124135972921227</v>
      </c>
      <c r="R44" s="126">
        <f ca="1">OFFSET(IND!U$25,$E44,0)</f>
        <v>9.6987625552745911</v>
      </c>
      <c r="S44" s="126">
        <f ca="1">OFFSET(IND!V$25,$E44,0)</f>
        <v>9.6451710782548101</v>
      </c>
      <c r="T44" s="203">
        <f ca="1">OFFSET(IND!W$25,$E44,0)</f>
        <v>9.644500110847865</v>
      </c>
      <c r="U44" s="126">
        <f ca="1">OFFSET(IND!X$25,$E44,0)</f>
        <v>9.8719788927627032</v>
      </c>
      <c r="V44" s="126">
        <f ca="1">OFFSET(IND!Y$25,$E44,0)</f>
        <v>10.111150239424846</v>
      </c>
      <c r="W44" s="126">
        <f ca="1">OFFSET(IND!Z$25,$E44,0)</f>
        <v>10.382264365014601</v>
      </c>
      <c r="X44" s="126">
        <f ca="1">OFFSET(IND!AA$25,$E44,0)</f>
        <v>10.775835920640173</v>
      </c>
      <c r="Y44" s="205">
        <f ca="1">OFFSET(IND!AB$25,$E44,0)</f>
        <v>11.123331054739563</v>
      </c>
      <c r="Z44" s="126">
        <f ca="1">OFFSET(IND!AC$25,$E44,0)</f>
        <v>11.602067598605297</v>
      </c>
      <c r="AA44" s="126">
        <f ca="1">OFFSET(IND!AD$25,$E44,0)</f>
        <v>12.164629068316202</v>
      </c>
      <c r="AB44" s="126">
        <f ca="1">OFFSET(IND!AE$25,$E44,0)</f>
        <v>12.730534602596734</v>
      </c>
      <c r="AC44" s="126">
        <f ca="1">OFFSET(IND!AF$25,$E44,0)</f>
        <v>13.337141969475967</v>
      </c>
      <c r="AD44" s="126">
        <f ca="1">OFFSET(IND!AG$25,$E44,0)</f>
        <v>14.104124481075285</v>
      </c>
      <c r="AE44" s="126">
        <f ca="1">OFFSET(IND!AH$25,$E44,0)</f>
        <v>14.79445929935261</v>
      </c>
      <c r="AF44" s="126">
        <f ca="1">OFFSET(IND!AI$25,$E44,0)</f>
        <v>15.492494138629921</v>
      </c>
      <c r="AG44" s="126">
        <f ca="1">OFFSET(IND!AJ$25,$E44,0)</f>
        <v>16.166539016578977</v>
      </c>
      <c r="AH44" s="126">
        <f ca="1">OFFSET(IND!AK$25,$E44,0)</f>
        <v>16.847975199800562</v>
      </c>
      <c r="AI44" s="126">
        <f ca="1">OFFSET(IND!AL$25,$E44,0)</f>
        <v>17.550402121156285</v>
      </c>
      <c r="AJ44" s="126">
        <f ca="1">OFFSET(IND!AM$25,$E44,0)</f>
        <v>20.912077639452381</v>
      </c>
      <c r="AK44" s="126">
        <f ca="1">OFFSET(IND!AN$25,$E44,0)</f>
        <v>23.91402030592522</v>
      </c>
      <c r="AL44" s="126">
        <f ca="1">OFFSET(IND!AO$25,$E44,0)</f>
        <v>30.337593965998046</v>
      </c>
      <c r="AM44" s="126">
        <f ca="1">OFFSET(IND!AP$25,$E44,0)</f>
        <v>36.701212150766942</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0.13095663599127089</v>
      </c>
      <c r="Q46" s="126">
        <f ca="1">OFFSET(IND!T$25,$E46,0)</f>
        <v>0.12911070522752793</v>
      </c>
      <c r="R46" s="126">
        <f ca="1">OFFSET(IND!U$25,$E46,0)</f>
        <v>0.12761529677992883</v>
      </c>
      <c r="S46" s="126">
        <f ca="1">OFFSET(IND!V$25,$E46,0)</f>
        <v>0.12691014576651066</v>
      </c>
      <c r="T46" s="203">
        <f ca="1">OFFSET(IND!W$25,$E46,0)</f>
        <v>0.12690131724799822</v>
      </c>
      <c r="U46" s="126">
        <f ca="1">OFFSET(IND!X$25,$E46,0)</f>
        <v>0.1298944591152987</v>
      </c>
      <c r="V46" s="126">
        <f ca="1">OFFSET(IND!Y$25,$E46,0)</f>
        <v>0.13304145051874794</v>
      </c>
      <c r="W46" s="126">
        <f ca="1">OFFSET(IND!Z$25,$E46,0)</f>
        <v>0.13660874164492892</v>
      </c>
      <c r="X46" s="126">
        <f ca="1">OFFSET(IND!AA$25,$E46,0)</f>
        <v>0.14178731474526537</v>
      </c>
      <c r="Y46" s="205">
        <f ca="1">OFFSET(IND!AB$25,$E46,0)</f>
        <v>0.14635961914130996</v>
      </c>
      <c r="Z46" s="126">
        <f ca="1">OFFSET(IND!AC$25,$E46,0)</f>
        <v>0.15265878419217488</v>
      </c>
      <c r="AA46" s="126">
        <f ca="1">OFFSET(IND!AD$25,$E46,0)</f>
        <v>0.16006090879363416</v>
      </c>
      <c r="AB46" s="126">
        <f ca="1">OFFSET(IND!AE$25,$E46,0)</f>
        <v>0.16750703424469379</v>
      </c>
      <c r="AC46" s="126">
        <f ca="1">OFFSET(IND!AF$25,$E46,0)</f>
        <v>0.1754887101246837</v>
      </c>
      <c r="AD46" s="126">
        <f ca="1">OFFSET(IND!AG$25,$E46,0)</f>
        <v>0.18558058527730631</v>
      </c>
      <c r="AE46" s="126">
        <f ca="1">OFFSET(IND!AH$25,$E46,0)</f>
        <v>0.19466393814937638</v>
      </c>
      <c r="AF46" s="126">
        <f ca="1">OFFSET(IND!AI$25,$E46,0)</f>
        <v>0.20384860708723573</v>
      </c>
      <c r="AG46" s="126">
        <f ca="1">OFFSET(IND!AJ$25,$E46,0)</f>
        <v>0.212717618639197</v>
      </c>
      <c r="AH46" s="126">
        <f ca="1">OFFSET(IND!AK$25,$E46,0)</f>
        <v>0.22168388420790205</v>
      </c>
      <c r="AI46" s="126">
        <f ca="1">OFFSET(IND!AL$25,$E46,0)</f>
        <v>0.23092634369942472</v>
      </c>
      <c r="AJ46" s="126">
        <f ca="1">OFFSET(IND!AM$25,$E46,0)</f>
        <v>0.27515891630858386</v>
      </c>
      <c r="AK46" s="126">
        <f ca="1">OFFSET(IND!AN$25,$E46,0)</f>
        <v>0.31465816192006857</v>
      </c>
      <c r="AL46" s="126">
        <f ca="1">OFFSET(IND!AO$25,$E46,0)</f>
        <v>0.39917886797365837</v>
      </c>
      <c r="AM46" s="126">
        <f ca="1">OFFSET(IND!AP$25,$E46,0)</f>
        <v>0.48291068619430166</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0.14550737332363436</v>
      </c>
      <c r="Q47" s="126">
        <f ca="1">OFFSET(IND!T$25,$E47,0)</f>
        <v>0.14345633914169775</v>
      </c>
      <c r="R47" s="126">
        <f ca="1">OFFSET(IND!U$25,$E47,0)</f>
        <v>0.14179477419992098</v>
      </c>
      <c r="S47" s="126">
        <f ca="1">OFFSET(IND!V$25,$E47,0)</f>
        <v>0.14101127307390079</v>
      </c>
      <c r="T47" s="203">
        <f ca="1">OFFSET(IND!W$25,$E47,0)</f>
        <v>0.14100146360888699</v>
      </c>
      <c r="U47" s="126">
        <f ca="1">OFFSET(IND!X$25,$E47,0)</f>
        <v>0.14432717679477644</v>
      </c>
      <c r="V47" s="126">
        <f ca="1">OFFSET(IND!Y$25,$E47,0)</f>
        <v>0.14782383390972004</v>
      </c>
      <c r="W47" s="126">
        <f ca="1">OFFSET(IND!Z$25,$E47,0)</f>
        <v>0.15178749071658781</v>
      </c>
      <c r="X47" s="126">
        <f ca="1">OFFSET(IND!AA$25,$E47,0)</f>
        <v>0.15754146082807277</v>
      </c>
      <c r="Y47" s="205">
        <f ca="1">OFFSET(IND!AB$25,$E47,0)</f>
        <v>0.1626217990459001</v>
      </c>
      <c r="Z47" s="126">
        <f ca="1">OFFSET(IND!AC$25,$E47,0)</f>
        <v>0.16962087132463891</v>
      </c>
      <c r="AA47" s="126">
        <f ca="1">OFFSET(IND!AD$25,$E47,0)</f>
        <v>0.17784545421514922</v>
      </c>
      <c r="AB47" s="126">
        <f ca="1">OFFSET(IND!AE$25,$E47,0)</f>
        <v>0.18611892693854881</v>
      </c>
      <c r="AC47" s="126">
        <f ca="1">OFFSET(IND!AF$25,$E47,0)</f>
        <v>0.19498745569409315</v>
      </c>
      <c r="AD47" s="126">
        <f ca="1">OFFSET(IND!AG$25,$E47,0)</f>
        <v>0.20620065030811827</v>
      </c>
      <c r="AE47" s="126">
        <f ca="1">OFFSET(IND!AH$25,$E47,0)</f>
        <v>0.21629326461041837</v>
      </c>
      <c r="AF47" s="126">
        <f ca="1">OFFSET(IND!AI$25,$E47,0)</f>
        <v>0.226498452319151</v>
      </c>
      <c r="AG47" s="126">
        <f ca="1">OFFSET(IND!AJ$25,$E47,0)</f>
        <v>0.23635290959910796</v>
      </c>
      <c r="AH47" s="126">
        <f ca="1">OFFSET(IND!AK$25,$E47,0)</f>
        <v>0.24631542689766914</v>
      </c>
      <c r="AI47" s="126">
        <f ca="1">OFFSET(IND!AL$25,$E47,0)</f>
        <v>0.25658482633269436</v>
      </c>
      <c r="AJ47" s="126">
        <f ca="1">OFFSET(IND!AM$25,$E47,0)</f>
        <v>0.30573212923176013</v>
      </c>
      <c r="AK47" s="126">
        <f ca="1">OFFSET(IND!AN$25,$E47,0)</f>
        <v>0.3496201799111876</v>
      </c>
      <c r="AL47" s="126">
        <f ca="1">OFFSET(IND!AO$25,$E47,0)</f>
        <v>0.44353207552628743</v>
      </c>
      <c r="AM47" s="126">
        <f ca="1">OFFSET(IND!AP$25,$E47,0)</f>
        <v>0.53656742910478006</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4.3652211997090296E-2</v>
      </c>
      <c r="Q48" s="126">
        <f ca="1">OFFSET(IND!T$25,$E48,0)</f>
        <v>4.3036901742509306E-2</v>
      </c>
      <c r="R48" s="126">
        <f ca="1">OFFSET(IND!U$25,$E48,0)</f>
        <v>4.2538432259976271E-2</v>
      </c>
      <c r="S48" s="126">
        <f ca="1">OFFSET(IND!V$25,$E48,0)</f>
        <v>4.2303381922170216E-2</v>
      </c>
      <c r="T48" s="203">
        <f ca="1">OFFSET(IND!W$25,$E48,0)</f>
        <v>4.2300439082666071E-2</v>
      </c>
      <c r="U48" s="126">
        <f ca="1">OFFSET(IND!X$25,$E48,0)</f>
        <v>4.3298153038432902E-2</v>
      </c>
      <c r="V48" s="126">
        <f ca="1">OFFSET(IND!Y$25,$E48,0)</f>
        <v>4.4347150172915982E-2</v>
      </c>
      <c r="W48" s="126">
        <f ca="1">OFFSET(IND!Z$25,$E48,0)</f>
        <v>4.553624721497631E-2</v>
      </c>
      <c r="X48" s="126">
        <f ca="1">OFFSET(IND!AA$25,$E48,0)</f>
        <v>4.7262438248421801E-2</v>
      </c>
      <c r="Y48" s="205">
        <f ca="1">OFFSET(IND!AB$25,$E48,0)</f>
        <v>4.8786539713769998E-2</v>
      </c>
      <c r="Z48" s="126">
        <f ca="1">OFFSET(IND!AC$25,$E48,0)</f>
        <v>5.0886261397391636E-2</v>
      </c>
      <c r="AA48" s="126">
        <f ca="1">OFFSET(IND!AD$25,$E48,0)</f>
        <v>5.3353636264544729E-2</v>
      </c>
      <c r="AB48" s="126">
        <f ca="1">OFFSET(IND!AE$25,$E48,0)</f>
        <v>5.5835678081564602E-2</v>
      </c>
      <c r="AC48" s="126">
        <f ca="1">OFFSET(IND!AF$25,$E48,0)</f>
        <v>5.84962367082279E-2</v>
      </c>
      <c r="AD48" s="126">
        <f ca="1">OFFSET(IND!AG$25,$E48,0)</f>
        <v>6.1860195092435434E-2</v>
      </c>
      <c r="AE48" s="126">
        <f ca="1">OFFSET(IND!AH$25,$E48,0)</f>
        <v>6.488797938312546E-2</v>
      </c>
      <c r="AF48" s="126">
        <f ca="1">OFFSET(IND!AI$25,$E48,0)</f>
        <v>6.7949535695745245E-2</v>
      </c>
      <c r="AG48" s="126">
        <f ca="1">OFFSET(IND!AJ$25,$E48,0)</f>
        <v>7.0905872879732323E-2</v>
      </c>
      <c r="AH48" s="126">
        <f ca="1">OFFSET(IND!AK$25,$E48,0)</f>
        <v>7.389462806930068E-2</v>
      </c>
      <c r="AI48" s="126">
        <f ca="1">OFFSET(IND!AL$25,$E48,0)</f>
        <v>7.6975447899808244E-2</v>
      </c>
      <c r="AJ48" s="126">
        <f ca="1">OFFSET(IND!AM$25,$E48,0)</f>
        <v>9.1719638769527961E-2</v>
      </c>
      <c r="AK48" s="126">
        <f ca="1">OFFSET(IND!AN$25,$E48,0)</f>
        <v>0.10488605397335619</v>
      </c>
      <c r="AL48" s="126">
        <f ca="1">OFFSET(IND!AO$25,$E48,0)</f>
        <v>0.13305962265788612</v>
      </c>
      <c r="AM48" s="126">
        <f ca="1">OFFSET(IND!AP$25,$E48,0)</f>
        <v>0.16097022873143388</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0.81484129061235244</v>
      </c>
      <c r="Q49" s="126">
        <f ca="1">OFFSET(IND!T$25,$E49,0)</f>
        <v>0.80335549919350735</v>
      </c>
      <c r="R49" s="126">
        <f ca="1">OFFSET(IND!U$25,$E49,0)</f>
        <v>0.7940507355195574</v>
      </c>
      <c r="S49" s="126">
        <f ca="1">OFFSET(IND!V$25,$E49,0)</f>
        <v>0.78966312921384429</v>
      </c>
      <c r="T49" s="203">
        <f ca="1">OFFSET(IND!W$25,$E49,0)</f>
        <v>0.78960819620976697</v>
      </c>
      <c r="U49" s="126">
        <f ca="1">OFFSET(IND!X$25,$E49,0)</f>
        <v>0.80823219005074787</v>
      </c>
      <c r="V49" s="126">
        <f ca="1">OFFSET(IND!Y$25,$E49,0)</f>
        <v>0.82781346989443205</v>
      </c>
      <c r="W49" s="126">
        <f ca="1">OFFSET(IND!Z$25,$E49,0)</f>
        <v>0.85000994801289154</v>
      </c>
      <c r="X49" s="126">
        <f ca="1">OFFSET(IND!AA$25,$E49,0)</f>
        <v>0.88223218063720732</v>
      </c>
      <c r="Y49" s="205">
        <f ca="1">OFFSET(IND!AB$25,$E49,0)</f>
        <v>0.91068207465704032</v>
      </c>
      <c r="Z49" s="126">
        <f ca="1">OFFSET(IND!AC$25,$E49,0)</f>
        <v>0.9498768794179776</v>
      </c>
      <c r="AA49" s="126">
        <f ca="1">OFFSET(IND!AD$25,$E49,0)</f>
        <v>0.99593454360483535</v>
      </c>
      <c r="AB49" s="126">
        <f ca="1">OFFSET(IND!AE$25,$E49,0)</f>
        <v>1.0422659908558729</v>
      </c>
      <c r="AC49" s="126">
        <f ca="1">OFFSET(IND!AF$25,$E49,0)</f>
        <v>1.0919297518869211</v>
      </c>
      <c r="AD49" s="126">
        <f ca="1">OFFSET(IND!AG$25,$E49,0)</f>
        <v>1.1547236417254618</v>
      </c>
      <c r="AE49" s="126">
        <f ca="1">OFFSET(IND!AH$25,$E49,0)</f>
        <v>1.2112422818183424</v>
      </c>
      <c r="AF49" s="126">
        <f ca="1">OFFSET(IND!AI$25,$E49,0)</f>
        <v>1.2683913329872452</v>
      </c>
      <c r="AG49" s="126">
        <f ca="1">OFFSET(IND!AJ$25,$E49,0)</f>
        <v>1.3235762937550042</v>
      </c>
      <c r="AH49" s="126">
        <f ca="1">OFFSET(IND!AK$25,$E49,0)</f>
        <v>1.3793663906269469</v>
      </c>
      <c r="AI49" s="126">
        <f ca="1">OFFSET(IND!AL$25,$E49,0)</f>
        <v>1.4368750274630879</v>
      </c>
      <c r="AJ49" s="126">
        <f ca="1">OFFSET(IND!AM$25,$E49,0)</f>
        <v>1.712099923697856</v>
      </c>
      <c r="AK49" s="126">
        <f ca="1">OFFSET(IND!AN$25,$E49,0)</f>
        <v>1.9578730075026498</v>
      </c>
      <c r="AL49" s="126">
        <f ca="1">OFFSET(IND!AO$25,$E49,0)</f>
        <v>2.4837796229472087</v>
      </c>
      <c r="AM49" s="126">
        <f ca="1">OFFSET(IND!AP$25,$E49,0)</f>
        <v>3.004777602986767</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0.56931381932239955</v>
      </c>
      <c r="Q51" s="126">
        <f ca="1">OFFSET(IND!T$25,$E51,0)</f>
        <v>0.56128891943583503</v>
      </c>
      <c r="R51" s="126">
        <f ca="1">OFFSET(IND!U$25,$E51,0)</f>
        <v>0.55478786136951164</v>
      </c>
      <c r="S51" s="126">
        <f ca="1">OFFSET(IND!V$25,$E51,0)</f>
        <v>0.55172232586908143</v>
      </c>
      <c r="T51" s="203">
        <f ca="1">OFFSET(IND!W$25,$E51,0)</f>
        <v>0.55168394524365361</v>
      </c>
      <c r="U51" s="126">
        <f ca="1">OFFSET(IND!X$25,$E51,0)</f>
        <v>0.56469616883467655</v>
      </c>
      <c r="V51" s="126">
        <f ca="1">OFFSET(IND!Y$25,$E51,0)</f>
        <v>0.57837722960499038</v>
      </c>
      <c r="W51" s="126">
        <f ca="1">OFFSET(IND!Z$25,$E51,0)</f>
        <v>0.59388547873118491</v>
      </c>
      <c r="X51" s="126">
        <f ca="1">OFFSET(IND!AA$25,$E51,0)</f>
        <v>0.61639852824621155</v>
      </c>
      <c r="Y51" s="205">
        <f ca="1">OFFSET(IND!AB$25,$E51,0)</f>
        <v>0.63627591788067239</v>
      </c>
      <c r="Z51" s="126">
        <f ca="1">OFFSET(IND!AC$25,$E51,0)</f>
        <v>0.66366056842934051</v>
      </c>
      <c r="AA51" s="126">
        <f ca="1">OFFSET(IND!AD$25,$E51,0)</f>
        <v>0.69584016586675468</v>
      </c>
      <c r="AB51" s="126">
        <f ca="1">OFFSET(IND!AE$25,$E51,0)</f>
        <v>0.72821105022559729</v>
      </c>
      <c r="AC51" s="126">
        <f ca="1">OFFSET(IND!AF$25,$E51,0)</f>
        <v>0.7629101576471824</v>
      </c>
      <c r="AD51" s="126">
        <f ca="1">OFFSET(IND!AG$25,$E51,0)</f>
        <v>0.80678303162393428</v>
      </c>
      <c r="AE51" s="126">
        <f ca="1">OFFSET(IND!AH$25,$E51,0)</f>
        <v>0.84627151020852465</v>
      </c>
      <c r="AF51" s="126">
        <f ca="1">OFFSET(IND!AI$25,$E51,0)</f>
        <v>0.88620044479549021</v>
      </c>
      <c r="AG51" s="126">
        <f ca="1">OFFSET(IND!AJ$25,$E51,0)</f>
        <v>0.92475710748036632</v>
      </c>
      <c r="AH51" s="126">
        <f ca="1">OFFSET(IND!AK$25,$E51,0)</f>
        <v>0.96373656703458588</v>
      </c>
      <c r="AI51" s="126">
        <f ca="1">OFFSET(IND!AL$25,$E51,0)</f>
        <v>1.0039167371590083</v>
      </c>
      <c r="AJ51" s="126">
        <f ca="1">OFFSET(IND!AM$25,$E51,0)</f>
        <v>1.196211038703638</v>
      </c>
      <c r="AK51" s="126">
        <f ca="1">OFFSET(IND!AN$25,$E51,0)</f>
        <v>1.3679279296363496</v>
      </c>
      <c r="AL51" s="126">
        <f ca="1">OFFSET(IND!AO$25,$E51,0)</f>
        <v>1.7353686905490113</v>
      </c>
      <c r="AM51" s="126">
        <f ca="1">OFFSET(IND!AP$25,$E51,0)</f>
        <v>2.0993798830263501</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0.11611051723861932</v>
      </c>
      <c r="Q52" s="126">
        <f ca="1">OFFSET(IND!T$25,$E52,0)</f>
        <v>0.11912682849731665</v>
      </c>
      <c r="R52" s="126">
        <f ca="1">OFFSET(IND!U$25,$E52,0)</f>
        <v>0.12235021906173718</v>
      </c>
      <c r="S52" s="126">
        <f ca="1">OFFSET(IND!V$25,$E52,0)</f>
        <v>0.12578256215131153</v>
      </c>
      <c r="T52" s="203">
        <f ca="1">OFFSET(IND!W$25,$E52,0)</f>
        <v>0.12919847893051947</v>
      </c>
      <c r="U52" s="126">
        <f ca="1">OFFSET(IND!X$25,$E52,0)</f>
        <v>0.13296866369675164</v>
      </c>
      <c r="V52" s="126">
        <f ca="1">OFFSET(IND!Y$25,$E52,0)</f>
        <v>0.13680413297611374</v>
      </c>
      <c r="W52" s="126">
        <f ca="1">OFFSET(IND!Z$25,$E52,0)</f>
        <v>0.14086031307001123</v>
      </c>
      <c r="X52" s="126">
        <f ca="1">OFFSET(IND!AA$25,$E52,0)</f>
        <v>0.14493227708277162</v>
      </c>
      <c r="Y52" s="205">
        <f ca="1">OFFSET(IND!AB$25,$E52,0)</f>
        <v>0.1483528684913393</v>
      </c>
      <c r="Z52" s="126">
        <f ca="1">OFFSET(IND!AC$25,$E52,0)</f>
        <v>0.15263544459496334</v>
      </c>
      <c r="AA52" s="126">
        <f ca="1">OFFSET(IND!AD$25,$E52,0)</f>
        <v>0.1570353904454373</v>
      </c>
      <c r="AB52" s="126">
        <f ca="1">OFFSET(IND!AE$25,$E52,0)</f>
        <v>0.16148418133565731</v>
      </c>
      <c r="AC52" s="126">
        <f ca="1">OFFSET(IND!AF$25,$E52,0)</f>
        <v>0.16581081609281415</v>
      </c>
      <c r="AD52" s="126">
        <f ca="1">OFFSET(IND!AG$25,$E52,0)</f>
        <v>0.17045709349306268</v>
      </c>
      <c r="AE52" s="126">
        <f ca="1">OFFSET(IND!AH$25,$E52,0)</f>
        <v>0.17518635038690694</v>
      </c>
      <c r="AF52" s="126">
        <f ca="1">OFFSET(IND!AI$25,$E52,0)</f>
        <v>0.18008223797630069</v>
      </c>
      <c r="AG52" s="126">
        <f ca="1">OFFSET(IND!AJ$25,$E52,0)</f>
        <v>0.18490469141823862</v>
      </c>
      <c r="AH52" s="126">
        <f ca="1">OFFSET(IND!AK$25,$E52,0)</f>
        <v>0.18989299507956273</v>
      </c>
      <c r="AI52" s="126">
        <f ca="1">OFFSET(IND!AL$25,$E52,0)</f>
        <v>0.1951778223015313</v>
      </c>
      <c r="AJ52" s="126">
        <f ca="1">OFFSET(IND!AM$25,$E52,0)</f>
        <v>0.22516055308328575</v>
      </c>
      <c r="AK52" s="126">
        <f ca="1">OFFSET(IND!AN$25,$E52,0)</f>
        <v>0.2590441614710719</v>
      </c>
      <c r="AL52" s="126">
        <f ca="1">OFFSET(IND!AO$25,$E52,0)</f>
        <v>0.32226035437294054</v>
      </c>
      <c r="AM52" s="126">
        <f ca="1">OFFSET(IND!AP$25,$E52,0)</f>
        <v>0.38612669354248141</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2.1841100040494177</v>
      </c>
      <c r="Q53" s="126">
        <f ca="1">OFFSET(IND!T$25,$E53,0)</f>
        <v>2.2408486677994794</v>
      </c>
      <c r="R53" s="126">
        <f ca="1">OFFSET(IND!U$25,$E53,0)</f>
        <v>2.3014826202281036</v>
      </c>
      <c r="S53" s="126">
        <f ca="1">OFFSET(IND!V$25,$E53,0)</f>
        <v>2.3660470977410482</v>
      </c>
      <c r="T53" s="203">
        <f ca="1">OFFSET(IND!W$25,$E53,0)</f>
        <v>2.4303025862868077</v>
      </c>
      <c r="U53" s="126">
        <f ca="1">OFFSET(IND!X$25,$E53,0)</f>
        <v>2.5012220728318519</v>
      </c>
      <c r="V53" s="126">
        <f ca="1">OFFSET(IND!Y$25,$E53,0)</f>
        <v>2.5733696010877392</v>
      </c>
      <c r="W53" s="126">
        <f ca="1">OFFSET(IND!Z$25,$E53,0)</f>
        <v>2.6496688350589492</v>
      </c>
      <c r="X53" s="126">
        <f ca="1">OFFSET(IND!AA$25,$E53,0)</f>
        <v>2.7262649742193825</v>
      </c>
      <c r="Y53" s="205">
        <f ca="1">OFFSET(IND!AB$25,$E53,0)</f>
        <v>2.7906083954089085</v>
      </c>
      <c r="Z53" s="126">
        <f ca="1">OFFSET(IND!AC$25,$E53,0)</f>
        <v>2.8711662771019646</v>
      </c>
      <c r="AA53" s="126">
        <f ca="1">OFFSET(IND!AD$25,$E53,0)</f>
        <v>2.9539319556799559</v>
      </c>
      <c r="AB53" s="126">
        <f ca="1">OFFSET(IND!AE$25,$E53,0)</f>
        <v>3.0376164393971781</v>
      </c>
      <c r="AC53" s="126">
        <f ca="1">OFFSET(IND!AF$25,$E53,0)</f>
        <v>3.1190030913707778</v>
      </c>
      <c r="AD53" s="126">
        <f ca="1">OFFSET(IND!AG$25,$E53,0)</f>
        <v>3.2064024173992407</v>
      </c>
      <c r="AE53" s="126">
        <f ca="1">OFFSET(IND!AH$25,$E53,0)</f>
        <v>3.2953626385679855</v>
      </c>
      <c r="AF53" s="126">
        <f ca="1">OFFSET(IND!AI$25,$E53,0)</f>
        <v>3.3874572852632601</v>
      </c>
      <c r="AG53" s="126">
        <f ca="1">OFFSET(IND!AJ$25,$E53,0)</f>
        <v>3.4781705906303633</v>
      </c>
      <c r="AH53" s="126">
        <f ca="1">OFFSET(IND!AK$25,$E53,0)</f>
        <v>3.5720036402889397</v>
      </c>
      <c r="AI53" s="126">
        <f ca="1">OFFSET(IND!AL$25,$E53,0)</f>
        <v>3.671414479889739</v>
      </c>
      <c r="AJ53" s="126">
        <f ca="1">OFFSET(IND!AM$25,$E53,0)</f>
        <v>4.2354080250616253</v>
      </c>
      <c r="AK53" s="126">
        <f ca="1">OFFSET(IND!AN$25,$E53,0)</f>
        <v>4.8727794692088189</v>
      </c>
      <c r="AL53" s="126">
        <f ca="1">OFFSET(IND!AO$25,$E53,0)</f>
        <v>6.0619148086986812</v>
      </c>
      <c r="AM53" s="126">
        <f ca="1">OFFSET(IND!AP$25,$E53,0)</f>
        <v>7.2632797980177672</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0.21023546023414197</v>
      </c>
      <c r="Q54" s="126">
        <f ca="1">OFFSET(IND!T$25,$E54,0)</f>
        <v>0.21569694297285411</v>
      </c>
      <c r="R54" s="126">
        <f ca="1">OFFSET(IND!U$25,$E54,0)</f>
        <v>0.22153337377121715</v>
      </c>
      <c r="S54" s="126">
        <f ca="1">OFFSET(IND!V$25,$E54,0)</f>
        <v>0.22774814437322191</v>
      </c>
      <c r="T54" s="203">
        <f ca="1">OFFSET(IND!W$25,$E54,0)</f>
        <v>0.23393317268312461</v>
      </c>
      <c r="U54" s="126">
        <f ca="1">OFFSET(IND!X$25,$E54,0)</f>
        <v>0.24075965617787676</v>
      </c>
      <c r="V54" s="126">
        <f ca="1">OFFSET(IND!Y$25,$E54,0)</f>
        <v>0.24770434704944927</v>
      </c>
      <c r="W54" s="126">
        <f ca="1">OFFSET(IND!Z$25,$E54,0)</f>
        <v>0.25504866786649127</v>
      </c>
      <c r="X54" s="126">
        <f ca="1">OFFSET(IND!AA$25,$E54,0)</f>
        <v>0.26242156782972392</v>
      </c>
      <c r="Y54" s="205">
        <f ca="1">OFFSET(IND!AB$25,$E54,0)</f>
        <v>0.26861506025535231</v>
      </c>
      <c r="Z54" s="126">
        <f ca="1">OFFSET(IND!AC$25,$E54,0)</f>
        <v>0.27636930491419598</v>
      </c>
      <c r="AA54" s="126">
        <f ca="1">OFFSET(IND!AD$25,$E54,0)</f>
        <v>0.28433606505685105</v>
      </c>
      <c r="AB54" s="126">
        <f ca="1">OFFSET(IND!AE$25,$E54,0)</f>
        <v>0.29239126645061231</v>
      </c>
      <c r="AC54" s="126">
        <f ca="1">OFFSET(IND!AF$25,$E54,0)</f>
        <v>0.30022528589233571</v>
      </c>
      <c r="AD54" s="126">
        <f ca="1">OFFSET(IND!AG$25,$E54,0)</f>
        <v>0.30863806615417272</v>
      </c>
      <c r="AE54" s="126">
        <f ca="1">OFFSET(IND!AH$25,$E54,0)</f>
        <v>0.3172010932019253</v>
      </c>
      <c r="AF54" s="126">
        <f ca="1">OFFSET(IND!AI$25,$E54,0)</f>
        <v>0.32606583004997086</v>
      </c>
      <c r="AG54" s="126">
        <f ca="1">OFFSET(IND!AJ$25,$E54,0)</f>
        <v>0.3347976033891592</v>
      </c>
      <c r="AH54" s="126">
        <f ca="1">OFFSET(IND!AK$25,$E54,0)</f>
        <v>0.34382967335979681</v>
      </c>
      <c r="AI54" s="126">
        <f ca="1">OFFSET(IND!AL$25,$E54,0)</f>
        <v>0.35339864359343326</v>
      </c>
      <c r="AJ54" s="126">
        <f ca="1">OFFSET(IND!AM$25,$E54,0)</f>
        <v>0.4076868627392003</v>
      </c>
      <c r="AK54" s="126">
        <f ca="1">OFFSET(IND!AN$25,$E54,0)</f>
        <v>0.46903820431629478</v>
      </c>
      <c r="AL54" s="126">
        <f ca="1">OFFSET(IND!AO$25,$E54,0)</f>
        <v>0.5835005779672684</v>
      </c>
      <c r="AM54" s="126">
        <f ca="1">OFFSET(IND!AP$25,$E54,0)</f>
        <v>0.69914013869013047</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0.9407820134173952</v>
      </c>
      <c r="Q55" s="126">
        <f ca="1">OFFSET(IND!T$25,$E55,0)</f>
        <v>0.96522158570195482</v>
      </c>
      <c r="R55" s="126">
        <f ca="1">OFFSET(IND!U$25,$E55,0)</f>
        <v>0.99133901190370066</v>
      </c>
      <c r="S55" s="126">
        <f ca="1">OFFSET(IND!V$25,$E55,0)</f>
        <v>1.0191494697273698</v>
      </c>
      <c r="T55" s="203">
        <f ca="1">OFFSET(IND!W$25,$E55,0)</f>
        <v>1.046826833859726</v>
      </c>
      <c r="U55" s="126">
        <f ca="1">OFFSET(IND!X$25,$E55,0)</f>
        <v>1.0773746438229026</v>
      </c>
      <c r="V55" s="126">
        <f ca="1">OFFSET(IND!Y$25,$E55,0)</f>
        <v>1.1084514196125008</v>
      </c>
      <c r="W55" s="126">
        <f ca="1">OFFSET(IND!Z$25,$E55,0)</f>
        <v>1.1413164982141075</v>
      </c>
      <c r="X55" s="126">
        <f ca="1">OFFSET(IND!AA$25,$E55,0)</f>
        <v>1.1743094655489712</v>
      </c>
      <c r="Y55" s="205">
        <f ca="1">OFFSET(IND!AB$25,$E55,0)</f>
        <v>1.2020247057267164</v>
      </c>
      <c r="Z55" s="126">
        <f ca="1">OFFSET(IND!AC$25,$E55,0)</f>
        <v>1.2367241512653209</v>
      </c>
      <c r="AA55" s="126">
        <f ca="1">OFFSET(IND!AD$25,$E55,0)</f>
        <v>1.2723745816878254</v>
      </c>
      <c r="AB55" s="126">
        <f ca="1">OFFSET(IND!AE$25,$E55,0)</f>
        <v>1.308420777592481</v>
      </c>
      <c r="AC55" s="126">
        <f ca="1">OFFSET(IND!AF$25,$E55,0)</f>
        <v>1.3434772070612651</v>
      </c>
      <c r="AD55" s="126">
        <f ca="1">OFFSET(IND!AG$25,$E55,0)</f>
        <v>1.3811235315412294</v>
      </c>
      <c r="AE55" s="126">
        <f ca="1">OFFSET(IND!AH$25,$E55,0)</f>
        <v>1.4194421949006848</v>
      </c>
      <c r="AF55" s="126">
        <f ca="1">OFFSET(IND!AI$25,$E55,0)</f>
        <v>1.4591109785161203</v>
      </c>
      <c r="AG55" s="126">
        <f ca="1">OFFSET(IND!AJ$25,$E55,0)</f>
        <v>1.4981847641353356</v>
      </c>
      <c r="AH55" s="126">
        <f ca="1">OFFSET(IND!AK$25,$E55,0)</f>
        <v>1.5386023462256251</v>
      </c>
      <c r="AI55" s="126">
        <f ca="1">OFFSET(IND!AL$25,$E55,0)</f>
        <v>1.5814225016490044</v>
      </c>
      <c r="AJ55" s="126">
        <f ca="1">OFFSET(IND!AM$25,$E55,0)</f>
        <v>1.8243566862814085</v>
      </c>
      <c r="AK55" s="126">
        <f ca="1">OFFSET(IND!AN$25,$E55,0)</f>
        <v>2.0988976157253556</v>
      </c>
      <c r="AL55" s="126">
        <f ca="1">OFFSET(IND!AO$25,$E55,0)</f>
        <v>2.6111049389997829</v>
      </c>
      <c r="AM55" s="126">
        <f ca="1">OFFSET(IND!AP$25,$E55,0)</f>
        <v>3.1285800530761367</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1.6234226207141633</v>
      </c>
      <c r="Q56" s="126">
        <f ca="1">OFFSET(IND!T$25,$E56,0)</f>
        <v>1.6655957850832508</v>
      </c>
      <c r="R56" s="126">
        <f ca="1">OFFSET(IND!U$25,$E56,0)</f>
        <v>1.7106642705411415</v>
      </c>
      <c r="S56" s="126">
        <f ca="1">OFFSET(IND!V$25,$E56,0)</f>
        <v>1.7586542678832047</v>
      </c>
      <c r="T56" s="203">
        <f ca="1">OFFSET(IND!W$25,$E56,0)</f>
        <v>1.8064145974530634</v>
      </c>
      <c r="U56" s="126">
        <f ca="1">OFFSET(IND!X$25,$E56,0)</f>
        <v>1.8591281963529354</v>
      </c>
      <c r="V56" s="126">
        <f ca="1">OFFSET(IND!Y$25,$E56,0)</f>
        <v>1.9127545838435225</v>
      </c>
      <c r="W56" s="126">
        <f ca="1">OFFSET(IND!Z$25,$E56,0)</f>
        <v>1.9694668841133682</v>
      </c>
      <c r="X56" s="126">
        <f ca="1">OFFSET(IND!AA$25,$E56,0)</f>
        <v>2.0263998704290169</v>
      </c>
      <c r="Y56" s="205">
        <f ca="1">OFFSET(IND!AB$25,$E56,0)</f>
        <v>2.0742255592723211</v>
      </c>
      <c r="Z56" s="126">
        <f ca="1">OFFSET(IND!AC$25,$E56,0)</f>
        <v>2.1341032610249129</v>
      </c>
      <c r="AA56" s="126">
        <f ca="1">OFFSET(IND!AD$25,$E56,0)</f>
        <v>2.195621991571064</v>
      </c>
      <c r="AB56" s="126">
        <f ca="1">OFFSET(IND!AE$25,$E56,0)</f>
        <v>2.2578236588943414</v>
      </c>
      <c r="AC56" s="126">
        <f ca="1">OFFSET(IND!AF$25,$E56,0)</f>
        <v>2.3183173755996211</v>
      </c>
      <c r="AD56" s="126">
        <f ca="1">OFFSET(IND!AG$25,$E56,0)</f>
        <v>2.3832802404034621</v>
      </c>
      <c r="AE56" s="126">
        <f ca="1">OFFSET(IND!AH$25,$E56,0)</f>
        <v>2.4494032997371566</v>
      </c>
      <c r="AF56" s="126">
        <f ca="1">OFFSET(IND!AI$25,$E56,0)</f>
        <v>2.5178561397564749</v>
      </c>
      <c r="AG56" s="126">
        <f ca="1">OFFSET(IND!AJ$25,$E56,0)</f>
        <v>2.5852822454286577</v>
      </c>
      <c r="AH56" s="126">
        <f ca="1">OFFSET(IND!AK$25,$E56,0)</f>
        <v>2.6550272194015352</v>
      </c>
      <c r="AI56" s="126">
        <f ca="1">OFFSET(IND!AL$25,$E56,0)</f>
        <v>2.7289180973577323</v>
      </c>
      <c r="AJ56" s="126">
        <f ca="1">OFFSET(IND!AM$25,$E56,0)</f>
        <v>3.1481276964490146</v>
      </c>
      <c r="AK56" s="126">
        <f ca="1">OFFSET(IND!AN$25,$E56,0)</f>
        <v>3.6218782027455814</v>
      </c>
      <c r="AL56" s="126">
        <f ca="1">OFFSET(IND!AO$25,$E56,0)</f>
        <v>4.5057481569325502</v>
      </c>
      <c r="AM56" s="126">
        <f ca="1">OFFSET(IND!AP$25,$E56,0)</f>
        <v>5.3987082623204037</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2.0502589045794628</v>
      </c>
      <c r="Q57" s="126">
        <f ca="1">OFFSET(IND!T$25,$E57,0)</f>
        <v>2.1035203934109896</v>
      </c>
      <c r="R57" s="126">
        <f ca="1">OFFSET(IND!U$25,$E57,0)</f>
        <v>2.1604384518678206</v>
      </c>
      <c r="S57" s="126">
        <f ca="1">OFFSET(IND!V$25,$E57,0)</f>
        <v>2.2210461569261781</v>
      </c>
      <c r="T57" s="203">
        <f ca="1">OFFSET(IND!W$25,$E57,0)</f>
        <v>2.2813638091116428</v>
      </c>
      <c r="U57" s="126">
        <f ca="1">OFFSET(IND!X$25,$E57,0)</f>
        <v>2.347937062531845</v>
      </c>
      <c r="V57" s="126">
        <f ca="1">OFFSET(IND!Y$25,$E57,0)</f>
        <v>2.4156630982973422</v>
      </c>
      <c r="W57" s="126">
        <f ca="1">OFFSET(IND!Z$25,$E57,0)</f>
        <v>2.4872864064512501</v>
      </c>
      <c r="X57" s="126">
        <f ca="1">OFFSET(IND!AA$25,$E57,0)</f>
        <v>2.5591884242429019</v>
      </c>
      <c r="Y57" s="205">
        <f ca="1">OFFSET(IND!AB$25,$E57,0)</f>
        <v>2.6195886202038867</v>
      </c>
      <c r="Z57" s="126">
        <f ca="1">OFFSET(IND!AC$25,$E57,0)</f>
        <v>2.6952095889138081</v>
      </c>
      <c r="AA57" s="126">
        <f ca="1">OFFSET(IND!AD$25,$E57,0)</f>
        <v>2.7729030517812805</v>
      </c>
      <c r="AB57" s="126">
        <f ca="1">OFFSET(IND!AE$25,$E57,0)</f>
        <v>2.8514590116909297</v>
      </c>
      <c r="AC57" s="126">
        <f ca="1">OFFSET(IND!AF$25,$E57,0)</f>
        <v>2.9278579602848245</v>
      </c>
      <c r="AD57" s="126">
        <f ca="1">OFFSET(IND!AG$25,$E57,0)</f>
        <v>3.0099011019360566</v>
      </c>
      <c r="AE57" s="126">
        <f ca="1">OFFSET(IND!AH$25,$E57,0)</f>
        <v>3.0934094807569115</v>
      </c>
      <c r="AF57" s="126">
        <f ca="1">OFFSET(IND!AI$25,$E57,0)</f>
        <v>3.179860194823974</v>
      </c>
      <c r="AG57" s="126">
        <f ca="1">OFFSET(IND!AJ$25,$E57,0)</f>
        <v>3.2650142217493192</v>
      </c>
      <c r="AH57" s="126">
        <f ca="1">OFFSET(IND!AK$25,$E57,0)</f>
        <v>3.3530968024113097</v>
      </c>
      <c r="AI57" s="126">
        <f ca="1">OFFSET(IND!AL$25,$E57,0)</f>
        <v>3.4464153434762625</v>
      </c>
      <c r="AJ57" s="126">
        <f ca="1">OFFSET(IND!AM$25,$E57,0)</f>
        <v>3.9758450818915061</v>
      </c>
      <c r="AK57" s="126">
        <f ca="1">OFFSET(IND!AN$25,$E57,0)</f>
        <v>4.5741558246950493</v>
      </c>
      <c r="AL57" s="126">
        <f ca="1">OFFSET(IND!AO$25,$E57,0)</f>
        <v>5.6904161385157863</v>
      </c>
      <c r="AM57" s="126">
        <f ca="1">OFFSET(IND!AP$25,$E57,0)</f>
        <v>6.8181566197345784</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0.51437065367739676</v>
      </c>
      <c r="Q58" s="126">
        <f ca="1">OFFSET(IND!T$25,$E58,0)</f>
        <v>0.52773294015005234</v>
      </c>
      <c r="R58" s="126">
        <f ca="1">OFFSET(IND!U$25,$E58,0)</f>
        <v>0.54201258984165734</v>
      </c>
      <c r="S58" s="126">
        <f ca="1">OFFSET(IND!V$25,$E58,0)</f>
        <v>0.55721790113142766</v>
      </c>
      <c r="T58" s="203">
        <f ca="1">OFFSET(IND!W$25,$E58,0)</f>
        <v>0.57235044371598831</v>
      </c>
      <c r="U58" s="126">
        <f ca="1">OFFSET(IND!X$25,$E58,0)</f>
        <v>0.58905239672431053</v>
      </c>
      <c r="V58" s="126">
        <f ca="1">OFFSET(IND!Y$25,$E58,0)</f>
        <v>0.60604356072309484</v>
      </c>
      <c r="W58" s="126">
        <f ca="1">OFFSET(IND!Z$25,$E58,0)</f>
        <v>0.62401247564958306</v>
      </c>
      <c r="X58" s="126">
        <f ca="1">OFFSET(IND!AA$25,$E58,0)</f>
        <v>0.64205131348104305</v>
      </c>
      <c r="Y58" s="205">
        <f ca="1">OFFSET(IND!AB$25,$E58,0)</f>
        <v>0.65720456471643629</v>
      </c>
      <c r="Z58" s="126">
        <f ca="1">OFFSET(IND!AC$25,$E58,0)</f>
        <v>0.67617641603733991</v>
      </c>
      <c r="AA58" s="126">
        <f ca="1">OFFSET(IND!AD$25,$E58,0)</f>
        <v>0.69566821641061982</v>
      </c>
      <c r="AB58" s="126">
        <f ca="1">OFFSET(IND!AE$25,$E58,0)</f>
        <v>0.71537640075686448</v>
      </c>
      <c r="AC58" s="126">
        <f ca="1">OFFSET(IND!AF$25,$E58,0)</f>
        <v>0.73454343231601671</v>
      </c>
      <c r="AD58" s="126">
        <f ca="1">OFFSET(IND!AG$25,$E58,0)</f>
        <v>0.75512648370851754</v>
      </c>
      <c r="AE58" s="126">
        <f ca="1">OFFSET(IND!AH$25,$E58,0)</f>
        <v>0.77607713501683773</v>
      </c>
      <c r="AF58" s="126">
        <f ca="1">OFFSET(IND!AI$25,$E58,0)</f>
        <v>0.79776596183096804</v>
      </c>
      <c r="AG58" s="126">
        <f ca="1">OFFSET(IND!AJ$25,$E58,0)</f>
        <v>0.81912947470001063</v>
      </c>
      <c r="AH58" s="126">
        <f ca="1">OFFSET(IND!AK$25,$E58,0)</f>
        <v>0.84122770555831927</v>
      </c>
      <c r="AI58" s="126">
        <f ca="1">OFFSET(IND!AL$25,$E58,0)</f>
        <v>0.86463953850321573</v>
      </c>
      <c r="AJ58" s="126">
        <f ca="1">OFFSET(IND!AM$25,$E58,0)</f>
        <v>0.99746331018231471</v>
      </c>
      <c r="AK58" s="126">
        <f ca="1">OFFSET(IND!AN$25,$E58,0)</f>
        <v>1.1475680053457735</v>
      </c>
      <c r="AL58" s="126">
        <f ca="1">OFFSET(IND!AO$25,$E58,0)</f>
        <v>1.4276163182742714</v>
      </c>
      <c r="AM58" s="126">
        <f ca="1">OFFSET(IND!AP$25,$E58,0)</f>
        <v>1.7105447851168305</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6.2689906053972502</v>
      </c>
      <c r="Q59" s="126">
        <f ca="1">OFFSET(IND!T$25,$E59,0)</f>
        <v>6.4318460244706754</v>
      </c>
      <c r="R59" s="126">
        <f ca="1">OFFSET(IND!U$25,$E59,0)</f>
        <v>6.6058819830251458</v>
      </c>
      <c r="S59" s="126">
        <f ca="1">OFFSET(IND!V$25,$E59,0)</f>
        <v>6.7911996191426507</v>
      </c>
      <c r="T59" s="203">
        <f ca="1">OFFSET(IND!W$25,$E59,0)</f>
        <v>6.9756303727639146</v>
      </c>
      <c r="U59" s="126">
        <f ca="1">OFFSET(IND!X$25,$E59,0)</f>
        <v>7.1791886157398572</v>
      </c>
      <c r="V59" s="126">
        <f ca="1">OFFSET(IND!Y$25,$E59,0)</f>
        <v>7.3862716729119891</v>
      </c>
      <c r="W59" s="126">
        <f ca="1">OFFSET(IND!Z$25,$E59,0)</f>
        <v>7.6052712563018829</v>
      </c>
      <c r="X59" s="126">
        <f ca="1">OFFSET(IND!AA$25,$E59,0)</f>
        <v>7.825123038453965</v>
      </c>
      <c r="Y59" s="205">
        <f ca="1">OFFSET(IND!AB$25,$E59,0)</f>
        <v>8.0098061827133638</v>
      </c>
      <c r="Z59" s="126">
        <f ca="1">OFFSET(IND!AC$25,$E59,0)</f>
        <v>8.2410292450079154</v>
      </c>
      <c r="AA59" s="126">
        <f ca="1">OFFSET(IND!AD$25,$E59,0)</f>
        <v>8.4785892857076863</v>
      </c>
      <c r="AB59" s="126">
        <f ca="1">OFFSET(IND!AE$25,$E59,0)</f>
        <v>8.7187865474152577</v>
      </c>
      <c r="AC59" s="126">
        <f ca="1">OFFSET(IND!AF$25,$E59,0)</f>
        <v>8.9523884061500656</v>
      </c>
      <c r="AD59" s="126">
        <f ca="1">OFFSET(IND!AG$25,$E59,0)</f>
        <v>9.2032482771156516</v>
      </c>
      <c r="AE59" s="126">
        <f ca="1">OFFSET(IND!AH$25,$E59,0)</f>
        <v>9.4585883422803843</v>
      </c>
      <c r="AF59" s="126">
        <f ca="1">OFFSET(IND!AI$25,$E59,0)</f>
        <v>9.7229250624408365</v>
      </c>
      <c r="AG59" s="126">
        <f ca="1">OFFSET(IND!AJ$25,$E59,0)</f>
        <v>9.9832969567486085</v>
      </c>
      <c r="AH59" s="126">
        <f ca="1">OFFSET(IND!AK$25,$E59,0)</f>
        <v>10.252623366908708</v>
      </c>
      <c r="AI59" s="126">
        <f ca="1">OFFSET(IND!AL$25,$E59,0)</f>
        <v>10.537959553445383</v>
      </c>
      <c r="AJ59" s="126">
        <f ca="1">OFFSET(IND!AM$25,$E59,0)</f>
        <v>12.156774645007614</v>
      </c>
      <c r="AK59" s="126">
        <f ca="1">OFFSET(IND!AN$25,$E59,0)</f>
        <v>13.986204292827143</v>
      </c>
      <c r="AL59" s="126">
        <f ca="1">OFFSET(IND!AO$25,$E59,0)</f>
        <v>17.39934660616602</v>
      </c>
      <c r="AM59" s="126">
        <f ca="1">OFFSET(IND!AP$25,$E59,0)</f>
        <v>20.847591345547798</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2.2096054515675041</v>
      </c>
      <c r="Q60" s="126">
        <f ca="1">OFFSET(IND!T$25,$E60,0)</f>
        <v>2.2670064343496676</v>
      </c>
      <c r="R60" s="126">
        <f ca="1">OFFSET(IND!U$25,$E60,0)</f>
        <v>2.3283481761062523</v>
      </c>
      <c r="S60" s="126">
        <f ca="1">OFFSET(IND!V$25,$E60,0)</f>
        <v>2.3936663245629277</v>
      </c>
      <c r="T60" s="203">
        <f ca="1">OFFSET(IND!W$25,$E60,0)</f>
        <v>2.4586718771773146</v>
      </c>
      <c r="U60" s="126">
        <f ca="1">OFFSET(IND!X$25,$E60,0)</f>
        <v>2.5304192176509002</v>
      </c>
      <c r="V60" s="126">
        <f ca="1">OFFSET(IND!Y$25,$E60,0)</f>
        <v>2.6034089349525762</v>
      </c>
      <c r="W60" s="126">
        <f ca="1">OFFSET(IND!Z$25,$E60,0)</f>
        <v>2.6805988214604151</v>
      </c>
      <c r="X60" s="126">
        <f ca="1">OFFSET(IND!AA$25,$E60,0)</f>
        <v>2.7580890789768064</v>
      </c>
      <c r="Y60" s="205">
        <f ca="1">OFFSET(IND!AB$25,$E60,0)</f>
        <v>2.8231835906860545</v>
      </c>
      <c r="Z60" s="126">
        <f ca="1">OFFSET(IND!AC$25,$E60,0)</f>
        <v>2.9046818367568505</v>
      </c>
      <c r="AA60" s="126">
        <f ca="1">OFFSET(IND!AD$25,$E60,0)</f>
        <v>2.9884136516606552</v>
      </c>
      <c r="AB60" s="126">
        <f ca="1">OFFSET(IND!AE$25,$E60,0)</f>
        <v>3.0730749970555102</v>
      </c>
      <c r="AC60" s="126">
        <f ca="1">OFFSET(IND!AF$25,$E60,0)</f>
        <v>3.1554116877681015</v>
      </c>
      <c r="AD60" s="126">
        <f ca="1">OFFSET(IND!AG$25,$E60,0)</f>
        <v>3.2438312393922275</v>
      </c>
      <c r="AE60" s="126">
        <f ca="1">OFFSET(IND!AH$25,$E60,0)</f>
        <v>3.3338299067224755</v>
      </c>
      <c r="AF60" s="126">
        <f ca="1">OFFSET(IND!AI$25,$E60,0)</f>
        <v>3.4269995882040765</v>
      </c>
      <c r="AG60" s="126">
        <f ca="1">OFFSET(IND!AJ$25,$E60,0)</f>
        <v>3.5187718037505622</v>
      </c>
      <c r="AH60" s="126">
        <f ca="1">OFFSET(IND!AK$25,$E60,0)</f>
        <v>3.6137001808370597</v>
      </c>
      <c r="AI60" s="126">
        <f ca="1">OFFSET(IND!AL$25,$E60,0)</f>
        <v>3.7142714582542107</v>
      </c>
      <c r="AJ60" s="126">
        <f ca="1">OFFSET(IND!AM$25,$E60,0)</f>
        <v>4.2848485856654577</v>
      </c>
      <c r="AK60" s="126">
        <f ca="1">OFFSET(IND!AN$25,$E60,0)</f>
        <v>4.9296601634019188</v>
      </c>
      <c r="AL60" s="126">
        <f ca="1">OFFSET(IND!AO$25,$E60,0)</f>
        <v>6.1326764601620916</v>
      </c>
      <c r="AM60" s="126">
        <f ca="1">OFFSET(IND!AP$25,$E60,0)</f>
        <v>7.3480651653098059</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57.853191108952672</v>
      </c>
      <c r="Q61" s="126">
        <f ca="1">OFFSET(IND!T$25,$E61,0)</f>
        <v>59.356097442018779</v>
      </c>
      <c r="R61" s="126">
        <f ca="1">OFFSET(IND!U$25,$E61,0)</f>
        <v>60.962183047158</v>
      </c>
      <c r="S61" s="126">
        <f ca="1">OFFSET(IND!V$25,$E61,0)</f>
        <v>62.672381274115779</v>
      </c>
      <c r="T61" s="203">
        <f ca="1">OFFSET(IND!W$25,$E61,0)</f>
        <v>64.37439493265164</v>
      </c>
      <c r="U61" s="126">
        <f ca="1">OFFSET(IND!X$25,$E61,0)</f>
        <v>66.252926050970899</v>
      </c>
      <c r="V61" s="126">
        <f ca="1">OFFSET(IND!Y$25,$E61,0)</f>
        <v>68.163985811004835</v>
      </c>
      <c r="W61" s="126">
        <f ca="1">OFFSET(IND!Z$25,$E61,0)</f>
        <v>70.185016874558912</v>
      </c>
      <c r="X61" s="126">
        <f ca="1">OFFSET(IND!AA$25,$E61,0)</f>
        <v>72.213912428739164</v>
      </c>
      <c r="Y61" s="205">
        <f ca="1">OFFSET(IND!AB$25,$E61,0)</f>
        <v>73.918255266682252</v>
      </c>
      <c r="Z61" s="126">
        <f ca="1">OFFSET(IND!AC$25,$E61,0)</f>
        <v>76.052090337388393</v>
      </c>
      <c r="AA61" s="126">
        <f ca="1">OFFSET(IND!AD$25,$E61,0)</f>
        <v>78.244406022567759</v>
      </c>
      <c r="AB61" s="126">
        <f ca="1">OFFSET(IND!AE$25,$E61,0)</f>
        <v>80.461059222438791</v>
      </c>
      <c r="AC61" s="126">
        <f ca="1">OFFSET(IND!AF$25,$E61,0)</f>
        <v>82.616846944493446</v>
      </c>
      <c r="AD61" s="126">
        <f ca="1">OFFSET(IND!AG$25,$E61,0)</f>
        <v>84.931899712963755</v>
      </c>
      <c r="AE61" s="126">
        <f ca="1">OFFSET(IND!AH$25,$E61,0)</f>
        <v>87.288297818749669</v>
      </c>
      <c r="AF61" s="126">
        <f ca="1">OFFSET(IND!AI$25,$E61,0)</f>
        <v>89.727721284369508</v>
      </c>
      <c r="AG61" s="126">
        <f ca="1">OFFSET(IND!AJ$25,$E61,0)</f>
        <v>92.130555473946828</v>
      </c>
      <c r="AH61" s="126">
        <f ca="1">OFFSET(IND!AK$25,$E61,0)</f>
        <v>94.616026143541646</v>
      </c>
      <c r="AI61" s="126">
        <f ca="1">OFFSET(IND!AL$25,$E61,0)</f>
        <v>97.249242552542796</v>
      </c>
      <c r="AJ61" s="126">
        <f ca="1">OFFSET(IND!AM$25,$E61,0)</f>
        <v>112.18842889963605</v>
      </c>
      <c r="AK61" s="126">
        <f ca="1">OFFSET(IND!AN$25,$E61,0)</f>
        <v>129.07126533977464</v>
      </c>
      <c r="AL61" s="126">
        <f ca="1">OFFSET(IND!AO$25,$E61,0)</f>
        <v>160.56934644483226</v>
      </c>
      <c r="AM61" s="126">
        <f ca="1">OFFSET(IND!AP$25,$E61,0)</f>
        <v>192.39136923206428</v>
      </c>
      <c r="AQ61" s="4"/>
    </row>
    <row r="62" spans="1:43">
      <c r="A62" s="35" t="s">
        <v>362</v>
      </c>
      <c r="B62">
        <v>9.3435013244270007</v>
      </c>
      <c r="E62" s="128">
        <f>MATCH(F62,RES!$D$96:$D$134,0)</f>
        <v>28</v>
      </c>
      <c r="F62" s="4" t="str">
        <f t="shared" si="0"/>
        <v>RHEH</v>
      </c>
      <c r="G62" s="126">
        <f ca="1">OFFSET(RES!J$95,$E62,0)</f>
        <v>7.0843020492948998</v>
      </c>
      <c r="H62" s="126">
        <f ca="1">OFFSET(RES!K$95,$E62,0)</f>
        <v>7.2331507185231221</v>
      </c>
      <c r="I62" s="126">
        <f ca="1">OFFSET(RES!L$95,$E62,0)</f>
        <v>7.3819993877513435</v>
      </c>
      <c r="J62" s="126">
        <f ca="1">OFFSET(RES!M$95,$E62,0)</f>
        <v>7.5308480569795657</v>
      </c>
      <c r="K62" s="126">
        <f ca="1">OFFSET(RES!N$95,$E62,0)</f>
        <v>7.6796967262077871</v>
      </c>
      <c r="L62" s="126">
        <f ca="1">OFFSET(RES!O$95,$E62,0)</f>
        <v>7.8285453954360094</v>
      </c>
      <c r="M62" s="126">
        <f ca="1">OFFSET(RES!P$95,$E62,0)</f>
        <v>8.1179448012939073</v>
      </c>
      <c r="N62" s="126">
        <f ca="1">OFFSET(RES!Q$95,$E62,0)</f>
        <v>8.2379928360979573</v>
      </c>
      <c r="O62" s="203">
        <f ca="1">OFFSET(RES!R$95,$E62,0)</f>
        <v>7.0526785445469491</v>
      </c>
      <c r="P62" s="126">
        <f ca="1">OFFSET(RES!S$95,$E62,0)</f>
        <v>7.2374045981301922</v>
      </c>
      <c r="Q62" s="126">
        <f ca="1">OFFSET(RES!T$95,$E62,0)</f>
        <v>7.4970062223994436</v>
      </c>
      <c r="R62" s="126">
        <f ca="1">OFFSET(RES!U$95,$E62,0)</f>
        <v>7.7909709930795437</v>
      </c>
      <c r="S62" s="126">
        <f ca="1">OFFSET(RES!V$95,$E62,0)</f>
        <v>8.1131872385210517</v>
      </c>
      <c r="T62" s="203">
        <f ca="1">OFFSET(RES!W$95,$E62,0)</f>
        <v>8.4182508710871939</v>
      </c>
      <c r="U62" s="126">
        <f ca="1">OFFSET(RES!X$95,$E62,0)</f>
        <v>8.783395113111764</v>
      </c>
      <c r="V62" s="126">
        <f ca="1">OFFSET(RES!Y$95,$E62,0)</f>
        <v>9.1463771976324608</v>
      </c>
      <c r="W62" s="126">
        <f ca="1">OFFSET(RES!Z$95,$E62,0)</f>
        <v>9.506072885434385</v>
      </c>
      <c r="X62" s="126">
        <f ca="1">OFFSET(RES!AA$95,$E62,0)</f>
        <v>9.8354175344441686</v>
      </c>
      <c r="Y62" s="205">
        <f ca="1">OFFSET(RES!AB$95,$E62,0)</f>
        <v>10.070219714689349</v>
      </c>
      <c r="Z62" s="126">
        <f ca="1">OFFSET(RES!AC$95,$E62,0)</f>
        <v>10.400559163438063</v>
      </c>
      <c r="AA62" s="126">
        <f ca="1">OFFSET(RES!AD$95,$E62,0)</f>
        <v>10.722448618085338</v>
      </c>
      <c r="AB62" s="126">
        <f ca="1">OFFSET(RES!AE$95,$E62,0)</f>
        <v>11.045069520875037</v>
      </c>
      <c r="AC62" s="126">
        <f ca="1">OFFSET(RES!AF$95,$E62,0)</f>
        <v>11.332539299515073</v>
      </c>
      <c r="AD62" s="126">
        <f ca="1">OFFSET(RES!AG$95,$E62,0)</f>
        <v>11.615751433267608</v>
      </c>
      <c r="AE62" s="126">
        <f ca="1">OFFSET(RES!AH$95,$E62,0)</f>
        <v>11.93542217670144</v>
      </c>
      <c r="AF62" s="126">
        <f ca="1">OFFSET(RES!AI$95,$E62,0)</f>
        <v>12.254238189640212</v>
      </c>
      <c r="AG62" s="126">
        <f ca="1">OFFSET(RES!AJ$95,$E62,0)</f>
        <v>12.552833963678131</v>
      </c>
      <c r="AH62" s="126">
        <f ca="1">OFFSET(RES!AK$95,$E62,0)</f>
        <v>12.850805361937539</v>
      </c>
      <c r="AI62" s="126">
        <f ca="1">OFFSET(RES!AL$95,$E62,0)</f>
        <v>13.156215945148309</v>
      </c>
      <c r="AJ62" s="126">
        <f ca="1">OFFSET(RES!AM$95,$E62,0)</f>
        <v>14.776867800480296</v>
      </c>
      <c r="AK62" s="126">
        <f ca="1">OFFSET(RES!AN$95,$E62,0)</f>
        <v>16.207387613157479</v>
      </c>
      <c r="AL62" s="126">
        <f ca="1">OFFSET(RES!AO$95,$E62,0)</f>
        <v>16.207387613157479</v>
      </c>
      <c r="AM62" s="126">
        <f ca="1">OFFSET(RES!AP$95,$E62,0)</f>
        <v>16.207387613157479</v>
      </c>
      <c r="AQ62" s="4"/>
    </row>
    <row r="63" spans="1:43">
      <c r="A63" s="35" t="s">
        <v>363</v>
      </c>
      <c r="B63">
        <v>3.5355599850489998</v>
      </c>
      <c r="E63" s="129">
        <f>MATCH(F63,RES!$D$96:$D$134,0)</f>
        <v>27</v>
      </c>
      <c r="F63" s="4" t="str">
        <f t="shared" si="0"/>
        <v>RHEK</v>
      </c>
      <c r="G63" s="126">
        <f ca="1">OFFSET(RES!J$95,$E63,0)</f>
        <v>3.8919384966800701</v>
      </c>
      <c r="H63" s="126">
        <f ca="1">OFFSET(RES!K$95,$E63,0)</f>
        <v>4.2255463871795502</v>
      </c>
      <c r="I63" s="126">
        <f ca="1">OFFSET(RES!L$95,$E63,0)</f>
        <v>4.5591542776790295</v>
      </c>
      <c r="J63" s="126">
        <f ca="1">OFFSET(RES!M$95,$E63,0)</f>
        <v>4.8927621681785096</v>
      </c>
      <c r="K63" s="126">
        <f ca="1">OFFSET(RES!N$95,$E63,0)</f>
        <v>5.2263700586779898</v>
      </c>
      <c r="L63" s="126">
        <f ca="1">OFFSET(RES!O$95,$E63,0)</f>
        <v>5.559977949177469</v>
      </c>
      <c r="M63" s="126">
        <f ca="1">OFFSET(RES!P$95,$E63,0)</f>
        <v>5.7655147678070247</v>
      </c>
      <c r="N63" s="126">
        <f ca="1">OFFSET(RES!Q$95,$E63,0)</f>
        <v>5.8507751057928949</v>
      </c>
      <c r="O63" s="203">
        <f ca="1">OFFSET(RES!R$95,$E63,0)</f>
        <v>5.0089429401761976</v>
      </c>
      <c r="P63" s="126">
        <f ca="1">OFFSET(RES!S$95,$E63,0)</f>
        <v>5.1401388051398449</v>
      </c>
      <c r="Q63" s="126">
        <f ca="1">OFFSET(RES!T$95,$E63,0)</f>
        <v>5.3245126873362958</v>
      </c>
      <c r="R63" s="126">
        <f ca="1">OFFSET(RES!U$95,$E63,0)</f>
        <v>5.5332919126275275</v>
      </c>
      <c r="S63" s="126">
        <f ca="1">OFFSET(RES!V$95,$E63,0)</f>
        <v>5.762135858600681</v>
      </c>
      <c r="T63" s="203">
        <f ca="1">OFFSET(RES!W$95,$E63,0)</f>
        <v>5.9787977011892899</v>
      </c>
      <c r="U63" s="126">
        <f ca="1">OFFSET(RES!X$95,$E63,0)</f>
        <v>6.2381299054975541</v>
      </c>
      <c r="V63" s="126">
        <f ca="1">OFFSET(RES!Y$95,$E63,0)</f>
        <v>6.4959265054965947</v>
      </c>
      <c r="W63" s="126">
        <f ca="1">OFFSET(RES!Z$95,$E63,0)</f>
        <v>6.7513890456715355</v>
      </c>
      <c r="X63" s="126">
        <f ca="1">OFFSET(RES!AA$95,$E63,0)</f>
        <v>6.985295715899384</v>
      </c>
      <c r="Y63" s="205">
        <f ca="1">OFFSET(RES!AB$95,$E63,0)</f>
        <v>7.1520565735860613</v>
      </c>
      <c r="Z63" s="126">
        <f ca="1">OFFSET(RES!AC$95,$E63,0)</f>
        <v>7.3866697690153238</v>
      </c>
      <c r="AA63" s="126">
        <f ca="1">OFFSET(RES!AD$95,$E63,0)</f>
        <v>7.6152816221132174</v>
      </c>
      <c r="AB63" s="126">
        <f ca="1">OFFSET(RES!AE$95,$E63,0)</f>
        <v>7.8444129632305861</v>
      </c>
      <c r="AC63" s="126">
        <f ca="1">OFFSET(RES!AF$95,$E63,0)</f>
        <v>8.0485793248672373</v>
      </c>
      <c r="AD63" s="126">
        <f ca="1">OFFSET(RES!AG$95,$E63,0)</f>
        <v>8.24972182823978</v>
      </c>
      <c r="AE63" s="126">
        <f ca="1">OFFSET(RES!AH$95,$E63,0)</f>
        <v>8.476757911536362</v>
      </c>
      <c r="AF63" s="126">
        <f ca="1">OFFSET(RES!AI$95,$E63,0)</f>
        <v>8.7031869494030492</v>
      </c>
      <c r="AG63" s="126">
        <f ca="1">OFFSET(RES!AJ$95,$E63,0)</f>
        <v>8.9152551990597839</v>
      </c>
      <c r="AH63" s="126">
        <f ca="1">OFFSET(RES!AK$95,$E63,0)</f>
        <v>9.1268800054732129</v>
      </c>
      <c r="AI63" s="126">
        <f ca="1">OFFSET(RES!AL$95,$E63,0)</f>
        <v>9.3437882588362555</v>
      </c>
      <c r="AJ63" s="126">
        <f ca="1">OFFSET(RES!AM$95,$E63,0)</f>
        <v>10.49480522607421</v>
      </c>
      <c r="AK63" s="126">
        <f ca="1">OFFSET(RES!AN$95,$E63,0)</f>
        <v>11.510786894773934</v>
      </c>
      <c r="AL63" s="126">
        <f ca="1">OFFSET(RES!AO$95,$E63,0)</f>
        <v>11.510786894773934</v>
      </c>
      <c r="AM63" s="126">
        <f ca="1">OFFSET(RES!AP$95,$E63,0)</f>
        <v>11.510786894773934</v>
      </c>
      <c r="AQ63" s="4"/>
    </row>
    <row r="64" spans="1:43">
      <c r="A64" s="35" t="s">
        <v>364</v>
      </c>
      <c r="B64">
        <v>27.200595464100001</v>
      </c>
      <c r="E64" s="129">
        <f>MATCH(F64,RES!$D$96:$D$134,0)</f>
        <v>26</v>
      </c>
      <c r="F64" s="4" t="str">
        <f t="shared" si="0"/>
        <v>RHEL</v>
      </c>
      <c r="G64" s="126">
        <f ca="1">OFFSET(RES!J$95,$E64,0)</f>
        <v>29.155130644409116</v>
      </c>
      <c r="H64" s="126">
        <f ca="1">OFFSET(RES!K$95,$E64,0)</f>
        <v>29.929626969295743</v>
      </c>
      <c r="I64" s="126">
        <f ca="1">OFFSET(RES!L$95,$E64,0)</f>
        <v>30.70412329418237</v>
      </c>
      <c r="J64" s="126">
        <f ca="1">OFFSET(RES!M$95,$E64,0)</f>
        <v>31.478619619069001</v>
      </c>
      <c r="K64" s="126">
        <f ca="1">OFFSET(RES!N$95,$E64,0)</f>
        <v>32.253115943955628</v>
      </c>
      <c r="L64" s="126">
        <f ca="1">OFFSET(RES!O$95,$E64,0)</f>
        <v>33.027612268842255</v>
      </c>
      <c r="M64" s="126">
        <f ca="1">OFFSET(RES!P$95,$E64,0)</f>
        <v>34.248550627720562</v>
      </c>
      <c r="N64" s="126">
        <f ca="1">OFFSET(RES!Q$95,$E64,0)</f>
        <v>34.755017633641756</v>
      </c>
      <c r="O64" s="203">
        <f ca="1">OFFSET(RES!R$95,$E64,0)</f>
        <v>29.75433118927532</v>
      </c>
      <c r="P64" s="126">
        <f ca="1">OFFSET(RES!S$95,$E64,0)</f>
        <v>30.533666323137812</v>
      </c>
      <c r="Q64" s="126">
        <f ca="1">OFFSET(RES!T$95,$E64,0)</f>
        <v>31.628891726790076</v>
      </c>
      <c r="R64" s="126">
        <f ca="1">OFFSET(RES!U$95,$E64,0)</f>
        <v>32.869090764580896</v>
      </c>
      <c r="S64" s="126">
        <f ca="1">OFFSET(RES!V$95,$E64,0)</f>
        <v>34.2284790907147</v>
      </c>
      <c r="T64" s="203">
        <f ca="1">OFFSET(RES!W$95,$E64,0)</f>
        <v>35.515502779635646</v>
      </c>
      <c r="U64" s="126">
        <f ca="1">OFFSET(RES!X$95,$E64,0)</f>
        <v>37.055998726024185</v>
      </c>
      <c r="V64" s="126">
        <f ca="1">OFFSET(RES!Y$95,$E64,0)</f>
        <v>38.587372811824963</v>
      </c>
      <c r="W64" s="126">
        <f ca="1">OFFSET(RES!Z$95,$E64,0)</f>
        <v>40.104882018378504</v>
      </c>
      <c r="X64" s="126">
        <f ca="1">OFFSET(RES!AA$95,$E64,0)</f>
        <v>41.494344149702997</v>
      </c>
      <c r="Y64" s="205">
        <f ca="1">OFFSET(RES!AB$95,$E64,0)</f>
        <v>42.484943932587022</v>
      </c>
      <c r="Z64" s="126">
        <f ca="1">OFFSET(RES!AC$95,$E64,0)</f>
        <v>43.878602994299335</v>
      </c>
      <c r="AA64" s="126">
        <f ca="1">OFFSET(RES!AD$95,$E64,0)</f>
        <v>45.236612632682125</v>
      </c>
      <c r="AB64" s="126">
        <f ca="1">OFFSET(RES!AE$95,$E64,0)</f>
        <v>46.597708155405165</v>
      </c>
      <c r="AC64" s="126">
        <f ca="1">OFFSET(RES!AF$95,$E64,0)</f>
        <v>47.81050566865305</v>
      </c>
      <c r="AD64" s="126">
        <f ca="1">OFFSET(RES!AG$95,$E64,0)</f>
        <v>49.005340733269705</v>
      </c>
      <c r="AE64" s="126">
        <f ca="1">OFFSET(RES!AH$95,$E64,0)</f>
        <v>50.35398991833803</v>
      </c>
      <c r="AF64" s="126">
        <f ca="1">OFFSET(RES!AI$95,$E64,0)</f>
        <v>51.699033106894966</v>
      </c>
      <c r="AG64" s="126">
        <f ca="1">OFFSET(RES!AJ$95,$E64,0)</f>
        <v>52.958769744021531</v>
      </c>
      <c r="AH64" s="126">
        <f ca="1">OFFSET(RES!AK$95,$E64,0)</f>
        <v>54.215872221150157</v>
      </c>
      <c r="AI64" s="126">
        <f ca="1">OFFSET(RES!AL$95,$E64,0)</f>
        <v>55.504359649602314</v>
      </c>
      <c r="AJ64" s="126">
        <f ca="1">OFFSET(RES!AM$95,$E64,0)</f>
        <v>62.341678512425815</v>
      </c>
      <c r="AK64" s="126">
        <f ca="1">OFFSET(RES!AN$95,$E64,0)</f>
        <v>68.376855078374234</v>
      </c>
      <c r="AL64" s="126">
        <f ca="1">OFFSET(RES!AO$95,$E64,0)</f>
        <v>68.376855078374234</v>
      </c>
      <c r="AM64" s="126">
        <f ca="1">OFFSET(RES!AP$95,$E64,0)</f>
        <v>68.376855078374234</v>
      </c>
      <c r="AQ64" s="4"/>
    </row>
    <row r="65" spans="1:39">
      <c r="A65" s="35" t="s">
        <v>365</v>
      </c>
      <c r="B65">
        <v>11.63227160329</v>
      </c>
      <c r="E65" s="129">
        <f>MATCH(F65,RES!$D$96:$D$134,0)</f>
        <v>32</v>
      </c>
      <c r="F65" s="4" t="str">
        <f t="shared" si="0"/>
        <v>RHEO</v>
      </c>
      <c r="G65" s="126">
        <f ca="1">OFFSET(RES!J$95,$E65,0)</f>
        <v>11.690422995158354</v>
      </c>
      <c r="H65" s="126">
        <f ca="1">OFFSET(RES!K$95,$E65,0)</f>
        <v>12.004282116591277</v>
      </c>
      <c r="I65" s="126">
        <f ca="1">OFFSET(RES!L$95,$E65,0)</f>
        <v>12.3181412380242</v>
      </c>
      <c r="J65" s="126">
        <f ca="1">OFFSET(RES!M$95,$E65,0)</f>
        <v>12.632000359457125</v>
      </c>
      <c r="K65" s="126">
        <f ca="1">OFFSET(RES!N$95,$E65,0)</f>
        <v>12.945859480890048</v>
      </c>
      <c r="L65" s="126">
        <f ca="1">OFFSET(RES!O$95,$E65,0)</f>
        <v>13.259718602322971</v>
      </c>
      <c r="M65" s="126">
        <f ca="1">OFFSET(RES!P$95,$E65,0)</f>
        <v>13.749893276099831</v>
      </c>
      <c r="N65" s="126">
        <f ca="1">OFFSET(RES!Q$95,$E65,0)</f>
        <v>13.953226472735771</v>
      </c>
      <c r="O65" s="203">
        <f ca="1">OFFSET(RES!R$95,$E65,0)</f>
        <v>11.945582246716331</v>
      </c>
      <c r="P65" s="126">
        <f ca="1">OFFSET(RES!S$95,$E65,0)</f>
        <v>12.258464827745934</v>
      </c>
      <c r="Q65" s="126">
        <f ca="1">OFFSET(RES!T$95,$E65,0)</f>
        <v>12.698169052814752</v>
      </c>
      <c r="R65" s="126">
        <f ca="1">OFFSET(RES!U$95,$E65,0)</f>
        <v>13.19607638314549</v>
      </c>
      <c r="S65" s="126">
        <f ca="1">OFFSET(RES!V$95,$E65,0)</f>
        <v>13.741835081324881</v>
      </c>
      <c r="T65" s="203">
        <f ca="1">OFFSET(RES!W$95,$E65,0)</f>
        <v>14.258541278875674</v>
      </c>
      <c r="U65" s="126">
        <f ca="1">OFFSET(RES!X$95,$E65,0)</f>
        <v>14.877009928406276</v>
      </c>
      <c r="V65" s="126">
        <f ca="1">OFFSET(RES!Y$95,$E65,0)</f>
        <v>15.491816390566541</v>
      </c>
      <c r="W65" s="126">
        <f ca="1">OFFSET(RES!Z$95,$E65,0)</f>
        <v>16.101056467976463</v>
      </c>
      <c r="X65" s="126">
        <f ca="1">OFFSET(RES!AA$95,$E65,0)</f>
        <v>16.658889008820704</v>
      </c>
      <c r="Y65" s="205">
        <f ca="1">OFFSET(RES!AB$95,$E65,0)</f>
        <v>17.056588795945668</v>
      </c>
      <c r="Z65" s="126">
        <f ca="1">OFFSET(RES!AC$95,$E65,0)</f>
        <v>17.616106294076044</v>
      </c>
      <c r="AA65" s="126">
        <f ca="1">OFFSET(RES!AD$95,$E65,0)</f>
        <v>18.161311485345212</v>
      </c>
      <c r="AB65" s="126">
        <f ca="1">OFFSET(RES!AE$95,$E65,0)</f>
        <v>18.707755578102567</v>
      </c>
      <c r="AC65" s="126">
        <f ca="1">OFFSET(RES!AF$95,$E65,0)</f>
        <v>19.19466191624058</v>
      </c>
      <c r="AD65" s="126">
        <f ca="1">OFFSET(RES!AG$95,$E65,0)</f>
        <v>19.674356803174671</v>
      </c>
      <c r="AE65" s="126">
        <f ca="1">OFFSET(RES!AH$95,$E65,0)</f>
        <v>20.215804018362203</v>
      </c>
      <c r="AF65" s="126">
        <f ca="1">OFFSET(RES!AI$95,$E65,0)</f>
        <v>20.755803520689575</v>
      </c>
      <c r="AG65" s="126">
        <f ca="1">OFFSET(RES!AJ$95,$E65,0)</f>
        <v>21.261554683848679</v>
      </c>
      <c r="AH65" s="126">
        <f ca="1">OFFSET(RES!AK$95,$E65,0)</f>
        <v>21.766248300975032</v>
      </c>
      <c r="AI65" s="126">
        <f ca="1">OFFSET(RES!AL$95,$E65,0)</f>
        <v>22.283542151491257</v>
      </c>
      <c r="AJ65" s="126">
        <f ca="1">OFFSET(RES!AM$95,$E65,0)</f>
        <v>25.028546040280478</v>
      </c>
      <c r="AK65" s="126">
        <f ca="1">OFFSET(RES!AN$95,$E65,0)</f>
        <v>27.45151087129565</v>
      </c>
      <c r="AL65" s="126">
        <f ca="1">OFFSET(RES!AO$95,$E65,0)</f>
        <v>27.45151087129565</v>
      </c>
      <c r="AM65" s="126">
        <f ca="1">OFFSET(RES!AP$95,$E65,0)</f>
        <v>27.45151087129565</v>
      </c>
    </row>
    <row r="66" spans="1:39">
      <c r="A66" s="35" t="s">
        <v>366</v>
      </c>
      <c r="B66">
        <v>4.337948126733</v>
      </c>
      <c r="E66" s="129">
        <f>MATCH(F66,RES!$D$96:$D$134,0)</f>
        <v>31</v>
      </c>
      <c r="F66" s="4" t="str">
        <f t="shared" si="0"/>
        <v>RHER</v>
      </c>
      <c r="G66" s="126">
        <f ca="1">OFFSET(RES!J$95,$E66,0)</f>
        <v>5.2230494700907748</v>
      </c>
      <c r="H66" s="126">
        <f ca="1">OFFSET(RES!K$95,$E66,0)</f>
        <v>5.3632755096927909</v>
      </c>
      <c r="I66" s="126">
        <f ca="1">OFFSET(RES!L$95,$E66,0)</f>
        <v>5.5035015492948061</v>
      </c>
      <c r="J66" s="126">
        <f ca="1">OFFSET(RES!M$95,$E66,0)</f>
        <v>5.6437275888968221</v>
      </c>
      <c r="K66" s="126">
        <f ca="1">OFFSET(RES!N$95,$E66,0)</f>
        <v>5.7839536284988373</v>
      </c>
      <c r="L66" s="126">
        <f ca="1">OFFSET(RES!O$95,$E66,0)</f>
        <v>5.9241796681008534</v>
      </c>
      <c r="M66" s="126">
        <f ca="1">OFFSET(RES!P$95,$E66,0)</f>
        <v>6.1431800046312306</v>
      </c>
      <c r="N66" s="126">
        <f ca="1">OFFSET(RES!Q$95,$E66,0)</f>
        <v>6.2340252499556339</v>
      </c>
      <c r="O66" s="203">
        <f ca="1">OFFSET(RES!R$95,$E66,0)</f>
        <v>5.3370495703600813</v>
      </c>
      <c r="P66" s="126">
        <f ca="1">OFFSET(RES!S$95,$E66,0)</f>
        <v>5.4768393110498854</v>
      </c>
      <c r="Q66" s="126">
        <f ca="1">OFFSET(RES!T$95,$E66,0)</f>
        <v>5.6732904506445356</v>
      </c>
      <c r="R66" s="126">
        <f ca="1">OFFSET(RES!U$95,$E66,0)</f>
        <v>5.8957455849810199</v>
      </c>
      <c r="S66" s="126">
        <f ca="1">OFFSET(RES!V$95,$E66,0)</f>
        <v>6.1395797627951048</v>
      </c>
      <c r="T66" s="203">
        <f ca="1">OFFSET(RES!W$95,$E66,0)</f>
        <v>6.3704338587014719</v>
      </c>
      <c r="U66" s="126">
        <f ca="1">OFFSET(RES!X$95,$E66,0)</f>
        <v>6.646753402787807</v>
      </c>
      <c r="V66" s="126">
        <f ca="1">OFFSET(RES!Y$95,$E66,0)</f>
        <v>6.9214367540852306</v>
      </c>
      <c r="W66" s="126">
        <f ca="1">OFFSET(RES!Z$95,$E66,0)</f>
        <v>7.1936331549162222</v>
      </c>
      <c r="X66" s="126">
        <f ca="1">OFFSET(RES!AA$95,$E66,0)</f>
        <v>7.442861686515343</v>
      </c>
      <c r="Y66" s="205">
        <f ca="1">OFFSET(RES!AB$95,$E66,0)</f>
        <v>7.6205460751177521</v>
      </c>
      <c r="Z66" s="126">
        <f ca="1">OFFSET(RES!AC$95,$E66,0)</f>
        <v>7.8705274122624127</v>
      </c>
      <c r="AA66" s="126">
        <f ca="1">OFFSET(RES!AD$95,$E66,0)</f>
        <v>8.1141142941509923</v>
      </c>
      <c r="AB66" s="126">
        <f ca="1">OFFSET(RES!AE$95,$E66,0)</f>
        <v>8.3582546926885453</v>
      </c>
      <c r="AC66" s="126">
        <f ca="1">OFFSET(RES!AF$95,$E66,0)</f>
        <v>8.5757948015835641</v>
      </c>
      <c r="AD66" s="126">
        <f ca="1">OFFSET(RES!AG$95,$E66,0)</f>
        <v>8.7901129769005735</v>
      </c>
      <c r="AE66" s="126">
        <f ca="1">OFFSET(RES!AH$95,$E66,0)</f>
        <v>9.0320208695010891</v>
      </c>
      <c r="AF66" s="126">
        <f ca="1">OFFSET(RES!AI$95,$E66,0)</f>
        <v>9.2732819526670589</v>
      </c>
      <c r="AG66" s="126">
        <f ca="1">OFFSET(RES!AJ$95,$E66,0)</f>
        <v>9.4992415561672896</v>
      </c>
      <c r="AH66" s="126">
        <f ca="1">OFFSET(RES!AK$95,$E66,0)</f>
        <v>9.724728669044362</v>
      </c>
      <c r="AI66" s="126">
        <f ca="1">OFFSET(RES!AL$95,$E66,0)</f>
        <v>9.9558453166574523</v>
      </c>
      <c r="AJ66" s="126">
        <f ca="1">OFFSET(RES!AM$95,$E66,0)</f>
        <v>11.182258690465698</v>
      </c>
      <c r="AK66" s="126">
        <f ca="1">OFFSET(RES!AN$95,$E66,0)</f>
        <v>12.264791391115077</v>
      </c>
      <c r="AL66" s="126">
        <f ca="1">OFFSET(RES!AO$95,$E66,0)</f>
        <v>12.264791391115077</v>
      </c>
      <c r="AM66" s="126">
        <f ca="1">OFFSET(RES!AP$95,$E66,0)</f>
        <v>12.264791391115077</v>
      </c>
    </row>
    <row r="67" spans="1:39">
      <c r="A67" s="35" t="s">
        <v>521</v>
      </c>
      <c r="B67">
        <v>25.581294669590001</v>
      </c>
      <c r="E67" s="129">
        <f>MATCH(F67,RES!$D$96:$D$134,0)</f>
        <v>29</v>
      </c>
      <c r="F67" s="4" t="str">
        <f t="shared" si="0"/>
        <v>RHEWG</v>
      </c>
      <c r="G67" s="126">
        <f ca="1">OFFSET(RES!J$95,$E67,0)</f>
        <v>31.741961474336566</v>
      </c>
      <c r="H67" s="126">
        <f ca="1">OFFSET(RES!K$95,$E67,0)</f>
        <v>32.218961379660456</v>
      </c>
      <c r="I67" s="126">
        <f ca="1">OFFSET(RES!L$95,$E67,0)</f>
        <v>32.695961284984342</v>
      </c>
      <c r="J67" s="126">
        <f ca="1">OFFSET(RES!M$95,$E67,0)</f>
        <v>33.172961190308229</v>
      </c>
      <c r="K67" s="126">
        <f ca="1">OFFSET(RES!N$95,$E67,0)</f>
        <v>33.649961095632122</v>
      </c>
      <c r="L67" s="126">
        <f ca="1">OFFSET(RES!O$95,$E67,0)</f>
        <v>34.126961000956008</v>
      </c>
      <c r="M67" s="126">
        <f ca="1">OFFSET(RES!P$95,$E67,0)</f>
        <v>35.388539204637389</v>
      </c>
      <c r="N67" s="126">
        <f ca="1">OFFSET(RES!Q$95,$E67,0)</f>
        <v>35.911864342968663</v>
      </c>
      <c r="O67" s="203">
        <f ca="1">OFFSET(RES!R$95,$E67,0)</f>
        <v>30.744726316890429</v>
      </c>
      <c r="P67" s="126">
        <f ca="1">OFFSET(RES!S$95,$E67,0)</f>
        <v>31.711653395032034</v>
      </c>
      <c r="Q67" s="126">
        <f ca="1">OFFSET(RES!T$95,$E67,0)</f>
        <v>33.016582060783271</v>
      </c>
      <c r="R67" s="126">
        <f ca="1">OFFSET(RES!U$95,$E67,0)</f>
        <v>34.485209146866559</v>
      </c>
      <c r="S67" s="126">
        <f ca="1">OFFSET(RES!V$95,$E67,0)</f>
        <v>36.092648583032144</v>
      </c>
      <c r="T67" s="203">
        <f ca="1">OFFSET(RES!W$95,$E67,0)</f>
        <v>37.637792842954831</v>
      </c>
      <c r="U67" s="126">
        <f ca="1">OFFSET(RES!X$95,$E67,0)</f>
        <v>39.732347823418209</v>
      </c>
      <c r="V67" s="126">
        <f ca="1">OFFSET(RES!Y$95,$E67,0)</f>
        <v>41.855421356277539</v>
      </c>
      <c r="W67" s="126">
        <f ca="1">OFFSET(RES!Z$95,$E67,0)</f>
        <v>44.001468405068103</v>
      </c>
      <c r="X67" s="126">
        <f ca="1">OFFSET(RES!AA$95,$E67,0)</f>
        <v>46.043270659989204</v>
      </c>
      <c r="Y67" s="205">
        <f ca="1">OFFSET(RES!AB$95,$E67,0)</f>
        <v>47.672158193623467</v>
      </c>
      <c r="Z67" s="126">
        <f ca="1">OFFSET(RES!AC$95,$E67,0)</f>
        <v>49.673629676468515</v>
      </c>
      <c r="AA67" s="126">
        <f ca="1">OFFSET(RES!AD$95,$E67,0)</f>
        <v>51.662189174685643</v>
      </c>
      <c r="AB67" s="126">
        <f ca="1">OFFSET(RES!AE$95,$E67,0)</f>
        <v>53.681393734545672</v>
      </c>
      <c r="AC67" s="126">
        <f ca="1">OFFSET(RES!AF$95,$E67,0)</f>
        <v>55.555428808280006</v>
      </c>
      <c r="AD67" s="126">
        <f ca="1">OFFSET(RES!AG$95,$E67,0)</f>
        <v>57.432605821939468</v>
      </c>
      <c r="AE67" s="126">
        <f ca="1">OFFSET(RES!AH$95,$E67,0)</f>
        <v>59.515416966917918</v>
      </c>
      <c r="AF67" s="126">
        <f ca="1">OFFSET(RES!AI$95,$E67,0)</f>
        <v>61.620833413880192</v>
      </c>
      <c r="AG67" s="126">
        <f ca="1">OFFSET(RES!AJ$95,$E67,0)</f>
        <v>63.650552280233178</v>
      </c>
      <c r="AH67" s="126">
        <f ca="1">OFFSET(RES!AK$95,$E67,0)</f>
        <v>65.70220858786314</v>
      </c>
      <c r="AI67" s="126">
        <f ca="1">OFFSET(RES!AL$95,$E67,0)</f>
        <v>67.817289330470942</v>
      </c>
      <c r="AJ67" s="126">
        <f ca="1">OFFSET(RES!AM$95,$E67,0)</f>
        <v>76.948638588243313</v>
      </c>
      <c r="AK67" s="126">
        <f ca="1">OFFSET(RES!AN$95,$E67,0)</f>
        <v>85.250390435073456</v>
      </c>
      <c r="AL67" s="126">
        <f ca="1">OFFSET(RES!AO$95,$E67,0)</f>
        <v>85.250390435073456</v>
      </c>
      <c r="AM67" s="126">
        <f ca="1">OFFSET(RES!AP$95,$E67,0)</f>
        <v>85.250390435073456</v>
      </c>
    </row>
    <row r="68" spans="1:39">
      <c r="A68" s="35" t="s">
        <v>367</v>
      </c>
      <c r="B68">
        <v>14.738241842140001</v>
      </c>
      <c r="E68" s="129">
        <f>MATCH(F68,RES!$D$96:$D$134,0)</f>
        <v>7</v>
      </c>
      <c r="F68" s="4" t="str">
        <f t="shared" si="0"/>
        <v>RLEH</v>
      </c>
      <c r="G68" s="126">
        <f ca="1">OFFSET(RES!J$95,$E68,0)</f>
        <v>14.6766565883431</v>
      </c>
      <c r="H68" s="126">
        <f ca="1">OFFSET(RES!K$95,$E68,0)</f>
        <v>14.06071286343999</v>
      </c>
      <c r="I68" s="126">
        <f ca="1">OFFSET(RES!L$95,$E68,0)</f>
        <v>13.444769138536881</v>
      </c>
      <c r="J68" s="126">
        <f ca="1">OFFSET(RES!M$95,$E68,0)</f>
        <v>12.828825413633773</v>
      </c>
      <c r="K68" s="126">
        <f ca="1">OFFSET(RES!N$95,$E68,0)</f>
        <v>12.212881688730663</v>
      </c>
      <c r="L68" s="126">
        <f ca="1">OFFSET(RES!O$95,$E68,0)</f>
        <v>11.596937963827553</v>
      </c>
      <c r="M68" s="126">
        <f ca="1">OFFSET(RES!P$95,$E68,0)</f>
        <v>11.574729540883233</v>
      </c>
      <c r="N68" s="126">
        <f ca="1">OFFSET(RES!Q$95,$E68,0)</f>
        <v>11.683096844035036</v>
      </c>
      <c r="O68" s="203">
        <f ca="1">OFFSET(RES!R$95,$E68,0)</f>
        <v>12.156583663250711</v>
      </c>
      <c r="P68" s="126">
        <f ca="1">OFFSET(RES!S$95,$E68,0)</f>
        <v>13.187196775000475</v>
      </c>
      <c r="Q68" s="126">
        <f ca="1">OFFSET(RES!T$95,$E68,0)</f>
        <v>13.167107350652484</v>
      </c>
      <c r="R68" s="126">
        <f ca="1">OFFSET(RES!U$95,$E68,0)</f>
        <v>13.111911513572245</v>
      </c>
      <c r="S68" s="126">
        <f ca="1">OFFSET(RES!V$95,$E68,0)</f>
        <v>13.019601735405013</v>
      </c>
      <c r="T68" s="203">
        <f ca="1">OFFSET(RES!W$95,$E68,0)</f>
        <v>12.924473568193823</v>
      </c>
      <c r="U68" s="126">
        <f ca="1">OFFSET(RES!X$95,$E68,0)</f>
        <v>12.802537541200557</v>
      </c>
      <c r="V68" s="126">
        <f ca="1">OFFSET(RES!Y$95,$E68,0)</f>
        <v>12.649616757400606</v>
      </c>
      <c r="W68" s="126">
        <f ca="1">OFFSET(RES!Z$95,$E68,0)</f>
        <v>12.495571188388116</v>
      </c>
      <c r="X68" s="126">
        <f ca="1">OFFSET(RES!AA$95,$E68,0)</f>
        <v>12.358192580548739</v>
      </c>
      <c r="Y68" s="205">
        <f ca="1">OFFSET(RES!AB$95,$E68,0)</f>
        <v>12.278118323455077</v>
      </c>
      <c r="Z68" s="126">
        <f ca="1">OFFSET(RES!AC$95,$E68,0)</f>
        <v>12.180505515218833</v>
      </c>
      <c r="AA68" s="126">
        <f ca="1">OFFSET(RES!AD$95,$E68,0)</f>
        <v>12.040390392994471</v>
      </c>
      <c r="AB68" s="126">
        <f ca="1">OFFSET(RES!AE$95,$E68,0)</f>
        <v>11.90334810809455</v>
      </c>
      <c r="AC68" s="126">
        <f ca="1">OFFSET(RES!AF$95,$E68,0)</f>
        <v>11.781890287151597</v>
      </c>
      <c r="AD68" s="126">
        <f ca="1">OFFSET(RES!AG$95,$E68,0)</f>
        <v>11.670449895862784</v>
      </c>
      <c r="AE68" s="126">
        <f ca="1">OFFSET(RES!AH$95,$E68,0)</f>
        <v>11.538044276442596</v>
      </c>
      <c r="AF68" s="126">
        <f ca="1">OFFSET(RES!AI$95,$E68,0)</f>
        <v>11.389238797909822</v>
      </c>
      <c r="AG68" s="126">
        <f ca="1">OFFSET(RES!AJ$95,$E68,0)</f>
        <v>11.249337947668653</v>
      </c>
      <c r="AH68" s="126">
        <f ca="1">OFFSET(RES!AK$95,$E68,0)</f>
        <v>11.113324472555446</v>
      </c>
      <c r="AI68" s="126">
        <f ca="1">OFFSET(RES!AL$95,$E68,0)</f>
        <v>10.970284356059416</v>
      </c>
      <c r="AJ68" s="126">
        <f ca="1">OFFSET(RES!AM$95,$E68,0)</f>
        <v>10.118314874206119</v>
      </c>
      <c r="AK68" s="126">
        <f ca="1">OFFSET(RES!AN$95,$E68,0)</f>
        <v>9.3256488762356078</v>
      </c>
      <c r="AL68" s="126">
        <f ca="1">OFFSET(RES!AO$95,$E68,0)</f>
        <v>9.3256488762356078</v>
      </c>
      <c r="AM68" s="126">
        <f ca="1">OFFSET(RES!AP$95,$E68,0)</f>
        <v>9.3256488762356078</v>
      </c>
    </row>
    <row r="69" spans="1:39">
      <c r="A69" s="35" t="s">
        <v>368</v>
      </c>
      <c r="B69">
        <v>8.0953817121640004</v>
      </c>
      <c r="E69" s="129">
        <f>MATCH(F69,RES!$D$96:$D$134,0)</f>
        <v>6</v>
      </c>
      <c r="F69" s="4" t="str">
        <f t="shared" ref="F69:F131" si="1">A69</f>
        <v>RLEK</v>
      </c>
      <c r="G69" s="126">
        <f ca="1">OFFSET(RES!J$95,$E69,0)</f>
        <v>10.057139730159809</v>
      </c>
      <c r="H69" s="126">
        <f ca="1">OFFSET(RES!K$95,$E69,0)</f>
        <v>10.611604337611492</v>
      </c>
      <c r="I69" s="126">
        <f ca="1">OFFSET(RES!L$95,$E69,0)</f>
        <v>11.166068945063177</v>
      </c>
      <c r="J69" s="126">
        <f ca="1">OFFSET(RES!M$95,$E69,0)</f>
        <v>11.72053355251486</v>
      </c>
      <c r="K69" s="126">
        <f ca="1">OFFSET(RES!N$95,$E69,0)</f>
        <v>12.274998159966543</v>
      </c>
      <c r="L69" s="126">
        <f ca="1">OFFSET(RES!O$95,$E69,0)</f>
        <v>12.829462767418228</v>
      </c>
      <c r="M69" s="126">
        <f ca="1">OFFSET(RES!P$95,$E69,0)</f>
        <v>12.804894028999867</v>
      </c>
      <c r="N69" s="126">
        <f ca="1">OFFSET(RES!Q$95,$E69,0)</f>
        <v>12.92477863003232</v>
      </c>
      <c r="O69" s="203">
        <f ca="1">OFFSET(RES!R$95,$E69,0)</f>
        <v>13.448587719719463</v>
      </c>
      <c r="P69" s="126">
        <f ca="1">OFFSET(RES!S$95,$E69,0)</f>
        <v>14.588734591768665</v>
      </c>
      <c r="Q69" s="126">
        <f ca="1">OFFSET(RES!T$95,$E69,0)</f>
        <v>14.566510059526161</v>
      </c>
      <c r="R69" s="126">
        <f ca="1">OFFSET(RES!U$95,$E69,0)</f>
        <v>14.505447998234967</v>
      </c>
      <c r="S69" s="126">
        <f ca="1">OFFSET(RES!V$95,$E69,0)</f>
        <v>14.403327519039587</v>
      </c>
      <c r="T69" s="203">
        <f ca="1">OFFSET(RES!W$95,$E69,0)</f>
        <v>14.298089111869055</v>
      </c>
      <c r="U69" s="126">
        <f ca="1">OFFSET(RES!X$95,$E69,0)</f>
        <v>14.163193700408158</v>
      </c>
      <c r="V69" s="126">
        <f ca="1">OFFSET(RES!Y$95,$E69,0)</f>
        <v>13.99402046621088</v>
      </c>
      <c r="W69" s="126">
        <f ca="1">OFFSET(RES!Z$95,$E69,0)</f>
        <v>13.823602904411729</v>
      </c>
      <c r="X69" s="126">
        <f ca="1">OFFSET(RES!AA$95,$E69,0)</f>
        <v>13.671623671633862</v>
      </c>
      <c r="Y69" s="205">
        <f ca="1">OFFSET(RES!AB$95,$E69,0)</f>
        <v>13.583039107051716</v>
      </c>
      <c r="Z69" s="126">
        <f ca="1">OFFSET(RES!AC$95,$E69,0)</f>
        <v>13.475051990728753</v>
      </c>
      <c r="AA69" s="126">
        <f ca="1">OFFSET(RES!AD$95,$E69,0)</f>
        <v>13.32004540628925</v>
      </c>
      <c r="AB69" s="126">
        <f ca="1">OFFSET(RES!AE$95,$E69,0)</f>
        <v>13.168438240917713</v>
      </c>
      <c r="AC69" s="126">
        <f ca="1">OFFSET(RES!AF$95,$E69,0)</f>
        <v>13.034071859338393</v>
      </c>
      <c r="AD69" s="126">
        <f ca="1">OFFSET(RES!AG$95,$E69,0)</f>
        <v>12.910787561768997</v>
      </c>
      <c r="AE69" s="126">
        <f ca="1">OFFSET(RES!AH$95,$E69,0)</f>
        <v>12.764309847578689</v>
      </c>
      <c r="AF69" s="126">
        <f ca="1">OFFSET(RES!AI$95,$E69,0)</f>
        <v>12.599689294086138</v>
      </c>
      <c r="AG69" s="126">
        <f ca="1">OFFSET(RES!AJ$95,$E69,0)</f>
        <v>12.444919754497532</v>
      </c>
      <c r="AH69" s="126">
        <f ca="1">OFFSET(RES!AK$95,$E69,0)</f>
        <v>12.294450741015275</v>
      </c>
      <c r="AI69" s="126">
        <f ca="1">OFFSET(RES!AL$95,$E69,0)</f>
        <v>12.136208293348746</v>
      </c>
      <c r="AJ69" s="126">
        <f ca="1">OFFSET(RES!AM$95,$E69,0)</f>
        <v>11.193691330637845</v>
      </c>
      <c r="AK69" s="126">
        <f ca="1">OFFSET(RES!AN$95,$E69,0)</f>
        <v>10.316780637515137</v>
      </c>
      <c r="AL69" s="126">
        <f ca="1">OFFSET(RES!AO$95,$E69,0)</f>
        <v>10.316780637515137</v>
      </c>
      <c r="AM69" s="126">
        <f ca="1">OFFSET(RES!AP$95,$E69,0)</f>
        <v>10.316780637515137</v>
      </c>
    </row>
    <row r="70" spans="1:39">
      <c r="A70" s="35" t="s">
        <v>369</v>
      </c>
      <c r="B70">
        <v>8.4652619723960001</v>
      </c>
      <c r="E70" s="129">
        <f>MATCH(F70,RES!$D$96:$D$134,0)</f>
        <v>4</v>
      </c>
      <c r="F70" s="4" t="str">
        <f t="shared" si="1"/>
        <v>RLEL</v>
      </c>
      <c r="G70" s="126">
        <f ca="1">OFFSET(RES!J$95,$E70,0)</f>
        <v>10.675871970797223</v>
      </c>
      <c r="H70" s="126">
        <f ca="1">OFFSET(RES!K$95,$E70,0)</f>
        <v>12.571540561475462</v>
      </c>
      <c r="I70" s="126">
        <f ca="1">OFFSET(RES!L$95,$E70,0)</f>
        <v>14.467209152153703</v>
      </c>
      <c r="J70" s="126">
        <f ca="1">OFFSET(RES!M$95,$E70,0)</f>
        <v>16.362877742831945</v>
      </c>
      <c r="K70" s="126">
        <f ca="1">OFFSET(RES!N$95,$E70,0)</f>
        <v>18.258546333510182</v>
      </c>
      <c r="L70" s="126">
        <f ca="1">OFFSET(RES!O$95,$E70,0)</f>
        <v>20.154214924188423</v>
      </c>
      <c r="M70" s="126">
        <f ca="1">OFFSET(RES!P$95,$E70,0)</f>
        <v>20.115619104279475</v>
      </c>
      <c r="N70" s="126">
        <f ca="1">OFFSET(RES!Q$95,$E70,0)</f>
        <v>20.303949672683693</v>
      </c>
      <c r="O70" s="203">
        <f ca="1">OFFSET(RES!R$95,$E70,0)</f>
        <v>21.126818187459595</v>
      </c>
      <c r="P70" s="126">
        <f ca="1">OFFSET(RES!S$95,$E70,0)</f>
        <v>22.917911510773006</v>
      </c>
      <c r="Q70" s="126">
        <f ca="1">OFFSET(RES!T$95,$E70,0)</f>
        <v>22.882998279601509</v>
      </c>
      <c r="R70" s="126">
        <f ca="1">OFFSET(RES!U$95,$E70,0)</f>
        <v>22.787073927250443</v>
      </c>
      <c r="S70" s="126">
        <f ca="1">OFFSET(RES!V$95,$E70,0)</f>
        <v>22.626649588119761</v>
      </c>
      <c r="T70" s="203">
        <f ca="1">OFFSET(RES!W$95,$E70,0)</f>
        <v>22.461327195838408</v>
      </c>
      <c r="U70" s="126">
        <f ca="1">OFFSET(RES!X$95,$E70,0)</f>
        <v>22.249415663441727</v>
      </c>
      <c r="V70" s="126">
        <f ca="1">OFFSET(RES!Y$95,$E70,0)</f>
        <v>21.983655998891244</v>
      </c>
      <c r="W70" s="126">
        <f ca="1">OFFSET(RES!Z$95,$E70,0)</f>
        <v>21.715941580164461</v>
      </c>
      <c r="X70" s="126">
        <f ca="1">OFFSET(RES!AA$95,$E70,0)</f>
        <v>21.477192524420889</v>
      </c>
      <c r="Y70" s="205">
        <f ca="1">OFFSET(RES!AB$95,$E70,0)</f>
        <v>21.338032188098133</v>
      </c>
      <c r="Z70" s="126">
        <f ca="1">OFFSET(RES!AC$95,$E70,0)</f>
        <v>21.168391760367712</v>
      </c>
      <c r="AA70" s="126">
        <f ca="1">OFFSET(RES!AD$95,$E70,0)</f>
        <v>20.924886940712135</v>
      </c>
      <c r="AB70" s="126">
        <f ca="1">OFFSET(RES!AE$95,$E70,0)</f>
        <v>20.686722377601608</v>
      </c>
      <c r="AC70" s="126">
        <f ca="1">OFFSET(RES!AF$95,$E70,0)</f>
        <v>20.475641915229289</v>
      </c>
      <c r="AD70" s="126">
        <f ca="1">OFFSET(RES!AG$95,$E70,0)</f>
        <v>20.281970654395099</v>
      </c>
      <c r="AE70" s="126">
        <f ca="1">OFFSET(RES!AH$95,$E70,0)</f>
        <v>20.05186411081538</v>
      </c>
      <c r="AF70" s="126">
        <f ca="1">OFFSET(RES!AI$95,$E70,0)</f>
        <v>19.793256398538166</v>
      </c>
      <c r="AG70" s="126">
        <f ca="1">OFFSET(RES!AJ$95,$E70,0)</f>
        <v>19.550123960248687</v>
      </c>
      <c r="AH70" s="126">
        <f ca="1">OFFSET(RES!AK$95,$E70,0)</f>
        <v>19.313747356478999</v>
      </c>
      <c r="AI70" s="126">
        <f ca="1">OFFSET(RES!AL$95,$E70,0)</f>
        <v>19.065159215399518</v>
      </c>
      <c r="AJ70" s="126">
        <f ca="1">OFFSET(RES!AM$95,$E70,0)</f>
        <v>17.584529061157181</v>
      </c>
      <c r="AK70" s="126">
        <f ca="1">OFFSET(RES!AN$95,$E70,0)</f>
        <v>16.206961901961886</v>
      </c>
      <c r="AL70" s="126">
        <f ca="1">OFFSET(RES!AO$95,$E70,0)</f>
        <v>16.206961901961886</v>
      </c>
      <c r="AM70" s="126">
        <f ca="1">OFFSET(RES!AP$95,$E70,0)</f>
        <v>16.206961901961886</v>
      </c>
    </row>
    <row r="71" spans="1:39">
      <c r="A71" s="35" t="s">
        <v>370</v>
      </c>
      <c r="B71">
        <v>1.2001829018570001</v>
      </c>
      <c r="E71" s="129">
        <f>MATCH(F71,RES!$D$96:$D$134,0)</f>
        <v>11</v>
      </c>
      <c r="F71" s="4" t="str">
        <f t="shared" si="1"/>
        <v>RLEO</v>
      </c>
      <c r="G71" s="126">
        <f ca="1">OFFSET(RES!J$95,$E71,0)</f>
        <v>1.9876880086386437</v>
      </c>
      <c r="H71" s="126">
        <f ca="1">OFFSET(RES!K$95,$E71,0)</f>
        <v>2.1471472243624685</v>
      </c>
      <c r="I71" s="126">
        <f ca="1">OFFSET(RES!L$95,$E71,0)</f>
        <v>2.3066064400862931</v>
      </c>
      <c r="J71" s="126">
        <f ca="1">OFFSET(RES!M$95,$E71,0)</f>
        <v>2.4660656558101177</v>
      </c>
      <c r="K71" s="126">
        <f ca="1">OFFSET(RES!N$95,$E71,0)</f>
        <v>2.6255248715339423</v>
      </c>
      <c r="L71" s="126">
        <f ca="1">OFFSET(RES!O$95,$E71,0)</f>
        <v>2.7849840872577669</v>
      </c>
      <c r="M71" s="126">
        <f ca="1">OFFSET(RES!P$95,$E71,0)</f>
        <v>2.7796507738697032</v>
      </c>
      <c r="N71" s="126">
        <f ca="1">OFFSET(RES!Q$95,$E71,0)</f>
        <v>2.8056749895547544</v>
      </c>
      <c r="O71" s="203">
        <f ca="1">OFFSET(RES!R$95,$E71,0)</f>
        <v>2.9193820095590874</v>
      </c>
      <c r="P71" s="126">
        <f ca="1">OFFSET(RES!S$95,$E71,0)</f>
        <v>3.1668819207679753</v>
      </c>
      <c r="Q71" s="126">
        <f ca="1">OFFSET(RES!T$95,$E71,0)</f>
        <v>3.1620574811352178</v>
      </c>
      <c r="R71" s="126">
        <f ca="1">OFFSET(RES!U$95,$E71,0)</f>
        <v>3.1488022987387256</v>
      </c>
      <c r="S71" s="126">
        <f ca="1">OFFSET(RES!V$95,$E71,0)</f>
        <v>3.1266342692040405</v>
      </c>
      <c r="T71" s="203">
        <f ca="1">OFFSET(RES!W$95,$E71,0)</f>
        <v>3.103789408538276</v>
      </c>
      <c r="U71" s="126">
        <f ca="1">OFFSET(RES!X$95,$E71,0)</f>
        <v>3.0745066878840044</v>
      </c>
      <c r="V71" s="126">
        <f ca="1">OFFSET(RES!Y$95,$E71,0)</f>
        <v>3.0377830328276234</v>
      </c>
      <c r="W71" s="126">
        <f ca="1">OFFSET(RES!Z$95,$E71,0)</f>
        <v>3.0007892625970238</v>
      </c>
      <c r="X71" s="126">
        <f ca="1">OFFSET(RES!AA$95,$E71,0)</f>
        <v>2.9677980335367611</v>
      </c>
      <c r="Y71" s="205">
        <f ca="1">OFFSET(RES!AB$95,$E71,0)</f>
        <v>2.9485683426907445</v>
      </c>
      <c r="Z71" s="126">
        <f ca="1">OFFSET(RES!AC$95,$E71,0)</f>
        <v>2.9251267998888064</v>
      </c>
      <c r="AA71" s="126">
        <f ca="1">OFFSET(RES!AD$95,$E71,0)</f>
        <v>2.8914784017516282</v>
      </c>
      <c r="AB71" s="126">
        <f ca="1">OFFSET(RES!AE$95,$E71,0)</f>
        <v>2.8585679400488773</v>
      </c>
      <c r="AC71" s="126">
        <f ca="1">OFFSET(RES!AF$95,$E71,0)</f>
        <v>2.8294000597295899</v>
      </c>
      <c r="AD71" s="126">
        <f ca="1">OFFSET(RES!AG$95,$E71,0)</f>
        <v>2.8026378473779179</v>
      </c>
      <c r="AE71" s="126">
        <f ca="1">OFFSET(RES!AH$95,$E71,0)</f>
        <v>2.7708408726679634</v>
      </c>
      <c r="AF71" s="126">
        <f ca="1">OFFSET(RES!AI$95,$E71,0)</f>
        <v>2.7351055008738583</v>
      </c>
      <c r="AG71" s="126">
        <f ca="1">OFFSET(RES!AJ$95,$E71,0)</f>
        <v>2.7015085597734774</v>
      </c>
      <c r="AH71" s="126">
        <f ca="1">OFFSET(RES!AK$95,$E71,0)</f>
        <v>2.6688451649166258</v>
      </c>
      <c r="AI71" s="126">
        <f ca="1">OFFSET(RES!AL$95,$E71,0)</f>
        <v>2.6344943345919751</v>
      </c>
      <c r="AJ71" s="126">
        <f ca="1">OFFSET(RES!AM$95,$E71,0)</f>
        <v>2.429895374315433</v>
      </c>
      <c r="AK71" s="126">
        <f ca="1">OFFSET(RES!AN$95,$E71,0)</f>
        <v>2.2395380405309582</v>
      </c>
      <c r="AL71" s="126">
        <f ca="1">OFFSET(RES!AO$95,$E71,0)</f>
        <v>2.2395380405309582</v>
      </c>
      <c r="AM71" s="126">
        <f ca="1">OFFSET(RES!AP$95,$E71,0)</f>
        <v>2.2395380405309582</v>
      </c>
    </row>
    <row r="72" spans="1:39">
      <c r="A72" s="35" t="s">
        <v>371</v>
      </c>
      <c r="B72">
        <v>1.9088027674250001</v>
      </c>
      <c r="E72" s="129">
        <f>MATCH(F72,RES!$D$96:$D$134,0)</f>
        <v>10</v>
      </c>
      <c r="F72" s="4" t="str">
        <f t="shared" si="1"/>
        <v>RLER</v>
      </c>
      <c r="G72" s="126">
        <f ca="1">OFFSET(RES!J$95,$E72,0)</f>
        <v>1.4352211531349246</v>
      </c>
      <c r="H72" s="126">
        <f ca="1">OFFSET(RES!K$95,$E72,0)</f>
        <v>1.6892782081608682</v>
      </c>
      <c r="I72" s="126">
        <f ca="1">OFFSET(RES!L$95,$E72,0)</f>
        <v>1.9433352631868117</v>
      </c>
      <c r="J72" s="126">
        <f ca="1">OFFSET(RES!M$95,$E72,0)</f>
        <v>2.197392318212755</v>
      </c>
      <c r="K72" s="126">
        <f ca="1">OFFSET(RES!N$95,$E72,0)</f>
        <v>2.4514493732386988</v>
      </c>
      <c r="L72" s="126">
        <f ca="1">OFFSET(RES!O$95,$E72,0)</f>
        <v>2.7055064282646422</v>
      </c>
      <c r="M72" s="126">
        <f ca="1">OFFSET(RES!P$95,$E72,0)</f>
        <v>2.7003253165586991</v>
      </c>
      <c r="N72" s="126">
        <f ca="1">OFFSET(RES!Q$95,$E72,0)</f>
        <v>2.7256068552032446</v>
      </c>
      <c r="O72" s="203">
        <f ca="1">OFFSET(RES!R$95,$E72,0)</f>
        <v>2.8360689131259713</v>
      </c>
      <c r="P72" s="126">
        <f ca="1">OFFSET(RES!S$95,$E72,0)</f>
        <v>3.0765056911435824</v>
      </c>
      <c r="Q72" s="126">
        <f ca="1">OFFSET(RES!T$95,$E72,0)</f>
        <v>3.0718189309933468</v>
      </c>
      <c r="R72" s="126">
        <f ca="1">OFFSET(RES!U$95,$E72,0)</f>
        <v>3.0589420239597986</v>
      </c>
      <c r="S72" s="126">
        <f ca="1">OFFSET(RES!V$95,$E72,0)</f>
        <v>3.0374066239255724</v>
      </c>
      <c r="T72" s="203">
        <f ca="1">OFFSET(RES!W$95,$E72,0)</f>
        <v>3.0152137081143748</v>
      </c>
      <c r="U72" s="126">
        <f ca="1">OFFSET(RES!X$95,$E72,0)</f>
        <v>2.9867666554616545</v>
      </c>
      <c r="V72" s="126">
        <f ca="1">OFFSET(RES!Y$95,$E72,0)</f>
        <v>2.9510910172133071</v>
      </c>
      <c r="W72" s="126">
        <f ca="1">OFFSET(RES!Z$95,$E72,0)</f>
        <v>2.9151529723165468</v>
      </c>
      <c r="X72" s="126">
        <f ca="1">OFFSET(RES!AA$95,$E72,0)</f>
        <v>2.8831032443819145</v>
      </c>
      <c r="Y72" s="205">
        <f ca="1">OFFSET(RES!AB$95,$E72,0)</f>
        <v>2.8644223289556914</v>
      </c>
      <c r="Z72" s="126">
        <f ca="1">OFFSET(RES!AC$95,$E72,0)</f>
        <v>2.8416497590766543</v>
      </c>
      <c r="AA72" s="126">
        <f ca="1">OFFSET(RES!AD$95,$E72,0)</f>
        <v>2.8089616163050444</v>
      </c>
      <c r="AB72" s="126">
        <f ca="1">OFFSET(RES!AE$95,$E72,0)</f>
        <v>2.7769903507953648</v>
      </c>
      <c r="AC72" s="126">
        <f ca="1">OFFSET(RES!AF$95,$E72,0)</f>
        <v>2.7486548611730925</v>
      </c>
      <c r="AD72" s="126">
        <f ca="1">OFFSET(RES!AG$95,$E72,0)</f>
        <v>2.7226563867533242</v>
      </c>
      <c r="AE72" s="126">
        <f ca="1">OFFSET(RES!AH$95,$E72,0)</f>
        <v>2.691766831631357</v>
      </c>
      <c r="AF72" s="126">
        <f ca="1">OFFSET(RES!AI$95,$E72,0)</f>
        <v>2.6570512730945124</v>
      </c>
      <c r="AG72" s="126">
        <f ca="1">OFFSET(RES!AJ$95,$E72,0)</f>
        <v>2.6244131188827908</v>
      </c>
      <c r="AH72" s="126">
        <f ca="1">OFFSET(RES!AK$95,$E72,0)</f>
        <v>2.5926818694446037</v>
      </c>
      <c r="AI72" s="126">
        <f ca="1">OFFSET(RES!AL$95,$E72,0)</f>
        <v>2.5593113404405834</v>
      </c>
      <c r="AJ72" s="126">
        <f ca="1">OFFSET(RES!AM$95,$E72,0)</f>
        <v>2.3605512093586518</v>
      </c>
      <c r="AK72" s="126">
        <f ca="1">OFFSET(RES!AN$95,$E72,0)</f>
        <v>2.1756262783410669</v>
      </c>
      <c r="AL72" s="126">
        <f ca="1">OFFSET(RES!AO$95,$E72,0)</f>
        <v>2.1756262783410669</v>
      </c>
      <c r="AM72" s="126">
        <f ca="1">OFFSET(RES!AP$95,$E72,0)</f>
        <v>2.1756262783410669</v>
      </c>
    </row>
    <row r="73" spans="1:39">
      <c r="A73" s="35" t="s">
        <v>372</v>
      </c>
      <c r="B73">
        <v>7.6914136780069997</v>
      </c>
      <c r="E73" s="129">
        <f>MATCH(F73,RES!$D$96:$D$134,0)</f>
        <v>9</v>
      </c>
      <c r="F73" s="4" t="str">
        <f t="shared" si="1"/>
        <v>RLEW</v>
      </c>
      <c r="G73" s="126">
        <f ca="1">OFFSET(RES!J$95,$E73,0)</f>
        <v>5.6663373040102876</v>
      </c>
      <c r="H73" s="126">
        <f ca="1">OFFSET(RES!K$95,$E73,0)</f>
        <v>6.0182587332743145</v>
      </c>
      <c r="I73" s="126">
        <f ca="1">OFFSET(RES!L$95,$E73,0)</f>
        <v>6.3701801625383423</v>
      </c>
      <c r="J73" s="126">
        <f ca="1">OFFSET(RES!M$95,$E73,0)</f>
        <v>6.7221015918023692</v>
      </c>
      <c r="K73" s="126">
        <f ca="1">OFFSET(RES!N$95,$E73,0)</f>
        <v>7.074023021066397</v>
      </c>
      <c r="L73" s="126">
        <f ca="1">OFFSET(RES!O$95,$E73,0)</f>
        <v>7.4259444503304239</v>
      </c>
      <c r="M73" s="126">
        <f ca="1">OFFSET(RES!P$95,$E73,0)</f>
        <v>7.4117235830956094</v>
      </c>
      <c r="N73" s="126">
        <f ca="1">OFFSET(RES!Q$95,$E73,0)</f>
        <v>7.4811151393794724</v>
      </c>
      <c r="O73" s="203">
        <f ca="1">OFFSET(RES!R$95,$E73,0)</f>
        <v>7.7843061048245241</v>
      </c>
      <c r="P73" s="126">
        <f ca="1">OFFSET(RES!S$95,$E73,0)</f>
        <v>8.4442454561867155</v>
      </c>
      <c r="Q73" s="126">
        <f ca="1">OFFSET(RES!T$95,$E73,0)</f>
        <v>8.4313814614225286</v>
      </c>
      <c r="R73" s="126">
        <f ca="1">OFFSET(RES!U$95,$E73,0)</f>
        <v>8.3960375438017039</v>
      </c>
      <c r="S73" s="126">
        <f ca="1">OFFSET(RES!V$95,$E73,0)</f>
        <v>8.3369282093351131</v>
      </c>
      <c r="T73" s="203">
        <f ca="1">OFFSET(RES!W$95,$E73,0)</f>
        <v>8.2760141570589489</v>
      </c>
      <c r="U73" s="126">
        <f ca="1">OFFSET(RES!X$95,$E73,0)</f>
        <v>8.1979340495538189</v>
      </c>
      <c r="V73" s="126">
        <f ca="1">OFFSET(RES!Y$95,$E73,0)</f>
        <v>8.1000132665556297</v>
      </c>
      <c r="W73" s="126">
        <f ca="1">OFFSET(RES!Z$95,$E73,0)</f>
        <v>8.0013722423581743</v>
      </c>
      <c r="X73" s="126">
        <f ca="1">OFFSET(RES!AA$95,$E73,0)</f>
        <v>7.9134036843076805</v>
      </c>
      <c r="Y73" s="205">
        <f ca="1">OFFSET(RES!AB$95,$E73,0)</f>
        <v>7.8621292024630991</v>
      </c>
      <c r="Z73" s="126">
        <f ca="1">OFFSET(RES!AC$95,$E73,0)</f>
        <v>7.7996241434670033</v>
      </c>
      <c r="AA73" s="126">
        <f ca="1">OFFSET(RES!AD$95,$E73,0)</f>
        <v>7.7099032949520945</v>
      </c>
      <c r="AB73" s="126">
        <f ca="1">OFFSET(RES!AE$95,$E73,0)</f>
        <v>7.6221500968072551</v>
      </c>
      <c r="AC73" s="126">
        <f ca="1">OFFSET(RES!AF$95,$E73,0)</f>
        <v>7.5443762021642202</v>
      </c>
      <c r="AD73" s="126">
        <f ca="1">OFFSET(RES!AG$95,$E73,0)</f>
        <v>7.473016834905807</v>
      </c>
      <c r="AE73" s="126">
        <f ca="1">OFFSET(RES!AH$95,$E73,0)</f>
        <v>7.3882326636191475</v>
      </c>
      <c r="AF73" s="126">
        <f ca="1">OFFSET(RES!AI$95,$E73,0)</f>
        <v>7.2929470614251954</v>
      </c>
      <c r="AG73" s="126">
        <f ca="1">OFFSET(RES!AJ$95,$E73,0)</f>
        <v>7.2033634191150124</v>
      </c>
      <c r="AH73" s="126">
        <f ca="1">OFFSET(RES!AK$95,$E73,0)</f>
        <v>7.1162690055864157</v>
      </c>
      <c r="AI73" s="126">
        <f ca="1">OFFSET(RES!AL$95,$E73,0)</f>
        <v>7.0246751760271406</v>
      </c>
      <c r="AJ73" s="126">
        <f ca="1">OFFSET(RES!AM$95,$E73,0)</f>
        <v>6.4791278888593409</v>
      </c>
      <c r="AK73" s="126">
        <f ca="1">OFFSET(RES!AN$95,$E73,0)</f>
        <v>5.9715547961209898</v>
      </c>
      <c r="AL73" s="126">
        <f ca="1">OFFSET(RES!AO$95,$E73,0)</f>
        <v>5.9715547961209898</v>
      </c>
      <c r="AM73" s="126">
        <f ca="1">OFFSET(RES!AP$95,$E73,0)</f>
        <v>5.9715547961209898</v>
      </c>
    </row>
    <row r="74" spans="1:39">
      <c r="A74" s="35" t="s">
        <v>373</v>
      </c>
      <c r="B74">
        <v>0.1043575899953</v>
      </c>
      <c r="E74" s="129">
        <f>MATCH(F74,RES!$D$96:$D$134,0)</f>
        <v>5</v>
      </c>
      <c r="F74" s="4" t="str">
        <f t="shared" si="1"/>
        <v>RLNL</v>
      </c>
      <c r="G74" s="126">
        <f ca="1">OFFSET(RES!J$95,$E74,0)</f>
        <v>4.742986727829742E-2</v>
      </c>
      <c r="H74" s="126">
        <f ca="1">OFFSET(RES!K$95,$E74,0)</f>
        <v>4.5715902117421117E-2</v>
      </c>
      <c r="I74" s="126">
        <f ca="1">OFFSET(RES!L$95,$E74,0)</f>
        <v>4.4001936956544814E-2</v>
      </c>
      <c r="J74" s="126">
        <f ca="1">OFFSET(RES!M$95,$E74,0)</f>
        <v>4.2287971795668518E-2</v>
      </c>
      <c r="K74" s="126">
        <f ca="1">OFFSET(RES!N$95,$E74,0)</f>
        <v>4.0574006634792215E-2</v>
      </c>
      <c r="L74" s="126">
        <f ca="1">OFFSET(RES!O$95,$E74,0)</f>
        <v>3.8860041473915911E-2</v>
      </c>
      <c r="M74" s="126">
        <f ca="1">OFFSET(RES!P$95,$E74,0)</f>
        <v>3.8785623533647673E-2</v>
      </c>
      <c r="N74" s="126">
        <f ca="1">OFFSET(RES!Q$95,$E74,0)</f>
        <v>3.9148750240717303E-2</v>
      </c>
      <c r="O74" s="203">
        <f ca="1">OFFSET(RES!R$95,$E74,0)</f>
        <v>4.0735351590958625E-2</v>
      </c>
      <c r="P74" s="126">
        <f ca="1">OFFSET(RES!S$95,$E74,0)</f>
        <v>4.4188820807667187E-2</v>
      </c>
      <c r="Q74" s="126">
        <f ca="1">OFFSET(RES!T$95,$E74,0)</f>
        <v>4.412150339458927E-2</v>
      </c>
      <c r="R74" s="126">
        <f ca="1">OFFSET(RES!U$95,$E74,0)</f>
        <v>4.3936548320688225E-2</v>
      </c>
      <c r="S74" s="126">
        <f ca="1">OFFSET(RES!V$95,$E74,0)</f>
        <v>4.3627228583080289E-2</v>
      </c>
      <c r="T74" s="203">
        <f ca="1">OFFSET(RES!W$95,$E74,0)</f>
        <v>4.3308464739150551E-2</v>
      </c>
      <c r="U74" s="126">
        <f ca="1">OFFSET(RES!X$95,$E74,0)</f>
        <v>4.2899870756764623E-2</v>
      </c>
      <c r="V74" s="126">
        <f ca="1">OFFSET(RES!Y$95,$E74,0)</f>
        <v>4.2387450321368196E-2</v>
      </c>
      <c r="W74" s="126">
        <f ca="1">OFFSET(RES!Z$95,$E74,0)</f>
        <v>4.1871260856582736E-2</v>
      </c>
      <c r="X74" s="126">
        <f ca="1">OFFSET(RES!AA$95,$E74,0)</f>
        <v>4.1410920513733733E-2</v>
      </c>
      <c r="Y74" s="205">
        <f ca="1">OFFSET(RES!AB$95,$E74,0)</f>
        <v>4.114260063814601E-2</v>
      </c>
      <c r="Z74" s="126">
        <f ca="1">OFFSET(RES!AC$95,$E74,0)</f>
        <v>4.0815511040160964E-2</v>
      </c>
      <c r="AA74" s="126">
        <f ca="1">OFFSET(RES!AD$95,$E74,0)</f>
        <v>4.0346000943810974E-2</v>
      </c>
      <c r="AB74" s="126">
        <f ca="1">OFFSET(RES!AE$95,$E74,0)</f>
        <v>3.9886787581499127E-2</v>
      </c>
      <c r="AC74" s="126">
        <f ca="1">OFFSET(RES!AF$95,$E74,0)</f>
        <v>3.9479796014078791E-2</v>
      </c>
      <c r="AD74" s="126">
        <f ca="1">OFFSET(RES!AG$95,$E74,0)</f>
        <v>3.9106371732526166E-2</v>
      </c>
      <c r="AE74" s="126">
        <f ca="1">OFFSET(RES!AH$95,$E74,0)</f>
        <v>3.866269531741582E-2</v>
      </c>
      <c r="AF74" s="126">
        <f ca="1">OFFSET(RES!AI$95,$E74,0)</f>
        <v>3.8164064809486385E-2</v>
      </c>
      <c r="AG74" s="126">
        <f ca="1">OFFSET(RES!AJ$95,$E74,0)</f>
        <v>3.7695272714576053E-2</v>
      </c>
      <c r="AH74" s="126">
        <f ca="1">OFFSET(RES!AK$95,$E74,0)</f>
        <v>3.7239506778740508E-2</v>
      </c>
      <c r="AI74" s="126">
        <f ca="1">OFFSET(RES!AL$95,$E74,0)</f>
        <v>3.6760195353879276E-2</v>
      </c>
      <c r="AJ74" s="126">
        <f ca="1">OFFSET(RES!AM$95,$E74,0)</f>
        <v>3.3905340951570932E-2</v>
      </c>
      <c r="AK74" s="126">
        <f ca="1">OFFSET(RES!AN$95,$E74,0)</f>
        <v>3.1249205887972604E-2</v>
      </c>
      <c r="AL74" s="126">
        <f ca="1">OFFSET(RES!AO$95,$E74,0)</f>
        <v>3.1249205887972604E-2</v>
      </c>
      <c r="AM74" s="126">
        <f ca="1">OFFSET(RES!AP$95,$E74,0)</f>
        <v>3.1249205887972604E-2</v>
      </c>
    </row>
    <row r="75" spans="1:39">
      <c r="A75" s="35" t="s">
        <v>374</v>
      </c>
      <c r="B75">
        <v>12.72538201427</v>
      </c>
      <c r="E75" s="129">
        <f>MATCH(F75,RES!$D$96:$D$134,0)</f>
        <v>18</v>
      </c>
      <c r="F75" s="4" t="str">
        <f t="shared" si="1"/>
        <v>RMEH</v>
      </c>
      <c r="G75" s="126">
        <f ca="1">OFFSET(RES!J$95,$E75,0)</f>
        <v>13.162661948752438</v>
      </c>
      <c r="H75" s="126">
        <f ca="1">OFFSET(RES!K$95,$E75,0)</f>
        <v>13.134665662024011</v>
      </c>
      <c r="I75" s="126">
        <f ca="1">OFFSET(RES!L$95,$E75,0)</f>
        <v>13.106669375295583</v>
      </c>
      <c r="J75" s="126">
        <f ca="1">OFFSET(RES!M$95,$E75,0)</f>
        <v>13.078673088567156</v>
      </c>
      <c r="K75" s="126">
        <f ca="1">OFFSET(RES!N$95,$E75,0)</f>
        <v>13.050676801838728</v>
      </c>
      <c r="L75" s="126">
        <f ca="1">OFFSET(RES!O$95,$E75,0)</f>
        <v>13.0226805151103</v>
      </c>
      <c r="M75" s="126">
        <f ca="1">OFFSET(RES!P$95,$E75,0)</f>
        <v>13.374050837411678</v>
      </c>
      <c r="N75" s="126">
        <f ca="1">OFFSET(RES!Q$95,$E75,0)</f>
        <v>13.735474767731189</v>
      </c>
      <c r="O75" s="203">
        <f ca="1">OFFSET(RES!R$95,$E75,0)</f>
        <v>14.434256187090865</v>
      </c>
      <c r="P75" s="126">
        <f ca="1">OFFSET(RES!S$95,$E75,0)</f>
        <v>13.808824668458882</v>
      </c>
      <c r="Q75" s="126">
        <f ca="1">OFFSET(RES!T$95,$E75,0)</f>
        <v>14.067316747757923</v>
      </c>
      <c r="R75" s="126">
        <f ca="1">OFFSET(RES!U$95,$E75,0)</f>
        <v>14.304826631527213</v>
      </c>
      <c r="S75" s="126">
        <f ca="1">OFFSET(RES!V$95,$E75,0)</f>
        <v>14.558566550970626</v>
      </c>
      <c r="T75" s="203">
        <f ca="1">OFFSET(RES!W$95,$E75,0)</f>
        <v>14.829004301978982</v>
      </c>
      <c r="U75" s="126">
        <f ca="1">OFFSET(RES!X$95,$E75,0)</f>
        <v>15.057120504261869</v>
      </c>
      <c r="V75" s="126">
        <f ca="1">OFFSET(RES!Y$95,$E75,0)</f>
        <v>15.328710468281786</v>
      </c>
      <c r="W75" s="126">
        <f ca="1">OFFSET(RES!Z$95,$E75,0)</f>
        <v>15.595206749627014</v>
      </c>
      <c r="X75" s="126">
        <f ca="1">OFFSET(RES!AA$95,$E75,0)</f>
        <v>15.864575895743723</v>
      </c>
      <c r="Y75" s="205">
        <f ca="1">OFFSET(RES!AB$95,$E75,0)</f>
        <v>16.15082101524105</v>
      </c>
      <c r="Z75" s="126">
        <f ca="1">OFFSET(RES!AC$95,$E75,0)</f>
        <v>16.335693988369229</v>
      </c>
      <c r="AA75" s="126">
        <f ca="1">OFFSET(RES!AD$95,$E75,0)</f>
        <v>16.592804782899904</v>
      </c>
      <c r="AB75" s="126">
        <f ca="1">OFFSET(RES!AE$95,$E75,0)</f>
        <v>16.834491364984629</v>
      </c>
      <c r="AC75" s="126">
        <f ca="1">OFFSET(RES!AF$95,$E75,0)</f>
        <v>17.086398929772653</v>
      </c>
      <c r="AD75" s="126">
        <f ca="1">OFFSET(RES!AG$95,$E75,0)</f>
        <v>17.318133494943833</v>
      </c>
      <c r="AE75" s="126">
        <f ca="1">OFFSET(RES!AH$95,$E75,0)</f>
        <v>17.528980587355782</v>
      </c>
      <c r="AF75" s="126">
        <f ca="1">OFFSET(RES!AI$95,$E75,0)</f>
        <v>17.758633445355528</v>
      </c>
      <c r="AG75" s="126">
        <f ca="1">OFFSET(RES!AJ$95,$E75,0)</f>
        <v>17.989496872123929</v>
      </c>
      <c r="AH75" s="126">
        <f ca="1">OFFSET(RES!AK$95,$E75,0)</f>
        <v>18.205759905880186</v>
      </c>
      <c r="AI75" s="126">
        <f ca="1">OFFSET(RES!AL$95,$E75,0)</f>
        <v>18.415037311158567</v>
      </c>
      <c r="AJ75" s="126">
        <f ca="1">OFFSET(RES!AM$95,$E75,0)</f>
        <v>19.424069754460099</v>
      </c>
      <c r="AK75" s="126">
        <f ca="1">OFFSET(RES!AN$95,$E75,0)</f>
        <v>20.316612717356925</v>
      </c>
      <c r="AL75" s="126">
        <f ca="1">OFFSET(RES!AO$95,$E75,0)</f>
        <v>20.316612717356925</v>
      </c>
      <c r="AM75" s="126">
        <f ca="1">OFFSET(RES!AP$95,$E75,0)</f>
        <v>20.316612717356925</v>
      </c>
    </row>
    <row r="76" spans="1:39">
      <c r="A76" s="35" t="s">
        <v>375</v>
      </c>
      <c r="B76">
        <v>5.0035172999329998</v>
      </c>
      <c r="E76" s="129">
        <f>MATCH(F76,RES!$D$96:$D$134,0)</f>
        <v>17</v>
      </c>
      <c r="F76" s="4" t="str">
        <f t="shared" si="1"/>
        <v>RMEK</v>
      </c>
      <c r="G76" s="126">
        <f ca="1">OFFSET(RES!J$95,$E76,0)</f>
        <v>9.0463558635584818</v>
      </c>
      <c r="H76" s="126">
        <f ca="1">OFFSET(RES!K$95,$E76,0)</f>
        <v>8.9672336009921683</v>
      </c>
      <c r="I76" s="126">
        <f ca="1">OFFSET(RES!L$95,$E76,0)</f>
        <v>8.8881113384258565</v>
      </c>
      <c r="J76" s="126">
        <f ca="1">OFFSET(RES!M$95,$E76,0)</f>
        <v>8.808989075859543</v>
      </c>
      <c r="K76" s="126">
        <f ca="1">OFFSET(RES!N$95,$E76,0)</f>
        <v>8.7298668132932313</v>
      </c>
      <c r="L76" s="126">
        <f ca="1">OFFSET(RES!O$95,$E76,0)</f>
        <v>8.6507445507269178</v>
      </c>
      <c r="M76" s="126">
        <f ca="1">OFFSET(RES!P$95,$E76,0)</f>
        <v>8.8841538628427248</v>
      </c>
      <c r="N76" s="126">
        <f ca="1">OFFSET(RES!Q$95,$E76,0)</f>
        <v>9.124241615290158</v>
      </c>
      <c r="O76" s="203">
        <f ca="1">OFFSET(RES!R$95,$E76,0)</f>
        <v>9.5884301937215266</v>
      </c>
      <c r="P76" s="126">
        <f ca="1">OFFSET(RES!S$95,$E76,0)</f>
        <v>9.1729667032841551</v>
      </c>
      <c r="Q76" s="126">
        <f ca="1">OFFSET(RES!T$95,$E76,0)</f>
        <v>9.3446785827092569</v>
      </c>
      <c r="R76" s="126">
        <f ca="1">OFFSET(RES!U$95,$E76,0)</f>
        <v>9.5024523475172753</v>
      </c>
      <c r="S76" s="126">
        <f ca="1">OFFSET(RES!V$95,$E76,0)</f>
        <v>9.6710074482033495</v>
      </c>
      <c r="T76" s="203">
        <f ca="1">OFFSET(RES!W$95,$E76,0)</f>
        <v>9.8506546335990031</v>
      </c>
      <c r="U76" s="126">
        <f ca="1">OFFSET(RES!X$95,$E76,0)</f>
        <v>10.002188336014683</v>
      </c>
      <c r="V76" s="126">
        <f ca="1">OFFSET(RES!Y$95,$E76,0)</f>
        <v>10.182600916861716</v>
      </c>
      <c r="W76" s="126">
        <f ca="1">OFFSET(RES!Z$95,$E76,0)</f>
        <v>10.359629851186048</v>
      </c>
      <c r="X76" s="126">
        <f ca="1">OFFSET(RES!AA$95,$E76,0)</f>
        <v>10.538567180578356</v>
      </c>
      <c r="Y76" s="205">
        <f ca="1">OFFSET(RES!AB$95,$E76,0)</f>
        <v>10.728714931250002</v>
      </c>
      <c r="Z76" s="126">
        <f ca="1">OFFSET(RES!AC$95,$E76,0)</f>
        <v>10.851522894096792</v>
      </c>
      <c r="AA76" s="126">
        <f ca="1">OFFSET(RES!AD$95,$E76,0)</f>
        <v>11.022317209609527</v>
      </c>
      <c r="AB76" s="126">
        <f ca="1">OFFSET(RES!AE$95,$E76,0)</f>
        <v>11.182865483870522</v>
      </c>
      <c r="AC76" s="126">
        <f ca="1">OFFSET(RES!AF$95,$E76,0)</f>
        <v>11.350203382611749</v>
      </c>
      <c r="AD76" s="126">
        <f ca="1">OFFSET(RES!AG$95,$E76,0)</f>
        <v>11.504140701779152</v>
      </c>
      <c r="AE76" s="126">
        <f ca="1">OFFSET(RES!AH$95,$E76,0)</f>
        <v>11.644202829050331</v>
      </c>
      <c r="AF76" s="126">
        <f ca="1">OFFSET(RES!AI$95,$E76,0)</f>
        <v>11.796757305649447</v>
      </c>
      <c r="AG76" s="126">
        <f ca="1">OFFSET(RES!AJ$95,$E76,0)</f>
        <v>11.950115942434063</v>
      </c>
      <c r="AH76" s="126">
        <f ca="1">OFFSET(RES!AK$95,$E76,0)</f>
        <v>12.093775787165713</v>
      </c>
      <c r="AI76" s="126">
        <f ca="1">OFFSET(RES!AL$95,$E76,0)</f>
        <v>12.232795198046722</v>
      </c>
      <c r="AJ76" s="126">
        <f ca="1">OFFSET(RES!AM$95,$E76,0)</f>
        <v>12.903078240026383</v>
      </c>
      <c r="AK76" s="126">
        <f ca="1">OFFSET(RES!AN$95,$E76,0)</f>
        <v>13.49597930702334</v>
      </c>
      <c r="AL76" s="126">
        <f ca="1">OFFSET(RES!AO$95,$E76,0)</f>
        <v>13.49597930702334</v>
      </c>
      <c r="AM76" s="126">
        <f ca="1">OFFSET(RES!AP$95,$E76,0)</f>
        <v>13.49597930702334</v>
      </c>
    </row>
    <row r="77" spans="1:39">
      <c r="A77" s="35" t="s">
        <v>376</v>
      </c>
      <c r="B77">
        <v>15.793352715539999</v>
      </c>
      <c r="E77" s="129">
        <f>MATCH(F77,RES!$D$96:$D$134,0)</f>
        <v>15</v>
      </c>
      <c r="F77" s="4" t="str">
        <f t="shared" si="1"/>
        <v>RMEL</v>
      </c>
      <c r="G77" s="126">
        <f ca="1">OFFSET(RES!J$95,$E77,0)</f>
        <v>16.048370490489006</v>
      </c>
      <c r="H77" s="126">
        <f ca="1">OFFSET(RES!K$95,$E77,0)</f>
        <v>17.645895086824378</v>
      </c>
      <c r="I77" s="126">
        <f ca="1">OFFSET(RES!L$95,$E77,0)</f>
        <v>19.243419683159747</v>
      </c>
      <c r="J77" s="126">
        <f ca="1">OFFSET(RES!M$95,$E77,0)</f>
        <v>20.840944279495119</v>
      </c>
      <c r="K77" s="126">
        <f ca="1">OFFSET(RES!N$95,$E77,0)</f>
        <v>22.438468875830488</v>
      </c>
      <c r="L77" s="126">
        <f ca="1">OFFSET(RES!O$95,$E77,0)</f>
        <v>24.03599347216586</v>
      </c>
      <c r="M77" s="126">
        <f ca="1">OFFSET(RES!P$95,$E77,0)</f>
        <v>24.68451854066841</v>
      </c>
      <c r="N77" s="126">
        <f ca="1">OFFSET(RES!Q$95,$E77,0)</f>
        <v>25.35159957822934</v>
      </c>
      <c r="O77" s="203">
        <f ca="1">OFFSET(RES!R$95,$E77,0)</f>
        <v>26.641342163460667</v>
      </c>
      <c r="P77" s="126">
        <f ca="1">OFFSET(RES!S$95,$E77,0)</f>
        <v>25.486981670497457</v>
      </c>
      <c r="Q77" s="126">
        <f ca="1">OFFSET(RES!T$95,$E77,0)</f>
        <v>25.964081137341417</v>
      </c>
      <c r="R77" s="126">
        <f ca="1">OFFSET(RES!U$95,$E77,0)</f>
        <v>26.402453714264393</v>
      </c>
      <c r="S77" s="126">
        <f ca="1">OFFSET(RES!V$95,$E77,0)</f>
        <v>26.870782107968992</v>
      </c>
      <c r="T77" s="203">
        <f ca="1">OFFSET(RES!W$95,$E77,0)</f>
        <v>27.369929730482021</v>
      </c>
      <c r="U77" s="126">
        <f ca="1">OFFSET(RES!X$95,$E77,0)</f>
        <v>27.790964366370137</v>
      </c>
      <c r="V77" s="126">
        <f ca="1">OFFSET(RES!Y$95,$E77,0)</f>
        <v>28.2922386312739</v>
      </c>
      <c r="W77" s="126">
        <f ca="1">OFFSET(RES!Z$95,$E77,0)</f>
        <v>28.784111473530764</v>
      </c>
      <c r="X77" s="126">
        <f ca="1">OFFSET(RES!AA$95,$E77,0)</f>
        <v>29.281286769365721</v>
      </c>
      <c r="Y77" s="205">
        <f ca="1">OFFSET(RES!AB$95,$E77,0)</f>
        <v>29.809610090796664</v>
      </c>
      <c r="Z77" s="126">
        <f ca="1">OFFSET(RES!AC$95,$E77,0)</f>
        <v>30.15083059222361</v>
      </c>
      <c r="AA77" s="126">
        <f ca="1">OFFSET(RES!AD$95,$E77,0)</f>
        <v>30.625380618371612</v>
      </c>
      <c r="AB77" s="126">
        <f ca="1">OFFSET(RES!AE$95,$E77,0)</f>
        <v>31.071462137653153</v>
      </c>
      <c r="AC77" s="126">
        <f ca="1">OFFSET(RES!AF$95,$E77,0)</f>
        <v>31.536408549861349</v>
      </c>
      <c r="AD77" s="126">
        <f ca="1">OFFSET(RES!AG$95,$E77,0)</f>
        <v>31.964121607036237</v>
      </c>
      <c r="AE77" s="126">
        <f ca="1">OFFSET(RES!AH$95,$E77,0)</f>
        <v>32.353282604340784</v>
      </c>
      <c r="AF77" s="126">
        <f ca="1">OFFSET(RES!AI$95,$E77,0)</f>
        <v>32.777153449466816</v>
      </c>
      <c r="AG77" s="126">
        <f ca="1">OFFSET(RES!AJ$95,$E77,0)</f>
        <v>33.203258644348054</v>
      </c>
      <c r="AH77" s="126">
        <f ca="1">OFFSET(RES!AK$95,$E77,0)</f>
        <v>33.602415857919006</v>
      </c>
      <c r="AI77" s="126">
        <f ca="1">OFFSET(RES!AL$95,$E77,0)</f>
        <v>33.988679679818532</v>
      </c>
      <c r="AJ77" s="126">
        <f ca="1">OFFSET(RES!AM$95,$E77,0)</f>
        <v>35.851053343386347</v>
      </c>
      <c r="AK77" s="126">
        <f ca="1">OFFSET(RES!AN$95,$E77,0)</f>
        <v>37.498422086320915</v>
      </c>
      <c r="AL77" s="126">
        <f ca="1">OFFSET(RES!AO$95,$E77,0)</f>
        <v>37.498422086320915</v>
      </c>
      <c r="AM77" s="126">
        <f ca="1">OFFSET(RES!AP$95,$E77,0)</f>
        <v>37.498422086320915</v>
      </c>
    </row>
    <row r="78" spans="1:39">
      <c r="A78" s="35" t="s">
        <v>377</v>
      </c>
      <c r="B78">
        <v>8.1991938940679994</v>
      </c>
      <c r="E78" s="129">
        <f>MATCH(F78,RES!$D$96:$D$134,0)</f>
        <v>22</v>
      </c>
      <c r="F78" s="4" t="str">
        <f t="shared" si="1"/>
        <v>RMEO</v>
      </c>
      <c r="G78" s="126">
        <f ca="1">OFFSET(RES!J$95,$E78,0)</f>
        <v>5.817816552719238</v>
      </c>
      <c r="H78" s="126">
        <f ca="1">OFFSET(RES!K$95,$E78,0)</f>
        <v>6.4300655380120677</v>
      </c>
      <c r="I78" s="126">
        <f ca="1">OFFSET(RES!L$95,$E78,0)</f>
        <v>7.0423145233048983</v>
      </c>
      <c r="J78" s="126">
        <f ca="1">OFFSET(RES!M$95,$E78,0)</f>
        <v>7.6545635085977279</v>
      </c>
      <c r="K78" s="126">
        <f ca="1">OFFSET(RES!N$95,$E78,0)</f>
        <v>8.2668124938905585</v>
      </c>
      <c r="L78" s="126">
        <f ca="1">OFFSET(RES!O$95,$E78,0)</f>
        <v>8.8790614791833882</v>
      </c>
      <c r="M78" s="126">
        <f ca="1">OFFSET(RES!P$95,$E78,0)</f>
        <v>9.118631104657533</v>
      </c>
      <c r="N78" s="126">
        <f ca="1">OFFSET(RES!Q$95,$E78,0)</f>
        <v>9.3650554328618139</v>
      </c>
      <c r="O78" s="203">
        <f ca="1">OFFSET(RES!R$95,$E78,0)</f>
        <v>9.8414952238715401</v>
      </c>
      <c r="P78" s="126">
        <f ca="1">OFFSET(RES!S$95,$E78,0)</f>
        <v>9.4150665098668522</v>
      </c>
      <c r="Q78" s="126">
        <f ca="1">OFFSET(RES!T$95,$E78,0)</f>
        <v>9.5913103378034315</v>
      </c>
      <c r="R78" s="126">
        <f ca="1">OFFSET(RES!U$95,$E78,0)</f>
        <v>9.7532481859641305</v>
      </c>
      <c r="S78" s="126">
        <f ca="1">OFFSET(RES!V$95,$E78,0)</f>
        <v>9.9262519190931862</v>
      </c>
      <c r="T78" s="203">
        <f ca="1">OFFSET(RES!W$95,$E78,0)</f>
        <v>10.110640487537994</v>
      </c>
      <c r="U78" s="126">
        <f ca="1">OFFSET(RES!X$95,$E78,0)</f>
        <v>10.266173580906708</v>
      </c>
      <c r="V78" s="126">
        <f ca="1">OFFSET(RES!Y$95,$E78,0)</f>
        <v>10.451347745692829</v>
      </c>
      <c r="W78" s="126">
        <f ca="1">OFFSET(RES!Z$95,$E78,0)</f>
        <v>10.633048960223315</v>
      </c>
      <c r="X78" s="126">
        <f ca="1">OFFSET(RES!AA$95,$E78,0)</f>
        <v>10.816708937613548</v>
      </c>
      <c r="Y78" s="205">
        <f ca="1">OFFSET(RES!AB$95,$E78,0)</f>
        <v>11.011875210116658</v>
      </c>
      <c r="Z78" s="126">
        <f ca="1">OFFSET(RES!AC$95,$E78,0)</f>
        <v>11.137924412685967</v>
      </c>
      <c r="AA78" s="126">
        <f ca="1">OFFSET(RES!AD$95,$E78,0)</f>
        <v>11.313226459676269</v>
      </c>
      <c r="AB78" s="126">
        <f ca="1">OFFSET(RES!AE$95,$E78,0)</f>
        <v>11.478012044221172</v>
      </c>
      <c r="AC78" s="126">
        <f ca="1">OFFSET(RES!AF$95,$E78,0)</f>
        <v>11.649766450100129</v>
      </c>
      <c r="AD78" s="126">
        <f ca="1">OFFSET(RES!AG$95,$E78,0)</f>
        <v>11.807766598273872</v>
      </c>
      <c r="AE78" s="126">
        <f ca="1">OFFSET(RES!AH$95,$E78,0)</f>
        <v>11.951525350096166</v>
      </c>
      <c r="AF78" s="126">
        <f ca="1">OFFSET(RES!AI$95,$E78,0)</f>
        <v>12.108106158684992</v>
      </c>
      <c r="AG78" s="126">
        <f ca="1">OFFSET(RES!AJ$95,$E78,0)</f>
        <v>12.265512351457144</v>
      </c>
      <c r="AH78" s="126">
        <f ca="1">OFFSET(RES!AK$95,$E78,0)</f>
        <v>12.412963774393342</v>
      </c>
      <c r="AI78" s="126">
        <f ca="1">OFFSET(RES!AL$95,$E78,0)</f>
        <v>12.555652289673638</v>
      </c>
      <c r="AJ78" s="126">
        <f ca="1">OFFSET(RES!AM$95,$E78,0)</f>
        <v>13.243625943651361</v>
      </c>
      <c r="AK78" s="126">
        <f ca="1">OFFSET(RES!AN$95,$E78,0)</f>
        <v>13.85217529961368</v>
      </c>
      <c r="AL78" s="126">
        <f ca="1">OFFSET(RES!AO$95,$E78,0)</f>
        <v>13.85217529961368</v>
      </c>
      <c r="AM78" s="126">
        <f ca="1">OFFSET(RES!AP$95,$E78,0)</f>
        <v>13.85217529961368</v>
      </c>
    </row>
    <row r="79" spans="1:39">
      <c r="A79" s="35" t="s">
        <v>378</v>
      </c>
      <c r="B79">
        <v>3.5984677195130002</v>
      </c>
      <c r="E79" s="129">
        <f>MATCH(F79,RES!$D$96:$D$134,0)</f>
        <v>21</v>
      </c>
      <c r="F79" s="4" t="str">
        <f t="shared" si="1"/>
        <v>RMER</v>
      </c>
      <c r="G79" s="126">
        <f ca="1">OFFSET(RES!J$95,$E79,0)</f>
        <v>3.2555704876676663</v>
      </c>
      <c r="H79" s="126">
        <f ca="1">OFFSET(RES!K$95,$E79,0)</f>
        <v>3.548419543253142</v>
      </c>
      <c r="I79" s="126">
        <f ca="1">OFFSET(RES!L$95,$E79,0)</f>
        <v>3.8412685988386182</v>
      </c>
      <c r="J79" s="126">
        <f ca="1">OFFSET(RES!M$95,$E79,0)</f>
        <v>4.1341176544240943</v>
      </c>
      <c r="K79" s="126">
        <f ca="1">OFFSET(RES!N$95,$E79,0)</f>
        <v>4.4269667100095695</v>
      </c>
      <c r="L79" s="126">
        <f ca="1">OFFSET(RES!O$95,$E79,0)</f>
        <v>4.7198157655950457</v>
      </c>
      <c r="M79" s="126">
        <f ca="1">OFFSET(RES!P$95,$E79,0)</f>
        <v>4.8471630643970087</v>
      </c>
      <c r="N79" s="126">
        <f ca="1">OFFSET(RES!Q$95,$E79,0)</f>
        <v>4.9781540967275681</v>
      </c>
      <c r="O79" s="203">
        <f ca="1">OFFSET(RES!R$95,$E79,0)</f>
        <v>5.2314137506038847</v>
      </c>
      <c r="P79" s="126">
        <f ca="1">OFFSET(RES!S$95,$E79,0)</f>
        <v>5.0047383331647373</v>
      </c>
      <c r="Q79" s="126">
        <f ca="1">OFFSET(RES!T$95,$E79,0)</f>
        <v>5.0984237299416488</v>
      </c>
      <c r="R79" s="126">
        <f ca="1">OFFSET(RES!U$95,$E79,0)</f>
        <v>5.1845045404628189</v>
      </c>
      <c r="S79" s="126">
        <f ca="1">OFFSET(RES!V$95,$E79,0)</f>
        <v>5.2764676098754677</v>
      </c>
      <c r="T79" s="203">
        <f ca="1">OFFSET(RES!W$95,$E79,0)</f>
        <v>5.3744824816478554</v>
      </c>
      <c r="U79" s="126">
        <f ca="1">OFFSET(RES!X$95,$E79,0)</f>
        <v>5.4571587361004754</v>
      </c>
      <c r="V79" s="126">
        <f ca="1">OFFSET(RES!Y$95,$E79,0)</f>
        <v>5.5555912049360003</v>
      </c>
      <c r="W79" s="126">
        <f ca="1">OFFSET(RES!Z$95,$E79,0)</f>
        <v>5.6521775681433457</v>
      </c>
      <c r="X79" s="126">
        <f ca="1">OFFSET(RES!AA$95,$E79,0)</f>
        <v>5.7498051449798764</v>
      </c>
      <c r="Y79" s="205">
        <f ca="1">OFFSET(RES!AB$95,$E79,0)</f>
        <v>5.8535490881919152</v>
      </c>
      <c r="Z79" s="126">
        <f ca="1">OFFSET(RES!AC$95,$E79,0)</f>
        <v>5.9205526802857529</v>
      </c>
      <c r="AA79" s="126">
        <f ca="1">OFFSET(RES!AD$95,$E79,0)</f>
        <v>6.0137374574230327</v>
      </c>
      <c r="AB79" s="126">
        <f ca="1">OFFSET(RES!AE$95,$E79,0)</f>
        <v>6.1013320305320544</v>
      </c>
      <c r="AC79" s="126">
        <f ca="1">OFFSET(RES!AF$95,$E79,0)</f>
        <v>6.192630998849646</v>
      </c>
      <c r="AD79" s="126">
        <f ca="1">OFFSET(RES!AG$95,$E79,0)</f>
        <v>6.2766186581383128</v>
      </c>
      <c r="AE79" s="126">
        <f ca="1">OFFSET(RES!AH$95,$E79,0)</f>
        <v>6.3530360615861747</v>
      </c>
      <c r="AF79" s="126">
        <f ca="1">OFFSET(RES!AI$95,$E79,0)</f>
        <v>6.4362692468388945</v>
      </c>
      <c r="AG79" s="126">
        <f ca="1">OFFSET(RES!AJ$95,$E79,0)</f>
        <v>6.519941179057188</v>
      </c>
      <c r="AH79" s="126">
        <f ca="1">OFFSET(RES!AK$95,$E79,0)</f>
        <v>6.5983214844830833</v>
      </c>
      <c r="AI79" s="126">
        <f ca="1">OFFSET(RES!AL$95,$E79,0)</f>
        <v>6.6741699855401153</v>
      </c>
      <c r="AJ79" s="126">
        <f ca="1">OFFSET(RES!AM$95,$E79,0)</f>
        <v>7.0398740530218875</v>
      </c>
      <c r="AK79" s="126">
        <f ca="1">OFFSET(RES!AN$95,$E79,0)</f>
        <v>7.3633587874330102</v>
      </c>
      <c r="AL79" s="126">
        <f ca="1">OFFSET(RES!AO$95,$E79,0)</f>
        <v>7.3633587874330102</v>
      </c>
      <c r="AM79" s="126">
        <f ca="1">OFFSET(RES!AP$95,$E79,0)</f>
        <v>7.3633587874330102</v>
      </c>
    </row>
    <row r="80" spans="1:39">
      <c r="A80" s="35" t="s">
        <v>379</v>
      </c>
      <c r="B80">
        <v>16.347656033450001</v>
      </c>
      <c r="E80" s="129">
        <f>MATCH(F80,RES!$D$96:$D$134,0)</f>
        <v>20</v>
      </c>
      <c r="F80" s="4" t="str">
        <f t="shared" si="1"/>
        <v>RMEW</v>
      </c>
      <c r="G80" s="126">
        <f ca="1">OFFSET(RES!J$95,$E80,0)</f>
        <v>6.0852856077195092</v>
      </c>
      <c r="H80" s="126">
        <f ca="1">OFFSET(RES!K$95,$E80,0)</f>
        <v>5.9145223019360724</v>
      </c>
      <c r="I80" s="126">
        <f ca="1">OFFSET(RES!L$95,$E80,0)</f>
        <v>5.7437589961526347</v>
      </c>
      <c r="J80" s="126">
        <f ca="1">OFFSET(RES!M$95,$E80,0)</f>
        <v>5.572995690369198</v>
      </c>
      <c r="K80" s="126">
        <f ca="1">OFFSET(RES!N$95,$E80,0)</f>
        <v>5.4022323845857603</v>
      </c>
      <c r="L80" s="126">
        <f ca="1">OFFSET(RES!O$95,$E80,0)</f>
        <v>5.2314690788023235</v>
      </c>
      <c r="M80" s="126">
        <f ca="1">OFFSET(RES!P$95,$E80,0)</f>
        <v>5.3726215069983168</v>
      </c>
      <c r="N80" s="126">
        <f ca="1">OFFSET(RES!Q$95,$E80,0)</f>
        <v>5.5178126689570126</v>
      </c>
      <c r="O80" s="203">
        <f ca="1">OFFSET(RES!R$95,$E80,0)</f>
        <v>5.7985270260342725</v>
      </c>
      <c r="P80" s="126">
        <f ca="1">OFFSET(RES!S$95,$E80,0)</f>
        <v>5.5472787790366471</v>
      </c>
      <c r="Q80" s="126">
        <f ca="1">OFFSET(RES!T$95,$E80,0)</f>
        <v>5.6511201747000959</v>
      </c>
      <c r="R80" s="126">
        <f ca="1">OFFSET(RES!U$95,$E80,0)</f>
        <v>5.7465326062196489</v>
      </c>
      <c r="S80" s="126">
        <f ca="1">OFFSET(RES!V$95,$E80,0)</f>
        <v>5.8484649650059817</v>
      </c>
      <c r="T80" s="203">
        <f ca="1">OFFSET(RES!W$95,$E80,0)</f>
        <v>5.9571051739475642</v>
      </c>
      <c r="U80" s="126">
        <f ca="1">OFFSET(RES!X$95,$E80,0)</f>
        <v>6.0487439772824114</v>
      </c>
      <c r="V80" s="126">
        <f ca="1">OFFSET(RES!Y$95,$E80,0)</f>
        <v>6.1578470530458578</v>
      </c>
      <c r="W80" s="126">
        <f ca="1">OFFSET(RES!Z$95,$E80,0)</f>
        <v>6.2649038954413774</v>
      </c>
      <c r="X80" s="126">
        <f ca="1">OFFSET(RES!AA$95,$E80,0)</f>
        <v>6.373114824601303</v>
      </c>
      <c r="Y80" s="205">
        <f ca="1">OFFSET(RES!AB$95,$E80,0)</f>
        <v>6.4881051670174292</v>
      </c>
      <c r="Z80" s="126">
        <f ca="1">OFFSET(RES!AC$95,$E80,0)</f>
        <v>6.5623723074348055</v>
      </c>
      <c r="AA80" s="126">
        <f ca="1">OFFSET(RES!AD$95,$E80,0)</f>
        <v>6.6656588136078492</v>
      </c>
      <c r="AB80" s="126">
        <f ca="1">OFFSET(RES!AE$95,$E80,0)</f>
        <v>6.7627491076890554</v>
      </c>
      <c r="AC80" s="126">
        <f ca="1">OFFSET(RES!AF$95,$E80,0)</f>
        <v>6.8639453732640137</v>
      </c>
      <c r="AD80" s="126">
        <f ca="1">OFFSET(RES!AG$95,$E80,0)</f>
        <v>6.957037744744377</v>
      </c>
      <c r="AE80" s="126">
        <f ca="1">OFFSET(RES!AH$95,$E80,0)</f>
        <v>7.0417392040966682</v>
      </c>
      <c r="AF80" s="126">
        <f ca="1">OFFSET(RES!AI$95,$E80,0)</f>
        <v>7.1339953125138438</v>
      </c>
      <c r="AG80" s="126">
        <f ca="1">OFFSET(RES!AJ$95,$E80,0)</f>
        <v>7.2267377304180442</v>
      </c>
      <c r="AH80" s="126">
        <f ca="1">OFFSET(RES!AK$95,$E80,0)</f>
        <v>7.3136148808381218</v>
      </c>
      <c r="AI80" s="126">
        <f ca="1">OFFSET(RES!AL$95,$E80,0)</f>
        <v>7.3976857657327875</v>
      </c>
      <c r="AJ80" s="126">
        <f ca="1">OFFSET(RES!AM$95,$E80,0)</f>
        <v>7.8030341132189589</v>
      </c>
      <c r="AK80" s="126">
        <f ca="1">OFFSET(RES!AN$95,$E80,0)</f>
        <v>8.1615863257591901</v>
      </c>
      <c r="AL80" s="126">
        <f ca="1">OFFSET(RES!AO$95,$E80,0)</f>
        <v>8.1615863257591901</v>
      </c>
      <c r="AM80" s="126">
        <f ca="1">OFFSET(RES!AP$95,$E80,0)</f>
        <v>8.1615863257591901</v>
      </c>
    </row>
    <row r="81" spans="1:39" s="185" customFormat="1">
      <c r="A81" s="35" t="s">
        <v>544</v>
      </c>
      <c r="B81" s="185">
        <v>17.347656033450001</v>
      </c>
      <c r="E81" s="129">
        <f>MATCH(F81,RES!$D$96:$D$134,0)</f>
        <v>19</v>
      </c>
      <c r="F81" s="185" t="str">
        <f>A81</f>
        <v>RMEWG</v>
      </c>
      <c r="G81" s="126">
        <f ca="1">OFFSET(RES!J$95,$E81,0)</f>
        <v>8.7188816642673164</v>
      </c>
      <c r="H81" s="126">
        <f ca="1">OFFSET(RES!K$95,$E81,0)</f>
        <v>9.2321217736813583</v>
      </c>
      <c r="I81" s="126">
        <f ca="1">OFFSET(RES!L$95,$E81,0)</f>
        <v>9.7453618830953985</v>
      </c>
      <c r="J81" s="126">
        <f ca="1">OFFSET(RES!M$95,$E81,0)</f>
        <v>10.25860199250944</v>
      </c>
      <c r="K81" s="126">
        <f ca="1">OFFSET(RES!N$95,$E81,0)</f>
        <v>10.771842101923482</v>
      </c>
      <c r="L81" s="126">
        <f ca="1">OFFSET(RES!O$95,$E81,0)</f>
        <v>11.285082211337523</v>
      </c>
      <c r="M81" s="126">
        <f ca="1">OFFSET(RES!P$95,$E81,0)</f>
        <v>11.589569676049132</v>
      </c>
      <c r="N81" s="126">
        <f ca="1">OFFSET(RES!Q$95,$E81,0)</f>
        <v>11.902769309724233</v>
      </c>
      <c r="O81" s="203">
        <f ca="1">OFFSET(RES!R$95,$E81,0)</f>
        <v>12.508313287869065</v>
      </c>
      <c r="P81" s="126">
        <f ca="1">OFFSET(RES!S$95,$E81,0)</f>
        <v>11.966332234342174</v>
      </c>
      <c r="Q81" s="126">
        <f ca="1">OFFSET(RES!T$95,$E81,0)</f>
        <v>12.190334071942699</v>
      </c>
      <c r="R81" s="126">
        <f ca="1">OFFSET(RES!U$95,$E81,0)</f>
        <v>12.39615333943004</v>
      </c>
      <c r="S81" s="126">
        <f ca="1">OFFSET(RES!V$95,$E81,0)</f>
        <v>12.616037091311579</v>
      </c>
      <c r="T81" s="203">
        <f ca="1">OFFSET(RES!W$95,$E81,0)</f>
        <v>12.850390706117484</v>
      </c>
      <c r="U81" s="126">
        <f ca="1">OFFSET(RES!X$95,$E81,0)</f>
        <v>13.048069678085927</v>
      </c>
      <c r="V81" s="126">
        <f ca="1">OFFSET(RES!Y$95,$E81,0)</f>
        <v>13.283421767710081</v>
      </c>
      <c r="W81" s="126">
        <f ca="1">OFFSET(RES!Z$95,$E81,0)</f>
        <v>13.514359817715</v>
      </c>
      <c r="X81" s="126">
        <f ca="1">OFFSET(RES!AA$95,$E81,0)</f>
        <v>13.747787410106421</v>
      </c>
      <c r="Y81" s="205">
        <f ca="1">OFFSET(RES!AB$95,$E81,0)</f>
        <v>13.995839238021061</v>
      </c>
      <c r="Z81" s="126">
        <f ca="1">OFFSET(RES!AC$95,$E81,0)</f>
        <v>14.156044865271545</v>
      </c>
      <c r="AA81" s="126">
        <f ca="1">OFFSET(RES!AD$95,$E81,0)</f>
        <v>14.378849721025652</v>
      </c>
      <c r="AB81" s="126">
        <f ca="1">OFFSET(RES!AE$95,$E81,0)</f>
        <v>14.588288395731571</v>
      </c>
      <c r="AC81" s="126">
        <f ca="1">OFFSET(RES!AF$95,$E81,0)</f>
        <v>14.806584281512702</v>
      </c>
      <c r="AD81" s="126">
        <f ca="1">OFFSET(RES!AG$95,$E81,0)</f>
        <v>15.00739882319872</v>
      </c>
      <c r="AE81" s="126">
        <f ca="1">OFFSET(RES!AH$95,$E81,0)</f>
        <v>15.190112878813419</v>
      </c>
      <c r="AF81" s="126">
        <f ca="1">OFFSET(RES!AI$95,$E81,0)</f>
        <v>15.389123472645361</v>
      </c>
      <c r="AG81" s="126">
        <f ca="1">OFFSET(RES!AJ$95,$E81,0)</f>
        <v>15.589183110724447</v>
      </c>
      <c r="AH81" s="126">
        <f ca="1">OFFSET(RES!AK$95,$E81,0)</f>
        <v>15.776590466098085</v>
      </c>
      <c r="AI81" s="126">
        <f ca="1">OFFSET(RES!AL$95,$E81,0)</f>
        <v>15.957944275768961</v>
      </c>
      <c r="AJ81" s="126">
        <f ca="1">OFFSET(RES!AM$95,$E81,0)</f>
        <v>16.832342911545378</v>
      </c>
      <c r="AK81" s="126">
        <f ca="1">OFFSET(RES!AN$95,$E81,0)</f>
        <v>17.605795097656706</v>
      </c>
      <c r="AL81" s="126">
        <f ca="1">OFFSET(RES!AO$95,$E81,0)</f>
        <v>17.605795097656706</v>
      </c>
      <c r="AM81" s="126">
        <f ca="1">OFFSET(RES!AP$95,$E81,0)</f>
        <v>17.605795097656706</v>
      </c>
    </row>
    <row r="82" spans="1:39">
      <c r="A82" s="35" t="s">
        <v>380</v>
      </c>
      <c r="B82">
        <v>0.2282739655271</v>
      </c>
      <c r="E82" s="129">
        <f>MATCH(F82,RES!$D$96:$D$134,0)</f>
        <v>16</v>
      </c>
      <c r="F82" s="4" t="str">
        <f t="shared" si="1"/>
        <v>RMNL</v>
      </c>
      <c r="G82" s="126">
        <f ca="1">OFFSET(RES!J$95,$E82,0)</f>
        <v>3.3422499241462768E-2</v>
      </c>
      <c r="H82" s="126">
        <f ca="1">OFFSET(RES!K$95,$E82,0)</f>
        <v>4.0907833293435877E-2</v>
      </c>
      <c r="I82" s="126">
        <f ca="1">OFFSET(RES!L$95,$E82,0)</f>
        <v>4.8393167345408994E-2</v>
      </c>
      <c r="J82" s="126">
        <f ca="1">OFFSET(RES!M$95,$E82,0)</f>
        <v>5.5878501397382103E-2</v>
      </c>
      <c r="K82" s="126">
        <f ca="1">OFFSET(RES!N$95,$E82,0)</f>
        <v>6.3363835449355213E-2</v>
      </c>
      <c r="L82" s="126">
        <f ca="1">OFFSET(RES!O$95,$E82,0)</f>
        <v>7.084916950132833E-2</v>
      </c>
      <c r="M82" s="126">
        <f ca="1">OFFSET(RES!P$95,$E82,0)</f>
        <v>7.276078020955247E-2</v>
      </c>
      <c r="N82" s="126">
        <f ca="1">OFFSET(RES!Q$95,$E82,0)</f>
        <v>7.4727087013388427E-2</v>
      </c>
      <c r="O82" s="203">
        <f ca="1">OFFSET(RES!R$95,$E82,0)</f>
        <v>7.8528768484967801E-2</v>
      </c>
      <c r="P82" s="126">
        <f ca="1">OFFSET(RES!S$95,$E82,0)</f>
        <v>7.5126143071281598E-2</v>
      </c>
      <c r="Q82" s="126">
        <f ca="1">OFFSET(RES!T$95,$E82,0)</f>
        <v>7.6532454860913451E-2</v>
      </c>
      <c r="R82" s="126">
        <f ca="1">OFFSET(RES!U$95,$E82,0)</f>
        <v>7.782461418202144E-2</v>
      </c>
      <c r="S82" s="126">
        <f ca="1">OFFSET(RES!V$95,$E82,0)</f>
        <v>7.9205072110098584E-2</v>
      </c>
      <c r="T82" s="203">
        <f ca="1">OFFSET(RES!W$95,$E82,0)</f>
        <v>8.0676373662687331E-2</v>
      </c>
      <c r="U82" s="126">
        <f ca="1">OFFSET(RES!X$95,$E82,0)</f>
        <v>8.1917427181798619E-2</v>
      </c>
      <c r="V82" s="126">
        <f ca="1">OFFSET(RES!Y$95,$E82,0)</f>
        <v>8.3394997285233183E-2</v>
      </c>
      <c r="W82" s="126">
        <f ca="1">OFFSET(RES!Z$95,$E82,0)</f>
        <v>8.4844855491198842E-2</v>
      </c>
      <c r="X82" s="126">
        <f ca="1">OFFSET(RES!AA$95,$E82,0)</f>
        <v>8.631034335827098E-2</v>
      </c>
      <c r="Y82" s="205">
        <f ca="1">OFFSET(RES!AB$95,$E82,0)</f>
        <v>8.786764402050122E-2</v>
      </c>
      <c r="Z82" s="126">
        <f ca="1">OFFSET(RES!AC$95,$E82,0)</f>
        <v>8.8873435154989633E-2</v>
      </c>
      <c r="AA82" s="126">
        <f ca="1">OFFSET(RES!AD$95,$E82,0)</f>
        <v>9.0272232141615283E-2</v>
      </c>
      <c r="AB82" s="126">
        <f ca="1">OFFSET(RES!AE$95,$E82,0)</f>
        <v>9.1587114557754506E-2</v>
      </c>
      <c r="AC82" s="126">
        <f ca="1">OFFSET(RES!AF$95,$E82,0)</f>
        <v>9.295760366217698E-2</v>
      </c>
      <c r="AD82" s="126">
        <f ca="1">OFFSET(RES!AG$95,$E82,0)</f>
        <v>9.4218342683462145E-2</v>
      </c>
      <c r="AE82" s="126">
        <f ca="1">OFFSET(RES!AH$95,$E82,0)</f>
        <v>9.5365444570191485E-2</v>
      </c>
      <c r="AF82" s="126">
        <f ca="1">OFFSET(RES!AI$95,$E82,0)</f>
        <v>9.6614858179318225E-2</v>
      </c>
      <c r="AG82" s="126">
        <f ca="1">OFFSET(RES!AJ$95,$E82,0)</f>
        <v>9.7870857820543666E-2</v>
      </c>
      <c r="AH82" s="126">
        <f ca="1">OFFSET(RES!AK$95,$E82,0)</f>
        <v>9.9047424835121828E-2</v>
      </c>
      <c r="AI82" s="126">
        <f ca="1">OFFSET(RES!AL$95,$E82,0)</f>
        <v>0.1001859869262491</v>
      </c>
      <c r="AJ82" s="126">
        <f ca="1">OFFSET(RES!AM$95,$E82,0)</f>
        <v>0.10567557184886625</v>
      </c>
      <c r="AK82" s="126">
        <f ca="1">OFFSET(RES!AN$95,$E82,0)</f>
        <v>0.11053140222818962</v>
      </c>
      <c r="AL82" s="126">
        <f ca="1">OFFSET(RES!AO$95,$E82,0)</f>
        <v>0.11053140222818962</v>
      </c>
      <c r="AM82" s="126">
        <f ca="1">OFFSET(RES!AP$95,$E82,0)</f>
        <v>0.11053140222818962</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67.453729361457022</v>
      </c>
      <c r="Q84" s="24">
        <f ca="1">OFFSET(OtherTRA!T$46,$E84,0)</f>
        <v>68.820525293306204</v>
      </c>
      <c r="R84" s="24">
        <f ca="1">OFFSET(OtherTRA!U$46,$E84,0)</f>
        <v>70.187321225155387</v>
      </c>
      <c r="S84" s="24">
        <f ca="1">OFFSET(OtherTRA!V$46,$E84,0)</f>
        <v>71.554117157004569</v>
      </c>
      <c r="T84" s="24">
        <f ca="1">OFFSET(OtherTRA!W$46,$E84,0)</f>
        <v>72.920913088853752</v>
      </c>
      <c r="U84" s="24">
        <f ca="1">OFFSET(OtherTRA!X$46,$E84,0)</f>
        <v>74.287709020702934</v>
      </c>
      <c r="V84" s="24">
        <f ca="1">OFFSET(OtherTRA!Y$46,$E84,0)</f>
        <v>75.654504952552116</v>
      </c>
      <c r="W84" s="24">
        <f ca="1">OFFSET(OtherTRA!Z$46,$E84,0)</f>
        <v>77.021300884401299</v>
      </c>
      <c r="X84" s="24">
        <f ca="1">OFFSET(OtherTRA!AA$46,$E84,0)</f>
        <v>78.388096816250481</v>
      </c>
      <c r="Y84" s="24">
        <f ca="1">OFFSET(OtherTRA!AB$46,$E84,0)</f>
        <v>79.754892748099692</v>
      </c>
      <c r="Z84" s="24">
        <f ca="1">OFFSET(OtherTRA!AC$46,$E84,0)</f>
        <v>81.485455681681032</v>
      </c>
      <c r="AA84" s="24">
        <f ca="1">OFFSET(OtherTRA!AD$46,$E84,0)</f>
        <v>83.216018615262371</v>
      </c>
      <c r="AB84" s="24">
        <f ca="1">OFFSET(OtherTRA!AE$46,$E84,0)</f>
        <v>84.94658154884371</v>
      </c>
      <c r="AC84" s="24">
        <f ca="1">OFFSET(OtherTRA!AF$46,$E84,0)</f>
        <v>86.677144482425049</v>
      </c>
      <c r="AD84" s="24">
        <f ca="1">OFFSET(OtherTRA!AG$46,$E84,0)</f>
        <v>88.407707416006389</v>
      </c>
      <c r="AE84" s="24">
        <f ca="1">OFFSET(OtherTRA!AH$46,$E84,0)</f>
        <v>90.138270349587728</v>
      </c>
      <c r="AF84" s="24">
        <f ca="1">OFFSET(OtherTRA!AI$46,$E84,0)</f>
        <v>91.868833283169067</v>
      </c>
      <c r="AG84" s="24">
        <f ca="1">OFFSET(OtherTRA!AJ$46,$E84,0)</f>
        <v>93.599396216750407</v>
      </c>
      <c r="AH84" s="24">
        <f ca="1">OFFSET(OtherTRA!AK$46,$E84,0)</f>
        <v>95.329959150331746</v>
      </c>
      <c r="AI84" s="24">
        <f ca="1">OFFSET(OtherTRA!AL$46,$E84,0)</f>
        <v>97.060522083913071</v>
      </c>
      <c r="AJ84" s="24">
        <f ca="1">OFFSET(OtherTRA!AM$46,$E84,0)</f>
        <v>106.92747512368757</v>
      </c>
      <c r="AK84" s="24">
        <f ca="1">OFFSET(OtherTRA!AN$46,$E84,0)</f>
        <v>116.79442816346207</v>
      </c>
      <c r="AL84" s="24">
        <f ca="1">OFFSET(OtherTRA!AO$46,$E84,0)</f>
        <v>116.79442816346207</v>
      </c>
      <c r="AM84" s="24">
        <f ca="1">OFFSET(OtherTRA!AP$46,$E84,0)</f>
        <v>116.79442816346207</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22.484948912347601</v>
      </c>
      <c r="Q85" s="24">
        <f ca="1">OFFSET(OtherTRA!T$46,$E85,0)</f>
        <v>22.94055510331966</v>
      </c>
      <c r="R85" s="24">
        <f ca="1">OFFSET(OtherTRA!U$46,$E85,0)</f>
        <v>23.396161294291719</v>
      </c>
      <c r="S85" s="24">
        <f ca="1">OFFSET(OtherTRA!V$46,$E85,0)</f>
        <v>23.851767485263778</v>
      </c>
      <c r="T85" s="24">
        <f ca="1">OFFSET(OtherTRA!W$46,$E85,0)</f>
        <v>24.307373676235837</v>
      </c>
      <c r="U85" s="24">
        <f ca="1">OFFSET(OtherTRA!X$46,$E85,0)</f>
        <v>24.762979867207896</v>
      </c>
      <c r="V85" s="24">
        <f ca="1">OFFSET(OtherTRA!Y$46,$E85,0)</f>
        <v>25.218586058179955</v>
      </c>
      <c r="W85" s="24">
        <f ca="1">OFFSET(OtherTRA!Z$46,$E85,0)</f>
        <v>25.674192249152014</v>
      </c>
      <c r="X85" s="24">
        <f ca="1">OFFSET(OtherTRA!AA$46,$E85,0)</f>
        <v>26.129798440124073</v>
      </c>
      <c r="Y85" s="24">
        <f ca="1">OFFSET(OtherTRA!AB$46,$E85,0)</f>
        <v>26.585404631096118</v>
      </c>
      <c r="Z85" s="24">
        <f ca="1">OFFSET(OtherTRA!AC$46,$E85,0)</f>
        <v>27.16226849792055</v>
      </c>
      <c r="AA85" s="24">
        <f ca="1">OFFSET(OtherTRA!AD$46,$E85,0)</f>
        <v>27.739132364744982</v>
      </c>
      <c r="AB85" s="24">
        <f ca="1">OFFSET(OtherTRA!AE$46,$E85,0)</f>
        <v>28.315996231569414</v>
      </c>
      <c r="AC85" s="24">
        <f ca="1">OFFSET(OtherTRA!AF$46,$E85,0)</f>
        <v>28.892860098393847</v>
      </c>
      <c r="AD85" s="24">
        <f ca="1">OFFSET(OtherTRA!AG$46,$E85,0)</f>
        <v>29.469723965218279</v>
      </c>
      <c r="AE85" s="24">
        <f ca="1">OFFSET(OtherTRA!AH$46,$E85,0)</f>
        <v>30.046587832042711</v>
      </c>
      <c r="AF85" s="24">
        <f ca="1">OFFSET(OtherTRA!AI$46,$E85,0)</f>
        <v>30.623451698867143</v>
      </c>
      <c r="AG85" s="24">
        <f ca="1">OFFSET(OtherTRA!AJ$46,$E85,0)</f>
        <v>31.200315565691575</v>
      </c>
      <c r="AH85" s="24">
        <f ca="1">OFFSET(OtherTRA!AK$46,$E85,0)</f>
        <v>31.777179432516007</v>
      </c>
      <c r="AI85" s="24">
        <f ca="1">OFFSET(OtherTRA!AL$46,$E85,0)</f>
        <v>32.354043299340432</v>
      </c>
      <c r="AJ85" s="24">
        <f ca="1">OFFSET(OtherTRA!AM$46,$E85,0)</f>
        <v>35.64308212817992</v>
      </c>
      <c r="AK85" s="24">
        <f ca="1">OFFSET(OtherTRA!AN$46,$E85,0)</f>
        <v>38.932120957019407</v>
      </c>
      <c r="AL85" s="24">
        <f ca="1">OFFSET(OtherTRA!AO$46,$E85,0)</f>
        <v>38.932120957019407</v>
      </c>
      <c r="AM85" s="24">
        <f ca="1">OFFSET(OtherTRA!AP$46,$E85,0)</f>
        <v>38.932120957019407</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1.1957383686360379</v>
      </c>
      <c r="Q86" s="24">
        <f ca="1">OFFSET(OtherTRA!T$46,$E86,0)</f>
        <v>1.2199672786352169</v>
      </c>
      <c r="R86" s="24">
        <f ca="1">OFFSET(OtherTRA!U$46,$E86,0)</f>
        <v>1.244196188634396</v>
      </c>
      <c r="S86" s="24">
        <f ca="1">OFFSET(OtherTRA!V$46,$E86,0)</f>
        <v>1.268425098633575</v>
      </c>
      <c r="T86" s="24">
        <f ca="1">OFFSET(OtherTRA!W$46,$E86,0)</f>
        <v>1.292654008632754</v>
      </c>
      <c r="U86" s="24">
        <f ca="1">OFFSET(OtherTRA!X$46,$E86,0)</f>
        <v>1.3168829186319331</v>
      </c>
      <c r="V86" s="24">
        <f ca="1">OFFSET(OtherTRA!Y$46,$E86,0)</f>
        <v>1.3411118286311121</v>
      </c>
      <c r="W86" s="24">
        <f ca="1">OFFSET(OtherTRA!Z$46,$E86,0)</f>
        <v>1.3653407386302912</v>
      </c>
      <c r="X86" s="24">
        <f ca="1">OFFSET(OtherTRA!AA$46,$E86,0)</f>
        <v>1.3895696486294702</v>
      </c>
      <c r="Y86" s="24">
        <f ca="1">OFFSET(OtherTRA!AB$46,$E86,0)</f>
        <v>1.4137985586286488</v>
      </c>
      <c r="Z86" s="24">
        <f ca="1">OFFSET(OtherTRA!AC$46,$E86,0)</f>
        <v>1.444475891351559</v>
      </c>
      <c r="AA86" s="24">
        <f ca="1">OFFSET(OtherTRA!AD$46,$E86,0)</f>
        <v>1.4751532240744689</v>
      </c>
      <c r="AB86" s="24">
        <f ca="1">OFFSET(OtherTRA!AE$46,$E86,0)</f>
        <v>1.5058305567973789</v>
      </c>
      <c r="AC86" s="24">
        <f ca="1">OFFSET(OtherTRA!AF$46,$E86,0)</f>
        <v>1.5365078895202888</v>
      </c>
      <c r="AD86" s="24">
        <f ca="1">OFFSET(OtherTRA!AG$46,$E86,0)</f>
        <v>1.5671852222431988</v>
      </c>
      <c r="AE86" s="24">
        <f ca="1">OFFSET(OtherTRA!AH$46,$E86,0)</f>
        <v>1.5978625549661087</v>
      </c>
      <c r="AF86" s="24">
        <f ca="1">OFFSET(OtherTRA!AI$46,$E86,0)</f>
        <v>1.6285398876890187</v>
      </c>
      <c r="AG86" s="24">
        <f ca="1">OFFSET(OtherTRA!AJ$46,$E86,0)</f>
        <v>1.6592172204119287</v>
      </c>
      <c r="AH86" s="24">
        <f ca="1">OFFSET(OtherTRA!AK$46,$E86,0)</f>
        <v>1.6898945531348386</v>
      </c>
      <c r="AI86" s="24">
        <f ca="1">OFFSET(OtherTRA!AL$46,$E86,0)</f>
        <v>1.7205718858577495</v>
      </c>
      <c r="AJ86" s="24">
        <f ca="1">OFFSET(OtherTRA!AM$46,$E86,0)</f>
        <v>1.8954813303447415</v>
      </c>
      <c r="AK86" s="24">
        <f ca="1">OFFSET(OtherTRA!AN$46,$E86,0)</f>
        <v>2.0703907748317336</v>
      </c>
      <c r="AL86" s="24">
        <f ca="1">OFFSET(OtherTRA!AO$46,$E86,0)</f>
        <v>2.0703907748317336</v>
      </c>
      <c r="AM86" s="24">
        <f ca="1">OFFSET(OtherTRA!AP$46,$E86,0)</f>
        <v>2.0703907748317336</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46.157995886407633</v>
      </c>
      <c r="Q87" s="24">
        <f ca="1">OFFSET(FTRA!T$136,$E87,0)</f>
        <v>46.980227583643114</v>
      </c>
      <c r="R87" s="24">
        <f ca="1">OFFSET(FTRA!U$136,$E87,0)</f>
        <v>47.802459280878594</v>
      </c>
      <c r="S87" s="24">
        <f ca="1">OFFSET(FTRA!V$136,$E87,0)</f>
        <v>48.624690978114074</v>
      </c>
      <c r="T87" s="24">
        <f ca="1">OFFSET(FTRA!W$136,$E87,0)</f>
        <v>49.446922675349555</v>
      </c>
      <c r="U87" s="24">
        <f ca="1">OFFSET(FTRA!X$136,$E87,0)</f>
        <v>50.269154372585035</v>
      </c>
      <c r="V87" s="24">
        <f ca="1">OFFSET(FTRA!Y$136,$E87,0)</f>
        <v>51.091386069820516</v>
      </c>
      <c r="W87" s="24">
        <f ca="1">OFFSET(FTRA!Z$136,$E87,0)</f>
        <v>51.913617767055996</v>
      </c>
      <c r="X87" s="24">
        <f ca="1">OFFSET(FTRA!AA$136,$E87,0)</f>
        <v>52.735849464291476</v>
      </c>
      <c r="Y87" s="24">
        <f ca="1">OFFSET(FTRA!AB$136,$E87,0)</f>
        <v>53.558081161526964</v>
      </c>
      <c r="Z87" s="24">
        <f ca="1">OFFSET(FTRA!AC$136,$E87,0)</f>
        <v>54.710492758310615</v>
      </c>
      <c r="AA87" s="24">
        <f ca="1">OFFSET(FTRA!AD$136,$E87,0)</f>
        <v>55.862904355094265</v>
      </c>
      <c r="AB87" s="24">
        <f ca="1">OFFSET(FTRA!AE$136,$E87,0)</f>
        <v>57.015315951877916</v>
      </c>
      <c r="AC87" s="24">
        <f ca="1">OFFSET(FTRA!AF$136,$E87,0)</f>
        <v>58.167727548661567</v>
      </c>
      <c r="AD87" s="24">
        <f ca="1">OFFSET(FTRA!AG$136,$E87,0)</f>
        <v>59.320139145445218</v>
      </c>
      <c r="AE87" s="24">
        <f ca="1">OFFSET(FTRA!AH$136,$E87,0)</f>
        <v>60.472550742228869</v>
      </c>
      <c r="AF87" s="24">
        <f ca="1">OFFSET(FTRA!AI$136,$E87,0)</f>
        <v>61.624962339012519</v>
      </c>
      <c r="AG87" s="24">
        <f ca="1">OFFSET(FTRA!AJ$136,$E87,0)</f>
        <v>62.77737393579617</v>
      </c>
      <c r="AH87" s="24">
        <f ca="1">OFFSET(FTRA!AK$136,$E87,0)</f>
        <v>63.929785532579821</v>
      </c>
      <c r="AI87" s="24">
        <f ca="1">OFFSET(FTRA!AL$136,$E87,0)</f>
        <v>65.082197129363479</v>
      </c>
      <c r="AJ87" s="24">
        <f ca="1">OFFSET(FTRA!AM$136,$E87,0)</f>
        <v>72.712761650004396</v>
      </c>
      <c r="AK87" s="24">
        <f ca="1">OFFSET(FTRA!AN$136,$E87,0)</f>
        <v>80.343326170645369</v>
      </c>
      <c r="AL87" s="24">
        <f ca="1">OFFSET(FTRA!AO$136,$E87,0)</f>
        <v>80.343326170645369</v>
      </c>
      <c r="AM87" s="24">
        <f ca="1">OFFSET(FTRA!AP$136,$E87,0)</f>
        <v>80.343326170645369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3.5419892634131425</v>
      </c>
      <c r="Q88" s="24">
        <f ca="1">OFFSET(FTRA!T$136,$E88,0)</f>
        <v>3.6168916394516688</v>
      </c>
      <c r="R88" s="24">
        <f ca="1">OFFSET(FTRA!U$136,$E88,0)</f>
        <v>3.6917940154901951</v>
      </c>
      <c r="S88" s="24">
        <f ca="1">OFFSET(FTRA!V$136,$E88,0)</f>
        <v>3.7666963915287215</v>
      </c>
      <c r="T88" s="24">
        <f ca="1">OFFSET(FTRA!W$136,$E88,0)</f>
        <v>3.8415987675672478</v>
      </c>
      <c r="U88" s="24">
        <f ca="1">OFFSET(FTRA!X$136,$E88,0)</f>
        <v>3.9165011436057742</v>
      </c>
      <c r="V88" s="24">
        <f ca="1">OFFSET(FTRA!Y$136,$E88,0)</f>
        <v>3.9914035196443005</v>
      </c>
      <c r="W88" s="24">
        <f ca="1">OFFSET(FTRA!Z$136,$E88,0)</f>
        <v>4.0663058956828264</v>
      </c>
      <c r="X88" s="24">
        <f ca="1">OFFSET(FTRA!AA$136,$E88,0)</f>
        <v>4.1412082717213528</v>
      </c>
      <c r="Y88" s="24">
        <f ca="1">OFFSET(FTRA!AB$136,$E88,0)</f>
        <v>4.2161106477598791</v>
      </c>
      <c r="Z88" s="24">
        <f ca="1">OFFSET(FTRA!AC$136,$E88,0)</f>
        <v>4.3068288866965592</v>
      </c>
      <c r="AA88" s="24">
        <f ca="1">OFFSET(FTRA!AD$136,$E88,0)</f>
        <v>4.3975471256332392</v>
      </c>
      <c r="AB88" s="24">
        <f ca="1">OFFSET(FTRA!AE$136,$E88,0)</f>
        <v>4.4882653645699193</v>
      </c>
      <c r="AC88" s="24">
        <f ca="1">OFFSET(FTRA!AF$136,$E88,0)</f>
        <v>4.5789836035065994</v>
      </c>
      <c r="AD88" s="24">
        <f ca="1">OFFSET(FTRA!AG$136,$E88,0)</f>
        <v>4.6697018424432795</v>
      </c>
      <c r="AE88" s="24">
        <f ca="1">OFFSET(FTRA!AH$136,$E88,0)</f>
        <v>4.7604200813799595</v>
      </c>
      <c r="AF88" s="24">
        <f ca="1">OFFSET(FTRA!AI$136,$E88,0)</f>
        <v>4.8511383203166396</v>
      </c>
      <c r="AG88" s="24">
        <f ca="1">OFFSET(FTRA!AJ$136,$E88,0)</f>
        <v>4.9418565592533197</v>
      </c>
      <c r="AH88" s="24">
        <f ca="1">OFFSET(FTRA!AK$136,$E88,0)</f>
        <v>5.0325747981899998</v>
      </c>
      <c r="AI88" s="24">
        <f ca="1">OFFSET(FTRA!AL$136,$E88,0)</f>
        <v>5.1232930371266825</v>
      </c>
      <c r="AJ88" s="24">
        <f ca="1">OFFSET(FTRA!AM$136,$E88,0)</f>
        <v>5.7239737117547893</v>
      </c>
      <c r="AK88" s="24">
        <f ca="1">OFFSET(FTRA!AN$136,$E88,0)</f>
        <v>6.3246543863829006</v>
      </c>
      <c r="AL88" s="24">
        <f ca="1">OFFSET(FTRA!AO$136,$E88,0)</f>
        <v>6.3246543863829006</v>
      </c>
      <c r="AM88" s="24">
        <f ca="1">OFFSET(FTRA!AP$136,$E88,0)</f>
        <v>6.3246543863829006</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0.97294381289789855</v>
      </c>
      <c r="Q89" s="24">
        <f ca="1">OFFSET(FTRA!T$136,$E89,0)</f>
        <v>0.99351863622974879</v>
      </c>
      <c r="R89" s="24">
        <f ca="1">OFFSET(FTRA!U$136,$E89,0)</f>
        <v>1.0140934595615991</v>
      </c>
      <c r="S89" s="24">
        <f ca="1">OFFSET(FTRA!V$136,$E89,0)</f>
        <v>1.0346682828934495</v>
      </c>
      <c r="T89" s="24">
        <f ca="1">OFFSET(FTRA!W$136,$E89,0)</f>
        <v>1.0552431062252998</v>
      </c>
      <c r="U89" s="24">
        <f ca="1">OFFSET(FTRA!X$136,$E89,0)</f>
        <v>1.0758179295571502</v>
      </c>
      <c r="V89" s="24">
        <f ca="1">OFFSET(FTRA!Y$136,$E89,0)</f>
        <v>1.0963927528890005</v>
      </c>
      <c r="W89" s="24">
        <f ca="1">OFFSET(FTRA!Z$136,$E89,0)</f>
        <v>1.1169675762208509</v>
      </c>
      <c r="X89" s="24">
        <f ca="1">OFFSET(FTRA!AA$136,$E89,0)</f>
        <v>1.1375423995527012</v>
      </c>
      <c r="Y89" s="24">
        <f ca="1">OFFSET(FTRA!AB$136,$E89,0)</f>
        <v>1.1581172228845511</v>
      </c>
      <c r="Z89" s="24">
        <f ca="1">OFFSET(FTRA!AC$136,$E89,0)</f>
        <v>1.1830364822968125</v>
      </c>
      <c r="AA89" s="24">
        <f ca="1">OFFSET(FTRA!AD$136,$E89,0)</f>
        <v>1.2079557417090738</v>
      </c>
      <c r="AB89" s="24">
        <f ca="1">OFFSET(FTRA!AE$136,$E89,0)</f>
        <v>1.2328750011213352</v>
      </c>
      <c r="AC89" s="24">
        <f ca="1">OFFSET(FTRA!AF$136,$E89,0)</f>
        <v>1.2577942605335966</v>
      </c>
      <c r="AD89" s="24">
        <f ca="1">OFFSET(FTRA!AG$136,$E89,0)</f>
        <v>1.2827135199458579</v>
      </c>
      <c r="AE89" s="24">
        <f ca="1">OFFSET(FTRA!AH$136,$E89,0)</f>
        <v>1.3076327793581193</v>
      </c>
      <c r="AF89" s="24">
        <f ca="1">OFFSET(FTRA!AI$136,$E89,0)</f>
        <v>1.3325520387703806</v>
      </c>
      <c r="AG89" s="24">
        <f ca="1">OFFSET(FTRA!AJ$136,$E89,0)</f>
        <v>1.357471298182642</v>
      </c>
      <c r="AH89" s="24">
        <f ca="1">OFFSET(FTRA!AK$136,$E89,0)</f>
        <v>1.3823905575949034</v>
      </c>
      <c r="AI89" s="24">
        <f ca="1">OFFSET(FTRA!AL$136,$E89,0)</f>
        <v>1.4073098170071641</v>
      </c>
      <c r="AJ89" s="24">
        <f ca="1">OFFSET(FTRA!AM$136,$E89,0)</f>
        <v>1.5723099066301305</v>
      </c>
      <c r="AK89" s="24">
        <f ca="1">OFFSET(FTRA!AN$136,$E89,0)</f>
        <v>1.7373099962530976</v>
      </c>
      <c r="AL89" s="24">
        <f ca="1">OFFSET(FTRA!AO$136,$E89,0)</f>
        <v>1.7373099962530976</v>
      </c>
      <c r="AM89" s="24">
        <f ca="1">OFFSET(FTRA!AP$136,$E89,0)</f>
        <v>1.7373099962530976</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3.2004236635204188</v>
      </c>
      <c r="Q90" s="24">
        <f ca="1">OFFSET(FTRA!T$136,$E90,0)</f>
        <v>3.2681029586565664</v>
      </c>
      <c r="R90" s="24">
        <f ca="1">OFFSET(FTRA!U$136,$E90,0)</f>
        <v>3.335782253792714</v>
      </c>
      <c r="S90" s="24">
        <f ca="1">OFFSET(FTRA!V$136,$E90,0)</f>
        <v>3.4034615489288615</v>
      </c>
      <c r="T90" s="24">
        <f ca="1">OFFSET(FTRA!W$136,$E90,0)</f>
        <v>3.4711408440650091</v>
      </c>
      <c r="U90" s="24">
        <f ca="1">OFFSET(FTRA!X$136,$E90,0)</f>
        <v>3.5388201392011567</v>
      </c>
      <c r="V90" s="24">
        <f ca="1">OFFSET(FTRA!Y$136,$E90,0)</f>
        <v>3.6064994343373042</v>
      </c>
      <c r="W90" s="24">
        <f ca="1">OFFSET(FTRA!Z$136,$E90,0)</f>
        <v>3.6741787294734518</v>
      </c>
      <c r="X90" s="24">
        <f ca="1">OFFSET(FTRA!AA$136,$E90,0)</f>
        <v>3.7418580246095994</v>
      </c>
      <c r="Y90" s="24">
        <f ca="1">OFFSET(FTRA!AB$136,$E90,0)</f>
        <v>3.8095373197457469</v>
      </c>
      <c r="Z90" s="24">
        <f ca="1">OFFSET(FTRA!AC$136,$E90,0)</f>
        <v>3.8915073024345359</v>
      </c>
      <c r="AA90" s="24">
        <f ca="1">OFFSET(FTRA!AD$136,$E90,0)</f>
        <v>3.9734772851233249</v>
      </c>
      <c r="AB90" s="24">
        <f ca="1">OFFSET(FTRA!AE$136,$E90,0)</f>
        <v>4.0554472678121138</v>
      </c>
      <c r="AC90" s="24">
        <f ca="1">OFFSET(FTRA!AF$136,$E90,0)</f>
        <v>4.1374172505009028</v>
      </c>
      <c r="AD90" s="24">
        <f ca="1">OFFSET(FTRA!AG$136,$E90,0)</f>
        <v>4.2193872331896918</v>
      </c>
      <c r="AE90" s="24">
        <f ca="1">OFFSET(FTRA!AH$136,$E90,0)</f>
        <v>4.3013572158784807</v>
      </c>
      <c r="AF90" s="24">
        <f ca="1">OFFSET(FTRA!AI$136,$E90,0)</f>
        <v>4.3833271985672697</v>
      </c>
      <c r="AG90" s="24">
        <f ca="1">OFFSET(FTRA!AJ$136,$E90,0)</f>
        <v>4.4652971812560587</v>
      </c>
      <c r="AH90" s="24">
        <f ca="1">OFFSET(FTRA!AK$136,$E90,0)</f>
        <v>4.5472671639448476</v>
      </c>
      <c r="AI90" s="24">
        <f ca="1">OFFSET(FTRA!AL$136,$E90,0)</f>
        <v>4.6292371466336357</v>
      </c>
      <c r="AJ90" s="24">
        <f ca="1">OFFSET(FTRA!AM$136,$E90,0)</f>
        <v>5.171992220782764</v>
      </c>
      <c r="AK90" s="24">
        <f ca="1">OFFSET(FTRA!AN$136,$E90,0)</f>
        <v>5.7147472949318887</v>
      </c>
      <c r="AL90" s="24">
        <f ca="1">OFFSET(FTRA!AO$136,$E90,0)</f>
        <v>5.7147472949318887</v>
      </c>
      <c r="AM90" s="24">
        <f ca="1">OFFSET(FTRA!AP$136,$E90,0)</f>
        <v>5.7147472949318887</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0.58046383282637526</v>
      </c>
      <c r="Q91" s="24">
        <f ca="1">OFFSET(FTRA!T$136,$E91,0)</f>
        <v>0.59273888987757273</v>
      </c>
      <c r="R91" s="24">
        <f ca="1">OFFSET(FTRA!U$136,$E91,0)</f>
        <v>0.6050139469287702</v>
      </c>
      <c r="S91" s="24">
        <f ca="1">OFFSET(FTRA!V$136,$E91,0)</f>
        <v>0.61728900397996767</v>
      </c>
      <c r="T91" s="24">
        <f ca="1">OFFSET(FTRA!W$136,$E91,0)</f>
        <v>0.62956406103116513</v>
      </c>
      <c r="U91" s="24">
        <f ca="1">OFFSET(FTRA!X$136,$E91,0)</f>
        <v>0.6418391180823626</v>
      </c>
      <c r="V91" s="24">
        <f ca="1">OFFSET(FTRA!Y$136,$E91,0)</f>
        <v>0.65411417513356007</v>
      </c>
      <c r="W91" s="24">
        <f ca="1">OFFSET(FTRA!Z$136,$E91,0)</f>
        <v>0.66638923218475754</v>
      </c>
      <c r="X91" s="24">
        <f ca="1">OFFSET(FTRA!AA$136,$E91,0)</f>
        <v>0.67866428923595501</v>
      </c>
      <c r="Y91" s="24">
        <f ca="1">OFFSET(FTRA!AB$136,$E91,0)</f>
        <v>0.69093934628715292</v>
      </c>
      <c r="Z91" s="24">
        <f ca="1">OFFSET(FTRA!AC$136,$E91,0)</f>
        <v>0.70580631870414479</v>
      </c>
      <c r="AA91" s="24">
        <f ca="1">OFFSET(FTRA!AD$136,$E91,0)</f>
        <v>0.72067329112113665</v>
      </c>
      <c r="AB91" s="24">
        <f ca="1">OFFSET(FTRA!AE$136,$E91,0)</f>
        <v>0.73554026353812851</v>
      </c>
      <c r="AC91" s="24">
        <f ca="1">OFFSET(FTRA!AF$136,$E91,0)</f>
        <v>0.75040723595512038</v>
      </c>
      <c r="AD91" s="24">
        <f ca="1">OFFSET(FTRA!AG$136,$E91,0)</f>
        <v>0.76527420837211224</v>
      </c>
      <c r="AE91" s="24">
        <f ca="1">OFFSET(FTRA!AH$136,$E91,0)</f>
        <v>0.78014118078910411</v>
      </c>
      <c r="AF91" s="24">
        <f ca="1">OFFSET(FTRA!AI$136,$E91,0)</f>
        <v>0.79500815320609597</v>
      </c>
      <c r="AG91" s="24">
        <f ca="1">OFFSET(FTRA!AJ$136,$E91,0)</f>
        <v>0.80987512562308783</v>
      </c>
      <c r="AH91" s="24">
        <f ca="1">OFFSET(FTRA!AK$136,$E91,0)</f>
        <v>0.8247420980400797</v>
      </c>
      <c r="AI91" s="24">
        <f ca="1">OFFSET(FTRA!AL$136,$E91,0)</f>
        <v>0.83960907045707112</v>
      </c>
      <c r="AJ91" s="24">
        <f ca="1">OFFSET(FTRA!AM$136,$E91,0)</f>
        <v>0.93804906582943859</v>
      </c>
      <c r="AK91" s="24">
        <f ca="1">OFFSET(FTRA!AN$136,$E91,0)</f>
        <v>1.0364890612018061</v>
      </c>
      <c r="AL91" s="24">
        <f ca="1">OFFSET(FTRA!AO$136,$E91,0)</f>
        <v>1.0364890612018061</v>
      </c>
      <c r="AM91" s="24">
        <f ca="1">OFFSET(FTRA!AP$136,$E91,0)</f>
        <v>1.0364890612018061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0.28905296148047083</v>
      </c>
      <c r="Q92" s="24">
        <f ca="1">OFFSET(FTRA!T$136,$E92,0)</f>
        <v>0.2951655586697115</v>
      </c>
      <c r="R92" s="24">
        <f ca="1">OFFSET(FTRA!U$136,$E92,0)</f>
        <v>0.30127815585895218</v>
      </c>
      <c r="S92" s="24">
        <f ca="1">OFFSET(FTRA!V$136,$E92,0)</f>
        <v>0.30739075304819286</v>
      </c>
      <c r="T92" s="24">
        <f ca="1">OFFSET(FTRA!W$136,$E92,0)</f>
        <v>0.31350335023743353</v>
      </c>
      <c r="U92" s="24">
        <f ca="1">OFFSET(FTRA!X$136,$E92,0)</f>
        <v>0.31961594742667421</v>
      </c>
      <c r="V92" s="24">
        <f ca="1">OFFSET(FTRA!Y$136,$E92,0)</f>
        <v>0.32572854461591488</v>
      </c>
      <c r="W92" s="24">
        <f ca="1">OFFSET(FTRA!Z$136,$E92,0)</f>
        <v>0.33184114180515556</v>
      </c>
      <c r="X92" s="24">
        <f ca="1">OFFSET(FTRA!AA$136,$E92,0)</f>
        <v>0.33795373899439624</v>
      </c>
      <c r="Y92" s="24">
        <f ca="1">OFFSET(FTRA!AB$136,$E92,0)</f>
        <v>0.34406633618363702</v>
      </c>
      <c r="Z92" s="24">
        <f ca="1">OFFSET(FTRA!AC$136,$E92,0)</f>
        <v>0.35146962672881271</v>
      </c>
      <c r="AA92" s="24">
        <f ca="1">OFFSET(FTRA!AD$136,$E92,0)</f>
        <v>0.3588729172739884</v>
      </c>
      <c r="AB92" s="24">
        <f ca="1">OFFSET(FTRA!AE$136,$E92,0)</f>
        <v>0.36627620781916409</v>
      </c>
      <c r="AC92" s="24">
        <f ca="1">OFFSET(FTRA!AF$136,$E92,0)</f>
        <v>0.37367949836433978</v>
      </c>
      <c r="AD92" s="24">
        <f ca="1">OFFSET(FTRA!AG$136,$E92,0)</f>
        <v>0.38108278890951547</v>
      </c>
      <c r="AE92" s="24">
        <f ca="1">OFFSET(FTRA!AH$136,$E92,0)</f>
        <v>0.38848607945469116</v>
      </c>
      <c r="AF92" s="24">
        <f ca="1">OFFSET(FTRA!AI$136,$E92,0)</f>
        <v>0.39588936999986685</v>
      </c>
      <c r="AG92" s="24">
        <f ca="1">OFFSET(FTRA!AJ$136,$E92,0)</f>
        <v>0.40329266054504254</v>
      </c>
      <c r="AH92" s="24">
        <f ca="1">OFFSET(FTRA!AK$136,$E92,0)</f>
        <v>0.41069595109021823</v>
      </c>
      <c r="AI92" s="24">
        <f ca="1">OFFSET(FTRA!AL$136,$E92,0)</f>
        <v>0.41809924163539414</v>
      </c>
      <c r="AJ92" s="24">
        <f ca="1">OFFSET(FTRA!AM$136,$E92,0)</f>
        <v>0.46711930211350794</v>
      </c>
      <c r="AK92" s="24">
        <f ca="1">OFFSET(FTRA!AN$136,$E92,0)</f>
        <v>0.51613936259162185</v>
      </c>
      <c r="AL92" s="24">
        <f ca="1">OFFSET(FTRA!AO$136,$E92,0)</f>
        <v>0.51613936259162185</v>
      </c>
      <c r="AM92" s="24">
        <f ca="1">OFFSET(FTRA!AP$136,$E92,0)</f>
        <v>0.51613936259162185</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6.4624229249838852</v>
      </c>
      <c r="Q93" s="24">
        <f ca="1">OFFSET(FTRA!T$136,$E93,0)</f>
        <v>6.5990836531930652</v>
      </c>
      <c r="R93" s="24">
        <f ca="1">OFFSET(FTRA!U$136,$E93,0)</f>
        <v>6.7357443814022453</v>
      </c>
      <c r="S93" s="24">
        <f ca="1">OFFSET(FTRA!V$136,$E93,0)</f>
        <v>6.8724051096114254</v>
      </c>
      <c r="T93" s="24">
        <f ca="1">OFFSET(FTRA!W$136,$E93,0)</f>
        <v>7.0090658378206054</v>
      </c>
      <c r="U93" s="24">
        <f ca="1">OFFSET(FTRA!X$136,$E93,0)</f>
        <v>7.1457265660297855</v>
      </c>
      <c r="V93" s="24">
        <f ca="1">OFFSET(FTRA!Y$136,$E93,0)</f>
        <v>7.2823872942389656</v>
      </c>
      <c r="W93" s="24">
        <f ca="1">OFFSET(FTRA!Z$136,$E93,0)</f>
        <v>7.4190480224481457</v>
      </c>
      <c r="X93" s="24">
        <f ca="1">OFFSET(FTRA!AA$136,$E93,0)</f>
        <v>7.5557087506573257</v>
      </c>
      <c r="Y93" s="24">
        <f ca="1">OFFSET(FTRA!AB$136,$E93,0)</f>
        <v>7.6923694788665022</v>
      </c>
      <c r="Z93" s="24">
        <f ca="1">OFFSET(FTRA!AC$136,$E93,0)</f>
        <v>7.8578865325386626</v>
      </c>
      <c r="AA93" s="24">
        <f ca="1">OFFSET(FTRA!AD$136,$E93,0)</f>
        <v>8.0234035862108222</v>
      </c>
      <c r="AB93" s="24">
        <f ca="1">OFFSET(FTRA!AE$136,$E93,0)</f>
        <v>8.1889206398829817</v>
      </c>
      <c r="AC93" s="24">
        <f ca="1">OFFSET(FTRA!AF$136,$E93,0)</f>
        <v>8.3544376935551412</v>
      </c>
      <c r="AD93" s="24">
        <f ca="1">OFFSET(FTRA!AG$136,$E93,0)</f>
        <v>8.5199547472273007</v>
      </c>
      <c r="AE93" s="24">
        <f ca="1">OFFSET(FTRA!AH$136,$E93,0)</f>
        <v>8.6854718008994602</v>
      </c>
      <c r="AF93" s="24">
        <f ca="1">OFFSET(FTRA!AI$136,$E93,0)</f>
        <v>8.8509888545716198</v>
      </c>
      <c r="AG93" s="24">
        <f ca="1">OFFSET(FTRA!AJ$136,$E93,0)</f>
        <v>9.0165059082437793</v>
      </c>
      <c r="AH93" s="24">
        <f ca="1">OFFSET(FTRA!AK$136,$E93,0)</f>
        <v>9.1820229619159388</v>
      </c>
      <c r="AI93" s="24">
        <f ca="1">OFFSET(FTRA!AL$136,$E93,0)</f>
        <v>9.3475400155881054</v>
      </c>
      <c r="AJ93" s="24">
        <f ca="1">OFFSET(FTRA!AM$136,$E93,0)</f>
        <v>10.443492677672362</v>
      </c>
      <c r="AK93" s="24">
        <f ca="1">OFFSET(FTRA!AN$136,$E93,0)</f>
        <v>11.539445339756615</v>
      </c>
      <c r="AL93" s="24">
        <f ca="1">OFFSET(FTRA!AO$136,$E93,0)</f>
        <v>11.539445339756615</v>
      </c>
      <c r="AM93" s="24">
        <f ca="1">OFFSET(FTRA!AP$136,$E93,0)</f>
        <v>11.539445339756615</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2.1594056116176379</v>
      </c>
      <c r="Q94" s="24">
        <f ca="1">OFFSET(FTRA!T$136,$E94,0)</f>
        <v>2.2050705188526267</v>
      </c>
      <c r="R94" s="24">
        <f ca="1">OFFSET(FTRA!U$136,$E94,0)</f>
        <v>2.2507354260876156</v>
      </c>
      <c r="S94" s="24">
        <f ca="1">OFFSET(FTRA!V$136,$E94,0)</f>
        <v>2.2964003333226044</v>
      </c>
      <c r="T94" s="24">
        <f ca="1">OFFSET(FTRA!W$136,$E94,0)</f>
        <v>2.3420652405575932</v>
      </c>
      <c r="U94" s="24">
        <f ca="1">OFFSET(FTRA!X$136,$E94,0)</f>
        <v>2.3877301477925821</v>
      </c>
      <c r="V94" s="24">
        <f ca="1">OFFSET(FTRA!Y$136,$E94,0)</f>
        <v>2.4333950550275709</v>
      </c>
      <c r="W94" s="24">
        <f ca="1">OFFSET(FTRA!Z$136,$E94,0)</f>
        <v>2.4790599622625598</v>
      </c>
      <c r="X94" s="24">
        <f ca="1">OFFSET(FTRA!AA$136,$E94,0)</f>
        <v>2.5247248694975486</v>
      </c>
      <c r="Y94" s="24">
        <f ca="1">OFFSET(FTRA!AB$136,$E94,0)</f>
        <v>2.5703897767325388</v>
      </c>
      <c r="Z94" s="24">
        <f ca="1">OFFSET(FTRA!AC$136,$E94,0)</f>
        <v>2.6256969670336088</v>
      </c>
      <c r="AA94" s="24">
        <f ca="1">OFFSET(FTRA!AD$136,$E94,0)</f>
        <v>2.6810041573346788</v>
      </c>
      <c r="AB94" s="24">
        <f ca="1">OFFSET(FTRA!AE$136,$E94,0)</f>
        <v>2.7363113476357488</v>
      </c>
      <c r="AC94" s="24">
        <f ca="1">OFFSET(FTRA!AF$136,$E94,0)</f>
        <v>2.7916185379368188</v>
      </c>
      <c r="AD94" s="24">
        <f ca="1">OFFSET(FTRA!AG$136,$E94,0)</f>
        <v>2.8469257282378888</v>
      </c>
      <c r="AE94" s="24">
        <f ca="1">OFFSET(FTRA!AH$136,$E94,0)</f>
        <v>2.9022329185389588</v>
      </c>
      <c r="AF94" s="24">
        <f ca="1">OFFSET(FTRA!AI$136,$E94,0)</f>
        <v>2.9575401088400288</v>
      </c>
      <c r="AG94" s="24">
        <f ca="1">OFFSET(FTRA!AJ$136,$E94,0)</f>
        <v>3.0128472991410988</v>
      </c>
      <c r="AH94" s="24">
        <f ca="1">OFFSET(FTRA!AK$136,$E94,0)</f>
        <v>3.0681544894421688</v>
      </c>
      <c r="AI94" s="24">
        <f ca="1">OFFSET(FTRA!AL$136,$E94,0)</f>
        <v>3.123461679743238</v>
      </c>
      <c r="AJ94" s="24">
        <f ca="1">OFFSET(FTRA!AM$136,$E94,0)</f>
        <v>3.4896720556415195</v>
      </c>
      <c r="AK94" s="24">
        <f ca="1">OFFSET(FTRA!AN$136,$E94,0)</f>
        <v>3.8558824315398028</v>
      </c>
      <c r="AL94" s="24">
        <f ca="1">OFFSET(FTRA!AO$136,$E94,0)</f>
        <v>3.8558824315398028</v>
      </c>
      <c r="AM94" s="24">
        <f ca="1">OFFSET(FTRA!AP$136,$E94,0)</f>
        <v>3.8558824315398028</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0.11854911747429903</v>
      </c>
      <c r="Q95" s="24">
        <f ca="1">OFFSET(FTRA!T$136,$E95,0)</f>
        <v>0.12105607328803257</v>
      </c>
      <c r="R95" s="24">
        <f ca="1">OFFSET(FTRA!U$136,$E95,0)</f>
        <v>0.12356302910176611</v>
      </c>
      <c r="S95" s="24">
        <f ca="1">OFFSET(FTRA!V$136,$E95,0)</f>
        <v>0.12606998491549967</v>
      </c>
      <c r="T95" s="24">
        <f ca="1">OFFSET(FTRA!W$136,$E95,0)</f>
        <v>0.12857694072923323</v>
      </c>
      <c r="U95" s="24">
        <f ca="1">OFFSET(FTRA!X$136,$E95,0)</f>
        <v>0.13108389654296679</v>
      </c>
      <c r="V95" s="24">
        <f ca="1">OFFSET(FTRA!Y$136,$E95,0)</f>
        <v>0.13359085235670035</v>
      </c>
      <c r="W95" s="24">
        <f ca="1">OFFSET(FTRA!Z$136,$E95,0)</f>
        <v>0.1360978081704339</v>
      </c>
      <c r="X95" s="24">
        <f ca="1">OFFSET(FTRA!AA$136,$E95,0)</f>
        <v>0.13860476398416746</v>
      </c>
      <c r="Y95" s="24">
        <f ca="1">OFFSET(FTRA!AB$136,$E95,0)</f>
        <v>0.14111171979790094</v>
      </c>
      <c r="Z95" s="24">
        <f ca="1">OFFSET(FTRA!AC$136,$E95,0)</f>
        <v>0.14414802690245798</v>
      </c>
      <c r="AA95" s="24">
        <f ca="1">OFFSET(FTRA!AD$136,$E95,0)</f>
        <v>0.14718433400701503</v>
      </c>
      <c r="AB95" s="24">
        <f ca="1">OFFSET(FTRA!AE$136,$E95,0)</f>
        <v>0.15022064111157207</v>
      </c>
      <c r="AC95" s="24">
        <f ca="1">OFFSET(FTRA!AF$136,$E95,0)</f>
        <v>0.15325694821612912</v>
      </c>
      <c r="AD95" s="24">
        <f ca="1">OFFSET(FTRA!AG$136,$E95,0)</f>
        <v>0.15629325532068616</v>
      </c>
      <c r="AE95" s="24">
        <f ca="1">OFFSET(FTRA!AH$136,$E95,0)</f>
        <v>0.15932956242524321</v>
      </c>
      <c r="AF95" s="24">
        <f ca="1">OFFSET(FTRA!AI$136,$E95,0)</f>
        <v>0.16236586952980026</v>
      </c>
      <c r="AG95" s="24">
        <f ca="1">OFFSET(FTRA!AJ$136,$E95,0)</f>
        <v>0.1654021766343573</v>
      </c>
      <c r="AH95" s="24">
        <f ca="1">OFFSET(FTRA!AK$136,$E95,0)</f>
        <v>0.16843848373891435</v>
      </c>
      <c r="AI95" s="24">
        <f ca="1">OFFSET(FTRA!AL$136,$E95,0)</f>
        <v>0.17147479084347125</v>
      </c>
      <c r="AJ95" s="24">
        <f ca="1">OFFSET(FTRA!AM$136,$E95,0)</f>
        <v>0.19157935880379567</v>
      </c>
      <c r="AK95" s="24">
        <f ca="1">OFFSET(FTRA!AN$136,$E95,0)</f>
        <v>0.21168392676412007</v>
      </c>
      <c r="AL95" s="24">
        <f ca="1">OFFSET(FTRA!AO$136,$E95,0)</f>
        <v>0.21168392676412007</v>
      </c>
      <c r="AM95" s="24">
        <f ca="1">OFFSET(FTRA!AP$136,$E95,0)</f>
        <v>0.21168392676412007</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2.8530151083595065E-2</v>
      </c>
      <c r="Q96" s="24">
        <f ca="1">OFFSET(FTRA!T$136,$E96,0)</f>
        <v>2.9133477617352022E-2</v>
      </c>
      <c r="R96" s="24">
        <f ca="1">OFFSET(FTRA!U$136,$E96,0)</f>
        <v>2.9736804151108978E-2</v>
      </c>
      <c r="S96" s="24">
        <f ca="1">OFFSET(FTRA!V$136,$E96,0)</f>
        <v>3.0340130684865935E-2</v>
      </c>
      <c r="T96" s="24">
        <f ca="1">OFFSET(FTRA!W$136,$E96,0)</f>
        <v>3.0943457218622891E-2</v>
      </c>
      <c r="U96" s="24">
        <f ca="1">OFFSET(FTRA!X$136,$E96,0)</f>
        <v>3.1546783752379848E-2</v>
      </c>
      <c r="V96" s="24">
        <f ca="1">OFFSET(FTRA!Y$136,$E96,0)</f>
        <v>3.2150110286136804E-2</v>
      </c>
      <c r="W96" s="24">
        <f ca="1">OFFSET(FTRA!Z$136,$E96,0)</f>
        <v>3.2753436819893761E-2</v>
      </c>
      <c r="X96" s="24">
        <f ca="1">OFFSET(FTRA!AA$136,$E96,0)</f>
        <v>3.3356763353650717E-2</v>
      </c>
      <c r="Y96" s="24">
        <f ca="1">OFFSET(FTRA!AB$136,$E96,0)</f>
        <v>3.3960089887407674E-2</v>
      </c>
      <c r="Z96" s="24">
        <f ca="1">OFFSET(FTRA!AC$136,$E96,0)</f>
        <v>3.4690810640752676E-2</v>
      </c>
      <c r="AA96" s="24">
        <f ca="1">OFFSET(FTRA!AD$136,$E96,0)</f>
        <v>3.5421531394097677E-2</v>
      </c>
      <c r="AB96" s="24">
        <f ca="1">OFFSET(FTRA!AE$136,$E96,0)</f>
        <v>3.6152252147442679E-2</v>
      </c>
      <c r="AC96" s="24">
        <f ca="1">OFFSET(FTRA!AF$136,$E96,0)</f>
        <v>3.6882972900787681E-2</v>
      </c>
      <c r="AD96" s="24">
        <f ca="1">OFFSET(FTRA!AG$136,$E96,0)</f>
        <v>3.7613693654132682E-2</v>
      </c>
      <c r="AE96" s="24">
        <f ca="1">OFFSET(FTRA!AH$136,$E96,0)</f>
        <v>3.8344414407477684E-2</v>
      </c>
      <c r="AF96" s="24">
        <f ca="1">OFFSET(FTRA!AI$136,$E96,0)</f>
        <v>3.9075135160822685E-2</v>
      </c>
      <c r="AG96" s="24">
        <f ca="1">OFFSET(FTRA!AJ$136,$E96,0)</f>
        <v>3.9805855914167687E-2</v>
      </c>
      <c r="AH96" s="24">
        <f ca="1">OFFSET(FTRA!AK$136,$E96,0)</f>
        <v>4.0536576667512689E-2</v>
      </c>
      <c r="AI96" s="24">
        <f ca="1">OFFSET(FTRA!AL$136,$E96,0)</f>
        <v>4.1267297420857718E-2</v>
      </c>
      <c r="AJ96" s="24">
        <f ca="1">OFFSET(FTRA!AM$136,$E96,0)</f>
        <v>4.6105683176895174E-2</v>
      </c>
      <c r="AK96" s="24">
        <f ca="1">OFFSET(FTRA!AN$136,$E96,0)</f>
        <v>5.0944068932932636E-2</v>
      </c>
      <c r="AL96" s="24">
        <f ca="1">OFFSET(FTRA!AO$136,$E96,0)</f>
        <v>5.0944068932932636E-2</v>
      </c>
      <c r="AM96" s="24">
        <f ca="1">OFFSET(FTRA!AP$136,$E96,0)</f>
        <v>5.0944068932932636E-2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22.901804042814582</v>
      </c>
      <c r="Q97" s="24">
        <f ca="1">OFFSET(FTRA!T$136,$E97,0)</f>
        <v>23.38610803438641</v>
      </c>
      <c r="R97" s="24">
        <f ca="1">OFFSET(FTRA!U$136,$E97,0)</f>
        <v>23.870412025958238</v>
      </c>
      <c r="S97" s="24">
        <f ca="1">OFFSET(FTRA!V$136,$E97,0)</f>
        <v>24.354716017530066</v>
      </c>
      <c r="T97" s="24">
        <f ca="1">OFFSET(FTRA!W$136,$E97,0)</f>
        <v>24.839020009101894</v>
      </c>
      <c r="U97" s="24">
        <f ca="1">OFFSET(FTRA!X$136,$E97,0)</f>
        <v>25.323324000673722</v>
      </c>
      <c r="V97" s="24">
        <f ca="1">OFFSET(FTRA!Y$136,$E97,0)</f>
        <v>25.80762799224555</v>
      </c>
      <c r="W97" s="24">
        <f ca="1">OFFSET(FTRA!Z$136,$E97,0)</f>
        <v>26.291931983817378</v>
      </c>
      <c r="X97" s="24">
        <f ca="1">OFFSET(FTRA!AA$136,$E97,0)</f>
        <v>26.776235975389206</v>
      </c>
      <c r="Y97" s="24">
        <f ca="1">OFFSET(FTRA!AB$136,$E97,0)</f>
        <v>27.260539966961023</v>
      </c>
      <c r="Z97" s="24">
        <f ca="1">OFFSET(FTRA!AC$136,$E97,0)</f>
        <v>27.847106208902439</v>
      </c>
      <c r="AA97" s="24">
        <f ca="1">OFFSET(FTRA!AD$136,$E97,0)</f>
        <v>28.433672450843854</v>
      </c>
      <c r="AB97" s="24">
        <f ca="1">OFFSET(FTRA!AE$136,$E97,0)</f>
        <v>29.02023869278527</v>
      </c>
      <c r="AC97" s="24">
        <f ca="1">OFFSET(FTRA!AF$136,$E97,0)</f>
        <v>29.606804934726686</v>
      </c>
      <c r="AD97" s="24">
        <f ca="1">OFFSET(FTRA!AG$136,$E97,0)</f>
        <v>30.193371176668101</v>
      </c>
      <c r="AE97" s="24">
        <f ca="1">OFFSET(FTRA!AH$136,$E97,0)</f>
        <v>30.779937418609517</v>
      </c>
      <c r="AF97" s="24">
        <f ca="1">OFFSET(FTRA!AI$136,$E97,0)</f>
        <v>31.366503660550933</v>
      </c>
      <c r="AG97" s="24">
        <f ca="1">OFFSET(FTRA!AJ$136,$E97,0)</f>
        <v>31.953069902492349</v>
      </c>
      <c r="AH97" s="24">
        <f ca="1">OFFSET(FTRA!AK$136,$E97,0)</f>
        <v>32.539636144433764</v>
      </c>
      <c r="AI97" s="24">
        <f ca="1">OFFSET(FTRA!AL$136,$E97,0)</f>
        <v>33.126202386375169</v>
      </c>
      <c r="AJ97" s="24">
        <f ca="1">OFFSET(FTRA!AM$136,$E97,0)</f>
        <v>37.010085165111299</v>
      </c>
      <c r="AK97" s="24">
        <f ca="1">OFFSET(FTRA!AN$136,$E97,0)</f>
        <v>40.89396794384745</v>
      </c>
      <c r="AL97" s="24">
        <f ca="1">OFFSET(FTRA!AO$136,$E97,0)</f>
        <v>40.89396794384745</v>
      </c>
      <c r="AM97" s="24">
        <f ca="1">OFFSET(FTRA!AP$136,$E97,0)</f>
        <v>40.89396794384745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26.12887643066572</v>
      </c>
      <c r="Q98" s="24">
        <f ca="1">OFFSET(FTRA!T$136,$E98,0)</f>
        <v>26.681423257413577</v>
      </c>
      <c r="R98" s="24">
        <f ca="1">OFFSET(FTRA!U$136,$E98,0)</f>
        <v>27.233970084161434</v>
      </c>
      <c r="S98" s="24">
        <f ca="1">OFFSET(FTRA!V$136,$E98,0)</f>
        <v>27.786516910909292</v>
      </c>
      <c r="T98" s="24">
        <f ca="1">OFFSET(FTRA!W$136,$E98,0)</f>
        <v>28.339063737657149</v>
      </c>
      <c r="U98" s="24">
        <f ca="1">OFFSET(FTRA!X$136,$E98,0)</f>
        <v>28.891610564405006</v>
      </c>
      <c r="V98" s="24">
        <f ca="1">OFFSET(FTRA!Y$136,$E98,0)</f>
        <v>29.444157391152864</v>
      </c>
      <c r="W98" s="24">
        <f ca="1">OFFSET(FTRA!Z$136,$E98,0)</f>
        <v>29.996704217900721</v>
      </c>
      <c r="X98" s="24">
        <f ca="1">OFFSET(FTRA!AA$136,$E98,0)</f>
        <v>30.549251044648578</v>
      </c>
      <c r="Y98" s="24">
        <f ca="1">OFFSET(FTRA!AB$136,$E98,0)</f>
        <v>31.101797871396435</v>
      </c>
      <c r="Z98" s="24">
        <f ca="1">OFFSET(FTRA!AC$136,$E98,0)</f>
        <v>31.771016629247775</v>
      </c>
      <c r="AA98" s="24">
        <f ca="1">OFFSET(FTRA!AD$136,$E98,0)</f>
        <v>32.440235387099115</v>
      </c>
      <c r="AB98" s="24">
        <f ca="1">OFFSET(FTRA!AE$136,$E98,0)</f>
        <v>33.109454144950455</v>
      </c>
      <c r="AC98" s="24">
        <f ca="1">OFFSET(FTRA!AF$136,$E98,0)</f>
        <v>33.778672902801794</v>
      </c>
      <c r="AD98" s="24">
        <f ca="1">OFFSET(FTRA!AG$136,$E98,0)</f>
        <v>34.447891660653134</v>
      </c>
      <c r="AE98" s="24">
        <f ca="1">OFFSET(FTRA!AH$136,$E98,0)</f>
        <v>35.117110418504474</v>
      </c>
      <c r="AF98" s="24">
        <f ca="1">OFFSET(FTRA!AI$136,$E98,0)</f>
        <v>35.786329176355814</v>
      </c>
      <c r="AG98" s="24">
        <f ca="1">OFFSET(FTRA!AJ$136,$E98,0)</f>
        <v>36.455547934207154</v>
      </c>
      <c r="AH98" s="24">
        <f ca="1">OFFSET(FTRA!AK$136,$E98,0)</f>
        <v>37.124766692058493</v>
      </c>
      <c r="AI98" s="24">
        <f ca="1">OFFSET(FTRA!AL$136,$E98,0)</f>
        <v>37.79398544990984</v>
      </c>
      <c r="AJ98" s="24">
        <f ca="1">OFFSET(FTRA!AM$136,$E98,0)</f>
        <v>42.225142620195172</v>
      </c>
      <c r="AK98" s="24">
        <f ca="1">OFFSET(FTRA!AN$136,$E98,0)</f>
        <v>46.656299790480489</v>
      </c>
      <c r="AL98" s="24">
        <f ca="1">OFFSET(FTRA!AO$136,$E98,0)</f>
        <v>46.656299790480489</v>
      </c>
      <c r="AM98" s="24">
        <f ca="1">OFFSET(FTRA!AP$136,$E98,0)</f>
        <v>46.656299790480489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81.331040777374611</v>
      </c>
      <c r="Q99" s="24">
        <f ca="1">OFFSET(FTRA!T$136,$E99,0)</f>
        <v>82.062170075963863</v>
      </c>
      <c r="R99" s="24">
        <f ca="1">OFFSET(FTRA!U$136,$E99,0)</f>
        <v>82.793299374553115</v>
      </c>
      <c r="S99" s="24">
        <f ca="1">OFFSET(FTRA!V$136,$E99,0)</f>
        <v>83.524428673142367</v>
      </c>
      <c r="T99" s="24">
        <f ca="1">OFFSET(FTRA!W$136,$E99,0)</f>
        <v>84.255557971731619</v>
      </c>
      <c r="U99" s="24">
        <f ca="1">OFFSET(FTRA!X$136,$E99,0)</f>
        <v>84.986687270320871</v>
      </c>
      <c r="V99" s="24">
        <f ca="1">OFFSET(FTRA!Y$136,$E99,0)</f>
        <v>85.717816568910123</v>
      </c>
      <c r="W99" s="24">
        <f ca="1">OFFSET(FTRA!Z$136,$E99,0)</f>
        <v>86.448945867499376</v>
      </c>
      <c r="X99" s="24">
        <f ca="1">OFFSET(FTRA!AA$136,$E99,0)</f>
        <v>87.180075166088628</v>
      </c>
      <c r="Y99" s="24">
        <f ca="1">OFFSET(FTRA!AB$136,$E99,0)</f>
        <v>87.911204464677908</v>
      </c>
      <c r="Z99" s="24">
        <f ca="1">OFFSET(FTRA!AC$136,$E99,0)</f>
        <v>89.965956911277232</v>
      </c>
      <c r="AA99" s="24">
        <f ca="1">OFFSET(FTRA!AD$136,$E99,0)</f>
        <v>92.020709357876555</v>
      </c>
      <c r="AB99" s="24">
        <f ca="1">OFFSET(FTRA!AE$136,$E99,0)</f>
        <v>94.075461804475879</v>
      </c>
      <c r="AC99" s="24">
        <f ca="1">OFFSET(FTRA!AF$136,$E99,0)</f>
        <v>96.130214251075202</v>
      </c>
      <c r="AD99" s="24">
        <f ca="1">OFFSET(FTRA!AG$136,$E99,0)</f>
        <v>98.184966697674525</v>
      </c>
      <c r="AE99" s="24">
        <f ca="1">OFFSET(FTRA!AH$136,$E99,0)</f>
        <v>100.23971914427385</v>
      </c>
      <c r="AF99" s="24">
        <f ca="1">OFFSET(FTRA!AI$136,$E99,0)</f>
        <v>102.29447159087317</v>
      </c>
      <c r="AG99" s="24">
        <f ca="1">OFFSET(FTRA!AJ$136,$E99,0)</f>
        <v>104.3492240374725</v>
      </c>
      <c r="AH99" s="24">
        <f ca="1">OFFSET(FTRA!AK$136,$E99,0)</f>
        <v>106.40397648407182</v>
      </c>
      <c r="AI99" s="24">
        <f ca="1">OFFSET(FTRA!AL$136,$E99,0)</f>
        <v>108.4587289306711</v>
      </c>
      <c r="AJ99" s="24">
        <f ca="1">OFFSET(FTRA!AM$136,$E99,0)</f>
        <v>120.07603703362946</v>
      </c>
      <c r="AK99" s="24">
        <f ca="1">OFFSET(FTRA!AN$136,$E99,0)</f>
        <v>131.69334513658779</v>
      </c>
      <c r="AL99" s="24">
        <f ca="1">OFFSET(FTRA!AO$136,$E99,0)</f>
        <v>131.69334513658779</v>
      </c>
      <c r="AM99" s="24">
        <f ca="1">OFFSET(FTRA!AP$136,$E99,0)</f>
        <v>131.69334513658779</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78.575402784147585</v>
      </c>
      <c r="P100" s="24">
        <f ca="1">OFFSET(PTRA!S$218,$E100,0)</f>
        <v>79.324692031817534</v>
      </c>
      <c r="Q100" s="24">
        <f ca="1">OFFSET(PTRA!T$218,$E100,0)</f>
        <v>81.956575202302233</v>
      </c>
      <c r="R100" s="24">
        <f ca="1">OFFSET(PTRA!U$218,$E100,0)</f>
        <v>84.588458372786931</v>
      </c>
      <c r="S100" s="24">
        <f ca="1">OFFSET(PTRA!V$218,$E100,0)</f>
        <v>87.22034154327163</v>
      </c>
      <c r="T100" s="24">
        <f ca="1">OFFSET(PTRA!W$218,$E100,0)</f>
        <v>89.852224713756328</v>
      </c>
      <c r="U100" s="24">
        <f ca="1">OFFSET(PTRA!X$218,$E100,0)</f>
        <v>92.484107884241027</v>
      </c>
      <c r="V100" s="24">
        <f ca="1">OFFSET(PTRA!Y$218,$E100,0)</f>
        <v>95.115991054725725</v>
      </c>
      <c r="W100" s="24">
        <f ca="1">OFFSET(PTRA!Z$218,$E100,0)</f>
        <v>97.747874225210424</v>
      </c>
      <c r="X100" s="24">
        <f ca="1">OFFSET(PTRA!AA$218,$E100,0)</f>
        <v>100.37975739569512</v>
      </c>
      <c r="Y100" s="24">
        <f ca="1">OFFSET(PTRA!AB$218,$E100,0)</f>
        <v>103.01164056617978</v>
      </c>
      <c r="Z100" s="24">
        <f ca="1">OFFSET(PTRA!AC$218,$E100,0)</f>
        <v>106.01576233268294</v>
      </c>
      <c r="AA100" s="24">
        <f ca="1">OFFSET(PTRA!AD$218,$E100,0)</f>
        <v>109.0198840991861</v>
      </c>
      <c r="AB100" s="24">
        <f ca="1">OFFSET(PTRA!AE$218,$E100,0)</f>
        <v>112.02400586568926</v>
      </c>
      <c r="AC100" s="24">
        <f ca="1">OFFSET(PTRA!AF$218,$E100,0)</f>
        <v>115.02812763219242</v>
      </c>
      <c r="AD100" s="24">
        <f ca="1">OFFSET(PTRA!AG$218,$E100,0)</f>
        <v>118.03224939869558</v>
      </c>
      <c r="AE100" s="24">
        <f ca="1">OFFSET(PTRA!AH$218,$E100,0)</f>
        <v>121.03637116519874</v>
      </c>
      <c r="AF100" s="24">
        <f ca="1">OFFSET(PTRA!AI$218,$E100,0)</f>
        <v>124.04049293170191</v>
      </c>
      <c r="AG100" s="24">
        <f ca="1">OFFSET(PTRA!AJ$218,$E100,0)</f>
        <v>127.04461469820507</v>
      </c>
      <c r="AH100" s="24">
        <f ca="1">OFFSET(PTRA!AK$218,$E100,0)</f>
        <v>130.04873646470824</v>
      </c>
      <c r="AI100" s="24">
        <f ca="1">OFFSET(PTRA!AL$218,$E100,0)</f>
        <v>133.05285823121142</v>
      </c>
      <c r="AJ100" s="24">
        <f ca="1">OFFSET(PTRA!AM$218,$E100,0)</f>
        <v>148.2949791530944</v>
      </c>
      <c r="AK100" s="24">
        <f ca="1">OFFSET(PTRA!AN$218,$E100,0)</f>
        <v>163.53710007497739</v>
      </c>
      <c r="AL100" s="24">
        <f ca="1">OFFSET(PTRA!AO$218,$E100,0)</f>
        <v>163.53710007497739</v>
      </c>
      <c r="AM100" s="24">
        <f ca="1">OFFSET(PTRA!AP$218,$E100,0)</f>
        <v>163.53710007497739</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2.9465776044055345</v>
      </c>
      <c r="P101" s="24">
        <f ca="1">OFFSET(PTRA!S$218,$E101,0)</f>
        <v>2.9746759511931575</v>
      </c>
      <c r="Q101" s="24">
        <f ca="1">OFFSET(PTRA!T$218,$E101,0)</f>
        <v>3.0733715700863335</v>
      </c>
      <c r="R101" s="24">
        <f ca="1">OFFSET(PTRA!U$218,$E101,0)</f>
        <v>3.1720671889795096</v>
      </c>
      <c r="S101" s="24">
        <f ca="1">OFFSET(PTRA!V$218,$E101,0)</f>
        <v>3.2707628078726856</v>
      </c>
      <c r="T101" s="24">
        <f ca="1">OFFSET(PTRA!W$218,$E101,0)</f>
        <v>3.3694584267658616</v>
      </c>
      <c r="U101" s="24">
        <f ca="1">OFFSET(PTRA!X$218,$E101,0)</f>
        <v>3.4681540456590376</v>
      </c>
      <c r="V101" s="24">
        <f ca="1">OFFSET(PTRA!Y$218,$E101,0)</f>
        <v>3.5668496645522136</v>
      </c>
      <c r="W101" s="24">
        <f ca="1">OFFSET(PTRA!Z$218,$E101,0)</f>
        <v>3.6655452834453897</v>
      </c>
      <c r="X101" s="24">
        <f ca="1">OFFSET(PTRA!AA$218,$E101,0)</f>
        <v>3.7642409023385657</v>
      </c>
      <c r="Y101" s="24">
        <f ca="1">OFFSET(PTRA!AB$218,$E101,0)</f>
        <v>3.8629365212317421</v>
      </c>
      <c r="Z101" s="24">
        <f ca="1">OFFSET(PTRA!AC$218,$E101,0)</f>
        <v>3.9755910874756109</v>
      </c>
      <c r="AA101" s="24">
        <f ca="1">OFFSET(PTRA!AD$218,$E101,0)</f>
        <v>4.0882456537194791</v>
      </c>
      <c r="AB101" s="24">
        <f ca="1">OFFSET(PTRA!AE$218,$E101,0)</f>
        <v>4.2009002199633478</v>
      </c>
      <c r="AC101" s="24">
        <f ca="1">OFFSET(PTRA!AF$218,$E101,0)</f>
        <v>4.3135547862072166</v>
      </c>
      <c r="AD101" s="24">
        <f ca="1">OFFSET(PTRA!AG$218,$E101,0)</f>
        <v>4.4262093524510853</v>
      </c>
      <c r="AE101" s="24">
        <f ca="1">OFFSET(PTRA!AH$218,$E101,0)</f>
        <v>4.538863918694954</v>
      </c>
      <c r="AF101" s="24">
        <f ca="1">OFFSET(PTRA!AI$218,$E101,0)</f>
        <v>4.6515184849388227</v>
      </c>
      <c r="AG101" s="24">
        <f ca="1">OFFSET(PTRA!AJ$218,$E101,0)</f>
        <v>4.7641730511826914</v>
      </c>
      <c r="AH101" s="24">
        <f ca="1">OFFSET(PTRA!AK$218,$E101,0)</f>
        <v>4.8768276174265601</v>
      </c>
      <c r="AI101" s="24">
        <f ca="1">OFFSET(PTRA!AL$218,$E101,0)</f>
        <v>4.9894821836704288</v>
      </c>
      <c r="AJ101" s="24">
        <f ca="1">OFFSET(PTRA!AM$218,$E101,0)</f>
        <v>5.5610617182410405</v>
      </c>
      <c r="AK101" s="24">
        <f ca="1">OFFSET(PTRA!AN$218,$E101,0)</f>
        <v>6.1326412528116521</v>
      </c>
      <c r="AL101" s="24">
        <f ca="1">OFFSET(PTRA!AO$218,$E101,0)</f>
        <v>6.1326412528116521</v>
      </c>
      <c r="AM101" s="24">
        <f ca="1">OFFSET(PTRA!AP$218,$E101,0)</f>
        <v>6.1326412528116521</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16.697273091631363</v>
      </c>
      <c r="P102" s="24">
        <f ca="1">OFFSET(PTRA!S$218,$E102,0)</f>
        <v>16.856497056761228</v>
      </c>
      <c r="Q102" s="24">
        <f ca="1">OFFSET(PTRA!T$218,$E102,0)</f>
        <v>17.415772230489225</v>
      </c>
      <c r="R102" s="24">
        <f ca="1">OFFSET(PTRA!U$218,$E102,0)</f>
        <v>17.975047404217221</v>
      </c>
      <c r="S102" s="24">
        <f ca="1">OFFSET(PTRA!V$218,$E102,0)</f>
        <v>18.534322577945218</v>
      </c>
      <c r="T102" s="24">
        <f ca="1">OFFSET(PTRA!W$218,$E102,0)</f>
        <v>19.093597751673215</v>
      </c>
      <c r="U102" s="24">
        <f ca="1">OFFSET(PTRA!X$218,$E102,0)</f>
        <v>19.652872925401212</v>
      </c>
      <c r="V102" s="24">
        <f ca="1">OFFSET(PTRA!Y$218,$E102,0)</f>
        <v>20.212148099129209</v>
      </c>
      <c r="W102" s="24">
        <f ca="1">OFFSET(PTRA!Z$218,$E102,0)</f>
        <v>20.771423272857206</v>
      </c>
      <c r="X102" s="24">
        <f ca="1">OFFSET(PTRA!AA$218,$E102,0)</f>
        <v>21.330698446585203</v>
      </c>
      <c r="Y102" s="24">
        <f ca="1">OFFSET(PTRA!AB$218,$E102,0)</f>
        <v>21.889973620313206</v>
      </c>
      <c r="Z102" s="24">
        <f ca="1">OFFSET(PTRA!AC$218,$E102,0)</f>
        <v>22.528349495695128</v>
      </c>
      <c r="AA102" s="24">
        <f ca="1">OFFSET(PTRA!AD$218,$E102,0)</f>
        <v>23.16672537107705</v>
      </c>
      <c r="AB102" s="24">
        <f ca="1">OFFSET(PTRA!AE$218,$E102,0)</f>
        <v>23.805101246458971</v>
      </c>
      <c r="AC102" s="24">
        <f ca="1">OFFSET(PTRA!AF$218,$E102,0)</f>
        <v>24.443477121840893</v>
      </c>
      <c r="AD102" s="24">
        <f ca="1">OFFSET(PTRA!AG$218,$E102,0)</f>
        <v>25.081852997222814</v>
      </c>
      <c r="AE102" s="24">
        <f ca="1">OFFSET(PTRA!AH$218,$E102,0)</f>
        <v>25.720228872604736</v>
      </c>
      <c r="AF102" s="24">
        <f ca="1">OFFSET(PTRA!AI$218,$E102,0)</f>
        <v>26.358604747986657</v>
      </c>
      <c r="AG102" s="24">
        <f ca="1">OFFSET(PTRA!AJ$218,$E102,0)</f>
        <v>26.996980623368579</v>
      </c>
      <c r="AH102" s="24">
        <f ca="1">OFFSET(PTRA!AK$218,$E102,0)</f>
        <v>27.6353564987505</v>
      </c>
      <c r="AI102" s="24">
        <f ca="1">OFFSET(PTRA!AL$218,$E102,0)</f>
        <v>28.273732374132432</v>
      </c>
      <c r="AJ102" s="24">
        <f ca="1">OFFSET(PTRA!AM$218,$E102,0)</f>
        <v>31.512683070032566</v>
      </c>
      <c r="AK102" s="24">
        <f ca="1">OFFSET(PTRA!AN$218,$E102,0)</f>
        <v>34.751633765932695</v>
      </c>
      <c r="AL102" s="24">
        <f ca="1">OFFSET(PTRA!AO$218,$E102,0)</f>
        <v>34.751633765932695</v>
      </c>
      <c r="AM102" s="24">
        <f ca="1">OFFSET(PTRA!AP$218,$E102,0)</f>
        <v>34.751633765932695</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0.10238010429217448</v>
      </c>
      <c r="P103" s="24">
        <f ca="1">OFFSET(PTRA!S$218,$E103,0)</f>
        <v>0.2942392564401286</v>
      </c>
      <c r="Q103" s="24">
        <f ca="1">OFFSET(PTRA!T$218,$E103,0)</f>
        <v>0.32452286213885756</v>
      </c>
      <c r="R103" s="24">
        <f ca="1">OFFSET(PTRA!U$218,$E103,0)</f>
        <v>0.35480646783758651</v>
      </c>
      <c r="S103" s="24">
        <f ca="1">OFFSET(PTRA!V$218,$E103,0)</f>
        <v>0.38509007353631547</v>
      </c>
      <c r="T103" s="24">
        <f ca="1">OFFSET(PTRA!W$218,$E103,0)</f>
        <v>0.41537367923504442</v>
      </c>
      <c r="U103" s="24">
        <f ca="1">OFFSET(PTRA!X$218,$E103,0)</f>
        <v>0.44565728493377338</v>
      </c>
      <c r="V103" s="24">
        <f ca="1">OFFSET(PTRA!Y$218,$E103,0)</f>
        <v>0.47594089063250233</v>
      </c>
      <c r="W103" s="24">
        <f ca="1">OFFSET(PTRA!Z$218,$E103,0)</f>
        <v>0.50622449633123123</v>
      </c>
      <c r="X103" s="24">
        <f ca="1">OFFSET(PTRA!AA$218,$E103,0)</f>
        <v>0.53650810202996013</v>
      </c>
      <c r="Y103" s="24">
        <f ca="1">OFFSET(PTRA!AB$218,$E103,0)</f>
        <v>0.56679170772868903</v>
      </c>
      <c r="Z103" s="24">
        <f ca="1">OFFSET(PTRA!AC$218,$E103,0)</f>
        <v>0.61851803835016128</v>
      </c>
      <c r="AA103" s="24">
        <f ca="1">OFFSET(PTRA!AD$218,$E103,0)</f>
        <v>0.67024436897163353</v>
      </c>
      <c r="AB103" s="24">
        <f ca="1">OFFSET(PTRA!AE$218,$E103,0)</f>
        <v>0.72197069959310578</v>
      </c>
      <c r="AC103" s="24">
        <f ca="1">OFFSET(PTRA!AF$218,$E103,0)</f>
        <v>0.77369703021457803</v>
      </c>
      <c r="AD103" s="24">
        <f ca="1">OFFSET(PTRA!AG$218,$E103,0)</f>
        <v>0.82542336083605028</v>
      </c>
      <c r="AE103" s="24">
        <f ca="1">OFFSET(PTRA!AH$218,$E103,0)</f>
        <v>0.87714969145752253</v>
      </c>
      <c r="AF103" s="24">
        <f ca="1">OFFSET(PTRA!AI$218,$E103,0)</f>
        <v>0.92887602207899478</v>
      </c>
      <c r="AG103" s="24">
        <f ca="1">OFFSET(PTRA!AJ$218,$E103,0)</f>
        <v>0.98060235270046703</v>
      </c>
      <c r="AH103" s="24">
        <f ca="1">OFFSET(PTRA!AK$218,$E103,0)</f>
        <v>1.0323286833219392</v>
      </c>
      <c r="AI103" s="24">
        <f ca="1">OFFSET(PTRA!AL$218,$E103,0)</f>
        <v>1.0840550139434115</v>
      </c>
      <c r="AJ103" s="24">
        <f ca="1">OFFSET(PTRA!AM$218,$E103,0)</f>
        <v>1.329819508228592</v>
      </c>
      <c r="AK103" s="24">
        <f ca="1">OFFSET(PTRA!AN$218,$E103,0)</f>
        <v>1.5755840025137724</v>
      </c>
      <c r="AL103" s="24">
        <f ca="1">OFFSET(PTRA!AO$218,$E103,0)</f>
        <v>1.5755840025137724</v>
      </c>
      <c r="AM103" s="24">
        <f ca="1">OFFSET(PTRA!AP$218,$E103,0)</f>
        <v>1.5755840025137724</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0.77061635068181966</v>
      </c>
      <c r="P104" s="24">
        <f ca="1">OFFSET(PTRA!S$218,$E104,0)</f>
        <v>0.78157163306235522</v>
      </c>
      <c r="Q104" s="24">
        <f ca="1">OFFSET(PTRA!T$218,$E104,0)</f>
        <v>0.78314560012448264</v>
      </c>
      <c r="R104" s="24">
        <f ca="1">OFFSET(PTRA!U$218,$E104,0)</f>
        <v>0.78471956718661007</v>
      </c>
      <c r="S104" s="24">
        <f ca="1">OFFSET(PTRA!V$218,$E104,0)</f>
        <v>0.78629353424873749</v>
      </c>
      <c r="T104" s="24">
        <f ca="1">OFFSET(PTRA!W$218,$E104,0)</f>
        <v>0.78786750131086491</v>
      </c>
      <c r="U104" s="24">
        <f ca="1">OFFSET(PTRA!X$218,$E104,0)</f>
        <v>0.78944146837299234</v>
      </c>
      <c r="V104" s="24">
        <f ca="1">OFFSET(PTRA!Y$218,$E104,0)</f>
        <v>0.79101543543511976</v>
      </c>
      <c r="W104" s="24">
        <f ca="1">OFFSET(PTRA!Z$218,$E104,0)</f>
        <v>0.79258940249724719</v>
      </c>
      <c r="X104" s="24">
        <f ca="1">OFFSET(PTRA!AA$218,$E104,0)</f>
        <v>0.79416336955937461</v>
      </c>
      <c r="Y104" s="24">
        <f ca="1">OFFSET(PTRA!AB$218,$E104,0)</f>
        <v>0.79573733662150214</v>
      </c>
      <c r="Z104" s="24">
        <f ca="1">OFFSET(PTRA!AC$218,$E104,0)</f>
        <v>0.79245353975548505</v>
      </c>
      <c r="AA104" s="24">
        <f ca="1">OFFSET(PTRA!AD$218,$E104,0)</f>
        <v>0.78916974288946795</v>
      </c>
      <c r="AB104" s="24">
        <f ca="1">OFFSET(PTRA!AE$218,$E104,0)</f>
        <v>0.78588594602345085</v>
      </c>
      <c r="AC104" s="24">
        <f ca="1">OFFSET(PTRA!AF$218,$E104,0)</f>
        <v>0.78260214915743376</v>
      </c>
      <c r="AD104" s="24">
        <f ca="1">OFFSET(PTRA!AG$218,$E104,0)</f>
        <v>0.77931835229141666</v>
      </c>
      <c r="AE104" s="24">
        <f ca="1">OFFSET(PTRA!AH$218,$E104,0)</f>
        <v>0.77603455542539956</v>
      </c>
      <c r="AF104" s="24">
        <f ca="1">OFFSET(PTRA!AI$218,$E104,0)</f>
        <v>0.77275075855938247</v>
      </c>
      <c r="AG104" s="24">
        <f ca="1">OFFSET(PTRA!AJ$218,$E104,0)</f>
        <v>0.76946696169336537</v>
      </c>
      <c r="AH104" s="24">
        <f ca="1">OFFSET(PTRA!AK$218,$E104,0)</f>
        <v>0.76618316482734827</v>
      </c>
      <c r="AI104" s="24">
        <f ca="1">OFFSET(PTRA!AL$218,$E104,0)</f>
        <v>0.76289936796133118</v>
      </c>
      <c r="AJ104" s="24">
        <f ca="1">OFFSET(PTRA!AM$218,$E104,0)</f>
        <v>0.73651003199220466</v>
      </c>
      <c r="AK104" s="24">
        <f ca="1">OFFSET(PTRA!AN$218,$E104,0)</f>
        <v>0.71012069602307804</v>
      </c>
      <c r="AL104" s="24">
        <f ca="1">OFFSET(PTRA!AO$218,$E104,0)</f>
        <v>0.71012069602307804</v>
      </c>
      <c r="AM104" s="24">
        <f ca="1">OFFSET(PTRA!AP$218,$E104,0)</f>
        <v>0.71012069602307804</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0.6476760572601008</v>
      </c>
      <c r="P105" s="24">
        <f ca="1">OFFSET(PTRA!S$218,$E105,0)</f>
        <v>0.64850440608752602</v>
      </c>
      <c r="Q105" s="24">
        <f ca="1">OFFSET(PTRA!T$218,$E105,0)</f>
        <v>0.66993665073337072</v>
      </c>
      <c r="R105" s="24">
        <f ca="1">OFFSET(PTRA!U$218,$E105,0)</f>
        <v>0.69136889537921542</v>
      </c>
      <c r="S105" s="24">
        <f ca="1">OFFSET(PTRA!V$218,$E105,0)</f>
        <v>0.71280114002506012</v>
      </c>
      <c r="T105" s="24">
        <f ca="1">OFFSET(PTRA!W$218,$E105,0)</f>
        <v>0.73423338467090482</v>
      </c>
      <c r="U105" s="24">
        <f ca="1">OFFSET(PTRA!X$218,$E105,0)</f>
        <v>0.75566562931674952</v>
      </c>
      <c r="V105" s="24">
        <f ca="1">OFFSET(PTRA!Y$218,$E105,0)</f>
        <v>0.77709787396259422</v>
      </c>
      <c r="W105" s="24">
        <f ca="1">OFFSET(PTRA!Z$218,$E105,0)</f>
        <v>0.79853011860843892</v>
      </c>
      <c r="X105" s="24">
        <f ca="1">OFFSET(PTRA!AA$218,$E105,0)</f>
        <v>0.81996236325428362</v>
      </c>
      <c r="Y105" s="24">
        <f ca="1">OFFSET(PTRA!AB$218,$E105,0)</f>
        <v>0.84139460790012854</v>
      </c>
      <c r="Z105" s="24">
        <f ca="1">OFFSET(PTRA!AC$218,$E105,0)</f>
        <v>0.86187201494465981</v>
      </c>
      <c r="AA105" s="24">
        <f ca="1">OFFSET(PTRA!AD$218,$E105,0)</f>
        <v>0.88234942198919109</v>
      </c>
      <c r="AB105" s="24">
        <f ca="1">OFFSET(PTRA!AE$218,$E105,0)</f>
        <v>0.90282682903372236</v>
      </c>
      <c r="AC105" s="24">
        <f ca="1">OFFSET(PTRA!AF$218,$E105,0)</f>
        <v>0.92330423607825363</v>
      </c>
      <c r="AD105" s="24">
        <f ca="1">OFFSET(PTRA!AG$218,$E105,0)</f>
        <v>0.9437816431227849</v>
      </c>
      <c r="AE105" s="24">
        <f ca="1">OFFSET(PTRA!AH$218,$E105,0)</f>
        <v>0.96425905016731617</v>
      </c>
      <c r="AF105" s="24">
        <f ca="1">OFFSET(PTRA!AI$218,$E105,0)</f>
        <v>0.98473645721184744</v>
      </c>
      <c r="AG105" s="24">
        <f ca="1">OFFSET(PTRA!AJ$218,$E105,0)</f>
        <v>1.0052138642563788</v>
      </c>
      <c r="AH105" s="24">
        <f ca="1">OFFSET(PTRA!AK$218,$E105,0)</f>
        <v>1.0256912713009101</v>
      </c>
      <c r="AI105" s="24">
        <f ca="1">OFFSET(PTRA!AL$218,$E105,0)</f>
        <v>1.0461686783454414</v>
      </c>
      <c r="AJ105" s="24">
        <f ca="1">OFFSET(PTRA!AM$218,$E105,0)</f>
        <v>1.1442712617822297</v>
      </c>
      <c r="AK105" s="24">
        <f ca="1">OFFSET(PTRA!AN$218,$E105,0)</f>
        <v>1.2423738452190181</v>
      </c>
      <c r="AL105" s="24">
        <f ca="1">OFFSET(PTRA!AO$218,$E105,0)</f>
        <v>1.2423738452190181</v>
      </c>
      <c r="AM105" s="24">
        <f ca="1">OFFSET(PTRA!AP$218,$E105,0)</f>
        <v>1.2423738452190181</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7.2803161508670957</v>
      </c>
      <c r="P106" s="24">
        <f ca="1">OFFSET(PTRA!S$218,$E106,0)</f>
        <v>7.3838150179515463</v>
      </c>
      <c r="Q106" s="24">
        <f ca="1">OFFSET(PTRA!T$218,$E106,0)</f>
        <v>7.3986849046509402</v>
      </c>
      <c r="R106" s="24">
        <f ca="1">OFFSET(PTRA!U$218,$E106,0)</f>
        <v>7.4135547913503341</v>
      </c>
      <c r="S106" s="24">
        <f ca="1">OFFSET(PTRA!V$218,$E106,0)</f>
        <v>7.4284246780497281</v>
      </c>
      <c r="T106" s="24">
        <f ca="1">OFFSET(PTRA!W$218,$E106,0)</f>
        <v>7.443294564749122</v>
      </c>
      <c r="U106" s="24">
        <f ca="1">OFFSET(PTRA!X$218,$E106,0)</f>
        <v>7.4581644514485159</v>
      </c>
      <c r="V106" s="24">
        <f ca="1">OFFSET(PTRA!Y$218,$E106,0)</f>
        <v>7.4730343381479098</v>
      </c>
      <c r="W106" s="24">
        <f ca="1">OFFSET(PTRA!Z$218,$E106,0)</f>
        <v>7.4879042248473038</v>
      </c>
      <c r="X106" s="24">
        <f ca="1">OFFSET(PTRA!AA$218,$E106,0)</f>
        <v>7.5027741115466977</v>
      </c>
      <c r="Y106" s="24">
        <f ca="1">OFFSET(PTRA!AB$218,$E106,0)</f>
        <v>7.5176439982460925</v>
      </c>
      <c r="Z106" s="24">
        <f ca="1">OFFSET(PTRA!AC$218,$E106,0)</f>
        <v>7.4866206760200864</v>
      </c>
      <c r="AA106" s="24">
        <f ca="1">OFFSET(PTRA!AD$218,$E106,0)</f>
        <v>7.4555973537940803</v>
      </c>
      <c r="AB106" s="24">
        <f ca="1">OFFSET(PTRA!AE$218,$E106,0)</f>
        <v>7.4245740315680742</v>
      </c>
      <c r="AC106" s="24">
        <f ca="1">OFFSET(PTRA!AF$218,$E106,0)</f>
        <v>7.393550709342068</v>
      </c>
      <c r="AD106" s="24">
        <f ca="1">OFFSET(PTRA!AG$218,$E106,0)</f>
        <v>7.3625273871160619</v>
      </c>
      <c r="AE106" s="24">
        <f ca="1">OFFSET(PTRA!AH$218,$E106,0)</f>
        <v>7.3315040648900558</v>
      </c>
      <c r="AF106" s="24">
        <f ca="1">OFFSET(PTRA!AI$218,$E106,0)</f>
        <v>7.3004807426640497</v>
      </c>
      <c r="AG106" s="24">
        <f ca="1">OFFSET(PTRA!AJ$218,$E106,0)</f>
        <v>7.2694574204380435</v>
      </c>
      <c r="AH106" s="24">
        <f ca="1">OFFSET(PTRA!AK$218,$E106,0)</f>
        <v>7.2384340982120374</v>
      </c>
      <c r="AI106" s="24">
        <f ca="1">OFFSET(PTRA!AL$218,$E106,0)</f>
        <v>7.2074107759860322</v>
      </c>
      <c r="AJ106" s="24">
        <f ca="1">OFFSET(PTRA!AM$218,$E106,0)</f>
        <v>6.9581003263742307</v>
      </c>
      <c r="AK106" s="24">
        <f ca="1">OFFSET(PTRA!AN$218,$E106,0)</f>
        <v>6.7087898767624283</v>
      </c>
      <c r="AL106" s="24">
        <f ca="1">OFFSET(PTRA!AO$218,$E106,0)</f>
        <v>6.7087898767624283</v>
      </c>
      <c r="AM106" s="24">
        <f ca="1">OFFSET(PTRA!AP$218,$E106,0)</f>
        <v>6.7087898767624283</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8.9818459792306626</v>
      </c>
      <c r="P107" s="24">
        <f ca="1">OFFSET(PTRA!S$218,$E107,0)</f>
        <v>9.109534236706498</v>
      </c>
      <c r="Q107" s="24">
        <f ca="1">OFFSET(PTRA!T$218,$E107,0)</f>
        <v>9.1278794609103482</v>
      </c>
      <c r="R107" s="24">
        <f ca="1">OFFSET(PTRA!U$218,$E107,0)</f>
        <v>9.1462246851141984</v>
      </c>
      <c r="S107" s="24">
        <f ca="1">OFFSET(PTRA!V$218,$E107,0)</f>
        <v>9.1645699093180486</v>
      </c>
      <c r="T107" s="24">
        <f ca="1">OFFSET(PTRA!W$218,$E107,0)</f>
        <v>9.1829151335218988</v>
      </c>
      <c r="U107" s="24">
        <f ca="1">OFFSET(PTRA!X$218,$E107,0)</f>
        <v>9.201260357725749</v>
      </c>
      <c r="V107" s="24">
        <f ca="1">OFFSET(PTRA!Y$218,$E107,0)</f>
        <v>9.2196055819295992</v>
      </c>
      <c r="W107" s="24">
        <f ca="1">OFFSET(PTRA!Z$218,$E107,0)</f>
        <v>9.2379508061334494</v>
      </c>
      <c r="X107" s="24">
        <f ca="1">OFFSET(PTRA!AA$218,$E107,0)</f>
        <v>9.2562960303372996</v>
      </c>
      <c r="Y107" s="24">
        <f ca="1">OFFSET(PTRA!AB$218,$E107,0)</f>
        <v>9.2746412545411498</v>
      </c>
      <c r="Z107" s="24">
        <f ca="1">OFFSET(PTRA!AC$218,$E107,0)</f>
        <v>9.2363672707987217</v>
      </c>
      <c r="AA107" s="24">
        <f ca="1">OFFSET(PTRA!AD$218,$E107,0)</f>
        <v>9.1980932870562935</v>
      </c>
      <c r="AB107" s="24">
        <f ca="1">OFFSET(PTRA!AE$218,$E107,0)</f>
        <v>9.1598193033138653</v>
      </c>
      <c r="AC107" s="24">
        <f ca="1">OFFSET(PTRA!AF$218,$E107,0)</f>
        <v>9.1215453195714371</v>
      </c>
      <c r="AD107" s="24">
        <f ca="1">OFFSET(PTRA!AG$218,$E107,0)</f>
        <v>9.0832713358290089</v>
      </c>
      <c r="AE107" s="24">
        <f ca="1">OFFSET(PTRA!AH$218,$E107,0)</f>
        <v>9.0449973520865807</v>
      </c>
      <c r="AF107" s="24">
        <f ca="1">OFFSET(PTRA!AI$218,$E107,0)</f>
        <v>9.0067233683441525</v>
      </c>
      <c r="AG107" s="24">
        <f ca="1">OFFSET(PTRA!AJ$218,$E107,0)</f>
        <v>8.9684493846017244</v>
      </c>
      <c r="AH107" s="24">
        <f ca="1">OFFSET(PTRA!AK$218,$E107,0)</f>
        <v>8.9301754008592962</v>
      </c>
      <c r="AI107" s="24">
        <f ca="1">OFFSET(PTRA!AL$218,$E107,0)</f>
        <v>8.8919014171168609</v>
      </c>
      <c r="AJ107" s="24">
        <f ca="1">OFFSET(PTRA!AM$218,$E107,0)</f>
        <v>8.5843230080172432</v>
      </c>
      <c r="AK107" s="24">
        <f ca="1">OFFSET(PTRA!AN$218,$E107,0)</f>
        <v>8.2767445989176256</v>
      </c>
      <c r="AL107" s="24">
        <f ca="1">OFFSET(PTRA!AO$218,$E107,0)</f>
        <v>8.2767445989176256</v>
      </c>
      <c r="AM107" s="24">
        <f ca="1">OFFSET(PTRA!AP$218,$E107,0)</f>
        <v>8.2767445989176256</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3.8605177681375253</v>
      </c>
      <c r="Q108" s="24">
        <f ca="1">OFFSET(OtherTRA!T$46,$E108,0)</f>
        <v>4.0259106997590939</v>
      </c>
      <c r="R108" s="24">
        <f ca="1">OFFSET(OtherTRA!U$46,$E108,0)</f>
        <v>4.1913036313806629</v>
      </c>
      <c r="S108" s="24">
        <f ca="1">OFFSET(OtherTRA!V$46,$E108,0)</f>
        <v>4.3566965630022318</v>
      </c>
      <c r="T108" s="24">
        <f ca="1">OFFSET(OtherTRA!W$46,$E108,0)</f>
        <v>4.5220894946238008</v>
      </c>
      <c r="U108" s="24">
        <f ca="1">OFFSET(OtherTRA!X$46,$E108,0)</f>
        <v>4.6874824262453698</v>
      </c>
      <c r="V108" s="24">
        <f ca="1">OFFSET(OtherTRA!Y$46,$E108,0)</f>
        <v>4.8528753578669388</v>
      </c>
      <c r="W108" s="24">
        <f ca="1">OFFSET(OtherTRA!Z$46,$E108,0)</f>
        <v>5.0182682894885078</v>
      </c>
      <c r="X108" s="24">
        <f ca="1">OFFSET(OtherTRA!AA$46,$E108,0)</f>
        <v>5.1836612211100768</v>
      </c>
      <c r="Y108" s="24">
        <f ca="1">OFFSET(OtherTRA!AB$46,$E108,0)</f>
        <v>5.349054152731644</v>
      </c>
      <c r="Z108" s="24">
        <f ca="1">OFFSET(OtherTRA!AC$46,$E108,0)</f>
        <v>5.5825728628450797</v>
      </c>
      <c r="AA108" s="24">
        <f ca="1">OFFSET(OtherTRA!AD$46,$E108,0)</f>
        <v>5.8160915729585154</v>
      </c>
      <c r="AB108" s="24">
        <f ca="1">OFFSET(OtherTRA!AE$46,$E108,0)</f>
        <v>6.0496102830719511</v>
      </c>
      <c r="AC108" s="24">
        <f ca="1">OFFSET(OtherTRA!AF$46,$E108,0)</f>
        <v>6.2831289931853869</v>
      </c>
      <c r="AD108" s="24">
        <f ca="1">OFFSET(OtherTRA!AG$46,$E108,0)</f>
        <v>6.5166477032988226</v>
      </c>
      <c r="AE108" s="24">
        <f ca="1">OFFSET(OtherTRA!AH$46,$E108,0)</f>
        <v>6.7501664134122583</v>
      </c>
      <c r="AF108" s="24">
        <f ca="1">OFFSET(OtherTRA!AI$46,$E108,0)</f>
        <v>6.983685123525694</v>
      </c>
      <c r="AG108" s="24">
        <f ca="1">OFFSET(OtherTRA!AJ$46,$E108,0)</f>
        <v>7.2172038336391298</v>
      </c>
      <c r="AH108" s="24">
        <f ca="1">OFFSET(OtherTRA!AK$46,$E108,0)</f>
        <v>7.4507225437525655</v>
      </c>
      <c r="AI108" s="24">
        <f ca="1">OFFSET(OtherTRA!AL$46,$E108,0)</f>
        <v>7.6842412538659994</v>
      </c>
      <c r="AJ108" s="24">
        <f ca="1">OFFSET(OtherTRA!AM$46,$E108,0)</f>
        <v>9.7023202133294113</v>
      </c>
      <c r="AK108" s="24">
        <f ca="1">OFFSET(OtherTRA!AN$46,$E108,0)</f>
        <v>11.720399172792822</v>
      </c>
      <c r="AL108" s="24">
        <f ca="1">OFFSET(OtherTRA!AO$46,$E108,0)</f>
        <v>11.720399172792822</v>
      </c>
      <c r="AM108" s="24">
        <f ca="1">OFFSET(OtherTRA!AP$46,$E108,0)</f>
        <v>11.720399172792822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116.99101112356846</v>
      </c>
      <c r="Q109" s="24">
        <f ca="1">OFFSET(COM!T$247,$E109,0)</f>
        <v>116.27968432739939</v>
      </c>
      <c r="R109" s="24">
        <f ca="1">OFFSET(COM!U$247,$E109,0)</f>
        <v>115.58702787794117</v>
      </c>
      <c r="S109" s="24">
        <f ca="1">OFFSET(COM!V$247,$E109,0)</f>
        <v>114.91119246990583</v>
      </c>
      <c r="T109" s="194">
        <f ca="1">OFFSET(COM!W$247,$E109,0)</f>
        <v>114.23365045616333</v>
      </c>
      <c r="U109" s="24">
        <f ca="1">OFFSET(COM!X$247,$E109,0)</f>
        <v>113.58316249250655</v>
      </c>
      <c r="V109" s="24">
        <f ca="1">OFFSET(COM!Y$247,$E109,0)</f>
        <v>112.9374632806275</v>
      </c>
      <c r="W109" s="24">
        <f ca="1">OFFSET(COM!Z$247,$E109,0)</f>
        <v>112.30844082574161</v>
      </c>
      <c r="X109" s="24">
        <f ca="1">OFFSET(COM!AA$247,$E109,0)</f>
        <v>111.68368811949459</v>
      </c>
      <c r="Y109" s="206">
        <f ca="1">OFFSET(COM!AB$247,$E109,0)</f>
        <v>111.01697794519069</v>
      </c>
      <c r="Z109" s="24">
        <f ca="1">OFFSET(COM!AC$247,$E109,0)</f>
        <v>110.40052111109705</v>
      </c>
      <c r="AA109" s="24">
        <f ca="1">OFFSET(COM!AD$247,$E109,0)</f>
        <v>109.78846063723003</v>
      </c>
      <c r="AB109" s="24">
        <f ca="1">OFFSET(COM!AE$247,$E109,0)</f>
        <v>109.18129672292095</v>
      </c>
      <c r="AC109" s="24">
        <f ca="1">OFFSET(COM!AF$247,$E109,0)</f>
        <v>108.5591761157214</v>
      </c>
      <c r="AD109" s="24">
        <f ca="1">OFFSET(COM!AG$247,$E109,0)</f>
        <v>107.95111996168353</v>
      </c>
      <c r="AE109" s="24">
        <f ca="1">OFFSET(COM!AH$247,$E109,0)</f>
        <v>107.34912657541049</v>
      </c>
      <c r="AF109" s="24">
        <f ca="1">OFFSET(COM!AI$247,$E109,0)</f>
        <v>106.75554269377911</v>
      </c>
      <c r="AG109" s="24">
        <f ca="1">OFFSET(COM!AJ$247,$E109,0)</f>
        <v>106.15457620485212</v>
      </c>
      <c r="AH109" s="24">
        <f ca="1">OFFSET(COM!AK$247,$E109,0)</f>
        <v>105.56054557317145</v>
      </c>
      <c r="AI109" s="24">
        <f ca="1">OFFSET(COM!AL$247,$E109,0)</f>
        <v>104.98231902777255</v>
      </c>
      <c r="AJ109" s="24">
        <f ca="1">OFFSET(COM!AM$247,$E109,0)</f>
        <v>102.25866394953132</v>
      </c>
      <c r="AK109" s="24">
        <f ca="1">OFFSET(COM!AN$247,$E109,0)</f>
        <v>99.658402323241631</v>
      </c>
      <c r="AL109" s="24">
        <f ca="1">OFFSET(COM!AO$247,$E109,0)</f>
        <v>99.658402323241631</v>
      </c>
      <c r="AM109" s="24">
        <f ca="1">OFFSET(COM!AP$247,$E109,0)</f>
        <v>99.658402323241631</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9.0764610605732052</v>
      </c>
      <c r="Q110" s="24">
        <f ca="1">OFFSET(COM!T$247,$E110,0)</f>
        <v>9.1689978875940721</v>
      </c>
      <c r="R110" s="24">
        <f ca="1">OFFSET(COM!U$247,$E110,0)</f>
        <v>9.2684196080180303</v>
      </c>
      <c r="S110" s="24">
        <f ca="1">OFFSET(COM!V$247,$E110,0)</f>
        <v>9.3740442704076212</v>
      </c>
      <c r="T110" s="194">
        <f ca="1">OFFSET(COM!W$247,$E110,0)</f>
        <v>9.479039603382132</v>
      </c>
      <c r="U110" s="24">
        <f ca="1">OFFSET(COM!X$247,$E110,0)</f>
        <v>9.5940114115580197</v>
      </c>
      <c r="V110" s="24">
        <f ca="1">OFFSET(COM!Y$247,$E110,0)</f>
        <v>9.7107491240330788</v>
      </c>
      <c r="W110" s="24">
        <f ca="1">OFFSET(COM!Z$247,$E110,0)</f>
        <v>9.8336365720211045</v>
      </c>
      <c r="X110" s="24">
        <f ca="1">OFFSET(COM!AA$247,$E110,0)</f>
        <v>9.9580985362563066</v>
      </c>
      <c r="Y110" s="206">
        <f ca="1">OFFSET(COM!AB$247,$E110,0)</f>
        <v>10.067088227827853</v>
      </c>
      <c r="Z110" s="24">
        <f ca="1">OFFSET(COM!AC$247,$E110,0)</f>
        <v>10.194609385143192</v>
      </c>
      <c r="AA110" s="24">
        <f ca="1">OFFSET(COM!AD$247,$E110,0)</f>
        <v>10.323751748105698</v>
      </c>
      <c r="AB110" s="24">
        <f ca="1">OFFSET(COM!AE$247,$E110,0)</f>
        <v>10.454699770658788</v>
      </c>
      <c r="AC110" s="24">
        <f ca="1">OFFSET(COM!AF$247,$E110,0)</f>
        <v>10.580132350043721</v>
      </c>
      <c r="AD110" s="24">
        <f ca="1">OFFSET(COM!AG$247,$E110,0)</f>
        <v>10.710751349493071</v>
      </c>
      <c r="AE110" s="24">
        <f ca="1">OFFSET(COM!AH$247,$E110,0)</f>
        <v>10.843606060492677</v>
      </c>
      <c r="AF110" s="24">
        <f ca="1">OFFSET(COM!AI$247,$E110,0)</f>
        <v>10.979561867788309</v>
      </c>
      <c r="AG110" s="24">
        <f ca="1">OFFSET(COM!AJ$247,$E110,0)</f>
        <v>11.112795258352513</v>
      </c>
      <c r="AH110" s="24">
        <f ca="1">OFFSET(COM!AK$247,$E110,0)</f>
        <v>11.248586321708745</v>
      </c>
      <c r="AI110" s="24">
        <f ca="1">OFFSET(COM!AL$247,$E110,0)</f>
        <v>11.390205313762191</v>
      </c>
      <c r="AJ110" s="24">
        <f ca="1">OFFSET(COM!AM$247,$E110,0)</f>
        <v>12.160059478447263</v>
      </c>
      <c r="AK110" s="24">
        <f ca="1">OFFSET(COM!AN$247,$E110,0)</f>
        <v>12.975416320532121</v>
      </c>
      <c r="AL110" s="24">
        <f ca="1">OFFSET(COM!AO$247,$E110,0)</f>
        <v>12.975416320532121</v>
      </c>
      <c r="AM110" s="24">
        <f ca="1">OFFSET(COM!AP$247,$E110,0)</f>
        <v>12.975416320532121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11.157004331423655</v>
      </c>
      <c r="Q111" s="24">
        <f ca="1">OFFSET(COM!T$247,$E111,0)</f>
        <v>11.089167699620091</v>
      </c>
      <c r="R111" s="24">
        <f ca="1">OFFSET(COM!U$247,$E111,0)</f>
        <v>11.023111590414988</v>
      </c>
      <c r="S111" s="24">
        <f ca="1">OFFSET(COM!V$247,$E111,0)</f>
        <v>10.958659642334844</v>
      </c>
      <c r="T111" s="194">
        <f ca="1">OFFSET(COM!W$247,$E111,0)</f>
        <v>10.894044941517684</v>
      </c>
      <c r="U111" s="24">
        <f ca="1">OFFSET(COM!X$247,$E111,0)</f>
        <v>10.832010286390272</v>
      </c>
      <c r="V111" s="24">
        <f ca="1">OFFSET(COM!Y$247,$E111,0)</f>
        <v>10.77043231698438</v>
      </c>
      <c r="W111" s="24">
        <f ca="1">OFFSET(COM!Z$247,$E111,0)</f>
        <v>10.710444748825729</v>
      </c>
      <c r="X111" s="24">
        <f ca="1">OFFSET(COM!AA$247,$E111,0)</f>
        <v>10.650864370959738</v>
      </c>
      <c r="Y111" s="206">
        <f ca="1">OFFSET(COM!AB$247,$E111,0)</f>
        <v>10.587282663005645</v>
      </c>
      <c r="Z111" s="24">
        <f ca="1">OFFSET(COM!AC$247,$E111,0)</f>
        <v>10.528493432088972</v>
      </c>
      <c r="AA111" s="24">
        <f ca="1">OFFSET(COM!AD$247,$E111,0)</f>
        <v>10.470123465948456</v>
      </c>
      <c r="AB111" s="24">
        <f ca="1">OFFSET(COM!AE$247,$E111,0)</f>
        <v>10.412220466762683</v>
      </c>
      <c r="AC111" s="24">
        <f ca="1">OFFSET(COM!AF$247,$E111,0)</f>
        <v>10.352891102544589</v>
      </c>
      <c r="AD111" s="24">
        <f ca="1">OFFSET(COM!AG$247,$E111,0)</f>
        <v>10.294903013723101</v>
      </c>
      <c r="AE111" s="24">
        <f ca="1">OFFSET(COM!AH$247,$E111,0)</f>
        <v>10.237493108862612</v>
      </c>
      <c r="AF111" s="24">
        <f ca="1">OFFSET(COM!AI$247,$E111,0)</f>
        <v>10.180885187665746</v>
      </c>
      <c r="AG111" s="24">
        <f ca="1">OFFSET(COM!AJ$247,$E111,0)</f>
        <v>10.123573214244839</v>
      </c>
      <c r="AH111" s="24">
        <f ca="1">OFFSET(COM!AK$247,$E111,0)</f>
        <v>10.066922688131688</v>
      </c>
      <c r="AI111" s="24">
        <f ca="1">OFFSET(COM!AL$247,$E111,0)</f>
        <v>10.01177933985559</v>
      </c>
      <c r="AJ111" s="24">
        <f ca="1">OFFSET(COM!AM$247,$E111,0)</f>
        <v>9.7520343285645499</v>
      </c>
      <c r="AK111" s="24">
        <f ca="1">OFFSET(COM!AN$247,$E111,0)</f>
        <v>9.5040568989421459</v>
      </c>
      <c r="AL111" s="24">
        <f ca="1">OFFSET(COM!AO$247,$E111,0)</f>
        <v>9.5040568989421459</v>
      </c>
      <c r="AM111" s="24">
        <f ca="1">OFFSET(COM!AP$247,$E111,0)</f>
        <v>9.5040568989421459</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8.0269290704732601</v>
      </c>
      <c r="Q112" s="24">
        <f ca="1">OFFSET(COM!T$247,$E112,0)</f>
        <v>7.9781238701083765</v>
      </c>
      <c r="R112" s="24">
        <f ca="1">OFFSET(COM!U$247,$E112,0)</f>
        <v>7.9305996702864388</v>
      </c>
      <c r="S112" s="24">
        <f ca="1">OFFSET(COM!V$247,$E112,0)</f>
        <v>7.8842295873927695</v>
      </c>
      <c r="T112" s="194">
        <f ca="1">OFFSET(COM!W$247,$E112,0)</f>
        <v>7.8377424117170911</v>
      </c>
      <c r="U112" s="24">
        <f ca="1">OFFSET(COM!X$247,$E112,0)</f>
        <v>7.7931114550707319</v>
      </c>
      <c r="V112" s="24">
        <f ca="1">OFFSET(COM!Y$247,$E112,0)</f>
        <v>7.748809061879693</v>
      </c>
      <c r="W112" s="24">
        <f ca="1">OFFSET(COM!Z$247,$E112,0)</f>
        <v>7.7056508860453885</v>
      </c>
      <c r="X112" s="24">
        <f ca="1">OFFSET(COM!AA$247,$E112,0)</f>
        <v>7.662785664081162</v>
      </c>
      <c r="Y112" s="206">
        <f ca="1">OFFSET(COM!AB$247,$E112,0)</f>
        <v>7.617041677185898</v>
      </c>
      <c r="Z112" s="24">
        <f ca="1">OFFSET(COM!AC$247,$E112,0)</f>
        <v>7.57474564747596</v>
      </c>
      <c r="AA112" s="24">
        <f ca="1">OFFSET(COM!AD$247,$E112,0)</f>
        <v>7.5327512586473899</v>
      </c>
      <c r="AB112" s="24">
        <f ca="1">OFFSET(COM!AE$247,$E112,0)</f>
        <v>7.4910928301279336</v>
      </c>
      <c r="AC112" s="24">
        <f ca="1">OFFSET(COM!AF$247,$E112,0)</f>
        <v>7.4484082004344954</v>
      </c>
      <c r="AD112" s="24">
        <f ca="1">OFFSET(COM!AG$247,$E112,0)</f>
        <v>7.4066885540065188</v>
      </c>
      <c r="AE112" s="24">
        <f ca="1">OFFSET(COM!AH$247,$E112,0)</f>
        <v>7.3653848831851452</v>
      </c>
      <c r="AF112" s="24">
        <f ca="1">OFFSET(COM!AI$247,$E112,0)</f>
        <v>7.3246582011138281</v>
      </c>
      <c r="AG112" s="24">
        <f ca="1">OFFSET(COM!AJ$247,$E112,0)</f>
        <v>7.283424987262439</v>
      </c>
      <c r="AH112" s="24">
        <f ca="1">OFFSET(COM!AK$247,$E112,0)</f>
        <v>7.2426676529989322</v>
      </c>
      <c r="AI112" s="24">
        <f ca="1">OFFSET(COM!AL$247,$E112,0)</f>
        <v>7.2029946608433235</v>
      </c>
      <c r="AJ112" s="24">
        <f ca="1">OFFSET(COM!AM$247,$E112,0)</f>
        <v>7.0161205932076065</v>
      </c>
      <c r="AK112" s="24">
        <f ca="1">OFFSET(COM!AN$247,$E112,0)</f>
        <v>6.837712735728239</v>
      </c>
      <c r="AL112" s="24">
        <f ca="1">OFFSET(COM!AO$247,$E112,0)</f>
        <v>6.837712735728239</v>
      </c>
      <c r="AM112" s="24">
        <f ca="1">OFFSET(COM!AP$247,$E112,0)</f>
        <v>6.837712735728239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101.80919316093768</v>
      </c>
      <c r="Q113" s="24">
        <f ca="1">OFFSET(COM!T$247,$E113,0)</f>
        <v>101.1901746013388</v>
      </c>
      <c r="R113" s="24">
        <f ca="1">OFFSET(COM!U$247,$E113,0)</f>
        <v>100.58740355440274</v>
      </c>
      <c r="S113" s="24">
        <f ca="1">OFFSET(COM!V$247,$E113,0)</f>
        <v>99.999270697520302</v>
      </c>
      <c r="T113" s="194">
        <f ca="1">OFFSET(COM!W$247,$E113,0)</f>
        <v>99.409652699613574</v>
      </c>
      <c r="U113" s="24">
        <f ca="1">OFFSET(COM!X$247,$E113,0)</f>
        <v>98.843577972121466</v>
      </c>
      <c r="V113" s="24">
        <f ca="1">OFFSET(COM!Y$247,$E113,0)</f>
        <v>98.28167056440941</v>
      </c>
      <c r="W113" s="24">
        <f ca="1">OFFSET(COM!Z$247,$E113,0)</f>
        <v>97.734275785981467</v>
      </c>
      <c r="X113" s="24">
        <f ca="1">OFFSET(COM!AA$247,$E113,0)</f>
        <v>97.190596674763782</v>
      </c>
      <c r="Y113" s="206">
        <f ca="1">OFFSET(COM!AB$247,$E113,0)</f>
        <v>96.610404878264347</v>
      </c>
      <c r="Z113" s="24">
        <f ca="1">OFFSET(COM!AC$247,$E113,0)</f>
        <v>96.073945091355341</v>
      </c>
      <c r="AA113" s="24">
        <f ca="1">OFFSET(COM!AD$247,$E113,0)</f>
        <v>95.54131115297281</v>
      </c>
      <c r="AB113" s="24">
        <f ca="1">OFFSET(COM!AE$247,$E113,0)</f>
        <v>95.012938352032108</v>
      </c>
      <c r="AC113" s="24">
        <f ca="1">OFFSET(COM!AF$247,$E113,0)</f>
        <v>94.47154977474321</v>
      </c>
      <c r="AD113" s="24">
        <f ca="1">OFFSET(COM!AG$247,$E113,0)</f>
        <v>93.942400519218324</v>
      </c>
      <c r="AE113" s="24">
        <f ca="1">OFFSET(COM!AH$247,$E113,0)</f>
        <v>93.418527271555362</v>
      </c>
      <c r="AF113" s="24">
        <f ca="1">OFFSET(COM!AI$247,$E113,0)</f>
        <v>92.901972234703862</v>
      </c>
      <c r="AG113" s="24">
        <f ca="1">OFFSET(COM!AJ$247,$E113,0)</f>
        <v>92.378992624844813</v>
      </c>
      <c r="AH113" s="24">
        <f ca="1">OFFSET(COM!AK$247,$E113,0)</f>
        <v>91.862048812294859</v>
      </c>
      <c r="AI113" s="24">
        <f ca="1">OFFSET(COM!AL$247,$E113,0)</f>
        <v>91.358858204008556</v>
      </c>
      <c r="AJ113" s="24">
        <f ca="1">OFFSET(COM!AM$247,$E113,0)</f>
        <v>88.988649387952194</v>
      </c>
      <c r="AK113" s="24">
        <f ca="1">OFFSET(COM!AN$247,$E113,0)</f>
        <v>86.725821366914857</v>
      </c>
      <c r="AL113" s="24">
        <f ca="1">OFFSET(COM!AO$247,$E113,0)</f>
        <v>86.725821366914857</v>
      </c>
      <c r="AM113" s="24">
        <f ca="1">OFFSET(COM!AP$247,$E113,0)</f>
        <v>86.725821366914857</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16.533947883534477</v>
      </c>
      <c r="Q114" s="24">
        <f ca="1">OFFSET(COM!T$247,$E114,0)</f>
        <v>16.433418449152558</v>
      </c>
      <c r="R114" s="24">
        <f ca="1">OFFSET(COM!U$247,$E114,0)</f>
        <v>16.335527632357756</v>
      </c>
      <c r="S114" s="24">
        <f ca="1">OFFSET(COM!V$247,$E114,0)</f>
        <v>16.240014077025702</v>
      </c>
      <c r="T114" s="194">
        <f ca="1">OFFSET(COM!W$247,$E114,0)</f>
        <v>16.144259332823253</v>
      </c>
      <c r="U114" s="24">
        <f ca="1">OFFSET(COM!X$247,$E114,0)</f>
        <v>16.0523280469349</v>
      </c>
      <c r="V114" s="24">
        <f ca="1">OFFSET(COM!Y$247,$E114,0)</f>
        <v>15.961073539301223</v>
      </c>
      <c r="W114" s="24">
        <f ca="1">OFFSET(COM!Z$247,$E114,0)</f>
        <v>15.87217590189495</v>
      </c>
      <c r="X114" s="24">
        <f ca="1">OFFSET(COM!AA$247,$E114,0)</f>
        <v>15.783881693767498</v>
      </c>
      <c r="Y114" s="206">
        <f ca="1">OFFSET(COM!AB$247,$E114,0)</f>
        <v>15.689657777164882</v>
      </c>
      <c r="Z114" s="24">
        <f ca="1">OFFSET(COM!AC$247,$E114,0)</f>
        <v>15.602535996871973</v>
      </c>
      <c r="AA114" s="24">
        <f ca="1">OFFSET(COM!AD$247,$E114,0)</f>
        <v>15.516035539449653</v>
      </c>
      <c r="AB114" s="24">
        <f ca="1">OFFSET(COM!AE$247,$E114,0)</f>
        <v>15.430227096394603</v>
      </c>
      <c r="AC114" s="24">
        <f ca="1">OFFSET(COM!AF$247,$E114,0)</f>
        <v>15.34230487401253</v>
      </c>
      <c r="AD114" s="24">
        <f ca="1">OFFSET(COM!AG$247,$E114,0)</f>
        <v>15.25637033370408</v>
      </c>
      <c r="AE114" s="24">
        <f ca="1">OFFSET(COM!AH$247,$E114,0)</f>
        <v>15.171292624063998</v>
      </c>
      <c r="AF114" s="24">
        <f ca="1">OFFSET(COM!AI$247,$E114,0)</f>
        <v>15.087403401557548</v>
      </c>
      <c r="AG114" s="24">
        <f ca="1">OFFSET(COM!AJ$247,$E114,0)</f>
        <v>15.00247081988104</v>
      </c>
      <c r="AH114" s="24">
        <f ca="1">OFFSET(COM!AK$247,$E114,0)</f>
        <v>14.918518459685972</v>
      </c>
      <c r="AI114" s="24">
        <f ca="1">OFFSET(COM!AL$247,$E114,0)</f>
        <v>14.83679963808861</v>
      </c>
      <c r="AJ114" s="24">
        <f ca="1">OFFSET(COM!AM$247,$E114,0)</f>
        <v>14.451874585438198</v>
      </c>
      <c r="AK114" s="24">
        <f ca="1">OFFSET(COM!AN$247,$E114,0)</f>
        <v>14.084388316196378</v>
      </c>
      <c r="AL114" s="24">
        <f ca="1">OFFSET(COM!AO$247,$E114,0)</f>
        <v>14.084388316196378</v>
      </c>
      <c r="AM114" s="24">
        <f ca="1">OFFSET(COM!AP$247,$E114,0)</f>
        <v>14.084388316196378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24.766526365584077</v>
      </c>
      <c r="Q115" s="24">
        <f ca="1">OFFSET(COM!T$247,$E115,0)</f>
        <v>24.615941344712173</v>
      </c>
      <c r="R115" s="24">
        <f ca="1">OFFSET(COM!U$247,$E115,0)</f>
        <v>24.469308761122655</v>
      </c>
      <c r="S115" s="24">
        <f ca="1">OFFSET(COM!V$247,$E115,0)</f>
        <v>24.326237124326362</v>
      </c>
      <c r="T115" s="194">
        <f ca="1">OFFSET(COM!W$247,$E115,0)</f>
        <v>24.182804205968036</v>
      </c>
      <c r="U115" s="24">
        <f ca="1">OFFSET(COM!X$247,$E115,0)</f>
        <v>24.045098521166448</v>
      </c>
      <c r="V115" s="24">
        <f ca="1">OFFSET(COM!Y$247,$E115,0)</f>
        <v>23.908406595849652</v>
      </c>
      <c r="W115" s="24">
        <f ca="1">OFFSET(COM!Z$247,$E115,0)</f>
        <v>23.775245072892808</v>
      </c>
      <c r="X115" s="24">
        <f ca="1">OFFSET(COM!AA$247,$E115,0)</f>
        <v>23.642987438544353</v>
      </c>
      <c r="Y115" s="206">
        <f ca="1">OFFSET(COM!AB$247,$E115,0)</f>
        <v>23.501847577015504</v>
      </c>
      <c r="Z115" s="24">
        <f ca="1">OFFSET(COM!AC$247,$E115,0)</f>
        <v>23.371346145425182</v>
      </c>
      <c r="AA115" s="24">
        <f ca="1">OFFSET(COM!AD$247,$E115,0)</f>
        <v>23.24177540560699</v>
      </c>
      <c r="AB115" s="24">
        <f ca="1">OFFSET(COM!AE$247,$E115,0)</f>
        <v>23.11324124774691</v>
      </c>
      <c r="AC115" s="24">
        <f ca="1">OFFSET(COM!AF$247,$E115,0)</f>
        <v>22.981540818177098</v>
      </c>
      <c r="AD115" s="24">
        <f ca="1">OFFSET(COM!AG$247,$E115,0)</f>
        <v>22.852817776756176</v>
      </c>
      <c r="AE115" s="24">
        <f ca="1">OFFSET(COM!AH$247,$E115,0)</f>
        <v>22.725378198878772</v>
      </c>
      <c r="AF115" s="24">
        <f ca="1">OFFSET(COM!AI$247,$E115,0)</f>
        <v>22.599718879300092</v>
      </c>
      <c r="AG115" s="24">
        <f ca="1">OFFSET(COM!AJ$247,$E115,0)</f>
        <v>22.472496691459334</v>
      </c>
      <c r="AH115" s="24">
        <f ca="1">OFFSET(COM!AK$247,$E115,0)</f>
        <v>22.346742796692624</v>
      </c>
      <c r="AI115" s="24">
        <f ca="1">OFFSET(COM!AL$247,$E115,0)</f>
        <v>22.224334563407275</v>
      </c>
      <c r="AJ115" s="24">
        <f ca="1">OFFSET(COM!AM$247,$E115,0)</f>
        <v>21.647747741409724</v>
      </c>
      <c r="AK115" s="24">
        <f ca="1">OFFSET(COM!AN$247,$E115,0)</f>
        <v>21.097282816742137</v>
      </c>
      <c r="AL115" s="24">
        <f ca="1">OFFSET(COM!AO$247,$E115,0)</f>
        <v>21.097282816742137</v>
      </c>
      <c r="AM115" s="24">
        <f ca="1">OFFSET(COM!AP$247,$E115,0)</f>
        <v>21.097282816742137</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3.1363668927374868</v>
      </c>
      <c r="Q116" s="24">
        <f ca="1">OFFSET(COM!T$247,$E116,0)</f>
        <v>3.1683429502218221</v>
      </c>
      <c r="R116" s="24">
        <f ca="1">OFFSET(COM!U$247,$E116,0)</f>
        <v>3.2026980794154261</v>
      </c>
      <c r="S116" s="24">
        <f ca="1">OFFSET(COM!V$247,$E116,0)</f>
        <v>3.2391966323166557</v>
      </c>
      <c r="T116" s="194">
        <f ca="1">OFFSET(COM!W$247,$E116,0)</f>
        <v>3.2754777207315735</v>
      </c>
      <c r="U116" s="24">
        <f ca="1">OFFSET(COM!X$247,$E116,0)</f>
        <v>3.3152061755064617</v>
      </c>
      <c r="V116" s="24">
        <f ca="1">OFFSET(COM!Y$247,$E116,0)</f>
        <v>3.3555448376895782</v>
      </c>
      <c r="W116" s="24">
        <f ca="1">OFFSET(COM!Z$247,$E116,0)</f>
        <v>3.3980085381153811</v>
      </c>
      <c r="X116" s="24">
        <f ca="1">OFFSET(COM!AA$247,$E116,0)</f>
        <v>3.4410163118971724</v>
      </c>
      <c r="Y116" s="206">
        <f ca="1">OFFSET(COM!AB$247,$E116,0)</f>
        <v>3.4786776490651938</v>
      </c>
      <c r="Z116" s="24">
        <f ca="1">OFFSET(COM!AC$247,$E116,0)</f>
        <v>3.5227425255912155</v>
      </c>
      <c r="AA116" s="24">
        <f ca="1">OFFSET(COM!AD$247,$E116,0)</f>
        <v>3.5673676089736492</v>
      </c>
      <c r="AB116" s="24">
        <f ca="1">OFFSET(COM!AE$247,$E116,0)</f>
        <v>3.6126166371867461</v>
      </c>
      <c r="AC116" s="24">
        <f ca="1">OFFSET(COM!AF$247,$E116,0)</f>
        <v>3.6559598065815284</v>
      </c>
      <c r="AD116" s="24">
        <f ca="1">OFFSET(COM!AG$247,$E116,0)</f>
        <v>3.7010951410143482</v>
      </c>
      <c r="AE116" s="24">
        <f ca="1">OFFSET(COM!AH$247,$E116,0)</f>
        <v>3.7470030245322286</v>
      </c>
      <c r="AF116" s="24">
        <f ca="1">OFFSET(COM!AI$247,$E116,0)</f>
        <v>3.7939824904310764</v>
      </c>
      <c r="AG116" s="24">
        <f ca="1">OFFSET(COM!AJ$247,$E116,0)</f>
        <v>3.8400212264961593</v>
      </c>
      <c r="AH116" s="24">
        <f ca="1">OFFSET(COM!AK$247,$E116,0)</f>
        <v>3.8869437652034651</v>
      </c>
      <c r="AI116" s="24">
        <f ca="1">OFFSET(COM!AL$247,$E116,0)</f>
        <v>3.9358801419581333</v>
      </c>
      <c r="AJ116" s="24">
        <f ca="1">OFFSET(COM!AM$247,$E116,0)</f>
        <v>4.2019028900579141</v>
      </c>
      <c r="AK116" s="24">
        <f ca="1">OFFSET(COM!AN$247,$E116,0)</f>
        <v>4.4836490671434168</v>
      </c>
      <c r="AL116" s="24">
        <f ca="1">OFFSET(COM!AO$247,$E116,0)</f>
        <v>4.4836490671434168</v>
      </c>
      <c r="AM116" s="24">
        <f ca="1">OFFSET(COM!AP$247,$E116,0)</f>
        <v>4.4836490671434168</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9.3854756191052893</v>
      </c>
      <c r="Q117" s="24">
        <f ca="1">OFFSET(COM!T$247,$E117,0)</f>
        <v>9.3284102066556969</v>
      </c>
      <c r="R117" s="24">
        <f ca="1">OFFSET(COM!U$247,$E117,0)</f>
        <v>9.2728426023041131</v>
      </c>
      <c r="S117" s="24">
        <f ca="1">OFFSET(COM!V$247,$E117,0)</f>
        <v>9.2186244475610621</v>
      </c>
      <c r="T117" s="194">
        <f ca="1">OFFSET(COM!W$247,$E117,0)</f>
        <v>9.1642693822459727</v>
      </c>
      <c r="U117" s="24">
        <f ca="1">OFFSET(COM!X$247,$E117,0)</f>
        <v>9.1120846984417305</v>
      </c>
      <c r="V117" s="24">
        <f ca="1">OFFSET(COM!Y$247,$E117,0)</f>
        <v>9.0602841869993114</v>
      </c>
      <c r="W117" s="24">
        <f ca="1">OFFSET(COM!Z$247,$E117,0)</f>
        <v>9.0098215501052206</v>
      </c>
      <c r="X117" s="24">
        <f ca="1">OFFSET(COM!AA$247,$E117,0)</f>
        <v>8.9597014491150837</v>
      </c>
      <c r="Y117" s="206">
        <f ca="1">OFFSET(COM!AB$247,$E117,0)</f>
        <v>8.906215356244843</v>
      </c>
      <c r="Z117" s="24">
        <f ca="1">OFFSET(COM!AC$247,$E117,0)</f>
        <v>8.8567607825040824</v>
      </c>
      <c r="AA117" s="24">
        <f ca="1">OFFSET(COM!AD$247,$E117,0)</f>
        <v>8.8076589019431104</v>
      </c>
      <c r="AB117" s="24">
        <f ca="1">OFFSET(COM!AE$247,$E117,0)</f>
        <v>8.758949842504947</v>
      </c>
      <c r="AC117" s="24">
        <f ca="1">OFFSET(COM!AF$247,$E117,0)</f>
        <v>8.7090408987755268</v>
      </c>
      <c r="AD117" s="24">
        <f ca="1">OFFSET(COM!AG$247,$E117,0)</f>
        <v>8.6602602603832182</v>
      </c>
      <c r="AE117" s="24">
        <f ca="1">OFFSET(COM!AH$247,$E117,0)</f>
        <v>8.611966000888696</v>
      </c>
      <c r="AF117" s="24">
        <f ca="1">OFFSET(COM!AI$247,$E117,0)</f>
        <v>8.5643463846853525</v>
      </c>
      <c r="AG117" s="24">
        <f ca="1">OFFSET(COM!AJ$247,$E117,0)</f>
        <v>8.5161345069047076</v>
      </c>
      <c r="AH117" s="24">
        <f ca="1">OFFSET(COM!AK$247,$E117,0)</f>
        <v>8.4684790506683996</v>
      </c>
      <c r="AI117" s="24">
        <f ca="1">OFFSET(COM!AL$247,$E117,0)</f>
        <v>8.4220914599292378</v>
      </c>
      <c r="AJ117" s="24">
        <f ca="1">OFFSET(COM!AM$247,$E117,0)</f>
        <v>8.2035892170117428</v>
      </c>
      <c r="AK117" s="24">
        <f ca="1">OFFSET(COM!AN$247,$E117,0)</f>
        <v>7.9949860785102702</v>
      </c>
      <c r="AL117" s="24">
        <f ca="1">OFFSET(COM!AO$247,$E117,0)</f>
        <v>7.9949860785102702</v>
      </c>
      <c r="AM117" s="24">
        <f ca="1">OFFSET(COM!AP$247,$E117,0)</f>
        <v>7.9949860785102702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6.0760176501224006</v>
      </c>
      <c r="Q118" s="24">
        <f ca="1">OFFSET(COM!T$247,$E118,0)</f>
        <v>8.042044078406013</v>
      </c>
      <c r="R118" s="24">
        <f ca="1">OFFSET(COM!U$247,$E118,0)</f>
        <v>10.082751893533009</v>
      </c>
      <c r="S118" s="24">
        <f ca="1">OFFSET(COM!V$247,$E118,0)</f>
        <v>12.190743874351574</v>
      </c>
      <c r="T118" s="194">
        <f ca="1">OFFSET(COM!W$247,$E118,0)</f>
        <v>14.291909432341567</v>
      </c>
      <c r="U118" s="24">
        <f ca="1">OFFSET(COM!X$247,$E118,0)</f>
        <v>16.501291190674277</v>
      </c>
      <c r="V118" s="24">
        <f ca="1">OFFSET(COM!Y$247,$E118,0)</f>
        <v>18.729827956118001</v>
      </c>
      <c r="W118" s="24">
        <f ca="1">OFFSET(COM!Z$247,$E118,0)</f>
        <v>21.025071749534352</v>
      </c>
      <c r="X118" s="24">
        <f ca="1">OFFSET(COM!AA$247,$E118,0)</f>
        <v>23.337394537506206</v>
      </c>
      <c r="Y118" s="206">
        <f ca="1">OFFSET(COM!AB$247,$E118,0)</f>
        <v>25.481887453250529</v>
      </c>
      <c r="Z118" s="24">
        <f ca="1">OFFSET(COM!AC$247,$E118,0)</f>
        <v>27.803938667069961</v>
      </c>
      <c r="AA118" s="24">
        <f ca="1">OFFSET(COM!AD$247,$E118,0)</f>
        <v>30.143399467387027</v>
      </c>
      <c r="AB118" s="24">
        <f ca="1">OFFSET(COM!AE$247,$E118,0)</f>
        <v>32.50225064355331</v>
      </c>
      <c r="AC118" s="24">
        <f ca="1">OFFSET(COM!AF$247,$E118,0)</f>
        <v>34.801873315873451</v>
      </c>
      <c r="AD118" s="24">
        <f ca="1">OFFSET(COM!AG$247,$E118,0)</f>
        <v>37.15719122271377</v>
      </c>
      <c r="AE118" s="24">
        <f ca="1">OFFSET(COM!AH$247,$E118,0)</f>
        <v>39.53651768990288</v>
      </c>
      <c r="AF118" s="24">
        <f ca="1">OFFSET(COM!AI$247,$E118,0)</f>
        <v>41.949145795472894</v>
      </c>
      <c r="AG118" s="24">
        <f ca="1">OFFSET(COM!AJ$247,$E118,0)</f>
        <v>44.332538776152319</v>
      </c>
      <c r="AH118" s="24">
        <f ca="1">OFFSET(COM!AK$247,$E118,0)</f>
        <v>46.743397751527191</v>
      </c>
      <c r="AI118" s="24">
        <f ca="1">OFFSET(COM!AL$247,$E118,0)</f>
        <v>49.216840908577815</v>
      </c>
      <c r="AJ118" s="24">
        <f ca="1">OFFSET(COM!AM$247,$E118,0)</f>
        <v>61.986659637407833</v>
      </c>
      <c r="AK118" s="24">
        <f ca="1">OFFSET(COM!AN$247,$E118,0)</f>
        <v>75.235343674571325</v>
      </c>
      <c r="AL118" s="24">
        <f ca="1">OFFSET(COM!AO$247,$E118,0)</f>
        <v>75.235343674571325</v>
      </c>
      <c r="AM118" s="24">
        <f ca="1">OFFSET(COM!AP$247,$E118,0)</f>
        <v>75.235343674571325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0.57944755404003445</v>
      </c>
      <c r="Q120" s="24">
        <f ca="1">OFFSET(COM!T$247,$E120,0)</f>
        <v>0.76694029528051699</v>
      </c>
      <c r="R120" s="24">
        <f ca="1">OFFSET(COM!U$247,$E120,0)</f>
        <v>0.96155512691483591</v>
      </c>
      <c r="S120" s="24">
        <f ca="1">OFFSET(COM!V$247,$E120,0)</f>
        <v>1.1625866030489971</v>
      </c>
      <c r="T120" s="194">
        <f ca="1">OFFSET(COM!W$247,$E120,0)</f>
        <v>1.3629670682350945</v>
      </c>
      <c r="U120" s="24">
        <f ca="1">OFFSET(COM!X$247,$E120,0)</f>
        <v>1.5736677161801793</v>
      </c>
      <c r="V120" s="24">
        <f ca="1">OFFSET(COM!Y$247,$E120,0)</f>
        <v>1.78619510701135</v>
      </c>
      <c r="W120" s="24">
        <f ca="1">OFFSET(COM!Z$247,$E120,0)</f>
        <v>2.005084102831479</v>
      </c>
      <c r="X120" s="24">
        <f ca="1">OFFSET(COM!AA$247,$E120,0)</f>
        <v>2.22560185982225</v>
      </c>
      <c r="Y120" s="206">
        <f ca="1">OFFSET(COM!AB$247,$E120,0)</f>
        <v>2.4301142964606126</v>
      </c>
      <c r="Z120" s="24">
        <f ca="1">OFFSET(COM!AC$247,$E120,0)</f>
        <v>2.6515598178007713</v>
      </c>
      <c r="AA120" s="24">
        <f ca="1">OFFSET(COM!AD$247,$E120,0)</f>
        <v>2.8746656276545259</v>
      </c>
      <c r="AB120" s="24">
        <f ca="1">OFFSET(COM!AE$247,$E120,0)</f>
        <v>3.0996206266490525</v>
      </c>
      <c r="AC120" s="24">
        <f ca="1">OFFSET(COM!AF$247,$E120,0)</f>
        <v>3.3189272201155928</v>
      </c>
      <c r="AD120" s="24">
        <f ca="1">OFFSET(COM!AG$247,$E120,0)</f>
        <v>3.5435452641526801</v>
      </c>
      <c r="AE120" s="24">
        <f ca="1">OFFSET(COM!AH$247,$E120,0)</f>
        <v>3.7704529166753278</v>
      </c>
      <c r="AF120" s="24">
        <f ca="1">OFFSET(COM!AI$247,$E120,0)</f>
        <v>4.0005364245059258</v>
      </c>
      <c r="AG120" s="24">
        <f ca="1">OFFSET(COM!AJ$247,$E120,0)</f>
        <v>4.2278318855293247</v>
      </c>
      <c r="AH120" s="24">
        <f ca="1">OFFSET(COM!AK$247,$E120,0)</f>
        <v>4.4577466778914392</v>
      </c>
      <c r="AI120" s="24">
        <f ca="1">OFFSET(COM!AL$247,$E120,0)</f>
        <v>4.6936298944882786</v>
      </c>
      <c r="AJ120" s="24">
        <f ca="1">OFFSET(COM!AM$247,$E120,0)</f>
        <v>5.9114407459439384</v>
      </c>
      <c r="AK120" s="24">
        <f ca="1">OFFSET(COM!AN$247,$E120,0)</f>
        <v>7.1749192283392258</v>
      </c>
      <c r="AL120" s="24">
        <f ca="1">OFFSET(COM!AO$247,$E120,0)</f>
        <v>7.1749192283392258</v>
      </c>
      <c r="AM120" s="24">
        <f ca="1">OFFSET(COM!AP$247,$E120,0)</f>
        <v>7.1749192283392258</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0.4168847011413751</v>
      </c>
      <c r="Q121" s="24">
        <f ca="1">OFFSET(COM!T$247,$E121,0)</f>
        <v>0.55177672864800165</v>
      </c>
      <c r="R121" s="24">
        <f ca="1">OFFSET(COM!U$247,$E121,0)</f>
        <v>0.69179275832641252</v>
      </c>
      <c r="S121" s="24">
        <f ca="1">OFFSET(COM!V$247,$E121,0)</f>
        <v>0.83642525571790027</v>
      </c>
      <c r="T121" s="194">
        <f ca="1">OFFSET(COM!W$247,$E121,0)</f>
        <v>0.98058938198135226</v>
      </c>
      <c r="U121" s="24">
        <f ca="1">OFFSET(COM!X$247,$E121,0)</f>
        <v>1.1321783843620785</v>
      </c>
      <c r="V121" s="24">
        <f ca="1">OFFSET(COM!Y$247,$E121,0)</f>
        <v>1.2850816405640841</v>
      </c>
      <c r="W121" s="24">
        <f ca="1">OFFSET(COM!Z$247,$E121,0)</f>
        <v>1.4425617661930303</v>
      </c>
      <c r="X121" s="24">
        <f ca="1">OFFSET(COM!AA$247,$E121,0)</f>
        <v>1.6012137073022896</v>
      </c>
      <c r="Y121" s="206">
        <f ca="1">OFFSET(COM!AB$247,$E121,0)</f>
        <v>1.7483505886873951</v>
      </c>
      <c r="Z121" s="24">
        <f ca="1">OFFSET(COM!AC$247,$E121,0)</f>
        <v>1.9076700117125371</v>
      </c>
      <c r="AA121" s="24">
        <f ca="1">OFFSET(COM!AD$247,$E121,0)</f>
        <v>2.0681839326279077</v>
      </c>
      <c r="AB121" s="24">
        <f ca="1">OFFSET(COM!AE$247,$E121,0)</f>
        <v>2.2300282563673641</v>
      </c>
      <c r="AC121" s="24">
        <f ca="1">OFFSET(COM!AF$247,$E121,0)</f>
        <v>2.3878088234578501</v>
      </c>
      <c r="AD121" s="24">
        <f ca="1">OFFSET(COM!AG$247,$E121,0)</f>
        <v>2.5494107242795625</v>
      </c>
      <c r="AE121" s="24">
        <f ca="1">OFFSET(COM!AH$247,$E121,0)</f>
        <v>2.7126598885034214</v>
      </c>
      <c r="AF121" s="24">
        <f ca="1">OFFSET(COM!AI$247,$E121,0)</f>
        <v>2.8781939281775122</v>
      </c>
      <c r="AG121" s="24">
        <f ca="1">OFFSET(COM!AJ$247,$E121,0)</f>
        <v>3.041722102002514</v>
      </c>
      <c r="AH121" s="24">
        <f ca="1">OFFSET(COM!AK$247,$E121,0)</f>
        <v>3.2071347589955215</v>
      </c>
      <c r="AI121" s="24">
        <f ca="1">OFFSET(COM!AL$247,$E121,0)</f>
        <v>3.3768414107358193</v>
      </c>
      <c r="AJ121" s="24">
        <f ca="1">OFFSET(COM!AM$247,$E121,0)</f>
        <v>4.2529978623699902</v>
      </c>
      <c r="AK121" s="24">
        <f ca="1">OFFSET(COM!AN$247,$E121,0)</f>
        <v>5.1620099823789154</v>
      </c>
      <c r="AL121" s="24">
        <f ca="1">OFFSET(COM!AO$247,$E121,0)</f>
        <v>5.1620099823789154</v>
      </c>
      <c r="AM121" s="24">
        <f ca="1">OFFSET(COM!AP$247,$E121,0)</f>
        <v>5.1620099823789154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5.2875383215314313</v>
      </c>
      <c r="Q122" s="24">
        <f ca="1">OFFSET(COM!T$247,$E122,0)</f>
        <v>6.9984352739923503</v>
      </c>
      <c r="R122" s="24">
        <f ca="1">OFFSET(COM!U$247,$E122,0)</f>
        <v>8.7743222771045453</v>
      </c>
      <c r="S122" s="24">
        <f ca="1">OFFSET(COM!V$247,$E122,0)</f>
        <v>10.608762040431198</v>
      </c>
      <c r="T122" s="194">
        <f ca="1">OFFSET(COM!W$247,$E122,0)</f>
        <v>12.437261239660852</v>
      </c>
      <c r="U122" s="24">
        <f ca="1">OFFSET(COM!X$247,$E122,0)</f>
        <v>14.359933520548875</v>
      </c>
      <c r="V122" s="24">
        <f ca="1">OFFSET(COM!Y$247,$E122,0)</f>
        <v>16.29927508055702</v>
      </c>
      <c r="W122" s="24">
        <f ca="1">OFFSET(COM!Z$247,$E122,0)</f>
        <v>18.296667157701762</v>
      </c>
      <c r="X122" s="24">
        <f ca="1">OFFSET(COM!AA$247,$E122,0)</f>
        <v>20.308921903687448</v>
      </c>
      <c r="Y122" s="206">
        <f ca="1">OFFSET(COM!AB$247,$E122,0)</f>
        <v>22.175125908546182</v>
      </c>
      <c r="Z122" s="24">
        <f ca="1">OFFSET(COM!AC$247,$E122,0)</f>
        <v>24.195846631334319</v>
      </c>
      <c r="AA122" s="24">
        <f ca="1">OFFSET(COM!AD$247,$E122,0)</f>
        <v>26.231717714287456</v>
      </c>
      <c r="AB122" s="24">
        <f ca="1">OFFSET(COM!AE$247,$E122,0)</f>
        <v>28.284462901510118</v>
      </c>
      <c r="AC122" s="24">
        <f ca="1">OFFSET(COM!AF$247,$E122,0)</f>
        <v>30.285665614393999</v>
      </c>
      <c r="AD122" s="24">
        <f ca="1">OFFSET(COM!AG$247,$E122,0)</f>
        <v>32.335336041463364</v>
      </c>
      <c r="AE122" s="24">
        <f ca="1">OFFSET(COM!AH$247,$E122,0)</f>
        <v>34.405899459665903</v>
      </c>
      <c r="AF122" s="24">
        <f ca="1">OFFSET(COM!AI$247,$E122,0)</f>
        <v>36.50544299268185</v>
      </c>
      <c r="AG122" s="24">
        <f ca="1">OFFSET(COM!AJ$247,$E122,0)</f>
        <v>38.579545216587938</v>
      </c>
      <c r="AH122" s="24">
        <f ca="1">OFFSET(COM!AK$247,$E122,0)</f>
        <v>40.677549197838026</v>
      </c>
      <c r="AI122" s="24">
        <f ca="1">OFFSET(COM!AL$247,$E122,0)</f>
        <v>42.830015867972108</v>
      </c>
      <c r="AJ122" s="24">
        <f ca="1">OFFSET(COM!AM$247,$E122,0)</f>
        <v>53.942706741465258</v>
      </c>
      <c r="AK122" s="24">
        <f ca="1">OFFSET(COM!AN$247,$E122,0)</f>
        <v>65.472121004268217</v>
      </c>
      <c r="AL122" s="24">
        <f ca="1">OFFSET(COM!AO$247,$E122,0)</f>
        <v>65.472121004268217</v>
      </c>
      <c r="AM122" s="24">
        <f ca="1">OFFSET(COM!AP$247,$E122,0)</f>
        <v>65.472121004268217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0.85870323028878481</v>
      </c>
      <c r="Q123" s="24">
        <f ca="1">OFFSET(COM!T$247,$E123,0)</f>
        <v>1.136555162592874</v>
      </c>
      <c r="R123" s="24">
        <f ca="1">OFFSET(COM!U$247,$E123,0)</f>
        <v>1.4249615652454106</v>
      </c>
      <c r="S123" s="24">
        <f ca="1">OFFSET(COM!V$247,$E123,0)</f>
        <v>1.7228770137489693</v>
      </c>
      <c r="T123" s="194">
        <f ca="1">OFFSET(COM!W$247,$E123,0)</f>
        <v>2.0198277067709354</v>
      </c>
      <c r="U123" s="24">
        <f ca="1">OFFSET(COM!X$247,$E123,0)</f>
        <v>2.3320722330492942</v>
      </c>
      <c r="V123" s="24">
        <f ca="1">OFFSET(COM!Y$247,$E123,0)</f>
        <v>2.6470238723463417</v>
      </c>
      <c r="W123" s="24">
        <f ca="1">OFFSET(COM!Z$247,$E123,0)</f>
        <v>2.9714029925530117</v>
      </c>
      <c r="X123" s="24">
        <f ca="1">OFFSET(COM!AA$247,$E123,0)</f>
        <v>3.2981958298749707</v>
      </c>
      <c r="Y123" s="206">
        <f ca="1">OFFSET(COM!AB$247,$E123,0)</f>
        <v>3.6012698332962692</v>
      </c>
      <c r="Z123" s="24">
        <f ca="1">OFFSET(COM!AC$247,$E123,0)</f>
        <v>3.9294375564697805</v>
      </c>
      <c r="AA123" s="24">
        <f ca="1">OFFSET(COM!AD$247,$E123,0)</f>
        <v>4.2600657182108481</v>
      </c>
      <c r="AB123" s="24">
        <f ca="1">OFFSET(COM!AE$247,$E123,0)</f>
        <v>4.5934342568462956</v>
      </c>
      <c r="AC123" s="24">
        <f ca="1">OFFSET(COM!AF$247,$E123,0)</f>
        <v>4.9184322293467302</v>
      </c>
      <c r="AD123" s="24">
        <f ca="1">OFFSET(COM!AG$247,$E123,0)</f>
        <v>5.2513014228587096</v>
      </c>
      <c r="AE123" s="24">
        <f ca="1">OFFSET(COM!AH$247,$E123,0)</f>
        <v>5.5875636658174237</v>
      </c>
      <c r="AF123" s="24">
        <f ca="1">OFFSET(COM!AI$247,$E123,0)</f>
        <v>5.9285323178253302</v>
      </c>
      <c r="AG123" s="24">
        <f ca="1">OFFSET(COM!AJ$247,$E123,0)</f>
        <v>6.2653692675198087</v>
      </c>
      <c r="AH123" s="24">
        <f ca="1">OFFSET(COM!AK$247,$E123,0)</f>
        <v>6.6060878942807761</v>
      </c>
      <c r="AI123" s="24">
        <f ca="1">OFFSET(COM!AL$247,$E123,0)</f>
        <v>6.955651333888671</v>
      </c>
      <c r="AJ123" s="24">
        <f ca="1">OFFSET(COM!AM$247,$E123,0)</f>
        <v>8.7603670579168362</v>
      </c>
      <c r="AK123" s="24">
        <f ca="1">OFFSET(COM!AN$247,$E123,0)</f>
        <v>10.63275921259706</v>
      </c>
      <c r="AL123" s="24">
        <f ca="1">OFFSET(COM!AO$247,$E123,0)</f>
        <v>10.63275921259706</v>
      </c>
      <c r="AM123" s="24">
        <f ca="1">OFFSET(COM!AP$247,$E123,0)</f>
        <v>10.63275921259706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1.2862684909233619</v>
      </c>
      <c r="Q124" s="24">
        <f ca="1">OFFSET(COM!T$247,$E124,0)</f>
        <v>1.7024683758879597</v>
      </c>
      <c r="R124" s="24">
        <f ca="1">OFFSET(COM!U$247,$E124,0)</f>
        <v>2.1344780099820997</v>
      </c>
      <c r="S124" s="24">
        <f ca="1">OFFSET(COM!V$247,$E124,0)</f>
        <v>2.5807314312491396</v>
      </c>
      <c r="T124" s="194">
        <f ca="1">OFFSET(COM!W$247,$E124,0)</f>
        <v>3.0255397262680797</v>
      </c>
      <c r="U124" s="24">
        <f ca="1">OFFSET(COM!X$247,$E124,0)</f>
        <v>3.4932569555139446</v>
      </c>
      <c r="V124" s="24">
        <f ca="1">OFFSET(COM!Y$247,$E124,0)</f>
        <v>3.9650292226989787</v>
      </c>
      <c r="W124" s="24">
        <f ca="1">OFFSET(COM!Z$247,$E124,0)</f>
        <v>4.4509230993238083</v>
      </c>
      <c r="X124" s="24">
        <f ca="1">OFFSET(COM!AA$247,$E124,0)</f>
        <v>4.940432530382215</v>
      </c>
      <c r="Y124" s="206">
        <f ca="1">OFFSET(COM!AB$247,$E124,0)</f>
        <v>5.3944130527190337</v>
      </c>
      <c r="Z124" s="24">
        <f ca="1">OFFSET(COM!AC$247,$E124,0)</f>
        <v>5.8859819523890522</v>
      </c>
      <c r="AA124" s="24">
        <f ca="1">OFFSET(COM!AD$247,$E124,0)</f>
        <v>6.3812363914767287</v>
      </c>
      <c r="AB124" s="24">
        <f ca="1">OFFSET(COM!AE$247,$E124,0)</f>
        <v>6.8805956951184948</v>
      </c>
      <c r="AC124" s="24">
        <f ca="1">OFFSET(COM!AF$247,$E124,0)</f>
        <v>7.3674165627897388</v>
      </c>
      <c r="AD124" s="24">
        <f ca="1">OFFSET(COM!AG$247,$E124,0)</f>
        <v>7.8660278875305814</v>
      </c>
      <c r="AE124" s="24">
        <f ca="1">OFFSET(COM!AH$247,$E124,0)</f>
        <v>8.3697217279037552</v>
      </c>
      <c r="AF124" s="24">
        <f ca="1">OFFSET(COM!AI$247,$E124,0)</f>
        <v>8.8804653911398752</v>
      </c>
      <c r="AG124" s="24">
        <f ca="1">OFFSET(COM!AJ$247,$E124,0)</f>
        <v>9.3850200960581702</v>
      </c>
      <c r="AH124" s="24">
        <f ca="1">OFFSET(COM!AK$247,$E124,0)</f>
        <v>9.895389241549708</v>
      </c>
      <c r="AI124" s="24">
        <f ca="1">OFFSET(COM!AL$247,$E124,0)</f>
        <v>10.41900720650742</v>
      </c>
      <c r="AJ124" s="24">
        <f ca="1">OFFSET(COM!AM$247,$E124,0)</f>
        <v>13.122326454661049</v>
      </c>
      <c r="AK124" s="24">
        <f ca="1">OFFSET(COM!AN$247,$E124,0)</f>
        <v>15.927019561972781</v>
      </c>
      <c r="AL124" s="24">
        <f ca="1">OFFSET(COM!AO$247,$E124,0)</f>
        <v>15.927019561972781</v>
      </c>
      <c r="AM124" s="24">
        <f ca="1">OFFSET(COM!AP$247,$E124,0)</f>
        <v>15.927019561972781</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0.48744185530839423</v>
      </c>
      <c r="Q126" s="24">
        <f ca="1">OFFSET(COM!T$247,$E126,0)</f>
        <v>0.64516417031328799</v>
      </c>
      <c r="R126" s="24">
        <f ca="1">OFFSET(COM!U$247,$E126,0)</f>
        <v>0.808877717710209</v>
      </c>
      <c r="S126" s="24">
        <f ca="1">OFFSET(COM!V$247,$E126,0)</f>
        <v>0.97798906354125981</v>
      </c>
      <c r="T126" s="194">
        <f ca="1">OFFSET(COM!W$247,$E126,0)</f>
        <v>1.1465527670841726</v>
      </c>
      <c r="U126" s="24">
        <f ca="1">OFFSET(COM!X$247,$E126,0)</f>
        <v>1.3237979966704505</v>
      </c>
      <c r="V126" s="24">
        <f ca="1">OFFSET(COM!Y$247,$E126,0)</f>
        <v>1.5025799157040418</v>
      </c>
      <c r="W126" s="24">
        <f ca="1">OFFSET(COM!Z$247,$E126,0)</f>
        <v>1.686713332930933</v>
      </c>
      <c r="X126" s="24">
        <f ca="1">OFFSET(COM!AA$247,$E126,0)</f>
        <v>1.8722168937736461</v>
      </c>
      <c r="Y126" s="206">
        <f ca="1">OFFSET(COM!AB$247,$E126,0)</f>
        <v>2.0442564870959372</v>
      </c>
      <c r="Z126" s="24">
        <f ca="1">OFFSET(COM!AC$247,$E126,0)</f>
        <v>2.2305405002377441</v>
      </c>
      <c r="AA126" s="24">
        <f ca="1">OFFSET(COM!AD$247,$E126,0)</f>
        <v>2.4182211783715277</v>
      </c>
      <c r="AB126" s="24">
        <f ca="1">OFFSET(COM!AE$247,$E126,0)</f>
        <v>2.6074574281516316</v>
      </c>
      <c r="AC126" s="24">
        <f ca="1">OFFSET(COM!AF$247,$E126,0)</f>
        <v>2.7919421361383501</v>
      </c>
      <c r="AD126" s="24">
        <f ca="1">OFFSET(COM!AG$247,$E126,0)</f>
        <v>2.9808949332600303</v>
      </c>
      <c r="AE126" s="24">
        <f ca="1">OFFSET(COM!AH$247,$E126,0)</f>
        <v>3.1717737908169474</v>
      </c>
      <c r="AF126" s="24">
        <f ca="1">OFFSET(COM!AI$247,$E126,0)</f>
        <v>3.3653242358069377</v>
      </c>
      <c r="AG126" s="24">
        <f ca="1">OFFSET(COM!AJ$247,$E126,0)</f>
        <v>3.5565293249508079</v>
      </c>
      <c r="AH126" s="24">
        <f ca="1">OFFSET(COM!AK$247,$E126,0)</f>
        <v>3.7499378434102546</v>
      </c>
      <c r="AI126" s="24">
        <f ca="1">OFFSET(COM!AL$247,$E126,0)</f>
        <v>3.9483671092383945</v>
      </c>
      <c r="AJ126" s="24">
        <f ca="1">OFFSET(COM!AM$247,$E126,0)</f>
        <v>4.9728118181847867</v>
      </c>
      <c r="AK126" s="24">
        <f ca="1">OFFSET(COM!AN$247,$E126,0)</f>
        <v>6.0356729715488795</v>
      </c>
      <c r="AL126" s="24">
        <f ca="1">OFFSET(COM!AO$247,$E126,0)</f>
        <v>6.0356729715488795</v>
      </c>
      <c r="AM126" s="24">
        <f ca="1">OFFSET(COM!AP$247,$E126,0)</f>
        <v>6.0356729715488795</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5.1366548374766143</v>
      </c>
      <c r="Q127" s="10">
        <f ca="1">OFFSET(IND!T$25,$E127,0)</f>
        <v>5.2414154520620544</v>
      </c>
      <c r="R127" s="10">
        <f ca="1">OFFSET(IND!U$25,$E127,0)</f>
        <v>5.3596581029417614</v>
      </c>
      <c r="S127" s="10">
        <f ca="1">OFFSET(IND!V$25,$E127,0)</f>
        <v>5.4872513407296708</v>
      </c>
      <c r="T127" s="204">
        <f ca="1">OFFSET(IND!W$25,$E127,0)</f>
        <v>5.622165698749809</v>
      </c>
      <c r="U127" s="10">
        <f ca="1">OFFSET(IND!X$25,$E127,0)</f>
        <v>5.7517366518961692</v>
      </c>
      <c r="V127" s="10">
        <f ca="1">OFFSET(IND!Y$25,$E127,0)</f>
        <v>5.8830719424162989</v>
      </c>
      <c r="W127" s="10">
        <f ca="1">OFFSET(IND!Z$25,$E127,0)</f>
        <v>6.0265960802466187</v>
      </c>
      <c r="X127" s="10">
        <f ca="1">OFFSET(IND!AA$25,$E127,0)</f>
        <v>6.1913851927057619</v>
      </c>
      <c r="Y127" s="207">
        <f ca="1">OFFSET(IND!AB$25,$E127,0)</f>
        <v>6.3202924655905734</v>
      </c>
      <c r="Z127" s="10">
        <f ca="1">OFFSET(IND!AC$25,$E127,0)</f>
        <v>6.4950055113668608</v>
      </c>
      <c r="AA127" s="10">
        <f ca="1">OFFSET(IND!AD$25,$E127,0)</f>
        <v>6.6875096020112732</v>
      </c>
      <c r="AB127" s="10">
        <f ca="1">OFFSET(IND!AE$25,$E127,0)</f>
        <v>6.8644917762462612</v>
      </c>
      <c r="AC127" s="10">
        <f ca="1">OFFSET(IND!AF$25,$E127,0)</f>
        <v>7.0496647807767774</v>
      </c>
      <c r="AD127" s="10">
        <f ca="1">OFFSET(IND!AG$25,$E127,0)</f>
        <v>7.2751433489665915</v>
      </c>
      <c r="AE127" s="10">
        <f ca="1">OFFSET(IND!AH$25,$E127,0)</f>
        <v>7.4449277890551233</v>
      </c>
      <c r="AF127" s="10">
        <f ca="1">OFFSET(IND!AI$25,$E127,0)</f>
        <v>7.6204593269180076</v>
      </c>
      <c r="AG127" s="10">
        <f ca="1">OFFSET(IND!AJ$25,$E127,0)</f>
        <v>7.7926253283419458</v>
      </c>
      <c r="AH127" s="10">
        <f ca="1">OFFSET(IND!AK$25,$E127,0)</f>
        <v>7.9708876211571376</v>
      </c>
      <c r="AI127" s="10">
        <f ca="1">OFFSET(IND!AL$25,$E127,0)</f>
        <v>8.1608249227025418</v>
      </c>
      <c r="AJ127" s="10">
        <f ca="1">OFFSET(IND!AM$25,$E127,0)</f>
        <v>9.2139652192812296</v>
      </c>
      <c r="AK127" s="10">
        <f ca="1">OFFSET(IND!AN$25,$E127,0)</f>
        <v>10.387644739100697</v>
      </c>
      <c r="AL127" s="10">
        <f ca="1">OFFSET(IND!AO$25,$E127,0)</f>
        <v>12.594374684958678</v>
      </c>
      <c r="AM127" s="10">
        <f ca="1">OFFSET(IND!AP$25,$E127,0)</f>
        <v>14.821194501356858</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9.1739780514403524</v>
      </c>
      <c r="Q128" s="10">
        <f ca="1">OFFSET(IND!T$25,$E128,0)</f>
        <v>9.4035920712916869</v>
      </c>
      <c r="R128" s="10">
        <f ca="1">OFFSET(IND!U$25,$E128,0)</f>
        <v>9.6530988539844884</v>
      </c>
      <c r="S128" s="10">
        <f ca="1">OFFSET(IND!V$25,$E128,0)</f>
        <v>9.9208243928677575</v>
      </c>
      <c r="T128" s="204">
        <f ca="1">OFFSET(IND!W$25,$E128,0)</f>
        <v>10.190046392131118</v>
      </c>
      <c r="U128" s="10">
        <f ca="1">OFFSET(IND!X$25,$E128,0)</f>
        <v>10.486284169890338</v>
      </c>
      <c r="V128" s="10">
        <f ca="1">OFFSET(IND!Y$25,$E128,0)</f>
        <v>10.784723187026675</v>
      </c>
      <c r="W128" s="10">
        <f ca="1">OFFSET(IND!Z$25,$E128,0)</f>
        <v>11.102681441103412</v>
      </c>
      <c r="X128" s="10">
        <f ca="1">OFFSET(IND!AA$25,$E128,0)</f>
        <v>11.435812091391252</v>
      </c>
      <c r="Y128" s="207">
        <f ca="1">OFFSET(IND!AB$25,$E128,0)</f>
        <v>11.707428243988495</v>
      </c>
      <c r="Z128" s="10">
        <f ca="1">OFFSET(IND!AC$25,$E128,0)</f>
        <v>12.043741510401011</v>
      </c>
      <c r="AA128" s="10">
        <f ca="1">OFFSET(IND!AD$25,$E128,0)</f>
        <v>12.388073576514978</v>
      </c>
      <c r="AB128" s="10">
        <f ca="1">OFFSET(IND!AE$25,$E128,0)</f>
        <v>12.737171437062559</v>
      </c>
      <c r="AC128" s="10">
        <f ca="1">OFFSET(IND!AF$25,$E128,0)</f>
        <v>13.075440312586547</v>
      </c>
      <c r="AD128" s="10">
        <f ca="1">OFFSET(IND!AG$25,$E128,0)</f>
        <v>13.43678717326007</v>
      </c>
      <c r="AE128" s="10">
        <f ca="1">OFFSET(IND!AH$25,$E128,0)</f>
        <v>13.808397511474144</v>
      </c>
      <c r="AF128" s="10">
        <f ca="1">OFFSET(IND!AI$25,$E128,0)</f>
        <v>14.192147870049357</v>
      </c>
      <c r="AG128" s="10">
        <f ca="1">OFFSET(IND!AJ$25,$E128,0)</f>
        <v>14.569314252207011</v>
      </c>
      <c r="AH128" s="10">
        <f ca="1">OFFSET(IND!AK$25,$E128,0)</f>
        <v>14.959734644198212</v>
      </c>
      <c r="AI128" s="10">
        <f ca="1">OFFSET(IND!AL$25,$E128,0)</f>
        <v>15.373588274865583</v>
      </c>
      <c r="AJ128" s="10">
        <f ca="1">OFFSET(IND!AM$25,$E128,0)</f>
        <v>17.746748856839613</v>
      </c>
      <c r="AK128" s="10">
        <f ca="1">OFFSET(IND!AN$25,$E128,0)</f>
        <v>20.427778485607956</v>
      </c>
      <c r="AL128" s="10">
        <f ca="1">OFFSET(IND!AO$25,$E128,0)</f>
        <v>25.430657188551379</v>
      </c>
      <c r="AM128" s="10">
        <f ca="1">OFFSET(IND!AP$25,$E128,0)</f>
        <v>30.484847399293738</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14.088548874997191</v>
      </c>
      <c r="Q129" s="10">
        <f ca="1">OFFSET(IND!T$25,$E129,0)</f>
        <v>14.441168896859159</v>
      </c>
      <c r="R129" s="10">
        <f ca="1">OFFSET(IND!U$25,$E129,0)</f>
        <v>14.824338388098454</v>
      </c>
      <c r="S129" s="10">
        <f ca="1">OFFSET(IND!V$25,$E129,0)</f>
        <v>15.235486563785413</v>
      </c>
      <c r="T129" s="204">
        <f ca="1">OFFSET(IND!W$25,$E129,0)</f>
        <v>15.648932865223948</v>
      </c>
      <c r="U129" s="10">
        <f ca="1">OFFSET(IND!X$25,$E129,0)</f>
        <v>16.103867506137554</v>
      </c>
      <c r="V129" s="10">
        <f ca="1">OFFSET(IND!Y$25,$E129,0)</f>
        <v>16.562182607346163</v>
      </c>
      <c r="W129" s="10">
        <f ca="1">OFFSET(IND!Z$25,$E129,0)</f>
        <v>17.050473551323904</v>
      </c>
      <c r="X129" s="10">
        <f ca="1">OFFSET(IND!AA$25,$E129,0)</f>
        <v>17.562064861224954</v>
      </c>
      <c r="Y129" s="207">
        <f ca="1">OFFSET(IND!AB$25,$E129,0)</f>
        <v>17.979187882410312</v>
      </c>
      <c r="Z129" s="10">
        <f ca="1">OFFSET(IND!AC$25,$E129,0)</f>
        <v>18.49566676044935</v>
      </c>
      <c r="AA129" s="10">
        <f ca="1">OFFSET(IND!AD$25,$E129,0)</f>
        <v>19.024460171058582</v>
      </c>
      <c r="AB129" s="10">
        <f ca="1">OFFSET(IND!AE$25,$E129,0)</f>
        <v>19.560572448949781</v>
      </c>
      <c r="AC129" s="10">
        <f ca="1">OFFSET(IND!AF$25,$E129,0)</f>
        <v>20.080054570989716</v>
      </c>
      <c r="AD129" s="10">
        <f ca="1">OFFSET(IND!AG$25,$E129,0)</f>
        <v>20.634977732880913</v>
      </c>
      <c r="AE129" s="10">
        <f ca="1">OFFSET(IND!AH$25,$E129,0)</f>
        <v>21.205662596418517</v>
      </c>
      <c r="AF129" s="10">
        <f ca="1">OFFSET(IND!AI$25,$E129,0)</f>
        <v>21.794990982890486</v>
      </c>
      <c r="AG129" s="10">
        <f ca="1">OFFSET(IND!AJ$25,$E129,0)</f>
        <v>22.374208305979646</v>
      </c>
      <c r="AH129" s="10">
        <f ca="1">OFFSET(IND!AK$25,$E129,0)</f>
        <v>22.973779914230878</v>
      </c>
      <c r="AI129" s="10">
        <f ca="1">OFFSET(IND!AL$25,$E129,0)</f>
        <v>23.609338127915166</v>
      </c>
      <c r="AJ129" s="10">
        <f ca="1">OFFSET(IND!AM$25,$E129,0)</f>
        <v>27.253819143662589</v>
      </c>
      <c r="AK129" s="10">
        <f ca="1">OFFSET(IND!AN$25,$E129,0)</f>
        <v>31.37109702992133</v>
      </c>
      <c r="AL129" s="10">
        <f ca="1">OFFSET(IND!AO$25,$E129,0)</f>
        <v>39.054056453509091</v>
      </c>
      <c r="AM129" s="10">
        <f ca="1">OFFSET(IND!AP$25,$E129,0)</f>
        <v>46.815815355515227</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1.1095578706102525</v>
      </c>
      <c r="Q130" s="10">
        <f ca="1">OFFSET(IND!T$25,$E130,0)</f>
        <v>1.1373288159406165</v>
      </c>
      <c r="R130" s="10">
        <f ca="1">OFFSET(IND!U$25,$E130,0)</f>
        <v>1.1675057155315169</v>
      </c>
      <c r="S130" s="10">
        <f ca="1">OFFSET(IND!V$25,$E130,0)</f>
        <v>1.1998861046239744</v>
      </c>
      <c r="T130" s="204">
        <f ca="1">OFFSET(IND!W$25,$E130,0)</f>
        <v>1.2324474849269487</v>
      </c>
      <c r="U130" s="10">
        <f ca="1">OFFSET(IND!X$25,$E130,0)</f>
        <v>1.2682763212334873</v>
      </c>
      <c r="V130" s="10">
        <f ca="1">OFFSET(IND!Y$25,$E130,0)</f>
        <v>1.304371389098711</v>
      </c>
      <c r="W130" s="10">
        <f ca="1">OFFSET(IND!Z$25,$E130,0)</f>
        <v>1.3428272346826176</v>
      </c>
      <c r="X130" s="10">
        <f ca="1">OFFSET(IND!AA$25,$E130,0)</f>
        <v>1.3831181240760526</v>
      </c>
      <c r="Y130" s="207">
        <f ca="1">OFFSET(IND!AB$25,$E130,0)</f>
        <v>1.4159690681495267</v>
      </c>
      <c r="Z130" s="10">
        <f ca="1">OFFSET(IND!AC$25,$E130,0)</f>
        <v>1.4566448828992755</v>
      </c>
      <c r="AA130" s="10">
        <f ca="1">OFFSET(IND!AD$25,$E130,0)</f>
        <v>1.4982905410770011</v>
      </c>
      <c r="AB130" s="10">
        <f ca="1">OFFSET(IND!AE$25,$E130,0)</f>
        <v>1.5405126040263399</v>
      </c>
      <c r="AC130" s="10">
        <f ca="1">OFFSET(IND!AF$25,$E130,0)</f>
        <v>1.5814249422852256</v>
      </c>
      <c r="AD130" s="10">
        <f ca="1">OFFSET(IND!AG$25,$E130,0)</f>
        <v>1.6251284753689641</v>
      </c>
      <c r="AE130" s="10">
        <f ca="1">OFFSET(IND!AH$25,$E130,0)</f>
        <v>1.6700733371566838</v>
      </c>
      <c r="AF130" s="10">
        <f ca="1">OFFSET(IND!AI$25,$E130,0)</f>
        <v>1.7164864883893471</v>
      </c>
      <c r="AG130" s="10">
        <f ca="1">OFFSET(IND!AJ$25,$E130,0)</f>
        <v>1.7621033326314062</v>
      </c>
      <c r="AH130" s="10">
        <f ca="1">OFFSET(IND!AK$25,$E130,0)</f>
        <v>1.8093231991224279</v>
      </c>
      <c r="AI130" s="10">
        <f ca="1">OFFSET(IND!AL$25,$E130,0)</f>
        <v>1.8593772270057314</v>
      </c>
      <c r="AJ130" s="10">
        <f ca="1">OFFSET(IND!AM$25,$E130,0)</f>
        <v>2.1464020037368985</v>
      </c>
      <c r="AK130" s="10">
        <f ca="1">OFFSET(IND!AN$25,$E130,0)</f>
        <v>2.4706623746751255</v>
      </c>
      <c r="AL130" s="10">
        <f ca="1">OFFSET(IND!AO$25,$E130,0)</f>
        <v>3.0757415899766882</v>
      </c>
      <c r="AM130" s="10">
        <f ca="1">OFFSET(IND!AP$25,$E130,0)</f>
        <v>3.6870267376460806</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1.2973446431485218</v>
      </c>
      <c r="Q131" s="10">
        <f ca="1">OFFSET(IND!T$25,$E131,0)</f>
        <v>1.3298156733794213</v>
      </c>
      <c r="R131" s="10">
        <f ca="1">OFFSET(IND!U$25,$E131,0)</f>
        <v>1.3650998528423217</v>
      </c>
      <c r="S131" s="10">
        <f ca="1">OFFSET(IND!V$25,$E131,0)</f>
        <v>1.4029604506938425</v>
      </c>
      <c r="T131" s="204">
        <f ca="1">OFFSET(IND!W$25,$E131,0)</f>
        <v>1.4410326715563306</v>
      </c>
      <c r="U131" s="10">
        <f ca="1">OFFSET(IND!X$25,$E131,0)</f>
        <v>1.4829253479851572</v>
      </c>
      <c r="V131" s="10">
        <f ca="1">OFFSET(IND!Y$25,$E131,0)</f>
        <v>1.5251293142490123</v>
      </c>
      <c r="W131" s="10">
        <f ca="1">OFFSET(IND!Z$25,$E131,0)</f>
        <v>1.5700936073134095</v>
      </c>
      <c r="X131" s="10">
        <f ca="1">OFFSET(IND!AA$25,$E131,0)</f>
        <v>1.617203515599233</v>
      </c>
      <c r="Y131" s="207">
        <f ca="1">OFFSET(IND!AB$25,$E131,0)</f>
        <v>1.6556143073614085</v>
      </c>
      <c r="Z131" s="10">
        <f ca="1">OFFSET(IND!AC$25,$E131,0)</f>
        <v>1.7031742875743059</v>
      </c>
      <c r="AA131" s="10">
        <f ca="1">OFFSET(IND!AD$25,$E131,0)</f>
        <v>1.7518682520608553</v>
      </c>
      <c r="AB131" s="10">
        <f ca="1">OFFSET(IND!AE$25,$E131,0)</f>
        <v>1.8012361747631453</v>
      </c>
      <c r="AC131" s="10">
        <f ca="1">OFFSET(IND!AF$25,$E131,0)</f>
        <v>1.8490727088320293</v>
      </c>
      <c r="AD131" s="10">
        <f ca="1">OFFSET(IND!AG$25,$E131,0)</f>
        <v>1.9001728326152694</v>
      </c>
      <c r="AE131" s="10">
        <f ca="1">OFFSET(IND!AH$25,$E131,0)</f>
        <v>1.9527243733882436</v>
      </c>
      <c r="AF131" s="10">
        <f ca="1">OFFSET(IND!AI$25,$E131,0)</f>
        <v>2.0069927037910738</v>
      </c>
      <c r="AG131" s="10">
        <f ca="1">OFFSET(IND!AJ$25,$E131,0)</f>
        <v>2.0603299564773407</v>
      </c>
      <c r="AH131" s="10">
        <f ca="1">OFFSET(IND!AK$25,$E131,0)</f>
        <v>2.1155415344084876</v>
      </c>
      <c r="AI131" s="10">
        <f ca="1">OFFSET(IND!AL$25,$E131,0)</f>
        <v>2.1740669404845989</v>
      </c>
      <c r="AJ131" s="10">
        <f ca="1">OFFSET(IND!AM$25,$E131,0)</f>
        <v>2.509669135202282</v>
      </c>
      <c r="AK131" s="10">
        <f ca="1">OFFSET(IND!AN$25,$E131,0)</f>
        <v>2.8888088505473593</v>
      </c>
      <c r="AL131" s="10">
        <f ca="1">OFFSET(IND!AO$25,$E131,0)</f>
        <v>3.5962945071722348</v>
      </c>
      <c r="AM131" s="10">
        <f ca="1">OFFSET(IND!AP$25,$E131,0)</f>
        <v>4.3110364172349929</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4.2</v>
      </c>
      <c r="K132" s="10">
        <f ca="1">OFFSET(IND!N$25,$E132,0)</f>
        <v>4.2</v>
      </c>
      <c r="L132" s="10">
        <f ca="1">OFFSET(IND!O$25,$E132,0)</f>
        <v>4.2</v>
      </c>
      <c r="M132" s="10">
        <f ca="1">OFFSET(IND!P$25,$E132,0)</f>
        <v>4.2483911250736304</v>
      </c>
      <c r="N132" s="10">
        <f ca="1">OFFSET(IND!Q$25,$E132,0)</f>
        <v>4.2438389946986055</v>
      </c>
      <c r="O132" s="204">
        <f ca="1">OFFSET(IND!R$25,$E132,0)</f>
        <v>3.8461708226978204</v>
      </c>
      <c r="P132" s="10">
        <f ca="1">OFFSET(IND!S$25,$E132,0)</f>
        <v>3.9470128411758245</v>
      </c>
      <c r="Q132" s="10">
        <f ca="1">OFFSET(IND!T$25,$E132,0)</f>
        <v>4.0495480770373158</v>
      </c>
      <c r="R132" s="10">
        <f ca="1">OFFSET(IND!U$25,$E132,0)</f>
        <v>4.1591226810651856</v>
      </c>
      <c r="S132" s="10">
        <f ca="1">OFFSET(IND!V$25,$E132,0)</f>
        <v>4.2758003307050494</v>
      </c>
      <c r="T132" s="204">
        <f ca="1">OFFSET(IND!W$25,$E132,0)</f>
        <v>4.3919195911525186</v>
      </c>
      <c r="U132" s="10">
        <f ca="1">OFFSET(IND!X$25,$E132,0)</f>
        <v>4.5200816908470873</v>
      </c>
      <c r="V132" s="10">
        <f ca="1">OFFSET(IND!Y$25,$E132,0)</f>
        <v>4.650463045246414</v>
      </c>
      <c r="W132" s="10">
        <f ca="1">OFFSET(IND!Z$25,$E132,0)</f>
        <v>4.7883471516778178</v>
      </c>
      <c r="X132" s="10">
        <f ca="1">OFFSET(IND!AA$25,$E132,0)</f>
        <v>4.9267678101108627</v>
      </c>
      <c r="Y132" s="207">
        <f ca="1">OFFSET(IND!AB$25,$E132,0)</f>
        <v>5.043045977973005</v>
      </c>
      <c r="Z132" s="10">
        <f ca="1">OFFSET(IND!AC$25,$E132,0)</f>
        <v>5.1886260966075524</v>
      </c>
      <c r="AA132" s="10">
        <f ca="1">OFFSET(IND!AD$25,$E132,0)</f>
        <v>5.3381960338132295</v>
      </c>
      <c r="AB132" s="10">
        <f ca="1">OFFSET(IND!AE$25,$E132,0)</f>
        <v>5.4894263890731061</v>
      </c>
      <c r="AC132" s="10">
        <f ca="1">OFFSET(IND!AF$25,$E132,0)</f>
        <v>5.6365042193309804</v>
      </c>
      <c r="AD132" s="10">
        <f ca="1">OFFSET(IND!AG$25,$E132,0)</f>
        <v>5.7944478492328058</v>
      </c>
      <c r="AE132" s="10">
        <f ca="1">OFFSET(IND!AH$25,$E132,0)</f>
        <v>5.9552122496777811</v>
      </c>
      <c r="AF132" s="10">
        <f ca="1">OFFSET(IND!AI$25,$E132,0)</f>
        <v>6.1216410249848217</v>
      </c>
      <c r="AG132" s="10">
        <f ca="1">OFFSET(IND!AJ$25,$E132,0)</f>
        <v>6.2855735102926262</v>
      </c>
      <c r="AH132" s="10">
        <f ca="1">OFFSET(IND!AK$25,$E132,0)</f>
        <v>6.4551438392789997</v>
      </c>
      <c r="AI132" s="10">
        <f ca="1">OFFSET(IND!AL$25,$E132,0)</f>
        <v>6.6347940673943171</v>
      </c>
      <c r="AJ132" s="10">
        <f ca="1">OFFSET(IND!AM$25,$E132,0)</f>
        <v>7.6540146016194539</v>
      </c>
      <c r="AK132" s="10">
        <f ca="1">OFFSET(IND!AN$25,$E132,0)</f>
        <v>8.8058399538148713</v>
      </c>
      <c r="AL132" s="10">
        <f ca="1">OFFSET(IND!AO$25,$E132,0)</f>
        <v>10.954785037240379</v>
      </c>
      <c r="AM132" s="10">
        <f ca="1">OFFSET(IND!AP$25,$E132,0)</f>
        <v>13.125830923660944</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2.1099103563180899</v>
      </c>
      <c r="Q133" s="10">
        <f ca="1">OFFSET(IND!T$25,$E133,0)</f>
        <v>2.161418317910238</v>
      </c>
      <c r="R133" s="10">
        <f ca="1">OFFSET(IND!U$25,$E133,0)</f>
        <v>2.218735773490736</v>
      </c>
      <c r="S133" s="10">
        <f ca="1">OFFSET(IND!V$25,$E133,0)</f>
        <v>2.2792088273262467</v>
      </c>
      <c r="T133" s="204">
        <f ca="1">OFFSET(IND!W$25,$E133,0)</f>
        <v>2.339971579022472</v>
      </c>
      <c r="U133" s="10">
        <f ca="1">OFFSET(IND!X$25,$E133,0)</f>
        <v>2.4105877090621655</v>
      </c>
      <c r="V133" s="10">
        <f ca="1">OFFSET(IND!Y$25,$E133,0)</f>
        <v>2.4788625776559261</v>
      </c>
      <c r="W133" s="10">
        <f ca="1">OFFSET(IND!Z$25,$E133,0)</f>
        <v>2.5496810975362787</v>
      </c>
      <c r="X133" s="10">
        <f ca="1">OFFSET(IND!AA$25,$E133,0)</f>
        <v>2.6233860989725217</v>
      </c>
      <c r="Y133" s="207">
        <f ca="1">OFFSET(IND!AB$25,$E133,0)</f>
        <v>2.6877942082843549</v>
      </c>
      <c r="Z133" s="10">
        <f ca="1">OFFSET(IND!AC$25,$E133,0)</f>
        <v>2.7644736607835609</v>
      </c>
      <c r="AA133" s="10">
        <f ca="1">OFFSET(IND!AD$25,$E133,0)</f>
        <v>2.8424314146808336</v>
      </c>
      <c r="AB133" s="10">
        <f ca="1">OFFSET(IND!AE$25,$E133,0)</f>
        <v>2.9194929426544229</v>
      </c>
      <c r="AC133" s="10">
        <f ca="1">OFFSET(IND!AF$25,$E133,0)</f>
        <v>2.9948323927802707</v>
      </c>
      <c r="AD133" s="10">
        <f ca="1">OFFSET(IND!AG$25,$E133,0)</f>
        <v>3.0651747593163967</v>
      </c>
      <c r="AE133" s="10">
        <f ca="1">OFFSET(IND!AH$25,$E133,0)</f>
        <v>3.1445417897707628</v>
      </c>
      <c r="AF133" s="10">
        <f ca="1">OFFSET(IND!AI$25,$E133,0)</f>
        <v>3.2269500105373519</v>
      </c>
      <c r="AG133" s="10">
        <f ca="1">OFFSET(IND!AJ$25,$E133,0)</f>
        <v>3.3081464701653283</v>
      </c>
      <c r="AH133" s="10">
        <f ca="1">OFFSET(IND!AK$25,$E133,0)</f>
        <v>3.3925348631927594</v>
      </c>
      <c r="AI133" s="10">
        <f ca="1">OFFSET(IND!AL$25,$E133,0)</f>
        <v>3.48216691847687</v>
      </c>
      <c r="AJ133" s="10">
        <f ca="1">OFFSET(IND!AM$25,$E133,0)</f>
        <v>3.9791912316488602</v>
      </c>
      <c r="AK133" s="10">
        <f ca="1">OFFSET(IND!AN$25,$E133,0)</f>
        <v>4.5347231382095048</v>
      </c>
      <c r="AL133" s="10">
        <f ca="1">OFFSET(IND!AO$25,$E133,0)</f>
        <v>5.5775280923773636</v>
      </c>
      <c r="AM133" s="10">
        <f ca="1">OFFSET(IND!AP$25,$E133,0)</f>
        <v>6.6300843121099895</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0.637898545510032</v>
      </c>
      <c r="Q134" s="10">
        <f ca="1">OFFSET(IND!T$25,$E134,0)</f>
        <v>0.6534711757326519</v>
      </c>
      <c r="R134" s="10">
        <f ca="1">OFFSET(IND!U$25,$E134,0)</f>
        <v>0.67080021601042905</v>
      </c>
      <c r="S134" s="10">
        <f ca="1">OFFSET(IND!V$25,$E134,0)</f>
        <v>0.6890833022888142</v>
      </c>
      <c r="T134" s="204">
        <f ca="1">OFFSET(IND!W$25,$E134,0)</f>
        <v>0.70745397420487055</v>
      </c>
      <c r="U134" s="10">
        <f ca="1">OFFSET(IND!X$25,$E134,0)</f>
        <v>0.72880366164868948</v>
      </c>
      <c r="V134" s="10">
        <f ca="1">OFFSET(IND!Y$25,$E134,0)</f>
        <v>0.74944550514712593</v>
      </c>
      <c r="W134" s="10">
        <f ca="1">OFFSET(IND!Z$25,$E134,0)</f>
        <v>0.77085638200811413</v>
      </c>
      <c r="X134" s="10">
        <f ca="1">OFFSET(IND!AA$25,$E134,0)</f>
        <v>0.79313994162580337</v>
      </c>
      <c r="Y134" s="207">
        <f ca="1">OFFSET(IND!AB$25,$E134,0)</f>
        <v>0.81261273065972539</v>
      </c>
      <c r="Z134" s="10">
        <f ca="1">OFFSET(IND!AC$25,$E134,0)</f>
        <v>0.83579556924491838</v>
      </c>
      <c r="AA134" s="10">
        <f ca="1">OFFSET(IND!AD$25,$E134,0)</f>
        <v>0.85936488235501618</v>
      </c>
      <c r="AB134" s="10">
        <f ca="1">OFFSET(IND!AE$25,$E134,0)</f>
        <v>0.88266323551107917</v>
      </c>
      <c r="AC134" s="10">
        <f ca="1">OFFSET(IND!AF$25,$E134,0)</f>
        <v>0.9054409452421549</v>
      </c>
      <c r="AD134" s="10">
        <f ca="1">OFFSET(IND!AG$25,$E134,0)</f>
        <v>0.92670786455309262</v>
      </c>
      <c r="AE134" s="10">
        <f ca="1">OFFSET(IND!AH$25,$E134,0)</f>
        <v>0.95070325048818016</v>
      </c>
      <c r="AF134" s="10">
        <f ca="1">OFFSET(IND!AI$25,$E134,0)</f>
        <v>0.9756180929636733</v>
      </c>
      <c r="AG134" s="10">
        <f ca="1">OFFSET(IND!AJ$25,$E134,0)</f>
        <v>1.0001665783256939</v>
      </c>
      <c r="AH134" s="10">
        <f ca="1">OFFSET(IND!AK$25,$E134,0)</f>
        <v>1.0256800950535163</v>
      </c>
      <c r="AI134" s="10">
        <f ca="1">OFFSET(IND!AL$25,$E134,0)</f>
        <v>1.0527789514222696</v>
      </c>
      <c r="AJ134" s="10">
        <f ca="1">OFFSET(IND!AM$25,$E134,0)</f>
        <v>1.2030465139782478</v>
      </c>
      <c r="AK134" s="10">
        <f ca="1">OFFSET(IND!AN$25,$E134,0)</f>
        <v>1.3710029364481819</v>
      </c>
      <c r="AL134" s="10">
        <f ca="1">OFFSET(IND!AO$25,$E134,0)</f>
        <v>1.6862787781551019</v>
      </c>
      <c r="AM134" s="10">
        <f ca="1">OFFSET(IND!AP$25,$E134,0)</f>
        <v>2.0045027631810117</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4.2793468793300864</v>
      </c>
      <c r="Q135" s="10">
        <f ca="1">OFFSET(IND!T$25,$E135,0)</f>
        <v>4.2678561173141496</v>
      </c>
      <c r="R135" s="10">
        <f ca="1">OFFSET(IND!U$25,$E135,0)</f>
        <v>4.2606545513884173</v>
      </c>
      <c r="S135" s="10">
        <f ca="1">OFFSET(IND!V$25,$E135,0)</f>
        <v>4.2591956759846887</v>
      </c>
      <c r="T135" s="204">
        <f ca="1">OFFSET(IND!W$25,$E135,0)</f>
        <v>4.2546794213952159</v>
      </c>
      <c r="U135" s="10">
        <f ca="1">OFFSET(IND!X$25,$E135,0)</f>
        <v>4.332339047365025</v>
      </c>
      <c r="V135" s="10">
        <f ca="1">OFFSET(IND!Y$25,$E135,0)</f>
        <v>4.4101937448245945</v>
      </c>
      <c r="W135" s="10">
        <f ca="1">OFFSET(IND!Z$25,$E135,0)</f>
        <v>4.4968306029899168</v>
      </c>
      <c r="X135" s="10">
        <f ca="1">OFFSET(IND!AA$25,$E135,0)</f>
        <v>4.5982792007664717</v>
      </c>
      <c r="Y135" s="207">
        <f ca="1">OFFSET(IND!AB$25,$E135,0)</f>
        <v>4.6870860902271732</v>
      </c>
      <c r="Z135" s="10">
        <f ca="1">OFFSET(IND!AC$25,$E135,0)</f>
        <v>4.8024765381008452</v>
      </c>
      <c r="AA135" s="10">
        <f ca="1">OFFSET(IND!AD$25,$E135,0)</f>
        <v>4.9307318078017319</v>
      </c>
      <c r="AB135" s="10">
        <f ca="1">OFFSET(IND!AE$25,$E135,0)</f>
        <v>5.0601678703774242</v>
      </c>
      <c r="AC135" s="10">
        <f ca="1">OFFSET(IND!AF$25,$E135,0)</f>
        <v>5.1915426733624885</v>
      </c>
      <c r="AD135" s="10">
        <f ca="1">OFFSET(IND!AG$25,$E135,0)</f>
        <v>5.3529931219427924</v>
      </c>
      <c r="AE135" s="10">
        <f ca="1">OFFSET(IND!AH$25,$E135,0)</f>
        <v>5.4988693959796313</v>
      </c>
      <c r="AF135" s="10">
        <f ca="1">OFFSET(IND!AI$25,$E135,0)</f>
        <v>5.6468485077445525</v>
      </c>
      <c r="AG135" s="10">
        <f ca="1">OFFSET(IND!AJ$25,$E135,0)</f>
        <v>5.7900824539602</v>
      </c>
      <c r="AH135" s="10">
        <f ca="1">OFFSET(IND!AK$25,$E135,0)</f>
        <v>5.9365834547018244</v>
      </c>
      <c r="AI135" s="10">
        <f ca="1">OFFSET(IND!AL$25,$E135,0)</f>
        <v>6.0902064711102524</v>
      </c>
      <c r="AJ135" s="10">
        <f ca="1">OFFSET(IND!AM$25,$E135,0)</f>
        <v>6.8906681189601029</v>
      </c>
      <c r="AK135" s="10">
        <f ca="1">OFFSET(IND!AN$25,$E135,0)</f>
        <v>7.7580567310476614</v>
      </c>
      <c r="AL135" s="10">
        <f ca="1">OFFSET(IND!AO$25,$E135,0)</f>
        <v>9.4147524969454217</v>
      </c>
      <c r="AM135" s="10">
        <f ca="1">OFFSET(IND!AP$25,$E135,0)</f>
        <v>11.08260275688283</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51" t="s">
        <v>197</v>
      </c>
      <c r="C2" s="351"/>
    </row>
    <row r="3" spans="1:48">
      <c r="A3" s="4" t="s">
        <v>16</v>
      </c>
    </row>
    <row r="4" spans="1:48" ht="15.75" thickBot="1">
      <c r="A4" s="4" t="s">
        <v>16</v>
      </c>
      <c r="B4" s="351" t="s">
        <v>11</v>
      </c>
      <c r="C4" s="351"/>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73.514822682499755</v>
      </c>
      <c r="U6" s="126" cm="1">
        <f t="array" ref="U6">INDEX(Drivers!$C$7:$AG$22,$D$6,MATCH(U$4,Drivers!$C$5:$AG$5,0))</f>
        <v>75.572664412255719</v>
      </c>
      <c r="V6" s="126" cm="1">
        <f t="array" ref="V6">INDEX(Drivers!$C$7:$AG$22,$D$6,MATCH(V$4,Drivers!$C$5:$AG$5,0))</f>
        <v>77.347567727327473</v>
      </c>
      <c r="W6" s="126" cm="1">
        <f t="array" ref="W6">INDEX(Drivers!$C$7:$AG$22,$D$6,MATCH(W$4,Drivers!$C$5:$AG$5,0))</f>
        <v>79.12077697074831</v>
      </c>
      <c r="X6" s="126" cm="1">
        <f t="array" ref="X6">INDEX(Drivers!$C$7:$AG$22,$D$6,MATCH(X$4,Drivers!$C$5:$AG$5,0))</f>
        <v>80.977521601129098</v>
      </c>
      <c r="Y6" s="126" cm="1">
        <f t="array" ref="Y6">INDEX(Drivers!$C$7:$AG$22,$D$6,MATCH(Y$4,Drivers!$C$5:$AG$5,0))</f>
        <v>82.842155240140002</v>
      </c>
      <c r="Z6" s="126" cm="1">
        <f t="array" ref="Z6">INDEX(Drivers!$C$7:$AG$22,$D$6,MATCH(Z$4,Drivers!$C$5:$AG$5,0))</f>
        <v>84.668393195806658</v>
      </c>
      <c r="AA6" s="126" cm="1">
        <f t="array" ref="AA6">INDEX(Drivers!$C$7:$AG$22,$D$6,MATCH(AA$4,Drivers!$C$5:$AG$5,0))</f>
        <v>86.405686587770418</v>
      </c>
      <c r="AB6" s="126" cm="1">
        <f t="array" ref="AB6">INDEX(Drivers!$C$7:$AG$22,$D$6,MATCH(AB$4,Drivers!$C$5:$AG$5,0))</f>
        <v>88.130023808644651</v>
      </c>
      <c r="AC6" s="126" cm="1">
        <f t="array" ref="AC6">INDEX(Drivers!$C$7:$AG$22,$D$6,MATCH(AC$4,Drivers!$C$5:$AG$5,0))</f>
        <v>89.667646106007552</v>
      </c>
      <c r="AD6" s="126" cm="1">
        <f t="array" ref="AD6">INDEX(Drivers!$C$7:$AG$22,$D$6,MATCH(AD$4,Drivers!$C$5:$AG$5,0))</f>
        <v>91.73929135011835</v>
      </c>
      <c r="AE6" s="126" cm="1">
        <f t="array" ref="AE6">INDEX(Drivers!$C$7:$AG$22,$D$6,MATCH(AE$4,Drivers!$C$5:$AG$5,0))</f>
        <v>93.687651950873686</v>
      </c>
      <c r="AF6" s="126" cm="1">
        <f t="array" ref="AF6">INDEX(Drivers!$C$7:$AG$22,$D$6,MATCH(AF$4,Drivers!$C$5:$AG$5,0))</f>
        <v>95.501120086341373</v>
      </c>
      <c r="AG6" s="126" cm="1">
        <f t="array" ref="AG6">INDEX(Drivers!$C$7:$AG$22,$D$6,MATCH(AG$4,Drivers!$C$5:$AG$5,0))</f>
        <v>97.193090069157307</v>
      </c>
      <c r="AH6" s="126" cm="1">
        <f t="array" ref="AH6">INDEX(Drivers!$C$7:$AG$22,$D$6,MATCH(AH$4,Drivers!$C$5:$AG$5,0))</f>
        <v>99.131757126691255</v>
      </c>
      <c r="AI6" s="126" cm="1">
        <f t="array" ref="AI6">INDEX(Drivers!$C$7:$AG$22,$D$6,MATCH(AI$4,Drivers!$C$5:$AG$5,0))</f>
        <v>101.02117158129585</v>
      </c>
      <c r="AJ6" s="126" cm="1">
        <f t="array" ref="AJ6">INDEX(Drivers!$C$7:$AG$22,$D$6,MATCH(AJ$4,Drivers!$C$5:$AG$5,0))</f>
        <v>102.97785195423387</v>
      </c>
      <c r="AK6" s="126" cm="1">
        <f t="array" ref="AK6">INDEX(Drivers!$C$7:$AG$22,$D$6,MATCH(AK$4,Drivers!$C$5:$AG$5,0))</f>
        <v>104.87138927845699</v>
      </c>
      <c r="AL6" s="126" cm="1">
        <f t="array" ref="AL6">INDEX(Drivers!$C$7:$AG$22,$D$6,MATCH(AL$4,Drivers!$C$5:$AG$5,0))</f>
        <v>106.81413484230917</v>
      </c>
      <c r="AM6" s="126" cm="1">
        <f t="array" ref="AM6">INDEX(Drivers!$C$7:$AG$22,$D$6,MATCH(AM$4,Drivers!$C$5:$AG$5,0))</f>
        <v>108.85935352291986</v>
      </c>
      <c r="AN6" s="126" cm="1">
        <f t="array" ref="AN6">INDEX(Drivers!$C$7:$AG$22,$D$6,MATCH(AN$4,Drivers!$C$5:$AG$5,0))</f>
        <v>120.06647375355969</v>
      </c>
      <c r="AO6" s="126" cm="1">
        <f t="array" ref="AO6">INDEX(Drivers!$C$7:$AG$22,$D$6,MATCH(AO$4,Drivers!$C$5:$AG$5,0))</f>
        <v>132.66281091257488</v>
      </c>
      <c r="AP6" s="126">
        <f>AO6</f>
        <v>132.66281091257488</v>
      </c>
      <c r="AQ6" s="126"/>
      <c r="AR6" s="126"/>
      <c r="AS6" s="24"/>
      <c r="AT6" s="24"/>
      <c r="AU6" s="24"/>
      <c r="AV6" s="24"/>
    </row>
    <row r="7" spans="1:48">
      <c r="A7" s="4" t="s">
        <v>16</v>
      </c>
      <c r="B7" s="25"/>
    </row>
    <row r="8" spans="1:48" ht="15.75" thickBot="1">
      <c r="A8" s="4" t="s">
        <v>16</v>
      </c>
      <c r="B8" s="351" t="s">
        <v>285</v>
      </c>
      <c r="C8" s="351"/>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51" t="s">
        <v>12</v>
      </c>
      <c r="C16" s="351"/>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2.7604670406626268</v>
      </c>
      <c r="U22" s="6">
        <f t="shared" si="2"/>
        <v>2.8377385902986134</v>
      </c>
      <c r="V22" s="6">
        <f t="shared" si="2"/>
        <v>2.9043858584662718</v>
      </c>
      <c r="W22" s="6">
        <f t="shared" si="2"/>
        <v>2.9709695145787522</v>
      </c>
      <c r="X22" s="6">
        <f t="shared" si="2"/>
        <v>3.0406899079371059</v>
      </c>
      <c r="Y22" s="6">
        <f t="shared" si="2"/>
        <v>3.1107065320080189</v>
      </c>
      <c r="Z22" s="6">
        <f t="shared" si="2"/>
        <v>3.1792814057691574</v>
      </c>
      <c r="AA22" s="6">
        <f t="shared" si="2"/>
        <v>3.2445164287683839</v>
      </c>
      <c r="AB22" s="6">
        <f t="shared" si="2"/>
        <v>3.3092649501076625</v>
      </c>
      <c r="AC22" s="6">
        <f t="shared" si="2"/>
        <v>3.3670023630262773</v>
      </c>
      <c r="AD22" s="6">
        <f t="shared" si="2"/>
        <v>3.4447922318941062</v>
      </c>
      <c r="AE22" s="6">
        <f t="shared" si="2"/>
        <v>3.5179527868061302</v>
      </c>
      <c r="AF22" s="6">
        <f t="shared" si="2"/>
        <v>3.5860481563463757</v>
      </c>
      <c r="AG22" s="6">
        <f t="shared" si="2"/>
        <v>3.6495812943031343</v>
      </c>
      <c r="AH22" s="6">
        <f t="shared" si="2"/>
        <v>3.7223778585858747</v>
      </c>
      <c r="AI22" s="6">
        <f t="shared" si="2"/>
        <v>3.7933249973773706</v>
      </c>
      <c r="AJ22" s="6">
        <f t="shared" si="2"/>
        <v>3.8667979580880907</v>
      </c>
      <c r="AK22" s="6">
        <f t="shared" si="2"/>
        <v>3.9378999098177072</v>
      </c>
      <c r="AL22" s="6">
        <f t="shared" si="2"/>
        <v>4.0108496212054234</v>
      </c>
      <c r="AM22" s="6">
        <f t="shared" si="2"/>
        <v>4.0876471778445325</v>
      </c>
      <c r="AN22" s="6">
        <f t="shared" si="2"/>
        <v>4.5084723242376166</v>
      </c>
      <c r="AO22" s="6">
        <f t="shared" si="2"/>
        <v>4.981462291318266</v>
      </c>
      <c r="AP22" s="6">
        <f t="shared" si="2"/>
        <v>4.981462291318266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4.2270868314404924</v>
      </c>
      <c r="U23" s="6">
        <f t="shared" si="3"/>
        <v>4.3454122977836347</v>
      </c>
      <c r="V23" s="6">
        <f t="shared" si="3"/>
        <v>4.4474688648330156</v>
      </c>
      <c r="W23" s="6">
        <f t="shared" si="3"/>
        <v>4.5494280231190238</v>
      </c>
      <c r="X23" s="6">
        <f t="shared" si="3"/>
        <v>4.6561904485733789</v>
      </c>
      <c r="Y23" s="6">
        <f t="shared" si="3"/>
        <v>4.7634064903635505</v>
      </c>
      <c r="Z23" s="6">
        <f t="shared" si="3"/>
        <v>4.8684147884426396</v>
      </c>
      <c r="AA23" s="6">
        <f t="shared" si="3"/>
        <v>4.9683087928291423</v>
      </c>
      <c r="AB23" s="6">
        <f t="shared" si="3"/>
        <v>5.0674578201049068</v>
      </c>
      <c r="AC23" s="6">
        <f t="shared" si="3"/>
        <v>5.155870778577011</v>
      </c>
      <c r="AD23" s="6">
        <f t="shared" si="3"/>
        <v>5.2749899440903043</v>
      </c>
      <c r="AE23" s="6">
        <f t="shared" si="3"/>
        <v>5.3870202685586097</v>
      </c>
      <c r="AF23" s="6">
        <f t="shared" si="3"/>
        <v>5.4912943046639464</v>
      </c>
      <c r="AG23" s="6">
        <f t="shared" si="3"/>
        <v>5.588582222563752</v>
      </c>
      <c r="AH23" s="6">
        <f t="shared" si="3"/>
        <v>5.7000551703370457</v>
      </c>
      <c r="AI23" s="6">
        <f t="shared" si="3"/>
        <v>5.808696103808189</v>
      </c>
      <c r="AJ23" s="6">
        <f t="shared" si="3"/>
        <v>5.9212048134259208</v>
      </c>
      <c r="AK23" s="6">
        <f t="shared" si="3"/>
        <v>6.0300828110323819</v>
      </c>
      <c r="AL23" s="6">
        <f t="shared" si="3"/>
        <v>6.1417902720605628</v>
      </c>
      <c r="AM23" s="6">
        <f t="shared" si="3"/>
        <v>6.2593899157346478</v>
      </c>
      <c r="AN23" s="6">
        <f t="shared" si="3"/>
        <v>6.9037969702127269</v>
      </c>
      <c r="AO23" s="6">
        <f t="shared" si="3"/>
        <v>7.6280837056812851</v>
      </c>
      <c r="AP23" s="6">
        <f t="shared" si="3"/>
        <v>7.6280837056812851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16.060186171045736</v>
      </c>
      <c r="U24" s="6">
        <f t="shared" si="4"/>
        <v>16.509746138471122</v>
      </c>
      <c r="V24" s="6">
        <f t="shared" si="4"/>
        <v>16.897494848670274</v>
      </c>
      <c r="W24" s="6">
        <f t="shared" si="4"/>
        <v>17.284873468796324</v>
      </c>
      <c r="X24" s="6">
        <f t="shared" si="4"/>
        <v>17.690501386376862</v>
      </c>
      <c r="Y24" s="6">
        <f t="shared" si="4"/>
        <v>18.097852751592608</v>
      </c>
      <c r="Z24" s="6">
        <f t="shared" si="4"/>
        <v>18.49681612374556</v>
      </c>
      <c r="AA24" s="6">
        <f t="shared" si="4"/>
        <v>18.876348499538224</v>
      </c>
      <c r="AB24" s="6">
        <f t="shared" si="4"/>
        <v>19.253050445872322</v>
      </c>
      <c r="AC24" s="6">
        <f t="shared" si="4"/>
        <v>19.588962299500142</v>
      </c>
      <c r="AD24" s="6">
        <f t="shared" si="4"/>
        <v>20.041537808584533</v>
      </c>
      <c r="AE24" s="6">
        <f t="shared" si="4"/>
        <v>20.467180323041827</v>
      </c>
      <c r="AF24" s="6">
        <f t="shared" si="4"/>
        <v>20.863353976301596</v>
      </c>
      <c r="AG24" s="6">
        <f t="shared" si="4"/>
        <v>21.232984915047144</v>
      </c>
      <c r="AH24" s="6">
        <f t="shared" si="4"/>
        <v>21.656509759854806</v>
      </c>
      <c r="AI24" s="6">
        <f t="shared" si="4"/>
        <v>22.06927478856565</v>
      </c>
      <c r="AJ24" s="6">
        <f t="shared" si="4"/>
        <v>22.496734856072504</v>
      </c>
      <c r="AK24" s="6">
        <f t="shared" si="4"/>
        <v>22.910400574619988</v>
      </c>
      <c r="AL24" s="6">
        <f t="shared" si="4"/>
        <v>23.334816417574427</v>
      </c>
      <c r="AM24" s="6">
        <f t="shared" si="4"/>
        <v>23.781618729986551</v>
      </c>
      <c r="AN24" s="6">
        <f t="shared" si="4"/>
        <v>26.229947254462679</v>
      </c>
      <c r="AO24" s="6">
        <f t="shared" si="4"/>
        <v>28.981766717059344</v>
      </c>
      <c r="AP24" s="6">
        <f t="shared" si="4"/>
        <v>28.981766717059344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5.533625431018363</v>
      </c>
      <c r="U25" s="6">
        <f t="shared" si="5"/>
        <v>5.6885237891082507</v>
      </c>
      <c r="V25" s="6">
        <f t="shared" si="5"/>
        <v>5.8221247387330388</v>
      </c>
      <c r="W25" s="6">
        <f t="shared" si="5"/>
        <v>5.9555981717886866</v>
      </c>
      <c r="X25" s="6">
        <f t="shared" si="5"/>
        <v>6.0953595006020089</v>
      </c>
      <c r="Y25" s="6">
        <f t="shared" si="5"/>
        <v>6.2357146527721481</v>
      </c>
      <c r="Z25" s="6">
        <f t="shared" si="5"/>
        <v>6.3731796758221693</v>
      </c>
      <c r="AA25" s="6">
        <f t="shared" si="5"/>
        <v>6.5039496422605065</v>
      </c>
      <c r="AB25" s="6">
        <f t="shared" si="5"/>
        <v>6.6337443686695066</v>
      </c>
      <c r="AC25" s="6">
        <f t="shared" si="5"/>
        <v>6.7494846444059489</v>
      </c>
      <c r="AD25" s="6">
        <f t="shared" si="5"/>
        <v>6.9054220239514308</v>
      </c>
      <c r="AE25" s="6">
        <f t="shared" si="5"/>
        <v>7.0520794921425427</v>
      </c>
      <c r="AF25" s="6">
        <f t="shared" si="5"/>
        <v>7.1885833022123213</v>
      </c>
      <c r="AG25" s="6">
        <f t="shared" si="5"/>
        <v>7.315941674086063</v>
      </c>
      <c r="AH25" s="6">
        <f t="shared" si="5"/>
        <v>7.461869487558177</v>
      </c>
      <c r="AI25" s="6">
        <f t="shared" si="5"/>
        <v>7.604089947245452</v>
      </c>
      <c r="AJ25" s="6">
        <f t="shared" si="5"/>
        <v>7.7513736633312122</v>
      </c>
      <c r="AK25" s="6">
        <f t="shared" si="5"/>
        <v>7.8939044606529594</v>
      </c>
      <c r="AL25" s="6">
        <f t="shared" si="5"/>
        <v>8.0401392724345246</v>
      </c>
      <c r="AM25" s="6">
        <f t="shared" si="5"/>
        <v>8.1940874653302576</v>
      </c>
      <c r="AN25" s="6">
        <f t="shared" si="5"/>
        <v>9.0376725173487795</v>
      </c>
      <c r="AO25" s="6">
        <f t="shared" si="5"/>
        <v>9.9858270404419986</v>
      </c>
      <c r="AP25" s="6">
        <f t="shared" si="5"/>
        <v>9.9858270404419986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9.2931189451696117</v>
      </c>
      <c r="U26" s="6">
        <f t="shared" si="6"/>
        <v>9.5532538032450862</v>
      </c>
      <c r="V26" s="6">
        <f t="shared" si="6"/>
        <v>9.7776219921527119</v>
      </c>
      <c r="W26" s="6">
        <f t="shared" si="6"/>
        <v>10.001776030923274</v>
      </c>
      <c r="X26" s="6">
        <f t="shared" si="6"/>
        <v>10.236489903191666</v>
      </c>
      <c r="Y26" s="6">
        <f t="shared" si="6"/>
        <v>10.472201036867812</v>
      </c>
      <c r="Z26" s="6">
        <f t="shared" si="6"/>
        <v>10.703058514651456</v>
      </c>
      <c r="AA26" s="6">
        <f t="shared" si="6"/>
        <v>10.922672376796017</v>
      </c>
      <c r="AB26" s="6">
        <f t="shared" si="6"/>
        <v>11.140648429929886</v>
      </c>
      <c r="AC26" s="6">
        <f t="shared" si="6"/>
        <v>11.335021569668681</v>
      </c>
      <c r="AD26" s="6">
        <f t="shared" si="6"/>
        <v>11.596901350687313</v>
      </c>
      <c r="AE26" s="6">
        <f t="shared" si="6"/>
        <v>11.843196535116993</v>
      </c>
      <c r="AF26" s="6">
        <f t="shared" si="6"/>
        <v>12.072439760785386</v>
      </c>
      <c r="AG26" s="6">
        <f t="shared" si="6"/>
        <v>12.286324222832903</v>
      </c>
      <c r="AH26" s="6">
        <f t="shared" si="6"/>
        <v>12.531394031931875</v>
      </c>
      <c r="AI26" s="6">
        <f t="shared" si="6"/>
        <v>12.77023774565742</v>
      </c>
      <c r="AJ26" s="6">
        <f t="shared" si="6"/>
        <v>13.017584644961314</v>
      </c>
      <c r="AK26" s="6">
        <f t="shared" si="6"/>
        <v>13.256949536816146</v>
      </c>
      <c r="AL26" s="6">
        <f t="shared" si="6"/>
        <v>13.502534916013106</v>
      </c>
      <c r="AM26" s="6">
        <f t="shared" si="6"/>
        <v>13.761074075522259</v>
      </c>
      <c r="AN26" s="6">
        <f t="shared" si="6"/>
        <v>15.177782945051309</v>
      </c>
      <c r="AO26" s="6">
        <f t="shared" si="6"/>
        <v>16.770104809143273</v>
      </c>
      <c r="AP26" s="6">
        <f t="shared" si="6"/>
        <v>16.770104809143273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 ca="1">[4]ITEMS_Comm!C35</f>
        <v/>
      </c>
      <c r="D9" s="27" t="str">
        <f ca="1">[4]ITEMS_Comm!D35</f>
        <v/>
      </c>
      <c r="E9" s="19" t="str">
        <f>[4]ITEMS_Comm!E35</f>
        <v>PJ</v>
      </c>
      <c r="F9" s="19" t="str">
        <f>[4]ITEMS_Comm!F35</f>
        <v>COM,NRG,ANNUAL,FOSSIL</v>
      </c>
    </row>
    <row r="10" spans="1:7">
      <c r="A10" s="27" t="str">
        <f>[4]ITEMS_Comm!A36</f>
        <v>*</v>
      </c>
      <c r="B10" s="19" t="str">
        <f>[4]ITEMS_Comm!B36</f>
        <v>E</v>
      </c>
      <c r="C10" s="27" t="str">
        <f ca="1">[4]ITEMS_Comm!C36</f>
        <v/>
      </c>
      <c r="D10" s="27" t="str">
        <f ca="1">[4]ITEMS_Comm!D36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D1" workbookViewId="0">
      <selection activeCell="S42" sqref="S4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51" t="s">
        <v>197</v>
      </c>
      <c r="C2" s="351"/>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203.29437807937791</v>
      </c>
      <c r="T10" s="185" cm="1">
        <f t="array" ref="T10">INDEX(Drivers!$C$7:$AG$22,$G10,T$9)</f>
        <v>206.11961385675255</v>
      </c>
      <c r="U10" s="185" cm="1">
        <f t="array" ref="U10">INDEX(Drivers!$C$7:$AG$22,$G10,U$9)</f>
        <v>209.25104179398332</v>
      </c>
      <c r="V10" s="185" cm="1">
        <f t="array" ref="V10">INDEX(Drivers!$C$7:$AG$22,$G10,V$9)</f>
        <v>212.77707287334377</v>
      </c>
      <c r="W10" s="185" cm="1">
        <f t="array" ref="W10">INDEX(Drivers!$C$7:$AG$22,$G10,W$9)</f>
        <v>216.27110432504313</v>
      </c>
      <c r="X10" s="185" cm="1">
        <f t="array" ref="X10">INDEX(Drivers!$C$7:$AG$22,$G10,X$9)</f>
        <v>220.21864805430781</v>
      </c>
      <c r="Y10" s="185" cm="1">
        <f t="array" ref="Y10">INDEX(Drivers!$C$7:$AG$22,$G10,Y$9)</f>
        <v>224.1761075309966</v>
      </c>
      <c r="Z10" s="185" cm="1">
        <f t="array" ref="Z10">INDEX(Drivers!$C$7:$AG$22,$G10,Z$9)</f>
        <v>228.57997610366618</v>
      </c>
      <c r="AA10" s="185" cm="1">
        <f t="array" ref="AA10">INDEX(Drivers!$C$7:$AG$22,$G10,AA$9)</f>
        <v>233.73674541583398</v>
      </c>
      <c r="AB10" s="185" cm="1">
        <f t="array" ref="AB10">INDEX(Drivers!$C$7:$AG$22,$G10,AB$9)</f>
        <v>238.25091961160444</v>
      </c>
      <c r="AC10" s="185" cm="1">
        <f t="array" ref="AC10">INDEX(Drivers!$C$7:$AG$22,$G10,AC$9)</f>
        <v>244.11637200378888</v>
      </c>
      <c r="AD10" s="185" cm="1">
        <f t="array" ref="AD10">INDEX(Drivers!$C$7:$AG$22,$G10,AD$9)</f>
        <v>250.63576067364573</v>
      </c>
      <c r="AE10" s="185" cm="1">
        <f t="array" ref="AE10">INDEX(Drivers!$C$7:$AG$22,$G10,AE$9)</f>
        <v>257.21517064093081</v>
      </c>
      <c r="AF10" s="185" cm="1">
        <f t="array" ref="AF10">INDEX(Drivers!$C$7:$AG$22,$G10,AF$9)</f>
        <v>263.89312940303836</v>
      </c>
      <c r="AG10" s="185" cm="1">
        <f t="array" ref="AG10">INDEX(Drivers!$C$7:$AG$22,$G10,AG$9)</f>
        <v>272.09987387188147</v>
      </c>
      <c r="AH10" s="185" cm="1">
        <f t="array" ref="AH10">INDEX(Drivers!$C$7:$AG$22,$G10,AH$9)</f>
        <v>279.51496200334503</v>
      </c>
      <c r="AI10" s="185" cm="1">
        <f t="array" ref="AI10">INDEX(Drivers!$C$7:$AG$22,$G10,AI$9)</f>
        <v>287.03694021808531</v>
      </c>
      <c r="AJ10" s="185" cm="1">
        <f t="array" ref="AJ10">INDEX(Drivers!$C$7:$AG$22,$G10,AJ$9)</f>
        <v>294.31771525582803</v>
      </c>
      <c r="AK10" s="185" cm="1">
        <f t="array" ref="AK10">INDEX(Drivers!$C$7:$AG$22,$G10,AK$9)</f>
        <v>301.76455908988714</v>
      </c>
      <c r="AL10" s="185" cm="1">
        <f t="array" ref="AL10">INDEX(Drivers!$C$7:$AG$22,$G10,AL$9)</f>
        <v>309.57342460424826</v>
      </c>
      <c r="AM10" s="185" cm="1">
        <f t="array" ref="AM10">INDEX(Drivers!$C$7:$AG$22,$G10,AM$9)</f>
        <v>350.26197182587691</v>
      </c>
      <c r="AN10" s="185" cm="1">
        <f t="array" ref="AN10">INDEX(Drivers!$C$7:$AG$22,$G10,AN$9)</f>
        <v>394.35250707791403</v>
      </c>
      <c r="AO10" s="185">
        <f>FORECAST(AO$3,$AL10:$AN10,$AL$3:$AN$3)</f>
        <v>478.5645915465102</v>
      </c>
      <c r="AP10" s="185">
        <f>FORECAST(AP$3,$AL10:$AN10,$AL$3:$AN$3)</f>
        <v>563.34367402017597</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203.29437807937791</v>
      </c>
      <c r="T11" s="185" cm="1">
        <f t="array" ref="T11">INDEX(Drivers!$C$7:$AG$22,$G11,T$9)</f>
        <v>206.11961385675255</v>
      </c>
      <c r="U11" s="185" cm="1">
        <f t="array" ref="U11">INDEX(Drivers!$C$7:$AG$22,$G11,U$9)</f>
        <v>209.25104179398332</v>
      </c>
      <c r="V11" s="185" cm="1">
        <f t="array" ref="V11">INDEX(Drivers!$C$7:$AG$22,$G11,V$9)</f>
        <v>212.77707287334377</v>
      </c>
      <c r="W11" s="185" cm="1">
        <f t="array" ref="W11">INDEX(Drivers!$C$7:$AG$22,$G11,W$9)</f>
        <v>216.27110432504313</v>
      </c>
      <c r="X11" s="185" cm="1">
        <f t="array" ref="X11">INDEX(Drivers!$C$7:$AG$22,$G11,X$9)</f>
        <v>220.21864805430781</v>
      </c>
      <c r="Y11" s="185" cm="1">
        <f t="array" ref="Y11">INDEX(Drivers!$C$7:$AG$22,$G11,Y$9)</f>
        <v>224.1761075309966</v>
      </c>
      <c r="Z11" s="185" cm="1">
        <f t="array" ref="Z11">INDEX(Drivers!$C$7:$AG$22,$G11,Z$9)</f>
        <v>228.57997610366618</v>
      </c>
      <c r="AA11" s="185" cm="1">
        <f t="array" ref="AA11">INDEX(Drivers!$C$7:$AG$22,$G11,AA$9)</f>
        <v>233.73674541583398</v>
      </c>
      <c r="AB11" s="185" cm="1">
        <f t="array" ref="AB11">INDEX(Drivers!$C$7:$AG$22,$G11,AB$9)</f>
        <v>238.25091961160444</v>
      </c>
      <c r="AC11" s="185" cm="1">
        <f t="array" ref="AC11">INDEX(Drivers!$C$7:$AG$22,$G11,AC$9)</f>
        <v>244.11637200378888</v>
      </c>
      <c r="AD11" s="185" cm="1">
        <f t="array" ref="AD11">INDEX(Drivers!$C$7:$AG$22,$G11,AD$9)</f>
        <v>250.63576067364573</v>
      </c>
      <c r="AE11" s="185" cm="1">
        <f t="array" ref="AE11">INDEX(Drivers!$C$7:$AG$22,$G11,AE$9)</f>
        <v>257.21517064093081</v>
      </c>
      <c r="AF11" s="185" cm="1">
        <f t="array" ref="AF11">INDEX(Drivers!$C$7:$AG$22,$G11,AF$9)</f>
        <v>263.89312940303836</v>
      </c>
      <c r="AG11" s="185" cm="1">
        <f t="array" ref="AG11">INDEX(Drivers!$C$7:$AG$22,$G11,AG$9)</f>
        <v>272.09987387188147</v>
      </c>
      <c r="AH11" s="185" cm="1">
        <f t="array" ref="AH11">INDEX(Drivers!$C$7:$AG$22,$G11,AH$9)</f>
        <v>279.51496200334503</v>
      </c>
      <c r="AI11" s="185" cm="1">
        <f t="array" ref="AI11">INDEX(Drivers!$C$7:$AG$22,$G11,AI$9)</f>
        <v>287.03694021808531</v>
      </c>
      <c r="AJ11" s="185" cm="1">
        <f t="array" ref="AJ11">INDEX(Drivers!$C$7:$AG$22,$G11,AJ$9)</f>
        <v>294.31771525582803</v>
      </c>
      <c r="AK11" s="185" cm="1">
        <f t="array" ref="AK11">INDEX(Drivers!$C$7:$AG$22,$G11,AK$9)</f>
        <v>301.76455908988714</v>
      </c>
      <c r="AL11" s="185" cm="1">
        <f t="array" ref="AL11">INDEX(Drivers!$C$7:$AG$22,$G11,AL$9)</f>
        <v>309.57342460424826</v>
      </c>
      <c r="AM11" s="185" cm="1">
        <f t="array" ref="AM11">INDEX(Drivers!$C$7:$AG$22,$G11,AM$9)</f>
        <v>350.26197182587691</v>
      </c>
      <c r="AN11" s="185" cm="1">
        <f t="array" ref="AN11">INDEX(Drivers!$C$7:$AG$22,$G11,AN$9)</f>
        <v>394.35250707791403</v>
      </c>
      <c r="AO11" s="185">
        <f t="shared" ref="AO11:AP22" si="4">FORECAST(AO$3,$AL11:$AN11,$AL$3:$AN$3)</f>
        <v>478.5645915465102</v>
      </c>
      <c r="AP11" s="185">
        <f t="shared" si="4"/>
        <v>563.34367402017597</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12.934494714926089</v>
      </c>
      <c r="T12" s="185" cm="1">
        <f t="array" ref="T12">INDEX(Drivers!$C$7:$AG$22,$G12,T$9)</f>
        <v>13.19829005616678</v>
      </c>
      <c r="U12" s="185" cm="1">
        <f t="array" ref="U12">INDEX(Drivers!$C$7:$AG$22,$G12,U$9)</f>
        <v>13.496034208980783</v>
      </c>
      <c r="V12" s="185" cm="1">
        <f t="array" ref="V12">INDEX(Drivers!$C$7:$AG$22,$G12,V$9)</f>
        <v>13.817323863833037</v>
      </c>
      <c r="W12" s="185" cm="1">
        <f t="array" ref="W12">INDEX(Drivers!$C$7:$AG$22,$G12,W$9)</f>
        <v>14.157048666451152</v>
      </c>
      <c r="X12" s="185" cm="1">
        <f t="array" ref="X12">INDEX(Drivers!$C$7:$AG$22,$G12,X$9)</f>
        <v>14.483318361750134</v>
      </c>
      <c r="Y12" s="185" cm="1">
        <f t="array" ref="Y12">INDEX(Drivers!$C$7:$AG$22,$G12,Y$9)</f>
        <v>14.814030795204278</v>
      </c>
      <c r="Z12" s="185" cm="1">
        <f t="array" ref="Z12">INDEX(Drivers!$C$7:$AG$22,$G12,Z$9)</f>
        <v>15.175435690212284</v>
      </c>
      <c r="AA12" s="185" cm="1">
        <f t="array" ref="AA12">INDEX(Drivers!$C$7:$AG$22,$G12,AA$9)</f>
        <v>15.590387438308957</v>
      </c>
      <c r="AB12" s="185" cm="1">
        <f t="array" ref="AB12">INDEX(Drivers!$C$7:$AG$22,$G12,AB$9)</f>
        <v>15.914985935307293</v>
      </c>
      <c r="AC12" s="185" cm="1">
        <f t="array" ref="AC12">INDEX(Drivers!$C$7:$AG$22,$G12,AC$9)</f>
        <v>16.354926916105637</v>
      </c>
      <c r="AD12" s="185" cm="1">
        <f t="array" ref="AD12">INDEX(Drivers!$C$7:$AG$22,$G12,AD$9)</f>
        <v>16.839667125799188</v>
      </c>
      <c r="AE12" s="185" cm="1">
        <f t="array" ref="AE12">INDEX(Drivers!$C$7:$AG$22,$G12,AE$9)</f>
        <v>17.28532194780065</v>
      </c>
      <c r="AF12" s="185" cm="1">
        <f t="array" ref="AF12">INDEX(Drivers!$C$7:$AG$22,$G12,AF$9)</f>
        <v>17.751601914866445</v>
      </c>
      <c r="AG12" s="185" cm="1">
        <f t="array" ref="AG12">INDEX(Drivers!$C$7:$AG$22,$G12,AG$9)</f>
        <v>18.319374412894163</v>
      </c>
      <c r="AH12" s="185" cm="1">
        <f t="array" ref="AH12">INDEX(Drivers!$C$7:$AG$22,$G12,AH$9)</f>
        <v>18.746904782849999</v>
      </c>
      <c r="AI12" s="185" cm="1">
        <f t="array" ref="AI12">INDEX(Drivers!$C$7:$AG$22,$G12,AI$9)</f>
        <v>19.188906790114647</v>
      </c>
      <c r="AJ12" s="185" cm="1">
        <f t="array" ref="AJ12">INDEX(Drivers!$C$7:$AG$22,$G12,AJ$9)</f>
        <v>19.622434115965071</v>
      </c>
      <c r="AK12" s="185" cm="1">
        <f t="array" ref="AK12">INDEX(Drivers!$C$7:$AG$22,$G12,AK$9)</f>
        <v>20.071312375696728</v>
      </c>
      <c r="AL12" s="185" cm="1">
        <f t="array" ref="AL12">INDEX(Drivers!$C$7:$AG$22,$G12,AL$9)</f>
        <v>20.549589211641038</v>
      </c>
      <c r="AM12" s="185" cm="1">
        <f t="array" ref="AM12">INDEX(Drivers!$C$7:$AG$22,$G12,AM$9)</f>
        <v>23.201478044191926</v>
      </c>
      <c r="AN12" s="185" cm="1">
        <f t="array" ref="AN12">INDEX(Drivers!$C$7:$AG$22,$G12,AN$9)</f>
        <v>26.156893976631636</v>
      </c>
      <c r="AO12" s="185">
        <f t="shared" si="4"/>
        <v>31.713610891640656</v>
      </c>
      <c r="AP12" s="185">
        <f t="shared" si="4"/>
        <v>37.320915656631314</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54.516389635248402</v>
      </c>
      <c r="T13" s="185" cm="1">
        <f t="array" ref="T13">INDEX(Drivers!$C$7:$AG$22,$G13,T$9)</f>
        <v>55.828537037545736</v>
      </c>
      <c r="U13" s="185" cm="1">
        <f t="array" ref="U13">INDEX(Drivers!$C$7:$AG$22,$G13,U$9)</f>
        <v>57.206496146040969</v>
      </c>
      <c r="V13" s="185" cm="1">
        <f t="array" ref="V13">INDEX(Drivers!$C$7:$AG$22,$G13,V$9)</f>
        <v>58.695742525860048</v>
      </c>
      <c r="W13" s="185" cm="1">
        <f t="array" ref="W13">INDEX(Drivers!$C$7:$AG$22,$G13,W$9)</f>
        <v>60.217949146571861</v>
      </c>
      <c r="X13" s="185" cm="1">
        <f t="array" ref="X13">INDEX(Drivers!$C$7:$AG$22,$G13,X$9)</f>
        <v>61.828285669583188</v>
      </c>
      <c r="Y13" s="185" cm="1">
        <f t="array" ref="Y13">INDEX(Drivers!$C$7:$AG$22,$G13,Y$9)</f>
        <v>63.45990869087349</v>
      </c>
      <c r="Z13" s="185" cm="1">
        <f t="array" ref="Z13">INDEX(Drivers!$C$7:$AG$22,$G13,Z$9)</f>
        <v>65.223740974566454</v>
      </c>
      <c r="AA13" s="185" cm="1">
        <f t="array" ref="AA13">INDEX(Drivers!$C$7:$AG$22,$G13,AA$9)</f>
        <v>67.023934528678637</v>
      </c>
      <c r="AB13" s="185" cm="1">
        <f t="array" ref="AB13">INDEX(Drivers!$C$7:$AG$22,$G13,AB$9)</f>
        <v>68.599396809248773</v>
      </c>
      <c r="AC13" s="185" cm="1">
        <f t="array" ref="AC13">INDEX(Drivers!$C$7:$AG$22,$G13,AC$9)</f>
        <v>70.426432832893113</v>
      </c>
      <c r="AD13" s="185" cm="1">
        <f t="array" ref="AD13">INDEX(Drivers!$C$7:$AG$22,$G13,AD$9)</f>
        <v>72.337720056565772</v>
      </c>
      <c r="AE13" s="185" cm="1">
        <f t="array" ref="AE13">INDEX(Drivers!$C$7:$AG$22,$G13,AE$9)</f>
        <v>74.245054802136565</v>
      </c>
      <c r="AF13" s="185" cm="1">
        <f t="array" ref="AF13">INDEX(Drivers!$C$7:$AG$22,$G13,AF$9)</f>
        <v>76.11922776695242</v>
      </c>
      <c r="AG13" s="185" cm="1">
        <f t="array" ref="AG13">INDEX(Drivers!$C$7:$AG$22,$G13,AG$9)</f>
        <v>78.167431761519637</v>
      </c>
      <c r="AH13" s="185" cm="1">
        <f t="array" ref="AH13">INDEX(Drivers!$C$7:$AG$22,$G13,AH$9)</f>
        <v>80.161294575858804</v>
      </c>
      <c r="AI13" s="185" cm="1">
        <f t="array" ref="AI13">INDEX(Drivers!$C$7:$AG$22,$G13,AI$9)</f>
        <v>82.235763763794935</v>
      </c>
      <c r="AJ13" s="185" cm="1">
        <f t="array" ref="AJ13">INDEX(Drivers!$C$7:$AG$22,$G13,AJ$9)</f>
        <v>84.276722477688466</v>
      </c>
      <c r="AK13" s="185" cm="1">
        <f t="array" ref="AK13">INDEX(Drivers!$C$7:$AG$22,$G13,AK$9)</f>
        <v>86.388987879569868</v>
      </c>
      <c r="AL13" s="185" cm="1">
        <f t="array" ref="AL13">INDEX(Drivers!$C$7:$AG$22,$G13,AL$9)</f>
        <v>88.628676674493676</v>
      </c>
      <c r="AM13" s="185" cm="1">
        <f t="array" ref="AM13">INDEX(Drivers!$C$7:$AG$22,$G13,AM$9)</f>
        <v>101.20050677887698</v>
      </c>
      <c r="AN13" s="185" cm="1">
        <f t="array" ref="AN13">INDEX(Drivers!$C$7:$AG$22,$G13,AN$9)</f>
        <v>115.4394254511642</v>
      </c>
      <c r="AO13" s="185">
        <f t="shared" si="4"/>
        <v>141.97232613318374</v>
      </c>
      <c r="AP13" s="185">
        <f t="shared" si="4"/>
        <v>168.7830749098548</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5.926327501958367</v>
      </c>
      <c r="T14" s="185" cm="1">
        <f t="array" ref="T14">INDEX(Drivers!$C$7:$AG$22,$G14,T$9)</f>
        <v>5.9786703998218655</v>
      </c>
      <c r="U14" s="185" cm="1">
        <f t="array" ref="U14">INDEX(Drivers!$C$7:$AG$22,$G14,U$9)</f>
        <v>6.0501237570018143</v>
      </c>
      <c r="V14" s="185" cm="1">
        <f t="array" ref="V14">INDEX(Drivers!$C$7:$AG$22,$G14,V$9)</f>
        <v>6.1634418110600437</v>
      </c>
      <c r="W14" s="185" cm="1">
        <f t="array" ref="W14">INDEX(Drivers!$C$7:$AG$22,$G14,W$9)</f>
        <v>6.3170883768032438</v>
      </c>
      <c r="X14" s="185" cm="1">
        <f t="array" ref="X14">INDEX(Drivers!$C$7:$AG$22,$G14,X$9)</f>
        <v>6.4660855827431662</v>
      </c>
      <c r="Y14" s="185" cm="1">
        <f t="array" ref="Y14">INDEX(Drivers!$C$7:$AG$22,$G14,Y$9)</f>
        <v>6.6227413468262029</v>
      </c>
      <c r="Z14" s="185" cm="1">
        <f t="array" ref="Z14">INDEX(Drivers!$C$7:$AG$22,$G14,Z$9)</f>
        <v>6.8003194350491345</v>
      </c>
      <c r="AA14" s="185" cm="1">
        <f t="array" ref="AA14">INDEX(Drivers!$C$7:$AG$22,$G14,AA$9)</f>
        <v>7.0581063883289872</v>
      </c>
      <c r="AB14" s="185" cm="1">
        <f t="array" ref="AB14">INDEX(Drivers!$C$7:$AG$22,$G14,AB$9)</f>
        <v>7.2857135683160434</v>
      </c>
      <c r="AC14" s="185" cm="1">
        <f t="array" ref="AC14">INDEX(Drivers!$C$7:$AG$22,$G14,AC$9)</f>
        <v>7.5992830661693977</v>
      </c>
      <c r="AD14" s="185" cm="1">
        <f t="array" ref="AD14">INDEX(Drivers!$C$7:$AG$22,$G14,AD$9)</f>
        <v>7.9677573759525409</v>
      </c>
      <c r="AE14" s="185" cm="1">
        <f t="array" ref="AE14">INDEX(Drivers!$C$7:$AG$22,$G14,AE$9)</f>
        <v>8.3384220275036629</v>
      </c>
      <c r="AF14" s="185" cm="1">
        <f t="array" ref="AF14">INDEX(Drivers!$C$7:$AG$22,$G14,AF$9)</f>
        <v>8.7357461295881151</v>
      </c>
      <c r="AG14" s="185" cm="1">
        <f t="array" ref="AG14">INDEX(Drivers!$C$7:$AG$22,$G14,AG$9)</f>
        <v>9.2381149671171627</v>
      </c>
      <c r="AH14" s="185" cm="1">
        <f t="array" ref="AH14">INDEX(Drivers!$C$7:$AG$22,$G14,AH$9)</f>
        <v>9.6902800359668433</v>
      </c>
      <c r="AI14" s="185" cm="1">
        <f t="array" ref="AI14">INDEX(Drivers!$C$7:$AG$22,$G14,AI$9)</f>
        <v>10.147488571310493</v>
      </c>
      <c r="AJ14" s="185" cm="1">
        <f t="array" ref="AJ14">INDEX(Drivers!$C$7:$AG$22,$G14,AJ$9)</f>
        <v>10.588983829229196</v>
      </c>
      <c r="AK14" s="185" cm="1">
        <f t="array" ref="AK14">INDEX(Drivers!$C$7:$AG$22,$G14,AK$9)</f>
        <v>11.035320346735213</v>
      </c>
      <c r="AL14" s="185" cm="1">
        <f t="array" ref="AL14">INDEX(Drivers!$C$7:$AG$22,$G14,AL$9)</f>
        <v>11.495405668882599</v>
      </c>
      <c r="AM14" s="185" cm="1">
        <f t="array" ref="AM14">INDEX(Drivers!$C$7:$AG$22,$G14,AM$9)</f>
        <v>13.697282500147978</v>
      </c>
      <c r="AN14" s="185" cm="1">
        <f t="array" ref="AN14">INDEX(Drivers!$C$7:$AG$22,$G14,AN$9)</f>
        <v>15.663536521429563</v>
      </c>
      <c r="AO14" s="185">
        <f t="shared" si="4"/>
        <v>19.870937842307171</v>
      </c>
      <c r="AP14" s="185">
        <f t="shared" si="4"/>
        <v>24.039068694854109</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14.657474926861358</v>
      </c>
      <c r="T15" s="185" cm="1">
        <f t="array" ref="T15">INDEX(Drivers!$C$7:$AG$22,$G15,T$9)</f>
        <v>15.024334507291506</v>
      </c>
      <c r="U15" s="185" cm="1">
        <f t="array" ref="U15">INDEX(Drivers!$C$7:$AG$22,$G15,U$9)</f>
        <v>15.42297721069621</v>
      </c>
      <c r="V15" s="185" cm="1">
        <f t="array" ref="V15">INDEX(Drivers!$C$7:$AG$22,$G15,V$9)</f>
        <v>15.850728438294347</v>
      </c>
      <c r="W15" s="185" cm="1">
        <f t="array" ref="W15">INDEX(Drivers!$C$7:$AG$22,$G15,W$9)</f>
        <v>16.280870594928636</v>
      </c>
      <c r="X15" s="185" cm="1">
        <f t="array" ref="X15">INDEX(Drivers!$C$7:$AG$22,$G15,X$9)</f>
        <v>16.754176479850955</v>
      </c>
      <c r="Y15" s="185" cm="1">
        <f t="array" ref="Y15">INDEX(Drivers!$C$7:$AG$22,$G15,Y$9)</f>
        <v>17.230999335360863</v>
      </c>
      <c r="Z15" s="185" cm="1">
        <f t="array" ref="Z15">INDEX(Drivers!$C$7:$AG$22,$G15,Z$9)</f>
        <v>17.739008522954972</v>
      </c>
      <c r="AA15" s="185" cm="1">
        <f t="array" ref="AA15">INDEX(Drivers!$C$7:$AG$22,$G15,AA$9)</f>
        <v>18.271258995605319</v>
      </c>
      <c r="AB15" s="185" cm="1">
        <f t="array" ref="AB15">INDEX(Drivers!$C$7:$AG$22,$G15,AB$9)</f>
        <v>18.705226345875964</v>
      </c>
      <c r="AC15" s="185" cm="1">
        <f t="array" ref="AC15">INDEX(Drivers!$C$7:$AG$22,$G15,AC$9)</f>
        <v>19.242561757228767</v>
      </c>
      <c r="AD15" s="185" cm="1">
        <f t="array" ref="AD15">INDEX(Drivers!$C$7:$AG$22,$G15,AD$9)</f>
        <v>19.792708988591222</v>
      </c>
      <c r="AE15" s="185" cm="1">
        <f t="array" ref="AE15">INDEX(Drivers!$C$7:$AG$22,$G15,AE$9)</f>
        <v>20.350470638914086</v>
      </c>
      <c r="AF15" s="185" cm="1">
        <f t="array" ref="AF15">INDEX(Drivers!$C$7:$AG$22,$G15,AF$9)</f>
        <v>20.890930571751181</v>
      </c>
      <c r="AG15" s="185" cm="1">
        <f t="array" ref="AG15">INDEX(Drivers!$C$7:$AG$22,$G15,AG$9)</f>
        <v>21.468262730224208</v>
      </c>
      <c r="AH15" s="185" cm="1">
        <f t="array" ref="AH15">INDEX(Drivers!$C$7:$AG$22,$G15,AH$9)</f>
        <v>22.061993081920445</v>
      </c>
      <c r="AI15" s="185" cm="1">
        <f t="array" ref="AI15">INDEX(Drivers!$C$7:$AG$22,$G15,AI$9)</f>
        <v>22.675119822299678</v>
      </c>
      <c r="AJ15" s="185" cm="1">
        <f t="array" ref="AJ15">INDEX(Drivers!$C$7:$AG$22,$G15,AJ$9)</f>
        <v>23.277727192704589</v>
      </c>
      <c r="AK15" s="185" cm="1">
        <f t="array" ref="AK15">INDEX(Drivers!$C$7:$AG$22,$G15,AK$9)</f>
        <v>23.901510798296268</v>
      </c>
      <c r="AL15" s="185" cm="1">
        <f t="array" ref="AL15">INDEX(Drivers!$C$7:$AG$22,$G15,AL$9)</f>
        <v>24.56273422622295</v>
      </c>
      <c r="AM15" s="185" cm="1">
        <f t="array" ref="AM15">INDEX(Drivers!$C$7:$AG$22,$G15,AM$9)</f>
        <v>28.354387261869654</v>
      </c>
      <c r="AN15" s="185" cm="1">
        <f t="array" ref="AN15">INDEX(Drivers!$C$7:$AG$22,$G15,AN$9)</f>
        <v>32.637929727471544</v>
      </c>
      <c r="AO15" s="185">
        <f t="shared" si="4"/>
        <v>40.631143657061102</v>
      </c>
      <c r="AP15" s="185">
        <f t="shared" si="4"/>
        <v>48.706339158309675</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14.657474926861358</v>
      </c>
      <c r="T16" s="185" cm="1">
        <f t="array" ref="T16">INDEX(Drivers!$C$7:$AG$22,$G16,T$9)</f>
        <v>15.024334507291506</v>
      </c>
      <c r="U16" s="185" cm="1">
        <f t="array" ref="U16">INDEX(Drivers!$C$7:$AG$22,$G16,U$9)</f>
        <v>15.42297721069621</v>
      </c>
      <c r="V16" s="185" cm="1">
        <f t="array" ref="V16">INDEX(Drivers!$C$7:$AG$22,$G16,V$9)</f>
        <v>15.850728438294347</v>
      </c>
      <c r="W16" s="185" cm="1">
        <f t="array" ref="W16">INDEX(Drivers!$C$7:$AG$22,$G16,W$9)</f>
        <v>16.280870594928636</v>
      </c>
      <c r="X16" s="185" cm="1">
        <f t="array" ref="X16">INDEX(Drivers!$C$7:$AG$22,$G16,X$9)</f>
        <v>16.754176479850955</v>
      </c>
      <c r="Y16" s="185" cm="1">
        <f t="array" ref="Y16">INDEX(Drivers!$C$7:$AG$22,$G16,Y$9)</f>
        <v>17.230999335360863</v>
      </c>
      <c r="Z16" s="185" cm="1">
        <f t="array" ref="Z16">INDEX(Drivers!$C$7:$AG$22,$G16,Z$9)</f>
        <v>17.739008522954972</v>
      </c>
      <c r="AA16" s="185" cm="1">
        <f t="array" ref="AA16">INDEX(Drivers!$C$7:$AG$22,$G16,AA$9)</f>
        <v>18.271258995605319</v>
      </c>
      <c r="AB16" s="185" cm="1">
        <f t="array" ref="AB16">INDEX(Drivers!$C$7:$AG$22,$G16,AB$9)</f>
        <v>18.705226345875964</v>
      </c>
      <c r="AC16" s="185" cm="1">
        <f t="array" ref="AC16">INDEX(Drivers!$C$7:$AG$22,$G16,AC$9)</f>
        <v>19.242561757228767</v>
      </c>
      <c r="AD16" s="185" cm="1">
        <f t="array" ref="AD16">INDEX(Drivers!$C$7:$AG$22,$G16,AD$9)</f>
        <v>19.792708988591222</v>
      </c>
      <c r="AE16" s="185" cm="1">
        <f t="array" ref="AE16">INDEX(Drivers!$C$7:$AG$22,$G16,AE$9)</f>
        <v>20.350470638914086</v>
      </c>
      <c r="AF16" s="185" cm="1">
        <f t="array" ref="AF16">INDEX(Drivers!$C$7:$AG$22,$G16,AF$9)</f>
        <v>20.890930571751181</v>
      </c>
      <c r="AG16" s="185" cm="1">
        <f t="array" ref="AG16">INDEX(Drivers!$C$7:$AG$22,$G16,AG$9)</f>
        <v>21.468262730224208</v>
      </c>
      <c r="AH16" s="185" cm="1">
        <f t="array" ref="AH16">INDEX(Drivers!$C$7:$AG$22,$G16,AH$9)</f>
        <v>22.061993081920445</v>
      </c>
      <c r="AI16" s="185" cm="1">
        <f t="array" ref="AI16">INDEX(Drivers!$C$7:$AG$22,$G16,AI$9)</f>
        <v>22.675119822299678</v>
      </c>
      <c r="AJ16" s="185" cm="1">
        <f t="array" ref="AJ16">INDEX(Drivers!$C$7:$AG$22,$G16,AJ$9)</f>
        <v>23.277727192704589</v>
      </c>
      <c r="AK16" s="185" cm="1">
        <f t="array" ref="AK16">INDEX(Drivers!$C$7:$AG$22,$G16,AK$9)</f>
        <v>23.901510798296268</v>
      </c>
      <c r="AL16" s="185" cm="1">
        <f t="array" ref="AL16">INDEX(Drivers!$C$7:$AG$22,$G16,AL$9)</f>
        <v>24.56273422622295</v>
      </c>
      <c r="AM16" s="185" cm="1">
        <f t="array" ref="AM16">INDEX(Drivers!$C$7:$AG$22,$G16,AM$9)</f>
        <v>28.354387261869654</v>
      </c>
      <c r="AN16" s="185" cm="1">
        <f t="array" ref="AN16">INDEX(Drivers!$C$7:$AG$22,$G16,AN$9)</f>
        <v>32.637929727471544</v>
      </c>
      <c r="AO16" s="185">
        <f t="shared" si="4"/>
        <v>40.631143657061102</v>
      </c>
      <c r="AP16" s="185">
        <f t="shared" si="4"/>
        <v>48.706339158309675</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14.657474926861358</v>
      </c>
      <c r="T17" s="185" cm="1">
        <f t="array" ref="T17">INDEX(Drivers!$C$7:$AG$22,$G17,T$9)</f>
        <v>15.024334507291506</v>
      </c>
      <c r="U17" s="185" cm="1">
        <f t="array" ref="U17">INDEX(Drivers!$C$7:$AG$22,$G17,U$9)</f>
        <v>15.42297721069621</v>
      </c>
      <c r="V17" s="185" cm="1">
        <f t="array" ref="V17">INDEX(Drivers!$C$7:$AG$22,$G17,V$9)</f>
        <v>15.850728438294347</v>
      </c>
      <c r="W17" s="185" cm="1">
        <f t="array" ref="W17">INDEX(Drivers!$C$7:$AG$22,$G17,W$9)</f>
        <v>16.280870594928636</v>
      </c>
      <c r="X17" s="185" cm="1">
        <f t="array" ref="X17">INDEX(Drivers!$C$7:$AG$22,$G17,X$9)</f>
        <v>16.754176479850955</v>
      </c>
      <c r="Y17" s="185" cm="1">
        <f t="array" ref="Y17">INDEX(Drivers!$C$7:$AG$22,$G17,Y$9)</f>
        <v>17.230999335360863</v>
      </c>
      <c r="Z17" s="185" cm="1">
        <f t="array" ref="Z17">INDEX(Drivers!$C$7:$AG$22,$G17,Z$9)</f>
        <v>17.739008522954972</v>
      </c>
      <c r="AA17" s="185" cm="1">
        <f t="array" ref="AA17">INDEX(Drivers!$C$7:$AG$22,$G17,AA$9)</f>
        <v>18.271258995605319</v>
      </c>
      <c r="AB17" s="185" cm="1">
        <f t="array" ref="AB17">INDEX(Drivers!$C$7:$AG$22,$G17,AB$9)</f>
        <v>18.705226345875964</v>
      </c>
      <c r="AC17" s="185" cm="1">
        <f t="array" ref="AC17">INDEX(Drivers!$C$7:$AG$22,$G17,AC$9)</f>
        <v>19.242561757228767</v>
      </c>
      <c r="AD17" s="185" cm="1">
        <f t="array" ref="AD17">INDEX(Drivers!$C$7:$AG$22,$G17,AD$9)</f>
        <v>19.792708988591222</v>
      </c>
      <c r="AE17" s="185" cm="1">
        <f t="array" ref="AE17">INDEX(Drivers!$C$7:$AG$22,$G17,AE$9)</f>
        <v>20.350470638914086</v>
      </c>
      <c r="AF17" s="185" cm="1">
        <f t="array" ref="AF17">INDEX(Drivers!$C$7:$AG$22,$G17,AF$9)</f>
        <v>20.890930571751181</v>
      </c>
      <c r="AG17" s="185" cm="1">
        <f t="array" ref="AG17">INDEX(Drivers!$C$7:$AG$22,$G17,AG$9)</f>
        <v>21.468262730224208</v>
      </c>
      <c r="AH17" s="185" cm="1">
        <f t="array" ref="AH17">INDEX(Drivers!$C$7:$AG$22,$G17,AH$9)</f>
        <v>22.061993081920445</v>
      </c>
      <c r="AI17" s="185" cm="1">
        <f t="array" ref="AI17">INDEX(Drivers!$C$7:$AG$22,$G17,AI$9)</f>
        <v>22.675119822299678</v>
      </c>
      <c r="AJ17" s="185" cm="1">
        <f t="array" ref="AJ17">INDEX(Drivers!$C$7:$AG$22,$G17,AJ$9)</f>
        <v>23.277727192704589</v>
      </c>
      <c r="AK17" s="185" cm="1">
        <f t="array" ref="AK17">INDEX(Drivers!$C$7:$AG$22,$G17,AK$9)</f>
        <v>23.901510798296268</v>
      </c>
      <c r="AL17" s="185" cm="1">
        <f t="array" ref="AL17">INDEX(Drivers!$C$7:$AG$22,$G17,AL$9)</f>
        <v>24.56273422622295</v>
      </c>
      <c r="AM17" s="185" cm="1">
        <f t="array" ref="AM17">INDEX(Drivers!$C$7:$AG$22,$G17,AM$9)</f>
        <v>28.354387261869654</v>
      </c>
      <c r="AN17" s="185" cm="1">
        <f t="array" ref="AN17">INDEX(Drivers!$C$7:$AG$22,$G17,AN$9)</f>
        <v>32.637929727471544</v>
      </c>
      <c r="AO17" s="185">
        <f t="shared" si="4"/>
        <v>40.631143657061102</v>
      </c>
      <c r="AP17" s="185">
        <f t="shared" si="4"/>
        <v>48.706339158309675</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14.657474926861358</v>
      </c>
      <c r="T18" s="185" cm="1">
        <f t="array" ref="T18">INDEX(Drivers!$C$7:$AG$22,$G18,T$9)</f>
        <v>15.024334507291506</v>
      </c>
      <c r="U18" s="185" cm="1">
        <f t="array" ref="U18">INDEX(Drivers!$C$7:$AG$22,$G18,U$9)</f>
        <v>15.42297721069621</v>
      </c>
      <c r="V18" s="185" cm="1">
        <f t="array" ref="V18">INDEX(Drivers!$C$7:$AG$22,$G18,V$9)</f>
        <v>15.850728438294347</v>
      </c>
      <c r="W18" s="185" cm="1">
        <f t="array" ref="W18">INDEX(Drivers!$C$7:$AG$22,$G18,W$9)</f>
        <v>16.280870594928636</v>
      </c>
      <c r="X18" s="185" cm="1">
        <f t="array" ref="X18">INDEX(Drivers!$C$7:$AG$22,$G18,X$9)</f>
        <v>16.754176479850955</v>
      </c>
      <c r="Y18" s="185" cm="1">
        <f t="array" ref="Y18">INDEX(Drivers!$C$7:$AG$22,$G18,Y$9)</f>
        <v>17.230999335360863</v>
      </c>
      <c r="Z18" s="185" cm="1">
        <f t="array" ref="Z18">INDEX(Drivers!$C$7:$AG$22,$G18,Z$9)</f>
        <v>17.739008522954972</v>
      </c>
      <c r="AA18" s="185" cm="1">
        <f t="array" ref="AA18">INDEX(Drivers!$C$7:$AG$22,$G18,AA$9)</f>
        <v>18.271258995605319</v>
      </c>
      <c r="AB18" s="185" cm="1">
        <f t="array" ref="AB18">INDEX(Drivers!$C$7:$AG$22,$G18,AB$9)</f>
        <v>18.705226345875964</v>
      </c>
      <c r="AC18" s="185" cm="1">
        <f t="array" ref="AC18">INDEX(Drivers!$C$7:$AG$22,$G18,AC$9)</f>
        <v>19.242561757228767</v>
      </c>
      <c r="AD18" s="185" cm="1">
        <f t="array" ref="AD18">INDEX(Drivers!$C$7:$AG$22,$G18,AD$9)</f>
        <v>19.792708988591222</v>
      </c>
      <c r="AE18" s="185" cm="1">
        <f t="array" ref="AE18">INDEX(Drivers!$C$7:$AG$22,$G18,AE$9)</f>
        <v>20.350470638914086</v>
      </c>
      <c r="AF18" s="185" cm="1">
        <f t="array" ref="AF18">INDEX(Drivers!$C$7:$AG$22,$G18,AF$9)</f>
        <v>20.890930571751181</v>
      </c>
      <c r="AG18" s="185" cm="1">
        <f t="array" ref="AG18">INDEX(Drivers!$C$7:$AG$22,$G18,AG$9)</f>
        <v>21.468262730224208</v>
      </c>
      <c r="AH18" s="185" cm="1">
        <f t="array" ref="AH18">INDEX(Drivers!$C$7:$AG$22,$G18,AH$9)</f>
        <v>22.061993081920445</v>
      </c>
      <c r="AI18" s="185" cm="1">
        <f t="array" ref="AI18">INDEX(Drivers!$C$7:$AG$22,$G18,AI$9)</f>
        <v>22.675119822299678</v>
      </c>
      <c r="AJ18" s="185" cm="1">
        <f t="array" ref="AJ18">INDEX(Drivers!$C$7:$AG$22,$G18,AJ$9)</f>
        <v>23.277727192704589</v>
      </c>
      <c r="AK18" s="185" cm="1">
        <f t="array" ref="AK18">INDEX(Drivers!$C$7:$AG$22,$G18,AK$9)</f>
        <v>23.901510798296268</v>
      </c>
      <c r="AL18" s="185" cm="1">
        <f t="array" ref="AL18">INDEX(Drivers!$C$7:$AG$22,$G18,AL$9)</f>
        <v>24.56273422622295</v>
      </c>
      <c r="AM18" s="185" cm="1">
        <f t="array" ref="AM18">INDEX(Drivers!$C$7:$AG$22,$G18,AM$9)</f>
        <v>28.354387261869654</v>
      </c>
      <c r="AN18" s="185" cm="1">
        <f t="array" ref="AN18">INDEX(Drivers!$C$7:$AG$22,$G18,AN$9)</f>
        <v>32.637929727471544</v>
      </c>
      <c r="AO18" s="185">
        <f t="shared" si="4"/>
        <v>40.631143657061102</v>
      </c>
      <c r="AP18" s="185">
        <f t="shared" si="4"/>
        <v>48.706339158309675</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102.36491582834971</v>
      </c>
      <c r="T19" s="185" cm="1">
        <f t="array" ref="T19">INDEX(Drivers!$C$7:$AG$22,$G19,T$9)</f>
        <v>105.0098528974475</v>
      </c>
      <c r="U19" s="185" cm="1">
        <f t="array" ref="U19">INDEX(Drivers!$C$7:$AG$22,$G19,U$9)</f>
        <v>107.47669954869907</v>
      </c>
      <c r="V19" s="185" cm="1">
        <f t="array" ref="V19">INDEX(Drivers!$C$7:$AG$22,$G19,V$9)</f>
        <v>110.04858524266147</v>
      </c>
      <c r="W19" s="185" cm="1">
        <f t="array" ref="W19">INDEX(Drivers!$C$7:$AG$22,$G19,W$9)</f>
        <v>112.67346926743792</v>
      </c>
      <c r="X19" s="185" cm="1">
        <f t="array" ref="X19">INDEX(Drivers!$C$7:$AG$22,$G19,X$9)</f>
        <v>115.34121171944236</v>
      </c>
      <c r="Y19" s="185" cm="1">
        <f t="array" ref="Y19">INDEX(Drivers!$C$7:$AG$22,$G19,Y$9)</f>
        <v>117.94095188094238</v>
      </c>
      <c r="Z19" s="185" cm="1">
        <f t="array" ref="Z19">INDEX(Drivers!$C$7:$AG$22,$G19,Z$9)</f>
        <v>120.67327288108554</v>
      </c>
      <c r="AA19" s="185" cm="1">
        <f t="array" ref="AA19">INDEX(Drivers!$C$7:$AG$22,$G19,AA$9)</f>
        <v>123.37488866273767</v>
      </c>
      <c r="AB19" s="185" cm="1">
        <f t="array" ref="AB19">INDEX(Drivers!$C$7:$AG$22,$G19,AB$9)</f>
        <v>125.73427076274204</v>
      </c>
      <c r="AC19" s="185" cm="1">
        <f t="array" ref="AC19">INDEX(Drivers!$C$7:$AG$22,$G19,AC$9)</f>
        <v>128.62927041441671</v>
      </c>
      <c r="AD19" s="185" cm="1">
        <f t="array" ref="AD19">INDEX(Drivers!$C$7:$AG$22,$G19,AD$9)</f>
        <v>131.56211600801402</v>
      </c>
      <c r="AE19" s="185" cm="1">
        <f t="array" ref="AE19">INDEX(Drivers!$C$7:$AG$22,$G19,AE$9)</f>
        <v>134.36542766837559</v>
      </c>
      <c r="AF19" s="185" cm="1">
        <f t="array" ref="AF19">INDEX(Drivers!$C$7:$AG$22,$G19,AF$9)</f>
        <v>137.08611789583711</v>
      </c>
      <c r="AG19" s="185" cm="1">
        <f t="array" ref="AG19">INDEX(Drivers!$C$7:$AG$22,$G19,AG$9)</f>
        <v>140.27590085253956</v>
      </c>
      <c r="AH19" s="185" cm="1">
        <f t="array" ref="AH19">INDEX(Drivers!$C$7:$AG$22,$G19,AH$9)</f>
        <v>143.21803780563229</v>
      </c>
      <c r="AI19" s="185" cm="1">
        <f t="array" ref="AI19">INDEX(Drivers!$C$7:$AG$22,$G19,AI$9)</f>
        <v>146.22211211981949</v>
      </c>
      <c r="AJ19" s="185" cm="1">
        <f t="array" ref="AJ19">INDEX(Drivers!$C$7:$AG$22,$G19,AJ$9)</f>
        <v>149.0801110245722</v>
      </c>
      <c r="AK19" s="185" cm="1">
        <f t="array" ref="AK19">INDEX(Drivers!$C$7:$AG$22,$G19,AK$9)</f>
        <v>152.00630507710386</v>
      </c>
      <c r="AL19" s="185" cm="1">
        <f t="array" ref="AL19">INDEX(Drivers!$C$7:$AG$22,$G19,AL$9)</f>
        <v>155.07174759921938</v>
      </c>
      <c r="AM19" s="185" cm="1">
        <f t="array" ref="AM19">INDEX(Drivers!$C$7:$AG$22,$G19,AM$9)</f>
        <v>171.77306646677394</v>
      </c>
      <c r="AN19" s="185" cm="1">
        <f t="array" ref="AN19">INDEX(Drivers!$C$7:$AG$22,$G19,AN$9)</f>
        <v>189.70229183869614</v>
      </c>
      <c r="AO19" s="185">
        <f t="shared" si="4"/>
        <v>224.12818499411151</v>
      </c>
      <c r="AP19" s="185">
        <f t="shared" si="4"/>
        <v>258.75872923358838</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18.693484827153338</v>
      </c>
      <c r="T20" s="185" cm="1">
        <f t="array" ref="T20">INDEX(Drivers!$C$7:$AG$22,$G20,T$9)</f>
        <v>19.149837532194638</v>
      </c>
      <c r="U20" s="185" cm="1">
        <f t="array" ref="U20">INDEX(Drivers!$C$7:$AG$22,$G20,U$9)</f>
        <v>19.657661470314377</v>
      </c>
      <c r="V20" s="185" cm="1">
        <f t="array" ref="V20">INDEX(Drivers!$C$7:$AG$22,$G20,V$9)</f>
        <v>20.193443528988396</v>
      </c>
      <c r="W20" s="185" cm="1">
        <f t="array" ref="W20">INDEX(Drivers!$C$7:$AG$22,$G20,W$9)</f>
        <v>20.731792266643591</v>
      </c>
      <c r="X20" s="185" cm="1">
        <f t="array" ref="X20">INDEX(Drivers!$C$7:$AG$22,$G20,X$9)</f>
        <v>21.357440437664884</v>
      </c>
      <c r="Y20" s="185" cm="1">
        <f t="array" ref="Y20">INDEX(Drivers!$C$7:$AG$22,$G20,Y$9)</f>
        <v>21.962345388394901</v>
      </c>
      <c r="Z20" s="185" cm="1">
        <f t="array" ref="Z20">INDEX(Drivers!$C$7:$AG$22,$G20,Z$9)</f>
        <v>22.589786702619744</v>
      </c>
      <c r="AA20" s="185" cm="1">
        <f t="array" ref="AA20">INDEX(Drivers!$C$7:$AG$22,$G20,AA$9)</f>
        <v>23.242801804378885</v>
      </c>
      <c r="AB20" s="185" cm="1">
        <f t="array" ref="AB20">INDEX(Drivers!$C$7:$AG$22,$G20,AB$9)</f>
        <v>23.813447856027945</v>
      </c>
      <c r="AC20" s="185" cm="1">
        <f t="array" ref="AC20">INDEX(Drivers!$C$7:$AG$22,$G20,AC$9)</f>
        <v>24.492816141773368</v>
      </c>
      <c r="AD20" s="185" cm="1">
        <f t="array" ref="AD20">INDEX(Drivers!$C$7:$AG$22,$G20,AD$9)</f>
        <v>25.183509983468465</v>
      </c>
      <c r="AE20" s="185" cm="1">
        <f t="array" ref="AE20">INDEX(Drivers!$C$7:$AG$22,$G20,AE$9)</f>
        <v>25.866263399800989</v>
      </c>
      <c r="AF20" s="185" cm="1">
        <f t="array" ref="AF20">INDEX(Drivers!$C$7:$AG$22,$G20,AF$9)</f>
        <v>26.533759468340733</v>
      </c>
      <c r="AG20" s="185" cm="1">
        <f t="array" ref="AG20">INDEX(Drivers!$C$7:$AG$22,$G20,AG$9)</f>
        <v>27.156982136361467</v>
      </c>
      <c r="AH20" s="185" cm="1">
        <f t="array" ref="AH20">INDEX(Drivers!$C$7:$AG$22,$G20,AH$9)</f>
        <v>27.860161953993131</v>
      </c>
      <c r="AI20" s="185" cm="1">
        <f t="array" ref="AI20">INDEX(Drivers!$C$7:$AG$22,$G20,AI$9)</f>
        <v>28.590286255208085</v>
      </c>
      <c r="AJ20" s="185" cm="1">
        <f t="array" ref="AJ20">INDEX(Drivers!$C$7:$AG$22,$G20,AJ$9)</f>
        <v>29.309674537050952</v>
      </c>
      <c r="AK20" s="185" cm="1">
        <f t="array" ref="AK20">INDEX(Drivers!$C$7:$AG$22,$G20,AK$9)</f>
        <v>30.057342863301074</v>
      </c>
      <c r="AL20" s="185" cm="1">
        <f t="array" ref="AL20">INDEX(Drivers!$C$7:$AG$22,$G20,AL$9)</f>
        <v>30.851469239553378</v>
      </c>
      <c r="AM20" s="185" cm="1">
        <f t="array" ref="AM20">INDEX(Drivers!$C$7:$AG$22,$G20,AM$9)</f>
        <v>35.255029053924076</v>
      </c>
      <c r="AN20" s="185" cm="1">
        <f t="array" ref="AN20">INDEX(Drivers!$C$7:$AG$22,$G20,AN$9)</f>
        <v>40.176957246367792</v>
      </c>
      <c r="AO20" s="185">
        <f t="shared" si="4"/>
        <v>49.416050523503372</v>
      </c>
      <c r="AP20" s="185">
        <f t="shared" si="4"/>
        <v>58.741538530317712</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18.693484827153338</v>
      </c>
      <c r="T21" s="185" cm="1">
        <f t="array" ref="T21">INDEX(Drivers!$C$7:$AG$22,$G21,T$9)</f>
        <v>19.149837532194638</v>
      </c>
      <c r="U21" s="185" cm="1">
        <f t="array" ref="U21">INDEX(Drivers!$C$7:$AG$22,$G21,U$9)</f>
        <v>19.657661470314377</v>
      </c>
      <c r="V21" s="185" cm="1">
        <f t="array" ref="V21">INDEX(Drivers!$C$7:$AG$22,$G21,V$9)</f>
        <v>20.193443528988396</v>
      </c>
      <c r="W21" s="185" cm="1">
        <f t="array" ref="W21">INDEX(Drivers!$C$7:$AG$22,$G21,W$9)</f>
        <v>20.731792266643591</v>
      </c>
      <c r="X21" s="185" cm="1">
        <f t="array" ref="X21">INDEX(Drivers!$C$7:$AG$22,$G21,X$9)</f>
        <v>21.357440437664884</v>
      </c>
      <c r="Y21" s="185" cm="1">
        <f t="array" ref="Y21">INDEX(Drivers!$C$7:$AG$22,$G21,Y$9)</f>
        <v>21.962345388394901</v>
      </c>
      <c r="Z21" s="185" cm="1">
        <f t="array" ref="Z21">INDEX(Drivers!$C$7:$AG$22,$G21,Z$9)</f>
        <v>22.589786702619744</v>
      </c>
      <c r="AA21" s="185" cm="1">
        <f t="array" ref="AA21">INDEX(Drivers!$C$7:$AG$22,$G21,AA$9)</f>
        <v>23.242801804378885</v>
      </c>
      <c r="AB21" s="185" cm="1">
        <f t="array" ref="AB21">INDEX(Drivers!$C$7:$AG$22,$G21,AB$9)</f>
        <v>23.813447856027945</v>
      </c>
      <c r="AC21" s="185" cm="1">
        <f t="array" ref="AC21">INDEX(Drivers!$C$7:$AG$22,$G21,AC$9)</f>
        <v>24.492816141773368</v>
      </c>
      <c r="AD21" s="185" cm="1">
        <f t="array" ref="AD21">INDEX(Drivers!$C$7:$AG$22,$G21,AD$9)</f>
        <v>25.183509983468465</v>
      </c>
      <c r="AE21" s="185" cm="1">
        <f t="array" ref="AE21">INDEX(Drivers!$C$7:$AG$22,$G21,AE$9)</f>
        <v>25.866263399800989</v>
      </c>
      <c r="AF21" s="185" cm="1">
        <f t="array" ref="AF21">INDEX(Drivers!$C$7:$AG$22,$G21,AF$9)</f>
        <v>26.533759468340733</v>
      </c>
      <c r="AG21" s="185" cm="1">
        <f t="array" ref="AG21">INDEX(Drivers!$C$7:$AG$22,$G21,AG$9)</f>
        <v>27.156982136361467</v>
      </c>
      <c r="AH21" s="185" cm="1">
        <f t="array" ref="AH21">INDEX(Drivers!$C$7:$AG$22,$G21,AH$9)</f>
        <v>27.860161953993131</v>
      </c>
      <c r="AI21" s="185" cm="1">
        <f t="array" ref="AI21">INDEX(Drivers!$C$7:$AG$22,$G21,AI$9)</f>
        <v>28.590286255208085</v>
      </c>
      <c r="AJ21" s="185" cm="1">
        <f t="array" ref="AJ21">INDEX(Drivers!$C$7:$AG$22,$G21,AJ$9)</f>
        <v>29.309674537050952</v>
      </c>
      <c r="AK21" s="185" cm="1">
        <f t="array" ref="AK21">INDEX(Drivers!$C$7:$AG$22,$G21,AK$9)</f>
        <v>30.057342863301074</v>
      </c>
      <c r="AL21" s="185" cm="1">
        <f t="array" ref="AL21">INDEX(Drivers!$C$7:$AG$22,$G21,AL$9)</f>
        <v>30.851469239553378</v>
      </c>
      <c r="AM21" s="185" cm="1">
        <f t="array" ref="AM21">INDEX(Drivers!$C$7:$AG$22,$G21,AM$9)</f>
        <v>35.255029053924076</v>
      </c>
      <c r="AN21" s="185" cm="1">
        <f t="array" ref="AN21">INDEX(Drivers!$C$7:$AG$22,$G21,AN$9)</f>
        <v>40.176957246367792</v>
      </c>
      <c r="AO21" s="185">
        <f t="shared" si="4"/>
        <v>49.416050523503372</v>
      </c>
      <c r="AP21" s="185">
        <f t="shared" si="4"/>
        <v>58.741538530317712</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239.311147620339</v>
      </c>
      <c r="T22" s="185" cm="1">
        <f t="array" ref="T22">INDEX(Drivers!$C$7:$AG$22,$G22,T$9)</f>
        <v>245.5279566232268</v>
      </c>
      <c r="U22" s="185" cm="1">
        <f t="array" ref="U22">INDEX(Drivers!$C$7:$AG$22,$G22,U$9)</f>
        <v>252.17156922220227</v>
      </c>
      <c r="V22" s="185" cm="1">
        <f t="array" ref="V22">INDEX(Drivers!$C$7:$AG$22,$G22,V$9)</f>
        <v>259.2458462414383</v>
      </c>
      <c r="W22" s="185" cm="1">
        <f t="array" ref="W22">INDEX(Drivers!$C$7:$AG$22,$G22,W$9)</f>
        <v>266.28626759214023</v>
      </c>
      <c r="X22" s="185" cm="1">
        <f t="array" ref="X22">INDEX(Drivers!$C$7:$AG$22,$G22,X$9)</f>
        <v>274.0568577557645</v>
      </c>
      <c r="Y22" s="185" cm="1">
        <f t="array" ref="Y22">INDEX(Drivers!$C$7:$AG$22,$G22,Y$9)</f>
        <v>281.96200344571417</v>
      </c>
      <c r="Z22" s="185" cm="1">
        <f t="array" ref="Z22">INDEX(Drivers!$C$7:$AG$22,$G22,Z$9)</f>
        <v>290.32204813684677</v>
      </c>
      <c r="AA22" s="185" cm="1">
        <f t="array" ref="AA22">INDEX(Drivers!$C$7:$AG$22,$G22,AA$9)</f>
        <v>298.71462448684076</v>
      </c>
      <c r="AB22" s="185" cm="1">
        <f t="array" ref="AB22">INDEX(Drivers!$C$7:$AG$22,$G22,AB$9)</f>
        <v>305.76468054543471</v>
      </c>
      <c r="AC22" s="185" cm="1">
        <f t="array" ref="AC22">INDEX(Drivers!$C$7:$AG$22,$G22,AC$9)</f>
        <v>314.59134178597935</v>
      </c>
      <c r="AD22" s="185" cm="1">
        <f t="array" ref="AD22">INDEX(Drivers!$C$7:$AG$22,$G22,AD$9)</f>
        <v>323.65990952631881</v>
      </c>
      <c r="AE22" s="185" cm="1">
        <f t="array" ref="AE22">INDEX(Drivers!$C$7:$AG$22,$G22,AE$9)</f>
        <v>332.82914999463492</v>
      </c>
      <c r="AF22" s="185" cm="1">
        <f t="array" ref="AF22">INDEX(Drivers!$C$7:$AG$22,$G22,AF$9)</f>
        <v>341.74661891729392</v>
      </c>
      <c r="AG22" s="185" cm="1">
        <f t="array" ref="AG22">INDEX(Drivers!$C$7:$AG$22,$G22,AG$9)</f>
        <v>351.32289162074625</v>
      </c>
      <c r="AH22" s="185" cm="1">
        <f t="array" ref="AH22">INDEX(Drivers!$C$7:$AG$22,$G22,AH$9)</f>
        <v>361.07019032867794</v>
      </c>
      <c r="AI22" s="185" cm="1">
        <f t="array" ref="AI22">INDEX(Drivers!$C$7:$AG$22,$G22,AI$9)</f>
        <v>371.16092547913934</v>
      </c>
      <c r="AJ22" s="185" cm="1">
        <f t="array" ref="AJ22">INDEX(Drivers!$C$7:$AG$22,$G22,AJ$9)</f>
        <v>381.10030818952805</v>
      </c>
      <c r="AK22" s="185" cm="1">
        <f t="array" ref="AK22">INDEX(Drivers!$C$7:$AG$22,$G22,AK$9)</f>
        <v>391.38151873152327</v>
      </c>
      <c r="AL22" s="185" cm="1">
        <f t="array" ref="AL22">INDEX(Drivers!$C$7:$AG$22,$G22,AL$9)</f>
        <v>402.27388315761033</v>
      </c>
      <c r="AM22" s="185" cm="1">
        <f t="array" ref="AM22">INDEX(Drivers!$C$7:$AG$22,$G22,AM$9)</f>
        <v>464.07019483390343</v>
      </c>
      <c r="AN22" s="185" cm="1">
        <f t="array" ref="AN22">INDEX(Drivers!$C$7:$AG$22,$G22,AN$9)</f>
        <v>533.90646291403743</v>
      </c>
      <c r="AO22" s="185">
        <f t="shared" si="4"/>
        <v>664.19904993649106</v>
      </c>
      <c r="AP22" s="185">
        <f t="shared" si="4"/>
        <v>795.8316296929188</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4">
        <f>R27*(S11*S42)/(R11*R42)</f>
        <v>4.2793468793300864</v>
      </c>
      <c r="T27" s="342">
        <f>S27*(T11*T42)/(S11*S42)</f>
        <v>4.2678561173141496</v>
      </c>
      <c r="U27" s="344">
        <f t="shared" ref="U27:AP27" si="8">T27*(U11*U42)/(T11*T42)</f>
        <v>4.2606545513884173</v>
      </c>
      <c r="V27" s="344">
        <f t="shared" si="8"/>
        <v>4.2591956759846887</v>
      </c>
      <c r="W27" s="344">
        <f t="shared" si="8"/>
        <v>4.2546794213952159</v>
      </c>
      <c r="X27" s="344">
        <f t="shared" si="8"/>
        <v>4.332339047365025</v>
      </c>
      <c r="Y27" s="344">
        <f t="shared" si="8"/>
        <v>4.4101937448245945</v>
      </c>
      <c r="Z27" s="344">
        <f t="shared" si="8"/>
        <v>4.4968306029899168</v>
      </c>
      <c r="AA27" s="344">
        <f t="shared" si="8"/>
        <v>4.5982792007664717</v>
      </c>
      <c r="AB27" s="344">
        <f t="shared" si="8"/>
        <v>4.6870860902271732</v>
      </c>
      <c r="AC27" s="344">
        <f t="shared" si="8"/>
        <v>4.8024765381008452</v>
      </c>
      <c r="AD27" s="344">
        <f t="shared" si="8"/>
        <v>4.9307318078017319</v>
      </c>
      <c r="AE27" s="344">
        <f t="shared" si="8"/>
        <v>5.0601678703774242</v>
      </c>
      <c r="AF27" s="344">
        <f t="shared" si="8"/>
        <v>5.1915426733624885</v>
      </c>
      <c r="AG27" s="344">
        <f t="shared" si="8"/>
        <v>5.3529931219427924</v>
      </c>
      <c r="AH27" s="344">
        <f t="shared" si="8"/>
        <v>5.4988693959796313</v>
      </c>
      <c r="AI27" s="344">
        <f t="shared" si="8"/>
        <v>5.6468485077445525</v>
      </c>
      <c r="AJ27" s="344">
        <f t="shared" si="8"/>
        <v>5.7900824539602</v>
      </c>
      <c r="AK27" s="344">
        <f t="shared" si="8"/>
        <v>5.9365834547018244</v>
      </c>
      <c r="AL27" s="344">
        <f t="shared" si="8"/>
        <v>6.0902064711102524</v>
      </c>
      <c r="AM27" s="344">
        <f t="shared" si="8"/>
        <v>6.8906681189601029</v>
      </c>
      <c r="AN27" s="344">
        <f t="shared" si="8"/>
        <v>7.7580567310476614</v>
      </c>
      <c r="AO27" s="344">
        <f t="shared" si="8"/>
        <v>9.4147524969454217</v>
      </c>
      <c r="AP27" s="344">
        <f t="shared" si="8"/>
        <v>11.08260275688283</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5.1366548374766143</v>
      </c>
      <c r="T28" s="185">
        <f t="shared" si="7"/>
        <v>5.2414154520620544</v>
      </c>
      <c r="U28" s="185">
        <f t="shared" si="7"/>
        <v>5.3596581029417614</v>
      </c>
      <c r="V28" s="185">
        <f t="shared" si="7"/>
        <v>5.4872513407296708</v>
      </c>
      <c r="W28" s="185">
        <f t="shared" si="7"/>
        <v>5.622165698749809</v>
      </c>
      <c r="X28" s="185">
        <f t="shared" si="7"/>
        <v>5.7517366518961692</v>
      </c>
      <c r="Y28" s="185">
        <f t="shared" si="7"/>
        <v>5.8830719424162989</v>
      </c>
      <c r="Z28" s="185">
        <f t="shared" si="7"/>
        <v>6.0265960802466187</v>
      </c>
      <c r="AA28" s="185">
        <f t="shared" si="7"/>
        <v>6.1913851927057619</v>
      </c>
      <c r="AB28" s="185">
        <f t="shared" si="7"/>
        <v>6.3202924655905734</v>
      </c>
      <c r="AC28" s="185">
        <f t="shared" si="7"/>
        <v>6.4950055113668608</v>
      </c>
      <c r="AD28" s="185">
        <f t="shared" si="7"/>
        <v>6.6875096020112732</v>
      </c>
      <c r="AE28" s="185">
        <f t="shared" si="7"/>
        <v>6.8644917762462612</v>
      </c>
      <c r="AF28" s="185">
        <f t="shared" si="7"/>
        <v>7.0496647807767774</v>
      </c>
      <c r="AG28" s="185">
        <f t="shared" si="7"/>
        <v>7.2751433489665915</v>
      </c>
      <c r="AH28" s="185">
        <f t="shared" si="7"/>
        <v>7.4449277890551233</v>
      </c>
      <c r="AI28" s="185">
        <f t="shared" si="7"/>
        <v>7.6204593269180076</v>
      </c>
      <c r="AJ28" s="185">
        <f t="shared" si="7"/>
        <v>7.7926253283419458</v>
      </c>
      <c r="AK28" s="185">
        <f t="shared" si="7"/>
        <v>7.9708876211571376</v>
      </c>
      <c r="AL28" s="185">
        <f t="shared" si="7"/>
        <v>8.1608249227025418</v>
      </c>
      <c r="AM28" s="185">
        <f t="shared" si="7"/>
        <v>9.2139652192812296</v>
      </c>
      <c r="AN28" s="185">
        <f t="shared" si="7"/>
        <v>10.387644739100697</v>
      </c>
      <c r="AO28" s="185">
        <f t="shared" si="7"/>
        <v>12.594374684958678</v>
      </c>
      <c r="AP28" s="185">
        <f t="shared" si="7"/>
        <v>14.821194501356858</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14.088548874997191</v>
      </c>
      <c r="T31" s="185">
        <f t="shared" si="7"/>
        <v>14.441168896859159</v>
      </c>
      <c r="U31" s="185">
        <f t="shared" si="7"/>
        <v>14.824338388098454</v>
      </c>
      <c r="V31" s="185">
        <f t="shared" si="7"/>
        <v>15.235486563785413</v>
      </c>
      <c r="W31" s="185">
        <f t="shared" si="7"/>
        <v>15.648932865223948</v>
      </c>
      <c r="X31" s="185">
        <f t="shared" si="7"/>
        <v>16.103867506137554</v>
      </c>
      <c r="Y31" s="185">
        <f t="shared" si="7"/>
        <v>16.562182607346163</v>
      </c>
      <c r="Z31" s="185">
        <f t="shared" si="7"/>
        <v>17.050473551323904</v>
      </c>
      <c r="AA31" s="185">
        <f t="shared" si="7"/>
        <v>17.562064861224954</v>
      </c>
      <c r="AB31" s="185">
        <f t="shared" si="7"/>
        <v>17.979187882410312</v>
      </c>
      <c r="AC31" s="185">
        <f t="shared" si="7"/>
        <v>18.49566676044935</v>
      </c>
      <c r="AD31" s="185">
        <f t="shared" si="7"/>
        <v>19.024460171058582</v>
      </c>
      <c r="AE31" s="185">
        <f t="shared" si="7"/>
        <v>19.560572448949781</v>
      </c>
      <c r="AF31" s="185">
        <f t="shared" si="7"/>
        <v>20.080054570989716</v>
      </c>
      <c r="AG31" s="185">
        <f t="shared" si="7"/>
        <v>20.634977732880913</v>
      </c>
      <c r="AH31" s="185">
        <f t="shared" si="7"/>
        <v>21.205662596418517</v>
      </c>
      <c r="AI31" s="185">
        <f t="shared" si="7"/>
        <v>21.794990982890486</v>
      </c>
      <c r="AJ31" s="185">
        <f t="shared" si="7"/>
        <v>22.374208305979646</v>
      </c>
      <c r="AK31" s="185">
        <f t="shared" si="7"/>
        <v>22.973779914230878</v>
      </c>
      <c r="AL31" s="185">
        <f t="shared" si="7"/>
        <v>23.609338127915166</v>
      </c>
      <c r="AM31" s="185">
        <f t="shared" si="7"/>
        <v>27.253819143662589</v>
      </c>
      <c r="AN31" s="185">
        <f t="shared" si="7"/>
        <v>31.37109702992133</v>
      </c>
      <c r="AO31" s="185">
        <f t="shared" si="7"/>
        <v>39.054056453509091</v>
      </c>
      <c r="AP31" s="185">
        <f t="shared" si="7"/>
        <v>46.815815355515227</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1.2973446431485218</v>
      </c>
      <c r="T32" s="185">
        <f t="shared" si="7"/>
        <v>1.3298156733794213</v>
      </c>
      <c r="U32" s="185">
        <f t="shared" si="7"/>
        <v>1.3650998528423217</v>
      </c>
      <c r="V32" s="185">
        <f t="shared" si="7"/>
        <v>1.4029604506938425</v>
      </c>
      <c r="W32" s="185">
        <f t="shared" si="7"/>
        <v>1.4410326715563306</v>
      </c>
      <c r="X32" s="185">
        <f t="shared" si="7"/>
        <v>1.4829253479851572</v>
      </c>
      <c r="Y32" s="185">
        <f t="shared" si="7"/>
        <v>1.5251293142490123</v>
      </c>
      <c r="Z32" s="185">
        <f t="shared" si="7"/>
        <v>1.5700936073134095</v>
      </c>
      <c r="AA32" s="185">
        <f t="shared" si="7"/>
        <v>1.617203515599233</v>
      </c>
      <c r="AB32" s="185">
        <f t="shared" si="7"/>
        <v>1.6556143073614085</v>
      </c>
      <c r="AC32" s="185">
        <f t="shared" si="7"/>
        <v>1.7031742875743059</v>
      </c>
      <c r="AD32" s="185">
        <f t="shared" si="7"/>
        <v>1.7518682520608553</v>
      </c>
      <c r="AE32" s="185">
        <f t="shared" si="7"/>
        <v>1.8012361747631453</v>
      </c>
      <c r="AF32" s="185">
        <f t="shared" si="7"/>
        <v>1.8490727088320293</v>
      </c>
      <c r="AG32" s="185">
        <f t="shared" si="7"/>
        <v>1.9001728326152694</v>
      </c>
      <c r="AH32" s="185">
        <f t="shared" si="7"/>
        <v>1.9527243733882436</v>
      </c>
      <c r="AI32" s="185">
        <f t="shared" si="7"/>
        <v>2.0069927037910738</v>
      </c>
      <c r="AJ32" s="185">
        <f t="shared" si="7"/>
        <v>2.0603299564773407</v>
      </c>
      <c r="AK32" s="185">
        <f t="shared" si="7"/>
        <v>2.1155415344084876</v>
      </c>
      <c r="AL32" s="185">
        <f t="shared" si="7"/>
        <v>2.1740669404845989</v>
      </c>
      <c r="AM32" s="185">
        <f t="shared" si="7"/>
        <v>2.509669135202282</v>
      </c>
      <c r="AN32" s="185">
        <f t="shared" si="7"/>
        <v>2.8888088505473593</v>
      </c>
      <c r="AO32" s="185">
        <f t="shared" si="7"/>
        <v>3.5962945071722348</v>
      </c>
      <c r="AP32" s="185">
        <f t="shared" si="7"/>
        <v>4.3110364172349929</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1.1095578706102525</v>
      </c>
      <c r="T33" s="185">
        <f t="shared" si="7"/>
        <v>1.1373288159406165</v>
      </c>
      <c r="U33" s="185">
        <f t="shared" si="7"/>
        <v>1.1675057155315169</v>
      </c>
      <c r="V33" s="185">
        <f t="shared" si="7"/>
        <v>1.1998861046239744</v>
      </c>
      <c r="W33" s="185">
        <f t="shared" si="7"/>
        <v>1.2324474849269487</v>
      </c>
      <c r="X33" s="185">
        <f t="shared" si="7"/>
        <v>1.2682763212334873</v>
      </c>
      <c r="Y33" s="185">
        <f t="shared" si="7"/>
        <v>1.304371389098711</v>
      </c>
      <c r="Z33" s="185">
        <f t="shared" si="7"/>
        <v>1.3428272346826176</v>
      </c>
      <c r="AA33" s="185">
        <f t="shared" si="7"/>
        <v>1.3831181240760526</v>
      </c>
      <c r="AB33" s="185">
        <f t="shared" si="7"/>
        <v>1.4159690681495267</v>
      </c>
      <c r="AC33" s="185">
        <f t="shared" si="7"/>
        <v>1.4566448828992755</v>
      </c>
      <c r="AD33" s="185">
        <f t="shared" si="7"/>
        <v>1.4982905410770011</v>
      </c>
      <c r="AE33" s="185">
        <f t="shared" si="7"/>
        <v>1.5405126040263399</v>
      </c>
      <c r="AF33" s="185">
        <f t="shared" si="7"/>
        <v>1.5814249422852256</v>
      </c>
      <c r="AG33" s="185">
        <f t="shared" si="7"/>
        <v>1.6251284753689641</v>
      </c>
      <c r="AH33" s="185">
        <f t="shared" si="7"/>
        <v>1.6700733371566838</v>
      </c>
      <c r="AI33" s="185">
        <f t="shared" si="7"/>
        <v>1.7164864883893471</v>
      </c>
      <c r="AJ33" s="185">
        <f t="shared" si="7"/>
        <v>1.7621033326314062</v>
      </c>
      <c r="AK33" s="185">
        <f t="shared" si="7"/>
        <v>1.8093231991224279</v>
      </c>
      <c r="AL33" s="185">
        <f t="shared" si="7"/>
        <v>1.8593772270057314</v>
      </c>
      <c r="AM33" s="185">
        <f t="shared" si="7"/>
        <v>2.1464020037368985</v>
      </c>
      <c r="AN33" s="185">
        <f t="shared" si="7"/>
        <v>2.4706623746751255</v>
      </c>
      <c r="AO33" s="185">
        <f t="shared" si="7"/>
        <v>3.0757415899766882</v>
      </c>
      <c r="AP33" s="185">
        <f t="shared" si="7"/>
        <v>3.6870267376460806</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9.1739780514403524</v>
      </c>
      <c r="T34" s="185">
        <f t="shared" si="7"/>
        <v>9.4035920712916869</v>
      </c>
      <c r="U34" s="185">
        <f t="shared" si="7"/>
        <v>9.6530988539844884</v>
      </c>
      <c r="V34" s="185">
        <f t="shared" si="7"/>
        <v>9.9208243928677575</v>
      </c>
      <c r="W34" s="185">
        <f t="shared" si="7"/>
        <v>10.190046392131118</v>
      </c>
      <c r="X34" s="185">
        <f t="shared" si="7"/>
        <v>10.486284169890338</v>
      </c>
      <c r="Y34" s="185">
        <f t="shared" si="7"/>
        <v>10.784723187026675</v>
      </c>
      <c r="Z34" s="185">
        <f t="shared" si="7"/>
        <v>11.102681441103412</v>
      </c>
      <c r="AA34" s="185">
        <f t="shared" si="7"/>
        <v>11.435812091391252</v>
      </c>
      <c r="AB34" s="185">
        <f t="shared" si="7"/>
        <v>11.707428243988495</v>
      </c>
      <c r="AC34" s="185">
        <f t="shared" si="7"/>
        <v>12.043741510401011</v>
      </c>
      <c r="AD34" s="185">
        <f t="shared" si="7"/>
        <v>12.388073576514978</v>
      </c>
      <c r="AE34" s="185">
        <f t="shared" si="7"/>
        <v>12.737171437062559</v>
      </c>
      <c r="AF34" s="185">
        <f t="shared" si="7"/>
        <v>13.075440312586547</v>
      </c>
      <c r="AG34" s="185">
        <f t="shared" si="7"/>
        <v>13.43678717326007</v>
      </c>
      <c r="AH34" s="185">
        <f t="shared" si="7"/>
        <v>13.808397511474144</v>
      </c>
      <c r="AI34" s="185">
        <f t="shared" si="7"/>
        <v>14.192147870049357</v>
      </c>
      <c r="AJ34" s="185">
        <f t="shared" si="7"/>
        <v>14.569314252207011</v>
      </c>
      <c r="AK34" s="185">
        <f t="shared" si="7"/>
        <v>14.959734644198212</v>
      </c>
      <c r="AL34" s="185">
        <f t="shared" si="7"/>
        <v>15.373588274865583</v>
      </c>
      <c r="AM34" s="185">
        <f t="shared" si="7"/>
        <v>17.746748856839613</v>
      </c>
      <c r="AN34" s="185">
        <f t="shared" si="7"/>
        <v>20.427778485607956</v>
      </c>
      <c r="AO34" s="185">
        <f t="shared" si="7"/>
        <v>25.430657188551379</v>
      </c>
      <c r="AP34" s="185">
        <f t="shared" ref="AP34" si="10">AO34*AP18/AO18</f>
        <v>30.484847399293738</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1"/>
        <v>2.2166294765726118</v>
      </c>
      <c r="Q36" s="185">
        <f t="shared" si="11"/>
        <v>2.2151621827595132</v>
      </c>
      <c r="R36" s="185">
        <f t="shared" si="11"/>
        <v>2.0587260885322287</v>
      </c>
      <c r="S36" s="185">
        <f t="shared" si="11"/>
        <v>2.1099103563180899</v>
      </c>
      <c r="T36" s="185">
        <f t="shared" si="11"/>
        <v>2.161418317910238</v>
      </c>
      <c r="U36" s="185">
        <f t="shared" si="11"/>
        <v>2.218735773490736</v>
      </c>
      <c r="V36" s="185">
        <f t="shared" si="11"/>
        <v>2.2792088273262467</v>
      </c>
      <c r="W36" s="185">
        <f t="shared" si="11"/>
        <v>2.339971579022472</v>
      </c>
      <c r="X36" s="185">
        <f t="shared" si="11"/>
        <v>2.4105877090621655</v>
      </c>
      <c r="Y36" s="185">
        <f t="shared" si="11"/>
        <v>2.4788625776559261</v>
      </c>
      <c r="Z36" s="185">
        <f t="shared" si="11"/>
        <v>2.5496810975362787</v>
      </c>
      <c r="AA36" s="185">
        <f t="shared" si="11"/>
        <v>2.6233860989725217</v>
      </c>
      <c r="AB36" s="185">
        <f t="shared" si="11"/>
        <v>2.6877942082843549</v>
      </c>
      <c r="AC36" s="185">
        <f t="shared" si="11"/>
        <v>2.7644736607835609</v>
      </c>
      <c r="AD36" s="185">
        <f t="shared" si="11"/>
        <v>2.8424314146808336</v>
      </c>
      <c r="AE36" s="185">
        <f t="shared" si="11"/>
        <v>2.9194929426544229</v>
      </c>
      <c r="AF36" s="185">
        <f t="shared" si="11"/>
        <v>2.9948323927802707</v>
      </c>
      <c r="AG36" s="185">
        <f t="shared" si="11"/>
        <v>3.0651747593163967</v>
      </c>
      <c r="AH36" s="185">
        <f t="shared" si="11"/>
        <v>3.1445417897707628</v>
      </c>
      <c r="AI36" s="185">
        <f t="shared" si="11"/>
        <v>3.2269500105373519</v>
      </c>
      <c r="AJ36" s="185">
        <f t="shared" si="11"/>
        <v>3.3081464701653283</v>
      </c>
      <c r="AK36" s="185">
        <f t="shared" si="11"/>
        <v>3.3925348631927594</v>
      </c>
      <c r="AL36" s="185">
        <f t="shared" si="11"/>
        <v>3.48216691847687</v>
      </c>
      <c r="AM36" s="185">
        <f t="shared" si="11"/>
        <v>3.9791912316488602</v>
      </c>
      <c r="AN36" s="185">
        <f t="shared" si="11"/>
        <v>4.5347231382095048</v>
      </c>
      <c r="AO36" s="185">
        <f t="shared" si="11"/>
        <v>5.5775280923773636</v>
      </c>
      <c r="AP36" s="185">
        <f t="shared" si="11"/>
        <v>6.6300843121099895</v>
      </c>
    </row>
    <row r="37" spans="1:42">
      <c r="A37" s="57" t="str">
        <f t="shared" si="9"/>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1"/>
        <v>0.67016340993169699</v>
      </c>
      <c r="Q37" s="185">
        <f t="shared" si="11"/>
        <v>0.66971979649266689</v>
      </c>
      <c r="R37" s="185">
        <f t="shared" si="11"/>
        <v>0.62242377906991964</v>
      </c>
      <c r="S37" s="185">
        <f t="shared" si="11"/>
        <v>0.637898545510032</v>
      </c>
      <c r="T37" s="185">
        <f t="shared" si="11"/>
        <v>0.6534711757326519</v>
      </c>
      <c r="U37" s="185">
        <f t="shared" si="11"/>
        <v>0.67080021601042905</v>
      </c>
      <c r="V37" s="185">
        <f t="shared" si="11"/>
        <v>0.6890833022888142</v>
      </c>
      <c r="W37" s="185">
        <f t="shared" si="11"/>
        <v>0.70745397420487055</v>
      </c>
      <c r="X37" s="185">
        <f t="shared" si="11"/>
        <v>0.72880366164868948</v>
      </c>
      <c r="Y37" s="185">
        <f t="shared" si="11"/>
        <v>0.74944550514712593</v>
      </c>
      <c r="Z37" s="185">
        <f t="shared" si="11"/>
        <v>0.77085638200811413</v>
      </c>
      <c r="AA37" s="185">
        <f t="shared" si="11"/>
        <v>0.79313994162580337</v>
      </c>
      <c r="AB37" s="185">
        <f t="shared" si="11"/>
        <v>0.81261273065972539</v>
      </c>
      <c r="AC37" s="185">
        <f t="shared" si="11"/>
        <v>0.83579556924491838</v>
      </c>
      <c r="AD37" s="185">
        <f t="shared" si="11"/>
        <v>0.85936488235501618</v>
      </c>
      <c r="AE37" s="185">
        <f t="shared" si="11"/>
        <v>0.88266323551107917</v>
      </c>
      <c r="AF37" s="185">
        <f t="shared" si="11"/>
        <v>0.9054409452421549</v>
      </c>
      <c r="AG37" s="185">
        <f t="shared" si="11"/>
        <v>0.92670786455309262</v>
      </c>
      <c r="AH37" s="185">
        <f t="shared" si="11"/>
        <v>0.95070325048818016</v>
      </c>
      <c r="AI37" s="185">
        <f t="shared" si="11"/>
        <v>0.9756180929636733</v>
      </c>
      <c r="AJ37" s="185">
        <f t="shared" si="11"/>
        <v>1.0001665783256939</v>
      </c>
      <c r="AK37" s="185">
        <f t="shared" si="11"/>
        <v>1.0256800950535163</v>
      </c>
      <c r="AL37" s="185">
        <f t="shared" si="11"/>
        <v>1.0527789514222696</v>
      </c>
      <c r="AM37" s="185">
        <f t="shared" si="11"/>
        <v>1.2030465139782478</v>
      </c>
      <c r="AN37" s="185">
        <f t="shared" si="11"/>
        <v>1.3710029364481819</v>
      </c>
      <c r="AO37" s="185">
        <f t="shared" si="11"/>
        <v>1.6862787781551019</v>
      </c>
      <c r="AP37" s="185">
        <f t="shared" si="11"/>
        <v>2.0045027631810117</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3">
        <f>IF(T$54=1,($AB41-$S41)/$AC$54+S41,$AB41)</f>
        <v>1.0846132399175183</v>
      </c>
      <c r="U41" s="343">
        <f t="shared" ref="U41:AA41" si="14">IF(U$54=1,($AB41-$S41)/$AC$54+T41,$AB41)</f>
        <v>1.0792264798350366</v>
      </c>
      <c r="V41" s="343">
        <f t="shared" si="14"/>
        <v>1.0738397197525549</v>
      </c>
      <c r="W41" s="343">
        <f t="shared" si="14"/>
        <v>1.0684529596700731</v>
      </c>
      <c r="X41" s="343">
        <f t="shared" si="14"/>
        <v>1.0684529596700734</v>
      </c>
      <c r="Y41" s="343">
        <f t="shared" si="14"/>
        <v>1.0684529596700734</v>
      </c>
      <c r="Z41" s="343">
        <f t="shared" si="14"/>
        <v>1.0684529596700734</v>
      </c>
      <c r="AA41" s="343">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3">
        <f t="shared" ref="T42:AA42" si="15">IF(T$54=1,($AB42-$S42)/$AC$54+S42,$AB42)</f>
        <v>1.0525</v>
      </c>
      <c r="U42" s="343">
        <f t="shared" si="15"/>
        <v>1.0349999999999999</v>
      </c>
      <c r="V42" s="343">
        <f t="shared" si="15"/>
        <v>1.0174999999999998</v>
      </c>
      <c r="W42" s="343">
        <f t="shared" si="15"/>
        <v>0.99999999999999978</v>
      </c>
      <c r="X42" s="343">
        <f t="shared" si="15"/>
        <v>1</v>
      </c>
      <c r="Y42" s="343">
        <f t="shared" si="15"/>
        <v>1</v>
      </c>
      <c r="Z42" s="343">
        <f t="shared" si="15"/>
        <v>1</v>
      </c>
      <c r="AA42" s="343">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3">
        <f t="shared" ref="T43:AA43" si="16">IF(T$54=1,($AB43-$S43)/$AC$54+S43,$AB43)</f>
        <v>1</v>
      </c>
      <c r="U43" s="343">
        <f t="shared" si="16"/>
        <v>1</v>
      </c>
      <c r="V43" s="343">
        <f t="shared" si="16"/>
        <v>1</v>
      </c>
      <c r="W43" s="343">
        <f t="shared" si="16"/>
        <v>1</v>
      </c>
      <c r="X43" s="343">
        <f t="shared" si="16"/>
        <v>1</v>
      </c>
      <c r="Y43" s="343">
        <f t="shared" si="16"/>
        <v>1</v>
      </c>
      <c r="Z43" s="343">
        <f t="shared" si="16"/>
        <v>1</v>
      </c>
      <c r="AA43" s="343">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3">
        <f t="shared" ref="T44:AA44" si="17">IF(T$54=1,($AB44-$S44)/$AC$54+S44,$AB44)</f>
        <v>1.0405</v>
      </c>
      <c r="U44" s="343">
        <f t="shared" si="17"/>
        <v>1.0269999999999999</v>
      </c>
      <c r="V44" s="343">
        <f t="shared" si="17"/>
        <v>1.0134999999999998</v>
      </c>
      <c r="W44" s="343">
        <f t="shared" si="17"/>
        <v>0.99999999999999978</v>
      </c>
      <c r="X44" s="343">
        <f t="shared" si="17"/>
        <v>1</v>
      </c>
      <c r="Y44" s="343">
        <f t="shared" si="17"/>
        <v>1</v>
      </c>
      <c r="Z44" s="343">
        <f t="shared" si="17"/>
        <v>1</v>
      </c>
      <c r="AA44" s="343">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3">
        <f t="shared" ref="T45:AA45" si="18">IF(T$54=1,($AB45-$S45)/$AC$54+S45,$AB45)</f>
        <v>1.0750000000000002</v>
      </c>
      <c r="U45" s="343">
        <f t="shared" si="18"/>
        <v>1.0500000000000003</v>
      </c>
      <c r="V45" s="343">
        <f t="shared" si="18"/>
        <v>1.0250000000000004</v>
      </c>
      <c r="W45" s="343">
        <f t="shared" si="18"/>
        <v>1.0000000000000004</v>
      </c>
      <c r="X45" s="343">
        <f t="shared" si="18"/>
        <v>1</v>
      </c>
      <c r="Y45" s="343">
        <f t="shared" si="18"/>
        <v>1</v>
      </c>
      <c r="Z45" s="343">
        <f t="shared" si="18"/>
        <v>1</v>
      </c>
      <c r="AA45" s="343">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3">
        <f t="shared" ref="T46:AA46" si="19">IF(T$54=1,($AB46-$S46)/$AC$54+S46,$AB46)</f>
        <v>1</v>
      </c>
      <c r="U46" s="343">
        <f t="shared" si="19"/>
        <v>1</v>
      </c>
      <c r="V46" s="343">
        <f t="shared" si="19"/>
        <v>1</v>
      </c>
      <c r="W46" s="343">
        <f t="shared" si="19"/>
        <v>1</v>
      </c>
      <c r="X46" s="343">
        <f t="shared" si="19"/>
        <v>1</v>
      </c>
      <c r="Y46" s="343">
        <f t="shared" si="19"/>
        <v>1</v>
      </c>
      <c r="Z46" s="343">
        <f t="shared" si="19"/>
        <v>1</v>
      </c>
      <c r="AA46" s="343">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3">
        <f t="shared" ref="T47:AA47" si="20">IF(T$54=1,($AB47-$S47)/$AC$54+S47,$AB47)</f>
        <v>1</v>
      </c>
      <c r="U47" s="343">
        <f t="shared" si="20"/>
        <v>1</v>
      </c>
      <c r="V47" s="343">
        <f t="shared" si="20"/>
        <v>1</v>
      </c>
      <c r="W47" s="343">
        <f t="shared" si="20"/>
        <v>1</v>
      </c>
      <c r="X47" s="343">
        <f t="shared" si="20"/>
        <v>1</v>
      </c>
      <c r="Y47" s="343">
        <f t="shared" si="20"/>
        <v>1</v>
      </c>
      <c r="Z47" s="343">
        <f t="shared" si="20"/>
        <v>1</v>
      </c>
      <c r="AA47" s="343">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3">
        <f t="shared" ref="T48:AA48" si="21">IF(T$54=1,($AB48-$S48)/$AC$54+S48,$AB48)</f>
        <v>1</v>
      </c>
      <c r="U48" s="343">
        <f t="shared" si="21"/>
        <v>1</v>
      </c>
      <c r="V48" s="343">
        <f t="shared" si="21"/>
        <v>1</v>
      </c>
      <c r="W48" s="343">
        <f t="shared" si="21"/>
        <v>1</v>
      </c>
      <c r="X48" s="343">
        <f t="shared" si="21"/>
        <v>1</v>
      </c>
      <c r="Y48" s="343">
        <f t="shared" si="21"/>
        <v>1</v>
      </c>
      <c r="Z48" s="343">
        <f t="shared" si="21"/>
        <v>1</v>
      </c>
      <c r="AA48" s="343">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3">
        <f t="shared" ref="T49:AA49" si="22">IF(T$54=1,($AB49-$S49)/$AC$54+S49,$AB49)</f>
        <v>1</v>
      </c>
      <c r="U49" s="343">
        <f t="shared" si="22"/>
        <v>1</v>
      </c>
      <c r="V49" s="343">
        <f t="shared" si="22"/>
        <v>1</v>
      </c>
      <c r="W49" s="343">
        <f t="shared" si="22"/>
        <v>1</v>
      </c>
      <c r="X49" s="343">
        <f t="shared" si="22"/>
        <v>1</v>
      </c>
      <c r="Y49" s="343">
        <f t="shared" si="22"/>
        <v>1</v>
      </c>
      <c r="Z49" s="343">
        <f t="shared" si="22"/>
        <v>1</v>
      </c>
      <c r="AA49" s="343">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3">
        <f t="shared" ref="T50:AA50" si="23">IF(T$54=1,($AB50-$S50)/$AC$54+S50,$AB50)</f>
        <v>1.01725</v>
      </c>
      <c r="U50" s="343">
        <f t="shared" si="23"/>
        <v>1.0115000000000001</v>
      </c>
      <c r="V50" s="343">
        <f t="shared" si="23"/>
        <v>1.0057500000000001</v>
      </c>
      <c r="W50" s="343">
        <f t="shared" si="23"/>
        <v>1.0000000000000002</v>
      </c>
      <c r="X50" s="343">
        <f t="shared" si="23"/>
        <v>1</v>
      </c>
      <c r="Y50" s="343">
        <f t="shared" si="23"/>
        <v>1</v>
      </c>
      <c r="Z50" s="343">
        <f t="shared" si="23"/>
        <v>1</v>
      </c>
      <c r="AA50" s="343">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24">IF(T$54=1,($AB51-$S51)/$AC$54+S51,$AB51)</f>
        <v>1</v>
      </c>
      <c r="U51" s="343">
        <f t="shared" si="24"/>
        <v>1</v>
      </c>
      <c r="V51" s="343">
        <f t="shared" si="24"/>
        <v>1</v>
      </c>
      <c r="W51" s="343">
        <f t="shared" si="24"/>
        <v>1</v>
      </c>
      <c r="X51" s="343">
        <f t="shared" si="24"/>
        <v>1</v>
      </c>
      <c r="Y51" s="343">
        <f t="shared" si="24"/>
        <v>1</v>
      </c>
      <c r="Z51" s="343">
        <f t="shared" si="24"/>
        <v>1</v>
      </c>
      <c r="AA51" s="343">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3">
        <f t="shared" ref="T52:AA52" si="25">IF(T$54=1,($AB52-$S52)/$AC$54+S52,$AB52)</f>
        <v>1</v>
      </c>
      <c r="U52" s="343">
        <f t="shared" si="25"/>
        <v>1</v>
      </c>
      <c r="V52" s="343">
        <f t="shared" si="25"/>
        <v>1</v>
      </c>
      <c r="W52" s="343">
        <f t="shared" si="25"/>
        <v>1</v>
      </c>
      <c r="X52" s="343">
        <f t="shared" si="25"/>
        <v>1</v>
      </c>
      <c r="Y52" s="343">
        <f t="shared" si="25"/>
        <v>1</v>
      </c>
      <c r="Z52" s="343">
        <f t="shared" si="25"/>
        <v>1</v>
      </c>
      <c r="AA52" s="343">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3">
        <f t="shared" ref="T53:AA53" si="26">IF(T$54=1,($AB53-$S53)/$AC$54+S53,$AB53)</f>
        <v>1</v>
      </c>
      <c r="U53" s="343">
        <f t="shared" si="26"/>
        <v>1</v>
      </c>
      <c r="V53" s="343">
        <f t="shared" si="26"/>
        <v>1</v>
      </c>
      <c r="W53" s="343">
        <f t="shared" si="26"/>
        <v>1</v>
      </c>
      <c r="X53" s="343">
        <f t="shared" si="26"/>
        <v>1</v>
      </c>
      <c r="Y53" s="343">
        <f t="shared" si="26"/>
        <v>1</v>
      </c>
      <c r="Z53" s="343">
        <f t="shared" si="26"/>
        <v>1</v>
      </c>
      <c r="AA53" s="343">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5">
        <f>IF(T3&lt;=$X$39,1,0)</f>
        <v>1</v>
      </c>
      <c r="U54" s="345">
        <f t="shared" ref="U54:AB54" si="27">IF(U3&lt;=$X$39,1,0)</f>
        <v>1</v>
      </c>
      <c r="V54" s="345">
        <f t="shared" si="27"/>
        <v>1</v>
      </c>
      <c r="W54" s="345">
        <f t="shared" si="27"/>
        <v>1</v>
      </c>
      <c r="X54" s="345">
        <f t="shared" si="27"/>
        <v>0</v>
      </c>
      <c r="Y54" s="345">
        <f t="shared" si="27"/>
        <v>0</v>
      </c>
      <c r="Z54" s="345">
        <f t="shared" si="27"/>
        <v>0</v>
      </c>
      <c r="AA54" s="345">
        <f t="shared" si="27"/>
        <v>0</v>
      </c>
      <c r="AB54" s="345">
        <f t="shared" si="27"/>
        <v>0</v>
      </c>
      <c r="AC54" s="345">
        <f>SUM(T54:AB54)</f>
        <v>4</v>
      </c>
    </row>
    <row r="55" spans="1:42" ht="15.75" thickBot="1">
      <c r="A55" s="185" t="s">
        <v>16</v>
      </c>
      <c r="B55" s="14" t="s">
        <v>289</v>
      </c>
      <c r="C55" s="14"/>
      <c r="V55" s="344"/>
      <c r="W55" s="344"/>
      <c r="X55" s="344"/>
      <c r="Y55" s="344"/>
      <c r="Z55" s="344"/>
      <c r="AA55" s="344"/>
      <c r="AB55" s="34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221.59087210652194</v>
      </c>
      <c r="T70" s="5">
        <f t="shared" ca="1" si="29"/>
        <v>223.56006219572021</v>
      </c>
      <c r="U70" s="5">
        <f t="shared" ca="1" si="29"/>
        <v>225.82926523713473</v>
      </c>
      <c r="V70" s="5">
        <f t="shared" ca="1" si="29"/>
        <v>228.48847230408043</v>
      </c>
      <c r="W70" s="5">
        <f t="shared" ca="1" si="29"/>
        <v>231.07550150720749</v>
      </c>
      <c r="X70" s="5">
        <f t="shared" ca="1" si="29"/>
        <v>235.29326628816742</v>
      </c>
      <c r="Y70" s="5">
        <f t="shared" ca="1" si="29"/>
        <v>239.52162557880993</v>
      </c>
      <c r="Z70" s="5">
        <f t="shared" ca="1" si="29"/>
        <v>244.22695198927678</v>
      </c>
      <c r="AA70" s="5">
        <f t="shared" ca="1" si="29"/>
        <v>249.73671742319826</v>
      </c>
      <c r="AB70" s="5">
        <f t="shared" ca="1" si="29"/>
        <v>254.5599002031355</v>
      </c>
      <c r="AC70" s="5">
        <f t="shared" ca="1" si="29"/>
        <v>260.82686017136888</v>
      </c>
      <c r="AD70" s="5">
        <f t="shared" ca="1" si="29"/>
        <v>267.79252029091697</v>
      </c>
      <c r="AE70" s="5">
        <f t="shared" ca="1" si="29"/>
        <v>274.82231034334546</v>
      </c>
      <c r="AF70" s="5">
        <f t="shared" ca="1" si="29"/>
        <v>281.95739514727399</v>
      </c>
      <c r="AG70" s="5">
        <f t="shared" ca="1" si="29"/>
        <v>290.72591556426545</v>
      </c>
      <c r="AH70" s="5">
        <f t="shared" ca="1" si="29"/>
        <v>298.64858842454208</v>
      </c>
      <c r="AI70" s="5">
        <f t="shared" ca="1" si="29"/>
        <v>306.68546831065515</v>
      </c>
      <c r="AJ70" s="5">
        <f t="shared" ca="1" si="29"/>
        <v>314.46463394842334</v>
      </c>
      <c r="AK70" s="5">
        <f t="shared" ca="1" si="29"/>
        <v>322.42123628312464</v>
      </c>
      <c r="AL70" s="5">
        <f t="shared" ca="1" si="29"/>
        <v>330.76464175360934</v>
      </c>
      <c r="AM70" s="5">
        <f t="shared" ca="1" si="29"/>
        <v>374.23844045723405</v>
      </c>
      <c r="AN70" s="5">
        <f t="shared" ca="1" si="29"/>
        <v>421.34710334071082</v>
      </c>
      <c r="AO70" s="5">
        <f t="shared" ca="1" si="29"/>
        <v>511.32375423116861</v>
      </c>
      <c r="AP70" s="5">
        <f t="shared" ca="1" si="29"/>
        <v>601.90621581827008</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2.1648357859864413</v>
      </c>
      <c r="T71" s="185">
        <f t="shared" ca="1" si="30"/>
        <v>2.1840738219848599</v>
      </c>
      <c r="U71" s="185">
        <f t="shared" ca="1" si="30"/>
        <v>2.2062428396119125</v>
      </c>
      <c r="V71" s="185">
        <f t="shared" ca="1" si="30"/>
        <v>2.2322220081857189</v>
      </c>
      <c r="W71" s="185">
        <f t="shared" ca="1" si="30"/>
        <v>2.2574960338939132</v>
      </c>
      <c r="X71" s="185">
        <f t="shared" ca="1" si="30"/>
        <v>2.2987015585073372</v>
      </c>
      <c r="Y71" s="185">
        <f t="shared" ca="1" si="30"/>
        <v>2.3400105863629199</v>
      </c>
      <c r="Z71" s="185">
        <f t="shared" ca="1" si="30"/>
        <v>2.3859793525909305</v>
      </c>
      <c r="AA71" s="185">
        <f t="shared" ref="AA71:AP86" ca="1" si="31">AA$70/Z$70*Z71</f>
        <v>2.439807099511889</v>
      </c>
      <c r="AB71" s="185">
        <f t="shared" ca="1" si="31"/>
        <v>2.4869272655417531</v>
      </c>
      <c r="AC71" s="185">
        <f t="shared" ca="1" si="31"/>
        <v>2.5481524373171243</v>
      </c>
      <c r="AD71" s="185">
        <f t="shared" ca="1" si="31"/>
        <v>2.6162035720794234</v>
      </c>
      <c r="AE71" s="185">
        <f t="shared" ca="1" si="31"/>
        <v>2.6848812253094403</v>
      </c>
      <c r="AF71" s="185">
        <f t="shared" ca="1" si="31"/>
        <v>2.7545875574013472</v>
      </c>
      <c r="AG71" s="185">
        <f t="shared" ca="1" si="31"/>
        <v>2.8402517664384899</v>
      </c>
      <c r="AH71" s="185">
        <f t="shared" ca="1" si="31"/>
        <v>2.9176524534141954</v>
      </c>
      <c r="AI71" s="185">
        <f t="shared" ca="1" si="31"/>
        <v>2.9961688878671833</v>
      </c>
      <c r="AJ71" s="185">
        <f t="shared" ca="1" si="31"/>
        <v>3.0721675785969218</v>
      </c>
      <c r="AK71" s="185">
        <f t="shared" ca="1" si="31"/>
        <v>3.1498997401488849</v>
      </c>
      <c r="AL71" s="185">
        <f t="shared" ca="1" si="31"/>
        <v>3.2314107815008843</v>
      </c>
      <c r="AM71" s="185">
        <f t="shared" ca="1" si="31"/>
        <v>3.6561287957931694</v>
      </c>
      <c r="AN71" s="185">
        <f t="shared" ca="1" si="31"/>
        <v>4.1163576773830988</v>
      </c>
      <c r="AO71" s="185">
        <f t="shared" ca="1" si="31"/>
        <v>4.995386095382357</v>
      </c>
      <c r="AP71" s="185">
        <f t="shared" ca="1" si="31"/>
        <v>5.8803329912645719</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1.0058167057565197</v>
      </c>
      <c r="T72" s="185">
        <f t="shared" ca="1" si="30"/>
        <v>1.0147549994222158</v>
      </c>
      <c r="U72" s="185">
        <f t="shared" ca="1" si="30"/>
        <v>1.0250550731847807</v>
      </c>
      <c r="V72" s="185">
        <f t="shared" ca="1" si="30"/>
        <v>1.0371254029171084</v>
      </c>
      <c r="W72" s="185">
        <f t="shared" ca="1" si="30"/>
        <v>1.04886811219953</v>
      </c>
      <c r="X72" s="185">
        <f t="shared" ca="1" si="30"/>
        <v>1.0680128460837022</v>
      </c>
      <c r="Y72" s="185">
        <f t="shared" ca="1" si="30"/>
        <v>1.08720566919974</v>
      </c>
      <c r="Z72" s="185">
        <f t="shared" ca="1" si="30"/>
        <v>1.1085634799466098</v>
      </c>
      <c r="AA72" s="185">
        <f t="shared" ca="1" si="31"/>
        <v>1.1335726965517685</v>
      </c>
      <c r="AB72" s="185">
        <f t="shared" ca="1" si="31"/>
        <v>1.1554654657297605</v>
      </c>
      <c r="AC72" s="185">
        <f t="shared" ca="1" si="31"/>
        <v>1.1839116421017113</v>
      </c>
      <c r="AD72" s="185">
        <f t="shared" ca="1" si="31"/>
        <v>1.21552926808179</v>
      </c>
      <c r="AE72" s="185">
        <f t="shared" ca="1" si="31"/>
        <v>1.2474379843816861</v>
      </c>
      <c r="AF72" s="185">
        <f t="shared" ca="1" si="31"/>
        <v>1.2798246410366176</v>
      </c>
      <c r="AG72" s="185">
        <f t="shared" ca="1" si="31"/>
        <v>1.3196255779449639</v>
      </c>
      <c r="AH72" s="185">
        <f t="shared" ca="1" si="31"/>
        <v>1.3555871527217416</v>
      </c>
      <c r="AI72" s="185">
        <f t="shared" ca="1" si="31"/>
        <v>1.3920671212997124</v>
      </c>
      <c r="AJ72" s="185">
        <f t="shared" ca="1" si="31"/>
        <v>1.4273773066017181</v>
      </c>
      <c r="AK72" s="185">
        <f t="shared" ca="1" si="31"/>
        <v>1.4634928896725621</v>
      </c>
      <c r="AL72" s="185">
        <f t="shared" ca="1" si="31"/>
        <v>1.5013641996472786</v>
      </c>
      <c r="AM72" s="185">
        <f t="shared" ca="1" si="31"/>
        <v>1.6986948594489233</v>
      </c>
      <c r="AN72" s="185">
        <f t="shared" ca="1" si="31"/>
        <v>1.9125244259090233</v>
      </c>
      <c r="AO72" s="185">
        <f t="shared" ca="1" si="31"/>
        <v>2.3209348343943512</v>
      </c>
      <c r="AP72" s="185">
        <f t="shared" ca="1" si="31"/>
        <v>2.7320950606560959</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1.4612641555408479</v>
      </c>
      <c r="T73" s="185">
        <f t="shared" ca="1" si="30"/>
        <v>1.4742498298397804</v>
      </c>
      <c r="U73" s="185">
        <f t="shared" ca="1" si="30"/>
        <v>1.4892139167380409</v>
      </c>
      <c r="V73" s="185">
        <f t="shared" ca="1" si="30"/>
        <v>1.5067498555253602</v>
      </c>
      <c r="W73" s="185">
        <f t="shared" ca="1" si="30"/>
        <v>1.5238098228783914</v>
      </c>
      <c r="X73" s="185">
        <f t="shared" ca="1" si="30"/>
        <v>1.5516235519924524</v>
      </c>
      <c r="Y73" s="185">
        <f t="shared" ca="1" si="30"/>
        <v>1.5795071457949708</v>
      </c>
      <c r="Z73" s="185">
        <f t="shared" ca="1" si="30"/>
        <v>1.6105360629988781</v>
      </c>
      <c r="AA73" s="185">
        <f t="shared" ca="1" si="31"/>
        <v>1.6468697921705251</v>
      </c>
      <c r="AB73" s="185">
        <f t="shared" ca="1" si="31"/>
        <v>1.6786759042406834</v>
      </c>
      <c r="AC73" s="185">
        <f t="shared" ca="1" si="31"/>
        <v>1.7200028951890589</v>
      </c>
      <c r="AD73" s="185">
        <f t="shared" ca="1" si="31"/>
        <v>1.7659374111536108</v>
      </c>
      <c r="AE73" s="185">
        <f t="shared" ca="1" si="31"/>
        <v>1.8122948270838721</v>
      </c>
      <c r="AF73" s="185">
        <f t="shared" ca="1" si="31"/>
        <v>1.8593466012459092</v>
      </c>
      <c r="AG73" s="185">
        <f t="shared" ca="1" si="31"/>
        <v>1.9171699423459805</v>
      </c>
      <c r="AH73" s="185">
        <f t="shared" ca="1" si="31"/>
        <v>1.9694154060545817</v>
      </c>
      <c r="AI73" s="185">
        <f t="shared" ca="1" si="31"/>
        <v>2.0224139993103485</v>
      </c>
      <c r="AJ73" s="185">
        <f t="shared" ca="1" si="31"/>
        <v>2.073713115552922</v>
      </c>
      <c r="AK73" s="185">
        <f t="shared" ca="1" si="31"/>
        <v>2.1261823246004972</v>
      </c>
      <c r="AL73" s="185">
        <f t="shared" ca="1" si="31"/>
        <v>2.1812022775130968</v>
      </c>
      <c r="AM73" s="185">
        <f t="shared" ca="1" si="31"/>
        <v>2.4678869371603893</v>
      </c>
      <c r="AN73" s="185">
        <f t="shared" ca="1" si="31"/>
        <v>2.7785414322335917</v>
      </c>
      <c r="AO73" s="185">
        <f t="shared" ca="1" si="31"/>
        <v>3.3718856143830909</v>
      </c>
      <c r="AP73" s="185">
        <f t="shared" ca="1" si="31"/>
        <v>3.9692247691035862</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17.574023578680535</v>
      </c>
      <c r="T74" s="185">
        <f t="shared" ca="1" si="30"/>
        <v>17.730196947779593</v>
      </c>
      <c r="U74" s="185">
        <f t="shared" ca="1" si="30"/>
        <v>17.910163872299218</v>
      </c>
      <c r="V74" s="185">
        <f t="shared" ca="1" si="30"/>
        <v>18.121061402738256</v>
      </c>
      <c r="W74" s="185">
        <f t="shared" ca="1" si="30"/>
        <v>18.326234620309396</v>
      </c>
      <c r="X74" s="185">
        <f t="shared" ca="1" si="30"/>
        <v>18.660738911958585</v>
      </c>
      <c r="Y74" s="185">
        <f t="shared" ca="1" si="30"/>
        <v>18.996083437509093</v>
      </c>
      <c r="Z74" s="185">
        <f t="shared" ca="1" si="30"/>
        <v>19.369255475223632</v>
      </c>
      <c r="AA74" s="185">
        <f t="shared" ca="1" si="31"/>
        <v>19.806226306775702</v>
      </c>
      <c r="AB74" s="185">
        <f t="shared" ca="1" si="31"/>
        <v>20.188745347804414</v>
      </c>
      <c r="AC74" s="185">
        <f t="shared" ca="1" si="31"/>
        <v>20.685768087059831</v>
      </c>
      <c r="AD74" s="185">
        <f t="shared" ca="1" si="31"/>
        <v>21.238203636495125</v>
      </c>
      <c r="AE74" s="185">
        <f t="shared" ca="1" si="31"/>
        <v>21.795725230052302</v>
      </c>
      <c r="AF74" s="185">
        <f t="shared" ca="1" si="31"/>
        <v>22.361597584757629</v>
      </c>
      <c r="AG74" s="185">
        <f t="shared" ca="1" si="31"/>
        <v>23.057015149088855</v>
      </c>
      <c r="AH74" s="185">
        <f t="shared" ca="1" si="31"/>
        <v>23.685349873931415</v>
      </c>
      <c r="AI74" s="185">
        <f t="shared" ca="1" si="31"/>
        <v>24.322742178383731</v>
      </c>
      <c r="AJ74" s="185">
        <f t="shared" ca="1" si="31"/>
        <v>24.939695571097854</v>
      </c>
      <c r="AK74" s="185">
        <f t="shared" ca="1" si="31"/>
        <v>25.570721189197354</v>
      </c>
      <c r="AL74" s="185">
        <f t="shared" ca="1" si="31"/>
        <v>26.232423555684292</v>
      </c>
      <c r="AM74" s="185">
        <f t="shared" ca="1" si="31"/>
        <v>29.680262161170898</v>
      </c>
      <c r="AN74" s="185">
        <f t="shared" ca="1" si="31"/>
        <v>33.416376128339884</v>
      </c>
      <c r="AO74" s="185">
        <f t="shared" ca="1" si="31"/>
        <v>40.552282807381616</v>
      </c>
      <c r="AP74" s="185">
        <f t="shared" ca="1" si="31"/>
        <v>47.736235380037215</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7.793408829551189</v>
      </c>
      <c r="T75" s="185">
        <f t="shared" ca="1" si="30"/>
        <v>7.8626657591454956</v>
      </c>
      <c r="U75" s="185">
        <f t="shared" ca="1" si="30"/>
        <v>7.9424742226028853</v>
      </c>
      <c r="V75" s="185">
        <f t="shared" ca="1" si="30"/>
        <v>8.0359992294685885</v>
      </c>
      <c r="W75" s="185">
        <f t="shared" ca="1" si="30"/>
        <v>8.1269857220180874</v>
      </c>
      <c r="X75" s="185">
        <f t="shared" ca="1" si="30"/>
        <v>8.2753256106264139</v>
      </c>
      <c r="Y75" s="185">
        <f t="shared" ca="1" si="30"/>
        <v>8.4240381109065119</v>
      </c>
      <c r="Z75" s="185">
        <f t="shared" ca="1" si="30"/>
        <v>8.589525669327351</v>
      </c>
      <c r="AA75" s="185">
        <f t="shared" ca="1" si="31"/>
        <v>8.7833055582428017</v>
      </c>
      <c r="AB75" s="185">
        <f t="shared" ca="1" si="31"/>
        <v>8.9529381559503118</v>
      </c>
      <c r="AC75" s="185">
        <f t="shared" ca="1" si="31"/>
        <v>9.1733487743416475</v>
      </c>
      <c r="AD75" s="185">
        <f t="shared" ca="1" si="31"/>
        <v>9.4183328594859237</v>
      </c>
      <c r="AE75" s="185">
        <f t="shared" ca="1" si="31"/>
        <v>9.6655724111139847</v>
      </c>
      <c r="AF75" s="185">
        <f t="shared" ca="1" si="31"/>
        <v>9.9165152066448492</v>
      </c>
      <c r="AG75" s="185">
        <f t="shared" ca="1" si="31"/>
        <v>10.224906359178563</v>
      </c>
      <c r="AH75" s="185">
        <f t="shared" ca="1" si="31"/>
        <v>10.503548832291102</v>
      </c>
      <c r="AI75" s="185">
        <f t="shared" ca="1" si="31"/>
        <v>10.786207996321858</v>
      </c>
      <c r="AJ75" s="185">
        <f t="shared" ca="1" si="31"/>
        <v>11.059803282948918</v>
      </c>
      <c r="AK75" s="185">
        <f t="shared" ca="1" si="31"/>
        <v>11.339639064535985</v>
      </c>
      <c r="AL75" s="185">
        <f t="shared" ca="1" si="31"/>
        <v>11.633078813403182</v>
      </c>
      <c r="AM75" s="185">
        <f t="shared" ca="1" si="31"/>
        <v>13.162063664855408</v>
      </c>
      <c r="AN75" s="185">
        <f t="shared" ca="1" si="31"/>
        <v>14.818887638579154</v>
      </c>
      <c r="AO75" s="185">
        <f t="shared" ca="1" si="31"/>
        <v>17.983389943376483</v>
      </c>
      <c r="AP75" s="185">
        <f t="shared" ca="1" si="31"/>
        <v>21.169198768552459</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15.489107691362843</v>
      </c>
      <c r="T76" s="185">
        <f t="shared" ca="1" si="30"/>
        <v>15.626753240867671</v>
      </c>
      <c r="U76" s="185">
        <f t="shared" ca="1" si="30"/>
        <v>15.785369568101322</v>
      </c>
      <c r="V76" s="185">
        <f t="shared" ca="1" si="30"/>
        <v>15.971247010804626</v>
      </c>
      <c r="W76" s="185">
        <f t="shared" ca="1" si="30"/>
        <v>16.152079251532815</v>
      </c>
      <c r="X76" s="185">
        <f t="shared" ca="1" si="30"/>
        <v>16.446899215406241</v>
      </c>
      <c r="Y76" s="185">
        <f t="shared" ca="1" si="30"/>
        <v>16.742459730999379</v>
      </c>
      <c r="Z76" s="185">
        <f t="shared" ca="1" si="30"/>
        <v>17.07136004535754</v>
      </c>
      <c r="AA76" s="185">
        <f t="shared" ca="1" si="31"/>
        <v>17.456490305231846</v>
      </c>
      <c r="AB76" s="185">
        <f t="shared" ca="1" si="31"/>
        <v>17.793628729677696</v>
      </c>
      <c r="AC76" s="185">
        <f t="shared" ca="1" si="31"/>
        <v>18.23168656537575</v>
      </c>
      <c r="AD76" s="185">
        <f t="shared" ca="1" si="31"/>
        <v>18.718583244410645</v>
      </c>
      <c r="AE76" s="185">
        <f t="shared" ca="1" si="31"/>
        <v>19.209962578471814</v>
      </c>
      <c r="AF76" s="185">
        <f t="shared" ca="1" si="31"/>
        <v>19.708701970868486</v>
      </c>
      <c r="AG76" s="185">
        <f t="shared" ca="1" si="31"/>
        <v>20.321617817724331</v>
      </c>
      <c r="AH76" s="185">
        <f t="shared" ca="1" si="31"/>
        <v>20.875409280205115</v>
      </c>
      <c r="AI76" s="185">
        <f t="shared" ca="1" si="31"/>
        <v>21.437183765206068</v>
      </c>
      <c r="AJ76" s="185">
        <f t="shared" ca="1" si="31"/>
        <v>21.980944133884154</v>
      </c>
      <c r="AK76" s="185">
        <f t="shared" ca="1" si="31"/>
        <v>22.537107252192989</v>
      </c>
      <c r="AL76" s="185">
        <f t="shared" ca="1" si="31"/>
        <v>23.120307745139826</v>
      </c>
      <c r="AM76" s="185">
        <f t="shared" ca="1" si="31"/>
        <v>26.159107779959736</v>
      </c>
      <c r="AN76" s="185">
        <f t="shared" ca="1" si="31"/>
        <v>29.451983274612406</v>
      </c>
      <c r="AO76" s="185">
        <f t="shared" ca="1" si="31"/>
        <v>35.741312894112745</v>
      </c>
      <c r="AP76" s="185">
        <f t="shared" ca="1" si="31"/>
        <v>42.072988423585329</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5.9638302330225041</v>
      </c>
      <c r="T77" s="185">
        <f t="shared" ca="1" si="30"/>
        <v>6.0168284241342906</v>
      </c>
      <c r="U77" s="185">
        <f t="shared" ca="1" si="30"/>
        <v>6.0779010738089081</v>
      </c>
      <c r="V77" s="185">
        <f t="shared" ca="1" si="30"/>
        <v>6.1494701747874636</v>
      </c>
      <c r="W77" s="185">
        <f t="shared" ca="1" si="30"/>
        <v>6.2190967023995958</v>
      </c>
      <c r="X77" s="185">
        <f t="shared" ca="1" si="30"/>
        <v>6.3326123579739573</v>
      </c>
      <c r="Y77" s="185">
        <f t="shared" ca="1" si="30"/>
        <v>6.4464131510025311</v>
      </c>
      <c r="Z77" s="185">
        <f t="shared" ca="1" si="30"/>
        <v>6.573050893957447</v>
      </c>
      <c r="AA77" s="185">
        <f t="shared" ca="1" si="31"/>
        <v>6.7213390673795335</v>
      </c>
      <c r="AB77" s="185">
        <f t="shared" ca="1" si="31"/>
        <v>6.851148761293981</v>
      </c>
      <c r="AC77" s="185">
        <f t="shared" ca="1" si="31"/>
        <v>7.0198158411804004</v>
      </c>
      <c r="AD77" s="185">
        <f t="shared" ca="1" si="31"/>
        <v>7.2072875272611805</v>
      </c>
      <c r="AE77" s="185">
        <f t="shared" ca="1" si="31"/>
        <v>7.396485187110275</v>
      </c>
      <c r="AF77" s="185">
        <f t="shared" ca="1" si="31"/>
        <v>7.5885167183025555</v>
      </c>
      <c r="AG77" s="185">
        <f t="shared" ca="1" si="31"/>
        <v>7.8245100453949741</v>
      </c>
      <c r="AH77" s="185">
        <f t="shared" ca="1" si="31"/>
        <v>8.0377384851826541</v>
      </c>
      <c r="AI77" s="185">
        <f t="shared" ca="1" si="31"/>
        <v>8.2540406585904584</v>
      </c>
      <c r="AJ77" s="185">
        <f t="shared" ca="1" si="31"/>
        <v>8.4634067880576946</v>
      </c>
      <c r="AK77" s="185">
        <f t="shared" ca="1" si="31"/>
        <v>8.6775483955378903</v>
      </c>
      <c r="AL77" s="185">
        <f t="shared" ca="1" si="31"/>
        <v>8.9021003065359317</v>
      </c>
      <c r="AM77" s="185">
        <f t="shared" ca="1" si="31"/>
        <v>10.072141078469789</v>
      </c>
      <c r="AN77" s="185">
        <f t="shared" ca="1" si="31"/>
        <v>11.340009494126766</v>
      </c>
      <c r="AO77" s="185">
        <f t="shared" ca="1" si="31"/>
        <v>13.761614074430371</v>
      </c>
      <c r="AP77" s="185">
        <f t="shared" ca="1" si="31"/>
        <v>16.199523262021206</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29.262604340463664</v>
      </c>
      <c r="T78" s="185">
        <f t="shared" ca="1" si="30"/>
        <v>29.52264948539035</v>
      </c>
      <c r="U78" s="185">
        <f t="shared" ca="1" si="30"/>
        <v>29.822313411696708</v>
      </c>
      <c r="V78" s="185">
        <f t="shared" ca="1" si="30"/>
        <v>30.173480061837378</v>
      </c>
      <c r="W78" s="185">
        <f t="shared" ca="1" si="30"/>
        <v>30.515115126804947</v>
      </c>
      <c r="X78" s="185">
        <f t="shared" ca="1" si="30"/>
        <v>31.072100082065386</v>
      </c>
      <c r="Y78" s="185">
        <f t="shared" ca="1" si="30"/>
        <v>31.630484115465084</v>
      </c>
      <c r="Z78" s="185">
        <f t="shared" ca="1" si="30"/>
        <v>32.251854949621261</v>
      </c>
      <c r="AA78" s="185">
        <f t="shared" ca="1" si="31"/>
        <v>32.979457510001552</v>
      </c>
      <c r="AB78" s="185">
        <f t="shared" ca="1" si="31"/>
        <v>33.6163920913285</v>
      </c>
      <c r="AC78" s="185">
        <f t="shared" ca="1" si="31"/>
        <v>34.443987417005005</v>
      </c>
      <c r="AD78" s="185">
        <f t="shared" ca="1" si="31"/>
        <v>35.363850920906451</v>
      </c>
      <c r="AE78" s="185">
        <f t="shared" ca="1" si="31"/>
        <v>36.292183225144392</v>
      </c>
      <c r="AF78" s="185">
        <f t="shared" ca="1" si="31"/>
        <v>37.23442042818516</v>
      </c>
      <c r="AG78" s="185">
        <f t="shared" ca="1" si="31"/>
        <v>38.392364079809724</v>
      </c>
      <c r="AH78" s="185">
        <f t="shared" ca="1" si="31"/>
        <v>39.438607722543153</v>
      </c>
      <c r="AI78" s="185">
        <f t="shared" ca="1" si="31"/>
        <v>40.499933191428454</v>
      </c>
      <c r="AJ78" s="185">
        <f t="shared" ca="1" si="31"/>
        <v>41.527225714775319</v>
      </c>
      <c r="AK78" s="185">
        <f t="shared" ca="1" si="31"/>
        <v>42.577949978827348</v>
      </c>
      <c r="AL78" s="185">
        <f t="shared" ca="1" si="31"/>
        <v>43.679754267126221</v>
      </c>
      <c r="AM78" s="185">
        <f t="shared" ca="1" si="31"/>
        <v>49.420769492832754</v>
      </c>
      <c r="AN78" s="185">
        <f t="shared" ca="1" si="31"/>
        <v>55.641793625563238</v>
      </c>
      <c r="AO78" s="185">
        <f t="shared" ca="1" si="31"/>
        <v>67.52383149949604</v>
      </c>
      <c r="AP78" s="185">
        <f t="shared" ca="1" si="31"/>
        <v>79.485870857933051</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0.18920664769521495</v>
      </c>
      <c r="T79" s="185">
        <f t="shared" ca="1" si="30"/>
        <v>0.19088805204147671</v>
      </c>
      <c r="U79" s="185">
        <f t="shared" ca="1" si="30"/>
        <v>0.19282562418208113</v>
      </c>
      <c r="V79" s="185">
        <f t="shared" ca="1" si="30"/>
        <v>0.1950962035154318</v>
      </c>
      <c r="W79" s="185">
        <f t="shared" ca="1" si="30"/>
        <v>0.19730515336232798</v>
      </c>
      <c r="X79" s="185">
        <f t="shared" ca="1" si="30"/>
        <v>0.20090651621354122</v>
      </c>
      <c r="Y79" s="185">
        <f t="shared" ca="1" si="30"/>
        <v>0.20451692524811915</v>
      </c>
      <c r="Z79" s="185">
        <f t="shared" ca="1" si="30"/>
        <v>0.20853459541644728</v>
      </c>
      <c r="AA79" s="185">
        <f t="shared" ca="1" si="31"/>
        <v>0.21323914049733905</v>
      </c>
      <c r="AB79" s="185">
        <f t="shared" ca="1" si="31"/>
        <v>0.21735744300834917</v>
      </c>
      <c r="AC79" s="185">
        <f t="shared" ca="1" si="31"/>
        <v>0.22270852302151659</v>
      </c>
      <c r="AD79" s="185">
        <f t="shared" ca="1" si="31"/>
        <v>0.22865619219974154</v>
      </c>
      <c r="AE79" s="185">
        <f t="shared" ca="1" si="31"/>
        <v>0.234658619092045</v>
      </c>
      <c r="AF79" s="185">
        <f t="shared" ca="1" si="31"/>
        <v>0.24075095251687767</v>
      </c>
      <c r="AG79" s="185">
        <f t="shared" ca="1" si="31"/>
        <v>0.24823800438672394</v>
      </c>
      <c r="AH79" s="185">
        <f t="shared" ca="1" si="31"/>
        <v>0.25500282442840061</v>
      </c>
      <c r="AI79" s="185">
        <f t="shared" ca="1" si="31"/>
        <v>0.26186516079959177</v>
      </c>
      <c r="AJ79" s="185">
        <f t="shared" ca="1" si="31"/>
        <v>0.26850744636937091</v>
      </c>
      <c r="AK79" s="185">
        <f t="shared" ca="1" si="31"/>
        <v>0.27530123728901251</v>
      </c>
      <c r="AL79" s="185">
        <f t="shared" ca="1" si="31"/>
        <v>0.28242530230317725</v>
      </c>
      <c r="AM79" s="185">
        <f t="shared" ca="1" si="31"/>
        <v>0.31954565675232294</v>
      </c>
      <c r="AN79" s="185">
        <f t="shared" ca="1" si="31"/>
        <v>0.35976966100328278</v>
      </c>
      <c r="AO79" s="185">
        <f t="shared" ca="1" si="31"/>
        <v>0.43659674473641791</v>
      </c>
      <c r="AP79" s="185">
        <f t="shared" ca="1" si="31"/>
        <v>0.51394110343652344</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0.90805719120000006</v>
      </c>
      <c r="N81" s="192">
        <f t="shared" si="33"/>
        <v>0.90805719120000006</v>
      </c>
      <c r="O81" s="192">
        <f>INDEX('[4]TS BYDem'!$O$10:$O$203,MATCH(D81,'[4]TS BYDem'!$D$10:$D$203,0))</f>
        <v>0.90805719120000006</v>
      </c>
      <c r="P81" s="185">
        <f t="shared" ca="1" si="30"/>
        <v>0.90530010124606763</v>
      </c>
      <c r="Q81" s="185">
        <f t="shared" ca="1" si="30"/>
        <v>0.89609044694783724</v>
      </c>
      <c r="R81" s="185">
        <f t="shared" ca="1" si="30"/>
        <v>0.82532195130051311</v>
      </c>
      <c r="S81" s="185">
        <f t="shared" ca="1" si="30"/>
        <v>0.89295856495389025</v>
      </c>
      <c r="T81" s="185">
        <f t="shared" ca="1" si="30"/>
        <v>0.90089393313695609</v>
      </c>
      <c r="U81" s="185">
        <f t="shared" ca="1" si="30"/>
        <v>0.91003828223485783</v>
      </c>
      <c r="V81" s="185">
        <f t="shared" ca="1" si="30"/>
        <v>0.9207542548913199</v>
      </c>
      <c r="W81" s="185">
        <f t="shared" ca="1" si="30"/>
        <v>0.93117936790593736</v>
      </c>
      <c r="X81" s="185">
        <f t="shared" ca="1" si="30"/>
        <v>0.94817595783906661</v>
      </c>
      <c r="Y81" s="185">
        <f t="shared" ca="1" si="30"/>
        <v>0.96521524112897827</v>
      </c>
      <c r="Z81" s="185">
        <f t="shared" ca="1" si="30"/>
        <v>0.98417658858516011</v>
      </c>
      <c r="AA81" s="185">
        <f t="shared" ca="1" si="31"/>
        <v>1.0063796341724438</v>
      </c>
      <c r="AB81" s="185">
        <f t="shared" ca="1" si="31"/>
        <v>1.0258159147951071</v>
      </c>
      <c r="AC81" s="185">
        <f t="shared" ca="1" si="31"/>
        <v>1.0510702744474625</v>
      </c>
      <c r="AD81" s="185">
        <f t="shared" ca="1" si="31"/>
        <v>1.079140229699582</v>
      </c>
      <c r="AE81" s="185">
        <f t="shared" ca="1" si="31"/>
        <v>1.1074686133440406</v>
      </c>
      <c r="AF81" s="185">
        <f t="shared" ca="1" si="31"/>
        <v>1.1362213098191802</v>
      </c>
      <c r="AG81" s="185">
        <f t="shared" ca="1" si="31"/>
        <v>1.1715563637132849</v>
      </c>
      <c r="AH81" s="185">
        <f t="shared" ca="1" si="31"/>
        <v>1.2034828529258501</v>
      </c>
      <c r="AI81" s="185">
        <f t="shared" ca="1" si="31"/>
        <v>1.23586956931713</v>
      </c>
      <c r="AJ81" s="185">
        <f t="shared" ca="1" si="31"/>
        <v>1.2672177585200717</v>
      </c>
      <c r="AK81" s="185">
        <f t="shared" ca="1" si="31"/>
        <v>1.2992809754529795</v>
      </c>
      <c r="AL81" s="185">
        <f t="shared" ca="1" si="31"/>
        <v>1.3329029171192905</v>
      </c>
      <c r="AM81" s="185">
        <f t="shared" ca="1" si="31"/>
        <v>1.5080919965901343</v>
      </c>
      <c r="AN81" s="185">
        <f t="shared" ca="1" si="31"/>
        <v>1.6979287150678894</v>
      </c>
      <c r="AO81" s="185">
        <f t="shared" ca="1" si="31"/>
        <v>2.060513239848663</v>
      </c>
      <c r="AP81" s="185">
        <f t="shared" ca="1" si="31"/>
        <v>2.4255390377972619</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21.86814307167656</v>
      </c>
      <c r="T82" s="185">
        <f t="shared" ca="1" si="30"/>
        <v>22.062476575563913</v>
      </c>
      <c r="U82" s="185">
        <f t="shared" ca="1" si="30"/>
        <v>22.28641746399763</v>
      </c>
      <c r="V82" s="185">
        <f t="shared" ca="1" si="30"/>
        <v>22.548846687928965</v>
      </c>
      <c r="W82" s="185">
        <f t="shared" ca="1" si="30"/>
        <v>22.8041528934905</v>
      </c>
      <c r="X82" s="185">
        <f t="shared" ca="1" si="30"/>
        <v>23.220391535434072</v>
      </c>
      <c r="Y82" s="185">
        <f t="shared" ca="1" si="30"/>
        <v>23.637675717978258</v>
      </c>
      <c r="Z82" s="185">
        <f t="shared" ca="1" si="30"/>
        <v>24.102030364741701</v>
      </c>
      <c r="AA82" s="185">
        <f t="shared" ca="1" si="31"/>
        <v>24.64577270238841</v>
      </c>
      <c r="AB82" s="185">
        <f t="shared" ca="1" si="31"/>
        <v>25.121758243172827</v>
      </c>
      <c r="AC82" s="185">
        <f t="shared" ca="1" si="31"/>
        <v>25.7402258538058</v>
      </c>
      <c r="AD82" s="185">
        <f t="shared" ca="1" si="31"/>
        <v>26.427646101015821</v>
      </c>
      <c r="AE82" s="185">
        <f t="shared" ca="1" si="31"/>
        <v>27.121395140265307</v>
      </c>
      <c r="AF82" s="185">
        <f t="shared" ca="1" si="31"/>
        <v>27.825535404878046</v>
      </c>
      <c r="AG82" s="185">
        <f t="shared" ca="1" si="31"/>
        <v>28.690874564306547</v>
      </c>
      <c r="AH82" s="185">
        <f t="shared" ca="1" si="31"/>
        <v>29.472739548056119</v>
      </c>
      <c r="AI82" s="185">
        <f t="shared" ca="1" si="31"/>
        <v>30.265875282974449</v>
      </c>
      <c r="AJ82" s="185">
        <f t="shared" ca="1" si="31"/>
        <v>31.03357796642798</v>
      </c>
      <c r="AK82" s="185">
        <f t="shared" ca="1" si="31"/>
        <v>31.818791348936088</v>
      </c>
      <c r="AL82" s="185">
        <f t="shared" ca="1" si="31"/>
        <v>32.64217718066773</v>
      </c>
      <c r="AM82" s="185">
        <f t="shared" ca="1" si="31"/>
        <v>36.932476870734028</v>
      </c>
      <c r="AN82" s="185">
        <f t="shared" ca="1" si="31"/>
        <v>41.581490478821763</v>
      </c>
      <c r="AO82" s="185">
        <f t="shared" ca="1" si="31"/>
        <v>50.46101812397206</v>
      </c>
      <c r="AP82" s="185">
        <f t="shared" ca="1" si="31"/>
        <v>59.400331422126094</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21.86814307167656</v>
      </c>
      <c r="T83" s="185">
        <f t="shared" ca="1" si="30"/>
        <v>22.062476575563913</v>
      </c>
      <c r="U83" s="185">
        <f t="shared" ca="1" si="30"/>
        <v>22.28641746399763</v>
      </c>
      <c r="V83" s="185">
        <f t="shared" ca="1" si="30"/>
        <v>22.548846687928965</v>
      </c>
      <c r="W83" s="185">
        <f t="shared" ca="1" si="30"/>
        <v>22.8041528934905</v>
      </c>
      <c r="X83" s="185">
        <f t="shared" ca="1" si="30"/>
        <v>23.220391535434072</v>
      </c>
      <c r="Y83" s="185">
        <f t="shared" ca="1" si="30"/>
        <v>23.637675717978258</v>
      </c>
      <c r="Z83" s="185">
        <f t="shared" ca="1" si="30"/>
        <v>24.102030364741701</v>
      </c>
      <c r="AA83" s="185">
        <f t="shared" ca="1" si="31"/>
        <v>24.64577270238841</v>
      </c>
      <c r="AB83" s="185">
        <f t="shared" ca="1" si="31"/>
        <v>25.121758243172827</v>
      </c>
      <c r="AC83" s="185">
        <f t="shared" ca="1" si="31"/>
        <v>25.7402258538058</v>
      </c>
      <c r="AD83" s="185">
        <f t="shared" ca="1" si="31"/>
        <v>26.427646101015821</v>
      </c>
      <c r="AE83" s="185">
        <f t="shared" ca="1" si="31"/>
        <v>27.121395140265307</v>
      </c>
      <c r="AF83" s="185">
        <f t="shared" ca="1" si="31"/>
        <v>27.825535404878046</v>
      </c>
      <c r="AG83" s="185">
        <f t="shared" ca="1" si="31"/>
        <v>28.690874564306547</v>
      </c>
      <c r="AH83" s="185">
        <f t="shared" ca="1" si="31"/>
        <v>29.472739548056119</v>
      </c>
      <c r="AI83" s="185">
        <f t="shared" ca="1" si="31"/>
        <v>30.265875282974449</v>
      </c>
      <c r="AJ83" s="185">
        <f t="shared" ca="1" si="31"/>
        <v>31.03357796642798</v>
      </c>
      <c r="AK83" s="185">
        <f t="shared" ca="1" si="31"/>
        <v>31.818791348936088</v>
      </c>
      <c r="AL83" s="185">
        <f t="shared" ca="1" si="31"/>
        <v>32.64217718066773</v>
      </c>
      <c r="AM83" s="185">
        <f t="shared" ca="1" si="31"/>
        <v>36.932476870734028</v>
      </c>
      <c r="AN83" s="185">
        <f t="shared" ca="1" si="31"/>
        <v>41.581490478821763</v>
      </c>
      <c r="AO83" s="185">
        <f t="shared" ca="1" si="31"/>
        <v>50.46101812397206</v>
      </c>
      <c r="AP83" s="185">
        <f t="shared" ca="1" si="31"/>
        <v>59.400331422126094</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21.86814307167656</v>
      </c>
      <c r="T84" s="185">
        <f t="shared" ca="1" si="30"/>
        <v>22.062476575563913</v>
      </c>
      <c r="U84" s="185">
        <f t="shared" ca="1" si="30"/>
        <v>22.28641746399763</v>
      </c>
      <c r="V84" s="185">
        <f t="shared" ca="1" si="30"/>
        <v>22.548846687928965</v>
      </c>
      <c r="W84" s="185">
        <f t="shared" ca="1" si="30"/>
        <v>22.8041528934905</v>
      </c>
      <c r="X84" s="185">
        <f t="shared" ca="1" si="30"/>
        <v>23.220391535434072</v>
      </c>
      <c r="Y84" s="185">
        <f t="shared" ca="1" si="30"/>
        <v>23.637675717978258</v>
      </c>
      <c r="Z84" s="185">
        <f t="shared" ca="1" si="30"/>
        <v>24.102030364741701</v>
      </c>
      <c r="AA84" s="185">
        <f t="shared" ca="1" si="31"/>
        <v>24.64577270238841</v>
      </c>
      <c r="AB84" s="185">
        <f t="shared" ca="1" si="31"/>
        <v>25.121758243172827</v>
      </c>
      <c r="AC84" s="185">
        <f t="shared" ca="1" si="31"/>
        <v>25.7402258538058</v>
      </c>
      <c r="AD84" s="185">
        <f t="shared" ca="1" si="31"/>
        <v>26.427646101015821</v>
      </c>
      <c r="AE84" s="185">
        <f t="shared" ca="1" si="31"/>
        <v>27.121395140265307</v>
      </c>
      <c r="AF84" s="185">
        <f t="shared" ca="1" si="31"/>
        <v>27.825535404878046</v>
      </c>
      <c r="AG84" s="185">
        <f t="shared" ca="1" si="31"/>
        <v>28.690874564306547</v>
      </c>
      <c r="AH84" s="185">
        <f t="shared" ca="1" si="31"/>
        <v>29.472739548056119</v>
      </c>
      <c r="AI84" s="185">
        <f t="shared" ca="1" si="31"/>
        <v>30.265875282974449</v>
      </c>
      <c r="AJ84" s="185">
        <f t="shared" ca="1" si="31"/>
        <v>31.03357796642798</v>
      </c>
      <c r="AK84" s="185">
        <f t="shared" ca="1" si="31"/>
        <v>31.818791348936088</v>
      </c>
      <c r="AL84" s="185">
        <f t="shared" ca="1" si="31"/>
        <v>32.64217718066773</v>
      </c>
      <c r="AM84" s="185">
        <f t="shared" ca="1" si="31"/>
        <v>36.932476870734028</v>
      </c>
      <c r="AN84" s="185">
        <f t="shared" ca="1" si="31"/>
        <v>41.581490478821763</v>
      </c>
      <c r="AO84" s="185">
        <f t="shared" ca="1" si="31"/>
        <v>50.46101812397206</v>
      </c>
      <c r="AP84" s="185">
        <f t="shared" ca="1" si="31"/>
        <v>59.400331422126094</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21.86814307167656</v>
      </c>
      <c r="T85" s="185">
        <f t="shared" ca="1" si="30"/>
        <v>22.062476575563913</v>
      </c>
      <c r="U85" s="185">
        <f t="shared" ca="1" si="30"/>
        <v>22.28641746399763</v>
      </c>
      <c r="V85" s="185">
        <f t="shared" ca="1" si="30"/>
        <v>22.548846687928965</v>
      </c>
      <c r="W85" s="185">
        <f t="shared" ca="1" si="30"/>
        <v>22.8041528934905</v>
      </c>
      <c r="X85" s="185">
        <f t="shared" ca="1" si="30"/>
        <v>23.220391535434072</v>
      </c>
      <c r="Y85" s="185">
        <f t="shared" ca="1" si="30"/>
        <v>23.637675717978258</v>
      </c>
      <c r="Z85" s="185">
        <f t="shared" ca="1" si="30"/>
        <v>24.102030364741701</v>
      </c>
      <c r="AA85" s="185">
        <f t="shared" ca="1" si="31"/>
        <v>24.64577270238841</v>
      </c>
      <c r="AB85" s="185">
        <f t="shared" ca="1" si="31"/>
        <v>25.121758243172827</v>
      </c>
      <c r="AC85" s="185">
        <f t="shared" ca="1" si="31"/>
        <v>25.7402258538058</v>
      </c>
      <c r="AD85" s="185">
        <f t="shared" ca="1" si="31"/>
        <v>26.427646101015821</v>
      </c>
      <c r="AE85" s="185">
        <f t="shared" ca="1" si="31"/>
        <v>27.121395140265307</v>
      </c>
      <c r="AF85" s="185">
        <f t="shared" ca="1" si="31"/>
        <v>27.825535404878046</v>
      </c>
      <c r="AG85" s="185">
        <f t="shared" ca="1" si="31"/>
        <v>28.690874564306547</v>
      </c>
      <c r="AH85" s="185">
        <f t="shared" ca="1" si="31"/>
        <v>29.472739548056119</v>
      </c>
      <c r="AI85" s="185">
        <f t="shared" ca="1" si="31"/>
        <v>30.265875282974449</v>
      </c>
      <c r="AJ85" s="185">
        <f t="shared" ca="1" si="31"/>
        <v>31.03357796642798</v>
      </c>
      <c r="AK85" s="185">
        <f t="shared" ca="1" si="31"/>
        <v>31.818791348936088</v>
      </c>
      <c r="AL85" s="185">
        <f t="shared" ca="1" si="31"/>
        <v>32.64217718066773</v>
      </c>
      <c r="AM85" s="185">
        <f t="shared" ca="1" si="31"/>
        <v>36.932476870734028</v>
      </c>
      <c r="AN85" s="185">
        <f t="shared" ca="1" si="31"/>
        <v>41.581490478821763</v>
      </c>
      <c r="AO85" s="185">
        <f t="shared" ca="1" si="31"/>
        <v>50.46101812397206</v>
      </c>
      <c r="AP85" s="185">
        <f t="shared" ca="1" si="31"/>
        <v>59.400331422126094</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21.86814307167656</v>
      </c>
      <c r="T86" s="185">
        <f t="shared" ca="1" si="30"/>
        <v>22.062476575563913</v>
      </c>
      <c r="U86" s="185">
        <f t="shared" ca="1" si="30"/>
        <v>22.28641746399763</v>
      </c>
      <c r="V86" s="185">
        <f t="shared" ca="1" si="30"/>
        <v>22.548846687928965</v>
      </c>
      <c r="W86" s="185">
        <f t="shared" ca="1" si="30"/>
        <v>22.8041528934905</v>
      </c>
      <c r="X86" s="185">
        <f t="shared" ca="1" si="30"/>
        <v>23.220391535434072</v>
      </c>
      <c r="Y86" s="185">
        <f t="shared" ca="1" si="30"/>
        <v>23.637675717978258</v>
      </c>
      <c r="Z86" s="185">
        <f t="shared" ca="1" si="30"/>
        <v>24.102030364741701</v>
      </c>
      <c r="AA86" s="185">
        <f t="shared" ca="1" si="31"/>
        <v>24.64577270238841</v>
      </c>
      <c r="AB86" s="185">
        <f t="shared" ca="1" si="31"/>
        <v>25.121758243172827</v>
      </c>
      <c r="AC86" s="185">
        <f t="shared" ca="1" si="31"/>
        <v>25.7402258538058</v>
      </c>
      <c r="AD86" s="185">
        <f t="shared" ca="1" si="31"/>
        <v>26.427646101015821</v>
      </c>
      <c r="AE86" s="185">
        <f t="shared" ca="1" si="31"/>
        <v>27.121395140265307</v>
      </c>
      <c r="AF86" s="185">
        <f t="shared" ca="1" si="31"/>
        <v>27.825535404878046</v>
      </c>
      <c r="AG86" s="185">
        <f t="shared" ca="1" si="31"/>
        <v>28.690874564306547</v>
      </c>
      <c r="AH86" s="185">
        <f t="shared" ca="1" si="31"/>
        <v>29.472739548056119</v>
      </c>
      <c r="AI86" s="185">
        <f t="shared" ca="1" si="31"/>
        <v>30.265875282974449</v>
      </c>
      <c r="AJ86" s="185">
        <f t="shared" ca="1" si="31"/>
        <v>31.03357796642798</v>
      </c>
      <c r="AK86" s="185">
        <f t="shared" ca="1" si="31"/>
        <v>31.818791348936088</v>
      </c>
      <c r="AL86" s="185">
        <f t="shared" ca="1" si="31"/>
        <v>32.64217718066773</v>
      </c>
      <c r="AM86" s="185">
        <f t="shared" ca="1" si="31"/>
        <v>36.932476870734028</v>
      </c>
      <c r="AN86" s="185">
        <f t="shared" ca="1" si="31"/>
        <v>41.581490478821763</v>
      </c>
      <c r="AO86" s="185">
        <f t="shared" ca="1" si="31"/>
        <v>50.46101812397206</v>
      </c>
      <c r="AP86" s="185">
        <f t="shared" ref="AP86:AP90" ca="1" si="35">AP$70/AO$70*AO86</f>
        <v>59.400331422126094</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29.931000000000001</v>
      </c>
      <c r="N88" s="192">
        <f t="shared" ref="N88" si="39">O88</f>
        <v>29.931000000000001</v>
      </c>
      <c r="O88" s="192">
        <f>INDEX('[4]TS BYDem'!$O$10:$O$203,MATCH(D88,'[4]TS BYDem'!$D$10:$D$203,0))</f>
        <v>29.931000000000001</v>
      </c>
      <c r="P88" s="185">
        <f t="shared" ca="1" si="36"/>
        <v>29.840121958164225</v>
      </c>
      <c r="Q88" s="185">
        <f t="shared" ca="1" si="36"/>
        <v>29.536557198728694</v>
      </c>
      <c r="R88" s="185">
        <f t="shared" ca="1" si="36"/>
        <v>27.203915748666624</v>
      </c>
      <c r="S88" s="185">
        <f t="shared" ca="1" si="36"/>
        <v>29.433325418980385</v>
      </c>
      <c r="T88" s="185">
        <f t="shared" ca="1" si="36"/>
        <v>29.694887694340451</v>
      </c>
      <c r="U88" s="185">
        <f t="shared" ca="1" si="36"/>
        <v>29.996299891173123</v>
      </c>
      <c r="V88" s="185">
        <f t="shared" ca="1" si="36"/>
        <v>30.349515284089851</v>
      </c>
      <c r="W88" s="185">
        <f t="shared" ca="1" si="36"/>
        <v>30.69314348357381</v>
      </c>
      <c r="X88" s="185">
        <f t="shared" ca="1" si="36"/>
        <v>31.253377947017913</v>
      </c>
      <c r="Y88" s="185">
        <f t="shared" ca="1" si="36"/>
        <v>31.815019650968711</v>
      </c>
      <c r="Z88" s="185">
        <f t="shared" ca="1" si="36"/>
        <v>32.440015627225428</v>
      </c>
      <c r="AA88" s="185">
        <f t="shared" ca="1" si="37"/>
        <v>33.171863096650533</v>
      </c>
      <c r="AB88" s="185">
        <f t="shared" ca="1" si="37"/>
        <v>33.81251362059843</v>
      </c>
      <c r="AC88" s="185">
        <f t="shared" ca="1" si="37"/>
        <v>34.644937223516806</v>
      </c>
      <c r="AD88" s="185">
        <f t="shared" ca="1" si="37"/>
        <v>35.570167306812458</v>
      </c>
      <c r="AE88" s="185">
        <f t="shared" ca="1" si="37"/>
        <v>36.503915598306946</v>
      </c>
      <c r="AF88" s="185">
        <f t="shared" ca="1" si="37"/>
        <v>37.451649911230696</v>
      </c>
      <c r="AG88" s="185">
        <f t="shared" ca="1" si="37"/>
        <v>38.616349126603687</v>
      </c>
      <c r="AH88" s="185">
        <f t="shared" ca="1" si="37"/>
        <v>39.668696663611207</v>
      </c>
      <c r="AI88" s="185">
        <f t="shared" ca="1" si="37"/>
        <v>40.736214015713642</v>
      </c>
      <c r="AJ88" s="185">
        <f t="shared" ca="1" si="37"/>
        <v>41.769499870532222</v>
      </c>
      <c r="AK88" s="185">
        <f t="shared" ca="1" si="37"/>
        <v>42.826354169269329</v>
      </c>
      <c r="AL88" s="185">
        <f t="shared" ca="1" si="37"/>
        <v>43.934586498429645</v>
      </c>
      <c r="AM88" s="185">
        <f t="shared" ca="1" si="37"/>
        <v>49.709095404319598</v>
      </c>
      <c r="AN88" s="185">
        <f t="shared" ca="1" si="37"/>
        <v>55.966413639142345</v>
      </c>
      <c r="AO88" s="185">
        <f t="shared" ca="1" si="37"/>
        <v>67.917772558366025</v>
      </c>
      <c r="AP88" s="185">
        <f t="shared" ca="1" si="35"/>
        <v>79.949599699078732</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217.52498454493437</v>
      </c>
      <c r="T91" s="5">
        <f t="shared" ca="1" si="40"/>
        <v>216.94089358423207</v>
      </c>
      <c r="U91" s="5">
        <f t="shared" ca="1" si="40"/>
        <v>216.57482825677272</v>
      </c>
      <c r="V91" s="5">
        <f t="shared" ca="1" si="40"/>
        <v>216.50067164862725</v>
      </c>
      <c r="W91" s="5">
        <f t="shared" ca="1" si="40"/>
        <v>216.27110432504307</v>
      </c>
      <c r="X91" s="5">
        <f t="shared" ca="1" si="40"/>
        <v>220.21864805430781</v>
      </c>
      <c r="Y91" s="5">
        <f t="shared" ca="1" si="40"/>
        <v>224.1761075309966</v>
      </c>
      <c r="Z91" s="5">
        <f t="shared" ca="1" si="40"/>
        <v>228.57997610366618</v>
      </c>
      <c r="AA91" s="5">
        <f t="shared" ca="1" si="40"/>
        <v>233.73674541583398</v>
      </c>
      <c r="AB91" s="5">
        <f ca="1">SUMIF($B$10:$B$22,$D91,AB$10:AB$22)*SUMIF($B$10:$B$22,$D91,AB$40:AB$53)</f>
        <v>254.5599002031355</v>
      </c>
      <c r="AC91" s="5">
        <f t="shared" ca="1" si="40"/>
        <v>244.11637200378888</v>
      </c>
      <c r="AD91" s="5">
        <f t="shared" ca="1" si="40"/>
        <v>250.63576067364573</v>
      </c>
      <c r="AE91" s="5">
        <f t="shared" ca="1" si="40"/>
        <v>257.21517064093081</v>
      </c>
      <c r="AF91" s="5">
        <f t="shared" ca="1" si="40"/>
        <v>263.89312940303836</v>
      </c>
      <c r="AG91" s="5">
        <f t="shared" ca="1" si="40"/>
        <v>272.09987387188147</v>
      </c>
      <c r="AH91" s="5">
        <f t="shared" ca="1" si="40"/>
        <v>279.51496200334503</v>
      </c>
      <c r="AI91" s="5">
        <f t="shared" ca="1" si="40"/>
        <v>287.03694021808531</v>
      </c>
      <c r="AJ91" s="5">
        <f t="shared" ca="1" si="40"/>
        <v>294.31771525582803</v>
      </c>
      <c r="AK91" s="5">
        <f t="shared" ca="1" si="40"/>
        <v>301.76455908988714</v>
      </c>
      <c r="AL91" s="5">
        <f t="shared" ca="1" si="40"/>
        <v>309.57342460424826</v>
      </c>
      <c r="AM91" s="5">
        <f t="shared" ca="1" si="40"/>
        <v>350.26197182587691</v>
      </c>
      <c r="AN91" s="5">
        <f t="shared" ca="1" si="40"/>
        <v>394.35250707791403</v>
      </c>
      <c r="AO91" s="5">
        <f t="shared" ca="1" si="40"/>
        <v>478.5645915465102</v>
      </c>
      <c r="AP91" s="5">
        <f t="shared" ca="1" si="40"/>
        <v>563.34367402017597</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12.934494714926089</v>
      </c>
      <c r="T112" s="5">
        <f t="shared" ca="1" si="46"/>
        <v>13.19829005616678</v>
      </c>
      <c r="U112" s="5">
        <f t="shared" ca="1" si="46"/>
        <v>13.496034208980783</v>
      </c>
      <c r="V112" s="5">
        <f t="shared" ca="1" si="46"/>
        <v>13.817323863833037</v>
      </c>
      <c r="W112" s="5">
        <f t="shared" ca="1" si="46"/>
        <v>14.157048666451152</v>
      </c>
      <c r="X112" s="5">
        <f t="shared" ca="1" si="46"/>
        <v>14.483318361750134</v>
      </c>
      <c r="Y112" s="5">
        <f t="shared" ca="1" si="46"/>
        <v>14.814030795204278</v>
      </c>
      <c r="Z112" s="5">
        <f t="shared" ca="1" si="46"/>
        <v>15.175435690212284</v>
      </c>
      <c r="AA112" s="5">
        <f t="shared" ca="1" si="46"/>
        <v>15.590387438308957</v>
      </c>
      <c r="AB112" s="5">
        <f ca="1">SUMIF($B$10:$B$22,$D112,AB$10:AB$22)*SUMIF($B$10:$B$22,$D112,AB$40:AB$53)</f>
        <v>15.914985935307293</v>
      </c>
      <c r="AC112" s="5">
        <f t="shared" ca="1" si="46"/>
        <v>16.354926916105637</v>
      </c>
      <c r="AD112" s="5">
        <f t="shared" ca="1" si="46"/>
        <v>16.839667125799188</v>
      </c>
      <c r="AE112" s="5">
        <f t="shared" ca="1" si="46"/>
        <v>17.28532194780065</v>
      </c>
      <c r="AF112" s="5">
        <f t="shared" ca="1" si="46"/>
        <v>17.751601914866445</v>
      </c>
      <c r="AG112" s="5">
        <f t="shared" ca="1" si="46"/>
        <v>18.319374412894163</v>
      </c>
      <c r="AH112" s="5">
        <f t="shared" ca="1" si="46"/>
        <v>18.746904782849999</v>
      </c>
      <c r="AI112" s="5">
        <f t="shared" ca="1" si="46"/>
        <v>19.188906790114647</v>
      </c>
      <c r="AJ112" s="5">
        <f t="shared" ca="1" si="46"/>
        <v>19.622434115965071</v>
      </c>
      <c r="AK112" s="5">
        <f t="shared" ca="1" si="46"/>
        <v>20.071312375696728</v>
      </c>
      <c r="AL112" s="5">
        <f t="shared" ca="1" si="46"/>
        <v>20.549589211641038</v>
      </c>
      <c r="AM112" s="5">
        <f t="shared" ca="1" si="46"/>
        <v>23.201478044191926</v>
      </c>
      <c r="AN112" s="5">
        <f t="shared" ca="1" si="46"/>
        <v>26.156893976631636</v>
      </c>
      <c r="AO112" s="5">
        <f t="shared" ca="1" si="46"/>
        <v>31.713610891640656</v>
      </c>
      <c r="AP112" s="5">
        <f t="shared" ca="1" si="46"/>
        <v>37.320915656631314</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57.460274675551815</v>
      </c>
      <c r="T133" s="3">
        <f t="shared" ca="1" si="52"/>
        <v>58.089592787566339</v>
      </c>
      <c r="U133" s="5">
        <f t="shared" ca="1" si="52"/>
        <v>58.751071541984068</v>
      </c>
      <c r="V133" s="5">
        <f t="shared" ca="1" si="52"/>
        <v>59.488135049959148</v>
      </c>
      <c r="W133" s="5">
        <f t="shared" ca="1" si="52"/>
        <v>60.217949146571847</v>
      </c>
      <c r="X133" s="5">
        <f t="shared" ca="1" si="52"/>
        <v>61.828285669583188</v>
      </c>
      <c r="Y133" s="5">
        <f t="shared" ca="1" si="52"/>
        <v>63.45990869087349</v>
      </c>
      <c r="Z133" s="5">
        <f t="shared" ca="1" si="52"/>
        <v>65.223740974566454</v>
      </c>
      <c r="AA133" s="5">
        <f t="shared" ca="1" si="52"/>
        <v>67.023934528678637</v>
      </c>
      <c r="AB133" s="5">
        <f ca="1">SUMIF($B$10:$B$22,$D133,AB$10:AB$22)*SUMIF($B$10:$B$22,$D133,AB$40:AB$53)</f>
        <v>68.599396809248773</v>
      </c>
      <c r="AC133" s="5">
        <f t="shared" ca="1" si="52"/>
        <v>70.426432832893113</v>
      </c>
      <c r="AD133" s="5">
        <f t="shared" ca="1" si="52"/>
        <v>72.337720056565772</v>
      </c>
      <c r="AE133" s="5">
        <f t="shared" ca="1" si="52"/>
        <v>74.245054802136565</v>
      </c>
      <c r="AF133" s="5">
        <f t="shared" ca="1" si="52"/>
        <v>76.11922776695242</v>
      </c>
      <c r="AG133" s="5">
        <f t="shared" ca="1" si="52"/>
        <v>78.167431761519637</v>
      </c>
      <c r="AH133" s="5">
        <f t="shared" ca="1" si="52"/>
        <v>80.161294575858804</v>
      </c>
      <c r="AI133" s="5">
        <f t="shared" ca="1" si="52"/>
        <v>82.235763763794935</v>
      </c>
      <c r="AJ133" s="5">
        <f t="shared" ca="1" si="52"/>
        <v>84.276722477688466</v>
      </c>
      <c r="AK133" s="5">
        <f t="shared" ca="1" si="52"/>
        <v>86.388987879569868</v>
      </c>
      <c r="AL133" s="5">
        <f t="shared" ca="1" si="52"/>
        <v>88.628676674493676</v>
      </c>
      <c r="AM133" s="5">
        <f t="shared" ca="1" si="52"/>
        <v>101.20050677887698</v>
      </c>
      <c r="AN133" s="5">
        <f t="shared" ca="1" si="52"/>
        <v>115.4394254511642</v>
      </c>
      <c r="AO133" s="5">
        <f t="shared" ca="1" si="52"/>
        <v>141.97232613318374</v>
      </c>
      <c r="AP133" s="5">
        <f t="shared" ca="1" si="52"/>
        <v>168.7830749098548</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0.81254945758559693</v>
      </c>
      <c r="T134" s="185">
        <f t="shared" ca="1" si="53"/>
        <v>0.821448685677588</v>
      </c>
      <c r="U134" s="185">
        <f t="shared" ca="1" si="53"/>
        <v>0.8308026994922002</v>
      </c>
      <c r="V134" s="185">
        <f t="shared" ca="1" si="53"/>
        <v>0.84122556219156885</v>
      </c>
      <c r="W134" s="185">
        <f t="shared" ca="1" si="53"/>
        <v>0.8515459104963653</v>
      </c>
      <c r="X134" s="185">
        <f t="shared" ca="1" si="53"/>
        <v>0.87431778333706145</v>
      </c>
      <c r="Y134" s="185">
        <f t="shared" ca="1" si="53"/>
        <v>0.89739066992557093</v>
      </c>
      <c r="Z134" s="185">
        <f t="shared" ca="1" si="53"/>
        <v>0.92233313623780511</v>
      </c>
      <c r="AA134" s="185">
        <f t="shared" ca="1" si="53"/>
        <v>0.94778978962490257</v>
      </c>
      <c r="AB134" s="185">
        <f t="shared" ref="AA134:AP149" ca="1" si="56">AB$133/AA$133*AA134</f>
        <v>0.97006850354947249</v>
      </c>
      <c r="AC134" s="185">
        <f t="shared" ca="1" si="56"/>
        <v>0.99590473803293222</v>
      </c>
      <c r="AD134" s="185">
        <f t="shared" ca="1" si="56"/>
        <v>1.0229323741807677</v>
      </c>
      <c r="AE134" s="185">
        <f t="shared" ca="1" si="56"/>
        <v>1.0499041180803339</v>
      </c>
      <c r="AF134" s="185">
        <f t="shared" ca="1" si="56"/>
        <v>1.076406919095148</v>
      </c>
      <c r="AG134" s="185">
        <f t="shared" ca="1" si="56"/>
        <v>1.1053707041485172</v>
      </c>
      <c r="AH134" s="185">
        <f t="shared" ca="1" si="56"/>
        <v>1.1335660470604561</v>
      </c>
      <c r="AI134" s="185">
        <f t="shared" ca="1" si="56"/>
        <v>1.1629012499106564</v>
      </c>
      <c r="AJ134" s="185">
        <f t="shared" ca="1" si="56"/>
        <v>1.1917625789817894</v>
      </c>
      <c r="AK134" s="185">
        <f t="shared" ca="1" si="56"/>
        <v>1.2216322605359886</v>
      </c>
      <c r="AL134" s="185">
        <f t="shared" ca="1" si="56"/>
        <v>1.2533038445260003</v>
      </c>
      <c r="AM134" s="185">
        <f t="shared" ca="1" si="56"/>
        <v>1.4310829064928117</v>
      </c>
      <c r="AN134" s="185">
        <f t="shared" ca="1" si="56"/>
        <v>1.632436375634774</v>
      </c>
      <c r="AO134" s="185">
        <f t="shared" ca="1" si="56"/>
        <v>2.0076398388810177</v>
      </c>
      <c r="AP134" s="185">
        <f t="shared" ca="1" si="56"/>
        <v>2.3867723699897994</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0.30470604659459888</v>
      </c>
      <c r="T135" s="185">
        <f t="shared" ca="1" si="57"/>
        <v>0.30804325712909553</v>
      </c>
      <c r="U135" s="185">
        <f t="shared" ca="1" si="57"/>
        <v>0.3115510123095751</v>
      </c>
      <c r="V135" s="185">
        <f t="shared" ca="1" si="57"/>
        <v>0.31545958582183836</v>
      </c>
      <c r="W135" s="185">
        <f t="shared" ca="1" si="57"/>
        <v>0.319329716436137</v>
      </c>
      <c r="X135" s="185">
        <f t="shared" ca="1" si="57"/>
        <v>0.3278691687513981</v>
      </c>
      <c r="Y135" s="185">
        <f t="shared" ca="1" si="57"/>
        <v>0.33652150122208913</v>
      </c>
      <c r="Z135" s="185">
        <f t="shared" ca="1" si="57"/>
        <v>0.34587492608917697</v>
      </c>
      <c r="AA135" s="185">
        <f t="shared" ca="1" si="56"/>
        <v>0.35542117110933852</v>
      </c>
      <c r="AB135" s="185">
        <f t="shared" ca="1" si="56"/>
        <v>0.36377568883105221</v>
      </c>
      <c r="AC135" s="185">
        <f t="shared" ca="1" si="56"/>
        <v>0.37346427676234961</v>
      </c>
      <c r="AD135" s="185">
        <f t="shared" ca="1" si="56"/>
        <v>0.38359964031778787</v>
      </c>
      <c r="AE135" s="185">
        <f t="shared" ca="1" si="56"/>
        <v>0.39371404428012519</v>
      </c>
      <c r="AF135" s="185">
        <f t="shared" ca="1" si="56"/>
        <v>0.40365259466068049</v>
      </c>
      <c r="AG135" s="185">
        <f t="shared" ca="1" si="56"/>
        <v>0.41451401405569399</v>
      </c>
      <c r="AH135" s="185">
        <f t="shared" ca="1" si="56"/>
        <v>0.42508726764767102</v>
      </c>
      <c r="AI135" s="185">
        <f t="shared" ca="1" si="56"/>
        <v>0.43608796871649608</v>
      </c>
      <c r="AJ135" s="185">
        <f t="shared" ca="1" si="56"/>
        <v>0.44691096711817091</v>
      </c>
      <c r="AK135" s="185">
        <f t="shared" ca="1" si="56"/>
        <v>0.45811209770099565</v>
      </c>
      <c r="AL135" s="185">
        <f t="shared" ca="1" si="56"/>
        <v>0.46998894169725003</v>
      </c>
      <c r="AM135" s="185">
        <f t="shared" ca="1" si="56"/>
        <v>0.53665608993480429</v>
      </c>
      <c r="AN135" s="185">
        <f t="shared" ca="1" si="56"/>
        <v>0.61216364086304009</v>
      </c>
      <c r="AO135" s="185">
        <f t="shared" ca="1" si="56"/>
        <v>0.75286493958038148</v>
      </c>
      <c r="AP135" s="185">
        <f t="shared" ca="1" si="56"/>
        <v>0.89503963874617454</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0.48752967455135815</v>
      </c>
      <c r="T136" s="185">
        <f t="shared" ca="1" si="57"/>
        <v>0.49286921140655277</v>
      </c>
      <c r="U136" s="185">
        <f t="shared" ca="1" si="57"/>
        <v>0.49848161969532012</v>
      </c>
      <c r="V136" s="185">
        <f t="shared" ca="1" si="57"/>
        <v>0.50473533731494136</v>
      </c>
      <c r="W136" s="185">
        <f t="shared" ca="1" si="57"/>
        <v>0.51092754629781922</v>
      </c>
      <c r="X136" s="185">
        <f t="shared" ca="1" si="57"/>
        <v>0.52459067000223691</v>
      </c>
      <c r="Y136" s="185">
        <f t="shared" ca="1" si="57"/>
        <v>0.53843440195534265</v>
      </c>
      <c r="Z136" s="185">
        <f t="shared" ca="1" si="57"/>
        <v>0.55339988174268318</v>
      </c>
      <c r="AA136" s="185">
        <f t="shared" ca="1" si="56"/>
        <v>0.56867387377494172</v>
      </c>
      <c r="AB136" s="185">
        <f t="shared" ca="1" si="56"/>
        <v>0.58204110212968363</v>
      </c>
      <c r="AC136" s="185">
        <f t="shared" ca="1" si="56"/>
        <v>0.59754284281975945</v>
      </c>
      <c r="AD136" s="185">
        <f t="shared" ca="1" si="56"/>
        <v>0.61375942450846066</v>
      </c>
      <c r="AE136" s="185">
        <f t="shared" ca="1" si="56"/>
        <v>0.62994247084820032</v>
      </c>
      <c r="AF136" s="185">
        <f t="shared" ca="1" si="56"/>
        <v>0.64584415145708884</v>
      </c>
      <c r="AG136" s="185">
        <f t="shared" ca="1" si="56"/>
        <v>0.66322242248911045</v>
      </c>
      <c r="AH136" s="185">
        <f t="shared" ca="1" si="56"/>
        <v>0.68013962823627372</v>
      </c>
      <c r="AI136" s="185">
        <f t="shared" ca="1" si="56"/>
        <v>0.6977407499463939</v>
      </c>
      <c r="AJ136" s="185">
        <f t="shared" ca="1" si="56"/>
        <v>0.71505754738907368</v>
      </c>
      <c r="AK136" s="185">
        <f t="shared" ca="1" si="56"/>
        <v>0.73297935632159328</v>
      </c>
      <c r="AL136" s="185">
        <f t="shared" ca="1" si="56"/>
        <v>0.75198230671560029</v>
      </c>
      <c r="AM136" s="185">
        <f t="shared" ca="1" si="56"/>
        <v>0.85864974389568716</v>
      </c>
      <c r="AN136" s="185">
        <f t="shared" ca="1" si="56"/>
        <v>0.97946182538086446</v>
      </c>
      <c r="AO136" s="185">
        <f t="shared" ca="1" si="56"/>
        <v>1.2045839033286108</v>
      </c>
      <c r="AP136" s="185">
        <f t="shared" ca="1" si="56"/>
        <v>1.4320634219938797</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4.0627472879279853</v>
      </c>
      <c r="T137" s="185">
        <f t="shared" ca="1" si="57"/>
        <v>4.1072434283879407</v>
      </c>
      <c r="U137" s="185">
        <f t="shared" ca="1" si="57"/>
        <v>4.1540134974610021</v>
      </c>
      <c r="V137" s="185">
        <f t="shared" ca="1" si="57"/>
        <v>4.2061278109578453</v>
      </c>
      <c r="W137" s="185">
        <f t="shared" ca="1" si="57"/>
        <v>4.2577295524818277</v>
      </c>
      <c r="X137" s="185">
        <f t="shared" ca="1" si="57"/>
        <v>4.371588916685309</v>
      </c>
      <c r="Y137" s="185">
        <f t="shared" ca="1" si="57"/>
        <v>4.4869533496278562</v>
      </c>
      <c r="Z137" s="185">
        <f t="shared" ca="1" si="57"/>
        <v>4.6116656811890273</v>
      </c>
      <c r="AA137" s="185">
        <f t="shared" ca="1" si="56"/>
        <v>4.7389489481245146</v>
      </c>
      <c r="AB137" s="185">
        <f t="shared" ca="1" si="56"/>
        <v>4.8503425177473645</v>
      </c>
      <c r="AC137" s="185">
        <f t="shared" ca="1" si="56"/>
        <v>4.9795236901646627</v>
      </c>
      <c r="AD137" s="185">
        <f t="shared" ca="1" si="56"/>
        <v>5.1146618709038396</v>
      </c>
      <c r="AE137" s="185">
        <f t="shared" ca="1" si="56"/>
        <v>5.2495205904016702</v>
      </c>
      <c r="AF137" s="185">
        <f t="shared" ca="1" si="56"/>
        <v>5.3820345954757407</v>
      </c>
      <c r="AG137" s="185">
        <f t="shared" ca="1" si="56"/>
        <v>5.5268535207425877</v>
      </c>
      <c r="AH137" s="185">
        <f t="shared" ca="1" si="56"/>
        <v>5.667830235302282</v>
      </c>
      <c r="AI137" s="185">
        <f t="shared" ca="1" si="56"/>
        <v>5.8145062495532835</v>
      </c>
      <c r="AJ137" s="185">
        <f t="shared" ca="1" si="56"/>
        <v>5.9588128949089487</v>
      </c>
      <c r="AK137" s="185">
        <f t="shared" ca="1" si="56"/>
        <v>6.1081613026799451</v>
      </c>
      <c r="AL137" s="185">
        <f t="shared" ca="1" si="56"/>
        <v>6.266519222630003</v>
      </c>
      <c r="AM137" s="185">
        <f t="shared" ca="1" si="56"/>
        <v>7.1554145324640599</v>
      </c>
      <c r="AN137" s="185">
        <f t="shared" ca="1" si="56"/>
        <v>8.1621818781738718</v>
      </c>
      <c r="AO137" s="185">
        <f t="shared" ca="1" si="56"/>
        <v>10.038199194405092</v>
      </c>
      <c r="AP137" s="185">
        <f t="shared" ca="1" si="56"/>
        <v>11.933861849949</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0.7312945118270372</v>
      </c>
      <c r="T138" s="185">
        <f t="shared" ca="1" si="57"/>
        <v>0.73930381710982918</v>
      </c>
      <c r="U138" s="185">
        <f t="shared" ca="1" si="57"/>
        <v>0.74772242954298018</v>
      </c>
      <c r="V138" s="185">
        <f t="shared" ca="1" si="57"/>
        <v>0.75710300597241198</v>
      </c>
      <c r="W138" s="185">
        <f t="shared" ca="1" si="57"/>
        <v>0.76639131944672878</v>
      </c>
      <c r="X138" s="185">
        <f t="shared" ca="1" si="57"/>
        <v>0.78688600500335537</v>
      </c>
      <c r="Y138" s="185">
        <f t="shared" ca="1" si="57"/>
        <v>0.80765160293301386</v>
      </c>
      <c r="Z138" s="185">
        <f t="shared" ca="1" si="57"/>
        <v>0.83009982261402471</v>
      </c>
      <c r="AA138" s="185">
        <f t="shared" ca="1" si="56"/>
        <v>0.85301081066241247</v>
      </c>
      <c r="AB138" s="185">
        <f t="shared" ca="1" si="56"/>
        <v>0.87306165319452533</v>
      </c>
      <c r="AC138" s="185">
        <f t="shared" ca="1" si="56"/>
        <v>0.89631426422963911</v>
      </c>
      <c r="AD138" s="185">
        <f t="shared" ca="1" si="56"/>
        <v>0.92063913676269094</v>
      </c>
      <c r="AE138" s="185">
        <f t="shared" ca="1" si="56"/>
        <v>0.94491370627230054</v>
      </c>
      <c r="AF138" s="185">
        <f t="shared" ca="1" si="56"/>
        <v>0.96876622718563321</v>
      </c>
      <c r="AG138" s="185">
        <f t="shared" ca="1" si="56"/>
        <v>0.99483363373366562</v>
      </c>
      <c r="AH138" s="185">
        <f t="shared" ca="1" si="56"/>
        <v>1.0202094423544106</v>
      </c>
      <c r="AI138" s="185">
        <f t="shared" ca="1" si="56"/>
        <v>1.0466111249195909</v>
      </c>
      <c r="AJ138" s="185">
        <f t="shared" ca="1" si="56"/>
        <v>1.0725863210836106</v>
      </c>
      <c r="AK138" s="185">
        <f t="shared" ca="1" si="56"/>
        <v>1.0994690344823901</v>
      </c>
      <c r="AL138" s="185">
        <f t="shared" ca="1" si="56"/>
        <v>1.1279734600734006</v>
      </c>
      <c r="AM138" s="185">
        <f t="shared" ca="1" si="56"/>
        <v>1.287974615843531</v>
      </c>
      <c r="AN138" s="185">
        <f t="shared" ca="1" si="56"/>
        <v>1.469192738071297</v>
      </c>
      <c r="AO138" s="185">
        <f t="shared" ca="1" si="56"/>
        <v>1.8068758549929165</v>
      </c>
      <c r="AP138" s="185">
        <f t="shared" ca="1" si="56"/>
        <v>2.1480951329908198</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11.375692406198358</v>
      </c>
      <c r="T139" s="185">
        <f t="shared" ca="1" si="57"/>
        <v>11.500281599486232</v>
      </c>
      <c r="U139" s="185">
        <f t="shared" ca="1" si="57"/>
        <v>11.631237792890804</v>
      </c>
      <c r="V139" s="185">
        <f t="shared" ca="1" si="57"/>
        <v>11.777157870681965</v>
      </c>
      <c r="W139" s="185">
        <f t="shared" ca="1" si="57"/>
        <v>11.921642746949114</v>
      </c>
      <c r="X139" s="185">
        <f t="shared" ca="1" si="57"/>
        <v>12.240448966718862</v>
      </c>
      <c r="Y139" s="185">
        <f t="shared" ca="1" si="57"/>
        <v>12.563469378957995</v>
      </c>
      <c r="Z139" s="185">
        <f t="shared" ca="1" si="57"/>
        <v>12.912663907329275</v>
      </c>
      <c r="AA139" s="185">
        <f t="shared" ca="1" si="56"/>
        <v>13.26905705474864</v>
      </c>
      <c r="AB139" s="185">
        <f t="shared" ca="1" si="56"/>
        <v>13.580959049692618</v>
      </c>
      <c r="AC139" s="185">
        <f t="shared" ca="1" si="56"/>
        <v>13.942666332461053</v>
      </c>
      <c r="AD139" s="185">
        <f t="shared" ca="1" si="56"/>
        <v>14.32105323853075</v>
      </c>
      <c r="AE139" s="185">
        <f t="shared" ca="1" si="56"/>
        <v>14.698657653124677</v>
      </c>
      <c r="AF139" s="185">
        <f t="shared" ca="1" si="56"/>
        <v>15.069696867332075</v>
      </c>
      <c r="AG139" s="185">
        <f t="shared" ca="1" si="56"/>
        <v>15.475189858079245</v>
      </c>
      <c r="AH139" s="185">
        <f t="shared" ca="1" si="56"/>
        <v>15.869924658846388</v>
      </c>
      <c r="AI139" s="185">
        <f t="shared" ca="1" si="56"/>
        <v>16.280617498749191</v>
      </c>
      <c r="AJ139" s="185">
        <f t="shared" ca="1" si="56"/>
        <v>16.684676105745051</v>
      </c>
      <c r="AK139" s="185">
        <f t="shared" ca="1" si="56"/>
        <v>17.10285164750384</v>
      </c>
      <c r="AL139" s="185">
        <f t="shared" ca="1" si="56"/>
        <v>17.546253823364005</v>
      </c>
      <c r="AM139" s="185">
        <f t="shared" ca="1" si="56"/>
        <v>20.035160690899364</v>
      </c>
      <c r="AN139" s="185">
        <f t="shared" ca="1" si="56"/>
        <v>22.854109258886837</v>
      </c>
      <c r="AO139" s="185">
        <f t="shared" ca="1" si="56"/>
        <v>28.106957744334249</v>
      </c>
      <c r="AP139" s="185">
        <f t="shared" ca="1" si="56"/>
        <v>33.414813179857191</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2.6001582642739107</v>
      </c>
      <c r="T140" s="185">
        <f t="shared" ca="1" si="57"/>
        <v>2.6286357941682819</v>
      </c>
      <c r="U140" s="185">
        <f t="shared" ca="1" si="57"/>
        <v>2.6585686383750411</v>
      </c>
      <c r="V140" s="185">
        <f t="shared" ca="1" si="57"/>
        <v>2.6919217990130209</v>
      </c>
      <c r="W140" s="185">
        <f t="shared" ca="1" si="57"/>
        <v>2.7249469135883695</v>
      </c>
      <c r="X140" s="185">
        <f t="shared" ca="1" si="57"/>
        <v>2.7978169066785972</v>
      </c>
      <c r="Y140" s="185">
        <f t="shared" ca="1" si="57"/>
        <v>2.8716501437618276</v>
      </c>
      <c r="Z140" s="185">
        <f t="shared" ca="1" si="57"/>
        <v>2.9514660359609772</v>
      </c>
      <c r="AA140" s="185">
        <f t="shared" ca="1" si="56"/>
        <v>3.032927326799689</v>
      </c>
      <c r="AB140" s="185">
        <f t="shared" ca="1" si="56"/>
        <v>3.1042192113583127</v>
      </c>
      <c r="AC140" s="185">
        <f t="shared" ca="1" si="56"/>
        <v>3.1868951617053836</v>
      </c>
      <c r="AD140" s="185">
        <f t="shared" ca="1" si="56"/>
        <v>3.2733835973784569</v>
      </c>
      <c r="AE140" s="185">
        <f t="shared" ca="1" si="56"/>
        <v>3.3596931778570687</v>
      </c>
      <c r="AF140" s="185">
        <f t="shared" ca="1" si="56"/>
        <v>3.4445021411044738</v>
      </c>
      <c r="AG140" s="185">
        <f t="shared" ca="1" si="56"/>
        <v>3.5371862532752556</v>
      </c>
      <c r="AH140" s="185">
        <f t="shared" ca="1" si="56"/>
        <v>3.6274113505934595</v>
      </c>
      <c r="AI140" s="185">
        <f t="shared" ca="1" si="56"/>
        <v>3.7212839997141001</v>
      </c>
      <c r="AJ140" s="185">
        <f t="shared" ca="1" si="56"/>
        <v>3.8136402527417257</v>
      </c>
      <c r="AK140" s="185">
        <f t="shared" ca="1" si="56"/>
        <v>3.9092232337151636</v>
      </c>
      <c r="AL140" s="185">
        <f t="shared" ca="1" si="56"/>
        <v>4.010572302483201</v>
      </c>
      <c r="AM140" s="185">
        <f t="shared" ca="1" si="56"/>
        <v>4.5794653007769979</v>
      </c>
      <c r="AN140" s="185">
        <f t="shared" ca="1" si="56"/>
        <v>5.2237964020312768</v>
      </c>
      <c r="AO140" s="185">
        <f t="shared" ca="1" si="56"/>
        <v>6.4244474844192574</v>
      </c>
      <c r="AP140" s="185">
        <f t="shared" ca="1" si="56"/>
        <v>7.6376715839673581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6.5003956606847755</v>
      </c>
      <c r="T141" s="185">
        <f t="shared" ca="1" si="57"/>
        <v>6.571589485420704</v>
      </c>
      <c r="U141" s="185">
        <f t="shared" ca="1" si="57"/>
        <v>6.6464215959376016</v>
      </c>
      <c r="V141" s="185">
        <f t="shared" ca="1" si="57"/>
        <v>6.7298044975325508</v>
      </c>
      <c r="W141" s="185">
        <f t="shared" ca="1" si="57"/>
        <v>6.8123672839709224</v>
      </c>
      <c r="X141" s="185">
        <f t="shared" ca="1" si="57"/>
        <v>6.9945422666964916</v>
      </c>
      <c r="Y141" s="185">
        <f t="shared" ca="1" si="57"/>
        <v>7.1791253594045674</v>
      </c>
      <c r="Z141" s="185">
        <f t="shared" ca="1" si="57"/>
        <v>7.3786650899024409</v>
      </c>
      <c r="AA141" s="185">
        <f t="shared" ca="1" si="56"/>
        <v>7.5823183169992205</v>
      </c>
      <c r="AB141" s="185">
        <f t="shared" ca="1" si="56"/>
        <v>7.76054802839578</v>
      </c>
      <c r="AC141" s="185">
        <f t="shared" ca="1" si="56"/>
        <v>7.9672379042634578</v>
      </c>
      <c r="AD141" s="185">
        <f t="shared" ca="1" si="56"/>
        <v>8.1834589934461412</v>
      </c>
      <c r="AE141" s="185">
        <f t="shared" ca="1" si="56"/>
        <v>8.3992329446426712</v>
      </c>
      <c r="AF141" s="185">
        <f t="shared" ca="1" si="56"/>
        <v>8.6112553527611837</v>
      </c>
      <c r="AG141" s="185">
        <f t="shared" ca="1" si="56"/>
        <v>8.8429656331881379</v>
      </c>
      <c r="AH141" s="185">
        <f t="shared" ca="1" si="56"/>
        <v>9.0685283764836484</v>
      </c>
      <c r="AI141" s="185">
        <f t="shared" ca="1" si="56"/>
        <v>9.3032099992852508</v>
      </c>
      <c r="AJ141" s="185">
        <f t="shared" ca="1" si="56"/>
        <v>9.5341006318543151</v>
      </c>
      <c r="AK141" s="185">
        <f t="shared" ca="1" si="56"/>
        <v>9.7730580842879089</v>
      </c>
      <c r="AL141" s="185">
        <f t="shared" ca="1" si="56"/>
        <v>10.026430756208002</v>
      </c>
      <c r="AM141" s="185">
        <f t="shared" ca="1" si="56"/>
        <v>11.448663251942493</v>
      </c>
      <c r="AN141" s="185">
        <f t="shared" ca="1" si="56"/>
        <v>13.059491005078192</v>
      </c>
      <c r="AO141" s="185">
        <f t="shared" ca="1" si="56"/>
        <v>16.061118711048142</v>
      </c>
      <c r="AP141" s="185">
        <f t="shared" ca="1" si="56"/>
        <v>19.094178959918395</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2.4701503510602154</v>
      </c>
      <c r="T142" s="185">
        <f t="shared" ca="1" si="57"/>
        <v>2.497204004459868</v>
      </c>
      <c r="U142" s="185">
        <f t="shared" ca="1" si="57"/>
        <v>2.5256402064562891</v>
      </c>
      <c r="V142" s="185">
        <f t="shared" ca="1" si="57"/>
        <v>2.5573257090623698</v>
      </c>
      <c r="W142" s="185">
        <f t="shared" ca="1" si="57"/>
        <v>2.5886995679089506</v>
      </c>
      <c r="X142" s="185">
        <f t="shared" ca="1" si="57"/>
        <v>2.6579260613446669</v>
      </c>
      <c r="Y142" s="185">
        <f t="shared" ca="1" si="57"/>
        <v>2.7280676365737357</v>
      </c>
      <c r="Z142" s="185">
        <f t="shared" ca="1" si="57"/>
        <v>2.8038927341629276</v>
      </c>
      <c r="AA142" s="185">
        <f t="shared" ca="1" si="56"/>
        <v>2.8812809604597041</v>
      </c>
      <c r="AB142" s="185">
        <f t="shared" ca="1" si="56"/>
        <v>2.9490082507903965</v>
      </c>
      <c r="AC142" s="185">
        <f t="shared" ca="1" si="56"/>
        <v>3.027550403620114</v>
      </c>
      <c r="AD142" s="185">
        <f t="shared" ca="1" si="56"/>
        <v>3.1097144175095335</v>
      </c>
      <c r="AE142" s="185">
        <f t="shared" ca="1" si="56"/>
        <v>3.1917085189642145</v>
      </c>
      <c r="AF142" s="185">
        <f t="shared" ca="1" si="56"/>
        <v>3.2722770340492495</v>
      </c>
      <c r="AG142" s="185">
        <f t="shared" ca="1" si="56"/>
        <v>3.3603269406114924</v>
      </c>
      <c r="AH142" s="185">
        <f t="shared" ca="1" si="56"/>
        <v>3.4460407830637863</v>
      </c>
      <c r="AI142" s="185">
        <f t="shared" ca="1" si="56"/>
        <v>3.5352197997283947</v>
      </c>
      <c r="AJ142" s="185">
        <f t="shared" ca="1" si="56"/>
        <v>3.622958240104639</v>
      </c>
      <c r="AK142" s="185">
        <f t="shared" ca="1" si="56"/>
        <v>3.7137620720294047</v>
      </c>
      <c r="AL142" s="185">
        <f t="shared" ca="1" si="56"/>
        <v>3.8100436873590402</v>
      </c>
      <c r="AM142" s="185">
        <f t="shared" ca="1" si="56"/>
        <v>4.3504920357381467</v>
      </c>
      <c r="AN142" s="185">
        <f t="shared" ca="1" si="56"/>
        <v>4.9626065819297116</v>
      </c>
      <c r="AO142" s="185">
        <f t="shared" ca="1" si="56"/>
        <v>6.1032251101982924</v>
      </c>
      <c r="AP142" s="185">
        <f t="shared" ca="1" si="56"/>
        <v>7.2557880047689878</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19.307168400000002</v>
      </c>
      <c r="N144" s="192">
        <f t="shared" ref="N144" si="60">O144</f>
        <v>19.307168400000002</v>
      </c>
      <c r="O144" s="192">
        <f>INDEX('[4]TS BYDem'!$O$10:$O$203,MATCH(D144,'[4]TS BYDem'!$D$10:$D$203,0))</f>
        <v>19.307168400000002</v>
      </c>
      <c r="P144" s="185">
        <f t="shared" ca="1" si="57"/>
        <v>19.525808872601448</v>
      </c>
      <c r="Q144" s="185">
        <f t="shared" ca="1" si="57"/>
        <v>19.484645079920313</v>
      </c>
      <c r="R144" s="185">
        <f t="shared" ca="1" si="57"/>
        <v>17.959897710034607</v>
      </c>
      <c r="S144" s="185">
        <f t="shared" ca="1" si="57"/>
        <v>19.387564214308036</v>
      </c>
      <c r="T144" s="185">
        <f t="shared" ca="1" si="57"/>
        <v>19.599901265893692</v>
      </c>
      <c r="U144" s="185">
        <f t="shared" ca="1" si="57"/>
        <v>19.823089579908675</v>
      </c>
      <c r="V144" s="185">
        <f t="shared" ca="1" si="57"/>
        <v>20.071780804786687</v>
      </c>
      <c r="W144" s="185">
        <f t="shared" ca="1" si="57"/>
        <v>20.318026019284524</v>
      </c>
      <c r="X144" s="185">
        <f t="shared" ca="1" si="57"/>
        <v>20.861366665023059</v>
      </c>
      <c r="Y144" s="185">
        <f t="shared" ca="1" si="57"/>
        <v>21.411889548483419</v>
      </c>
      <c r="Z144" s="185">
        <f t="shared" ca="1" si="57"/>
        <v>22.007020912829589</v>
      </c>
      <c r="AA144" s="185">
        <f t="shared" ca="1" si="56"/>
        <v>22.614420865677065</v>
      </c>
      <c r="AB144" s="185">
        <f t="shared" ca="1" si="56"/>
        <v>23.145994658253617</v>
      </c>
      <c r="AC144" s="185">
        <f t="shared" ca="1" si="56"/>
        <v>23.76245147873119</v>
      </c>
      <c r="AD144" s="185">
        <f t="shared" ca="1" si="56"/>
        <v>24.407335339627636</v>
      </c>
      <c r="AE144" s="185">
        <f t="shared" ca="1" si="56"/>
        <v>25.050885602252265</v>
      </c>
      <c r="AF144" s="185">
        <f t="shared" ca="1" si="56"/>
        <v>25.6832468102217</v>
      </c>
      <c r="AG144" s="185">
        <f t="shared" ca="1" si="56"/>
        <v>26.374327503672852</v>
      </c>
      <c r="AH144" s="185">
        <f t="shared" ca="1" si="56"/>
        <v>27.047073040755514</v>
      </c>
      <c r="AI144" s="185">
        <f t="shared" ca="1" si="56"/>
        <v>27.747015824162141</v>
      </c>
      <c r="AJ144" s="185">
        <f t="shared" ca="1" si="56"/>
        <v>28.435651900961098</v>
      </c>
      <c r="AK144" s="185">
        <f t="shared" ca="1" si="56"/>
        <v>29.148347434490471</v>
      </c>
      <c r="AL144" s="185">
        <f t="shared" ca="1" si="56"/>
        <v>29.90403665764218</v>
      </c>
      <c r="AM144" s="185">
        <f t="shared" ca="1" si="56"/>
        <v>34.145874428456167</v>
      </c>
      <c r="AN144" s="185">
        <f t="shared" ca="1" si="56"/>
        <v>38.95020144673154</v>
      </c>
      <c r="AO144" s="185">
        <f t="shared" ca="1" si="56"/>
        <v>47.902618027910556</v>
      </c>
      <c r="AP144" s="185">
        <f t="shared" ca="1" si="56"/>
        <v>56.948782817000101</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29.690976038522702</v>
      </c>
      <c r="T145" s="185">
        <f t="shared" ca="1" si="57"/>
        <v>30.016158420436753</v>
      </c>
      <c r="U145" s="185">
        <f t="shared" ca="1" si="57"/>
        <v>30.357958907091319</v>
      </c>
      <c r="V145" s="185">
        <f t="shared" ca="1" si="57"/>
        <v>30.738815682972149</v>
      </c>
      <c r="W145" s="185">
        <f t="shared" ca="1" si="57"/>
        <v>31.115926530030514</v>
      </c>
      <c r="X145" s="185">
        <f t="shared" ca="1" si="57"/>
        <v>31.948022502224518</v>
      </c>
      <c r="Y145" s="185">
        <f t="shared" ca="1" si="57"/>
        <v>32.791117671932163</v>
      </c>
      <c r="Z145" s="185">
        <f t="shared" ca="1" si="57"/>
        <v>33.70252824848798</v>
      </c>
      <c r="AA145" s="185">
        <f t="shared" ca="1" si="56"/>
        <v>34.632727485815842</v>
      </c>
      <c r="AB145" s="185">
        <f t="shared" ca="1" si="56"/>
        <v>35.446803176997783</v>
      </c>
      <c r="AC145" s="185">
        <f t="shared" ca="1" si="56"/>
        <v>36.390872503255679</v>
      </c>
      <c r="AD145" s="185">
        <f t="shared" ca="1" si="56"/>
        <v>37.378476260481442</v>
      </c>
      <c r="AE145" s="185">
        <f t="shared" ca="1" si="56"/>
        <v>38.364037686143739</v>
      </c>
      <c r="AF145" s="185">
        <f t="shared" ca="1" si="56"/>
        <v>39.332463697063432</v>
      </c>
      <c r="AG145" s="185">
        <f t="shared" ca="1" si="56"/>
        <v>40.390815333356194</v>
      </c>
      <c r="AH145" s="185">
        <f t="shared" ca="1" si="56"/>
        <v>41.421087697679468</v>
      </c>
      <c r="AI145" s="185">
        <f t="shared" ca="1" si="56"/>
        <v>42.493011131729318</v>
      </c>
      <c r="AJ145" s="185">
        <f t="shared" ca="1" si="56"/>
        <v>43.547618973616473</v>
      </c>
      <c r="AK145" s="185">
        <f t="shared" ca="1" si="56"/>
        <v>44.639072535027054</v>
      </c>
      <c r="AL145" s="185">
        <f t="shared" ca="1" si="56"/>
        <v>45.796368540298751</v>
      </c>
      <c r="AM145" s="185">
        <f t="shared" ca="1" si="56"/>
        <v>52.292507107287562</v>
      </c>
      <c r="AN145" s="185">
        <f t="shared" ca="1" si="56"/>
        <v>59.650066664747037</v>
      </c>
      <c r="AO145" s="185">
        <f t="shared" ca="1" si="56"/>
        <v>73.360194624116716</v>
      </c>
      <c r="AP145" s="185">
        <f t="shared" ca="1" si="56"/>
        <v>87.213892748565286</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29.690976038522702</v>
      </c>
      <c r="T146" s="185">
        <f t="shared" ca="1" si="57"/>
        <v>30.016158420436753</v>
      </c>
      <c r="U146" s="185">
        <f t="shared" ca="1" si="57"/>
        <v>30.357958907091319</v>
      </c>
      <c r="V146" s="185">
        <f t="shared" ca="1" si="57"/>
        <v>30.738815682972149</v>
      </c>
      <c r="W146" s="185">
        <f t="shared" ca="1" si="57"/>
        <v>31.115926530030514</v>
      </c>
      <c r="X146" s="185">
        <f t="shared" ca="1" si="57"/>
        <v>31.948022502224518</v>
      </c>
      <c r="Y146" s="185">
        <f t="shared" ca="1" si="57"/>
        <v>32.791117671932163</v>
      </c>
      <c r="Z146" s="185">
        <f t="shared" ca="1" si="57"/>
        <v>33.70252824848798</v>
      </c>
      <c r="AA146" s="185">
        <f t="shared" ca="1" si="56"/>
        <v>34.632727485815842</v>
      </c>
      <c r="AB146" s="185">
        <f t="shared" ca="1" si="56"/>
        <v>35.446803176997783</v>
      </c>
      <c r="AC146" s="185">
        <f t="shared" ca="1" si="56"/>
        <v>36.390872503255679</v>
      </c>
      <c r="AD146" s="185">
        <f t="shared" ca="1" si="56"/>
        <v>37.378476260481442</v>
      </c>
      <c r="AE146" s="185">
        <f t="shared" ca="1" si="56"/>
        <v>38.364037686143739</v>
      </c>
      <c r="AF146" s="185">
        <f t="shared" ca="1" si="56"/>
        <v>39.332463697063432</v>
      </c>
      <c r="AG146" s="185">
        <f t="shared" ca="1" si="56"/>
        <v>40.390815333356194</v>
      </c>
      <c r="AH146" s="185">
        <f t="shared" ca="1" si="56"/>
        <v>41.421087697679468</v>
      </c>
      <c r="AI146" s="185">
        <f t="shared" ca="1" si="56"/>
        <v>42.493011131729318</v>
      </c>
      <c r="AJ146" s="185">
        <f t="shared" ca="1" si="56"/>
        <v>43.547618973616473</v>
      </c>
      <c r="AK146" s="185">
        <f t="shared" ca="1" si="56"/>
        <v>44.639072535027054</v>
      </c>
      <c r="AL146" s="185">
        <f t="shared" ca="1" si="56"/>
        <v>45.796368540298751</v>
      </c>
      <c r="AM146" s="185">
        <f t="shared" ca="1" si="56"/>
        <v>52.292507107287562</v>
      </c>
      <c r="AN146" s="185">
        <f t="shared" ca="1" si="56"/>
        <v>59.650066664747037</v>
      </c>
      <c r="AO146" s="185">
        <f t="shared" ca="1" si="56"/>
        <v>73.360194624116716</v>
      </c>
      <c r="AP146" s="185">
        <f t="shared" ca="1" si="56"/>
        <v>87.213892748565286</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29.690976038522702</v>
      </c>
      <c r="T147" s="185">
        <f t="shared" ca="1" si="57"/>
        <v>30.016158420436753</v>
      </c>
      <c r="U147" s="185">
        <f t="shared" ca="1" si="57"/>
        <v>30.357958907091319</v>
      </c>
      <c r="V147" s="185">
        <f t="shared" ca="1" si="57"/>
        <v>30.738815682972149</v>
      </c>
      <c r="W147" s="185">
        <f t="shared" ca="1" si="57"/>
        <v>31.115926530030514</v>
      </c>
      <c r="X147" s="185">
        <f t="shared" ca="1" si="57"/>
        <v>31.948022502224518</v>
      </c>
      <c r="Y147" s="185">
        <f t="shared" ca="1" si="57"/>
        <v>32.791117671932163</v>
      </c>
      <c r="Z147" s="185">
        <f t="shared" ca="1" si="57"/>
        <v>33.70252824848798</v>
      </c>
      <c r="AA147" s="185">
        <f t="shared" ca="1" si="56"/>
        <v>34.632727485815842</v>
      </c>
      <c r="AB147" s="185">
        <f t="shared" ca="1" si="56"/>
        <v>35.446803176997783</v>
      </c>
      <c r="AC147" s="185">
        <f t="shared" ca="1" si="56"/>
        <v>36.390872503255679</v>
      </c>
      <c r="AD147" s="185">
        <f t="shared" ca="1" si="56"/>
        <v>37.378476260481442</v>
      </c>
      <c r="AE147" s="185">
        <f t="shared" ca="1" si="56"/>
        <v>38.364037686143739</v>
      </c>
      <c r="AF147" s="185">
        <f t="shared" ca="1" si="56"/>
        <v>39.332463697063432</v>
      </c>
      <c r="AG147" s="185">
        <f t="shared" ca="1" si="56"/>
        <v>40.390815333356194</v>
      </c>
      <c r="AH147" s="185">
        <f t="shared" ca="1" si="56"/>
        <v>41.421087697679468</v>
      </c>
      <c r="AI147" s="185">
        <f t="shared" ca="1" si="56"/>
        <v>42.493011131729318</v>
      </c>
      <c r="AJ147" s="185">
        <f t="shared" ca="1" si="56"/>
        <v>43.547618973616473</v>
      </c>
      <c r="AK147" s="185">
        <f t="shared" ca="1" si="56"/>
        <v>44.639072535027054</v>
      </c>
      <c r="AL147" s="185">
        <f t="shared" ca="1" si="56"/>
        <v>45.796368540298751</v>
      </c>
      <c r="AM147" s="185">
        <f t="shared" ca="1" si="56"/>
        <v>52.292507107287562</v>
      </c>
      <c r="AN147" s="185">
        <f t="shared" ca="1" si="56"/>
        <v>59.650066664747037</v>
      </c>
      <c r="AO147" s="185">
        <f t="shared" ca="1" si="56"/>
        <v>73.360194624116716</v>
      </c>
      <c r="AP147" s="185">
        <f t="shared" ca="1" si="56"/>
        <v>87.213892748565286</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29.690976038522702</v>
      </c>
      <c r="T148" s="185">
        <f t="shared" ca="1" si="57"/>
        <v>30.016158420436753</v>
      </c>
      <c r="U148" s="185">
        <f t="shared" ca="1" si="57"/>
        <v>30.357958907091319</v>
      </c>
      <c r="V148" s="185">
        <f t="shared" ca="1" si="57"/>
        <v>30.738815682972149</v>
      </c>
      <c r="W148" s="185">
        <f t="shared" ca="1" si="57"/>
        <v>31.115926530030514</v>
      </c>
      <c r="X148" s="185">
        <f t="shared" ca="1" si="57"/>
        <v>31.948022502224518</v>
      </c>
      <c r="Y148" s="185">
        <f t="shared" ca="1" si="57"/>
        <v>32.791117671932163</v>
      </c>
      <c r="Z148" s="185">
        <f t="shared" ca="1" si="57"/>
        <v>33.70252824848798</v>
      </c>
      <c r="AA148" s="185">
        <f t="shared" ca="1" si="56"/>
        <v>34.632727485815842</v>
      </c>
      <c r="AB148" s="185">
        <f t="shared" ca="1" si="56"/>
        <v>35.446803176997783</v>
      </c>
      <c r="AC148" s="185">
        <f t="shared" ca="1" si="56"/>
        <v>36.390872503255679</v>
      </c>
      <c r="AD148" s="185">
        <f t="shared" ca="1" si="56"/>
        <v>37.378476260481442</v>
      </c>
      <c r="AE148" s="185">
        <f t="shared" ca="1" si="56"/>
        <v>38.364037686143739</v>
      </c>
      <c r="AF148" s="185">
        <f t="shared" ca="1" si="56"/>
        <v>39.332463697063432</v>
      </c>
      <c r="AG148" s="185">
        <f t="shared" ca="1" si="56"/>
        <v>40.390815333356194</v>
      </c>
      <c r="AH148" s="185">
        <f t="shared" ca="1" si="56"/>
        <v>41.421087697679468</v>
      </c>
      <c r="AI148" s="185">
        <f t="shared" ca="1" si="56"/>
        <v>42.493011131729318</v>
      </c>
      <c r="AJ148" s="185">
        <f t="shared" ca="1" si="56"/>
        <v>43.547618973616473</v>
      </c>
      <c r="AK148" s="185">
        <f t="shared" ca="1" si="56"/>
        <v>44.639072535027054</v>
      </c>
      <c r="AL148" s="185">
        <f t="shared" ca="1" si="56"/>
        <v>45.796368540298751</v>
      </c>
      <c r="AM148" s="185">
        <f t="shared" ca="1" si="56"/>
        <v>52.292507107287562</v>
      </c>
      <c r="AN148" s="185">
        <f t="shared" ca="1" si="56"/>
        <v>59.650066664747037</v>
      </c>
      <c r="AO148" s="185">
        <f t="shared" ca="1" si="56"/>
        <v>73.360194624116716</v>
      </c>
      <c r="AP148" s="185">
        <f t="shared" ca="1" si="56"/>
        <v>87.213892748565286</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29.690976038522702</v>
      </c>
      <c r="T149" s="185">
        <f t="shared" ca="1" si="57"/>
        <v>30.016158420436753</v>
      </c>
      <c r="U149" s="185">
        <f t="shared" ca="1" si="57"/>
        <v>30.357958907091319</v>
      </c>
      <c r="V149" s="185">
        <f t="shared" ca="1" si="57"/>
        <v>30.738815682972149</v>
      </c>
      <c r="W149" s="185">
        <f t="shared" ca="1" si="57"/>
        <v>31.115926530030514</v>
      </c>
      <c r="X149" s="185">
        <f t="shared" ca="1" si="57"/>
        <v>31.948022502224518</v>
      </c>
      <c r="Y149" s="185">
        <f t="shared" ca="1" si="57"/>
        <v>32.791117671932163</v>
      </c>
      <c r="Z149" s="185">
        <f t="shared" ca="1" si="57"/>
        <v>33.70252824848798</v>
      </c>
      <c r="AA149" s="185">
        <f t="shared" ca="1" si="56"/>
        <v>34.632727485815842</v>
      </c>
      <c r="AB149" s="185">
        <f t="shared" ca="1" si="56"/>
        <v>35.446803176997783</v>
      </c>
      <c r="AC149" s="185">
        <f t="shared" ca="1" si="56"/>
        <v>36.390872503255679</v>
      </c>
      <c r="AD149" s="185">
        <f t="shared" ca="1" si="56"/>
        <v>37.378476260481442</v>
      </c>
      <c r="AE149" s="185">
        <f t="shared" ca="1" si="56"/>
        <v>38.364037686143739</v>
      </c>
      <c r="AF149" s="185">
        <f t="shared" ca="1" si="56"/>
        <v>39.332463697063432</v>
      </c>
      <c r="AG149" s="185">
        <f t="shared" ca="1" si="56"/>
        <v>40.390815333356194</v>
      </c>
      <c r="AH149" s="185">
        <f t="shared" ca="1" si="56"/>
        <v>41.421087697679468</v>
      </c>
      <c r="AI149" s="185">
        <f t="shared" ca="1" si="56"/>
        <v>42.493011131729318</v>
      </c>
      <c r="AJ149" s="185">
        <f t="shared" ca="1" si="56"/>
        <v>43.547618973616473</v>
      </c>
      <c r="AK149" s="185">
        <f t="shared" ca="1" si="56"/>
        <v>44.639072535027054</v>
      </c>
      <c r="AL149" s="185">
        <f t="shared" ca="1" si="56"/>
        <v>45.796368540298751</v>
      </c>
      <c r="AM149" s="185">
        <f t="shared" ca="1" si="56"/>
        <v>52.292507107287562</v>
      </c>
      <c r="AN149" s="185">
        <f t="shared" ca="1" si="56"/>
        <v>59.650066664747037</v>
      </c>
      <c r="AO149" s="185">
        <f t="shared" ca="1" si="56"/>
        <v>73.360194624116716</v>
      </c>
      <c r="AP149" s="185">
        <f t="shared" ca="1" si="56"/>
        <v>87.213892748565286</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0</v>
      </c>
      <c r="N151" s="192">
        <f t="shared" ref="N151" si="63">O151</f>
        <v>0</v>
      </c>
      <c r="O151" s="192">
        <f>INDEX('[4]TS BYDem'!$O$10:$O$203,MATCH(D151,'[4]TS BYDem'!$D$10:$D$203,0))</f>
        <v>0</v>
      </c>
      <c r="P151" s="185">
        <f t="shared" ref="P151:Z153" ca="1" si="64">P$133/O$133*O151</f>
        <v>0</v>
      </c>
      <c r="Q151" s="185">
        <f t="shared" ca="1" si="64"/>
        <v>0</v>
      </c>
      <c r="R151" s="185">
        <f t="shared" ca="1" si="64"/>
        <v>0</v>
      </c>
      <c r="S151" s="185">
        <f t="shared" ca="1" si="64"/>
        <v>0</v>
      </c>
      <c r="T151" s="185">
        <f t="shared" ca="1" si="64"/>
        <v>0</v>
      </c>
      <c r="U151" s="185">
        <f t="shared" ca="1" si="64"/>
        <v>0</v>
      </c>
      <c r="V151" s="185">
        <f t="shared" ca="1" si="64"/>
        <v>0</v>
      </c>
      <c r="W151" s="185">
        <f t="shared" ca="1" si="64"/>
        <v>0</v>
      </c>
      <c r="X151" s="185">
        <f t="shared" ca="1" si="64"/>
        <v>0</v>
      </c>
      <c r="Y151" s="185">
        <f t="shared" ca="1" si="64"/>
        <v>0</v>
      </c>
      <c r="Z151" s="185">
        <f t="shared" ca="1" si="64"/>
        <v>0</v>
      </c>
      <c r="AA151" s="185">
        <f t="shared" ca="1" si="61"/>
        <v>0</v>
      </c>
      <c r="AB151" s="185">
        <f t="shared" ca="1" si="61"/>
        <v>0</v>
      </c>
      <c r="AC151" s="185">
        <f t="shared" ca="1" si="61"/>
        <v>0</v>
      </c>
      <c r="AD151" s="185">
        <f t="shared" ca="1" si="61"/>
        <v>0</v>
      </c>
      <c r="AE151" s="185">
        <f t="shared" ca="1" si="61"/>
        <v>0</v>
      </c>
      <c r="AF151" s="185">
        <f t="shared" ca="1" si="61"/>
        <v>0</v>
      </c>
      <c r="AG151" s="185">
        <f t="shared" ca="1" si="61"/>
        <v>0</v>
      </c>
      <c r="AH151" s="185">
        <f t="shared" ca="1" si="61"/>
        <v>0</v>
      </c>
      <c r="AI151" s="185">
        <f t="shared" ca="1" si="61"/>
        <v>0</v>
      </c>
      <c r="AJ151" s="185">
        <f t="shared" ca="1" si="61"/>
        <v>0</v>
      </c>
      <c r="AK151" s="185">
        <f t="shared" ca="1" si="61"/>
        <v>0</v>
      </c>
      <c r="AL151" s="185">
        <f t="shared" ca="1" si="61"/>
        <v>0</v>
      </c>
      <c r="AM151" s="185">
        <f t="shared" ca="1" si="61"/>
        <v>0</v>
      </c>
      <c r="AN151" s="185">
        <f t="shared" ca="1" si="61"/>
        <v>0</v>
      </c>
      <c r="AO151" s="185">
        <f t="shared" ca="1" si="61"/>
        <v>0</v>
      </c>
      <c r="AP151" s="185">
        <f t="shared" ca="1" si="61"/>
        <v>0</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6.518960252154204</v>
      </c>
      <c r="T154" s="5">
        <f t="shared" ca="1" si="65"/>
        <v>6.4270706798085069</v>
      </c>
      <c r="U154" s="5">
        <f t="shared" ca="1" si="65"/>
        <v>6.3526299448519064</v>
      </c>
      <c r="V154" s="5">
        <f t="shared" ca="1" si="65"/>
        <v>6.3175278563365467</v>
      </c>
      <c r="W154" s="5">
        <f t="shared" ca="1" si="65"/>
        <v>6.3170883768032464</v>
      </c>
      <c r="X154" s="5">
        <f t="shared" ca="1" si="65"/>
        <v>6.4660855827431662</v>
      </c>
      <c r="Y154" s="5">
        <f t="shared" ca="1" si="65"/>
        <v>6.6227413468262029</v>
      </c>
      <c r="Z154" s="5">
        <f t="shared" ca="1" si="65"/>
        <v>6.8003194350491345</v>
      </c>
      <c r="AA154" s="5">
        <f t="shared" ca="1" si="65"/>
        <v>7.0581063883289872</v>
      </c>
      <c r="AB154" s="5">
        <f ca="1">SUMIF($B$10:$B$22,$D154,AB$10:AB$22)*SUMIF($B$10:$B$22,$D154,AB$40:AB$53)</f>
        <v>7.2857135683160434</v>
      </c>
      <c r="AC154" s="5">
        <f t="shared" ca="1" si="65"/>
        <v>7.5992830661693977</v>
      </c>
      <c r="AD154" s="5">
        <f t="shared" ca="1" si="65"/>
        <v>7.9677573759525409</v>
      </c>
      <c r="AE154" s="5">
        <f t="shared" ca="1" si="65"/>
        <v>8.3384220275036629</v>
      </c>
      <c r="AF154" s="5">
        <f t="shared" ca="1" si="65"/>
        <v>8.7357461295881151</v>
      </c>
      <c r="AG154" s="5">
        <f t="shared" ca="1" si="65"/>
        <v>9.2381149671171627</v>
      </c>
      <c r="AH154" s="5">
        <f t="shared" ca="1" si="65"/>
        <v>9.6902800359668433</v>
      </c>
      <c r="AI154" s="5">
        <f t="shared" ca="1" si="65"/>
        <v>10.147488571310493</v>
      </c>
      <c r="AJ154" s="5">
        <f t="shared" ca="1" si="65"/>
        <v>10.588983829229196</v>
      </c>
      <c r="AK154" s="5">
        <f t="shared" ca="1" si="65"/>
        <v>11.035320346735213</v>
      </c>
      <c r="AL154" s="5">
        <f t="shared" ca="1" si="65"/>
        <v>11.495405668882599</v>
      </c>
      <c r="AM154" s="5">
        <f t="shared" ca="1" si="65"/>
        <v>13.697282500147978</v>
      </c>
      <c r="AN154" s="5">
        <f t="shared" ca="1" si="65"/>
        <v>15.663536521429563</v>
      </c>
      <c r="AO154" s="5">
        <f t="shared" ca="1" si="65"/>
        <v>19.870937842307171</v>
      </c>
      <c r="AP154" s="5">
        <f t="shared" ca="1" si="65"/>
        <v>24.039068694854109</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0.14550737332363436</v>
      </c>
      <c r="T155" s="185">
        <f t="shared" ca="1" si="66"/>
        <v>0.14345633914169775</v>
      </c>
      <c r="U155" s="185">
        <f t="shared" ca="1" si="66"/>
        <v>0.14179477419992098</v>
      </c>
      <c r="V155" s="185">
        <f t="shared" ca="1" si="66"/>
        <v>0.14101127307390079</v>
      </c>
      <c r="W155" s="185">
        <f t="shared" ca="1" si="66"/>
        <v>0.14100146360888699</v>
      </c>
      <c r="X155" s="185">
        <f t="shared" ca="1" si="66"/>
        <v>0.14432717679477644</v>
      </c>
      <c r="Y155" s="185">
        <f t="shared" ca="1" si="66"/>
        <v>0.14782383390972004</v>
      </c>
      <c r="Z155" s="185">
        <f t="shared" ca="1" si="66"/>
        <v>0.15178749071658781</v>
      </c>
      <c r="AA155" s="185">
        <f t="shared" ca="1" si="66"/>
        <v>0.15754146082807277</v>
      </c>
      <c r="AB155" s="185">
        <f t="shared" ca="1" si="66"/>
        <v>0.1626217990459001</v>
      </c>
      <c r="AC155" s="185">
        <f t="shared" ca="1" si="66"/>
        <v>0.16962087132463891</v>
      </c>
      <c r="AD155" s="185">
        <f t="shared" ca="1" si="66"/>
        <v>0.17784545421514922</v>
      </c>
      <c r="AE155" s="185">
        <f t="shared" ca="1" si="66"/>
        <v>0.18611892693854881</v>
      </c>
      <c r="AF155" s="185">
        <f t="shared" ca="1" si="66"/>
        <v>0.19498745569409315</v>
      </c>
      <c r="AG155" s="185">
        <f t="shared" ca="1" si="66"/>
        <v>0.20620065030811827</v>
      </c>
      <c r="AH155" s="185">
        <f t="shared" ca="1" si="66"/>
        <v>0.21629326461041837</v>
      </c>
      <c r="AI155" s="185">
        <f t="shared" ca="1" si="66"/>
        <v>0.226498452319151</v>
      </c>
      <c r="AJ155" s="185">
        <f t="shared" ca="1" si="66"/>
        <v>0.23635290959910796</v>
      </c>
      <c r="AK155" s="185">
        <f t="shared" ca="1" si="66"/>
        <v>0.24631542689766914</v>
      </c>
      <c r="AL155" s="185">
        <f t="shared" ca="1" si="66"/>
        <v>0.25658482633269436</v>
      </c>
      <c r="AM155" s="185">
        <f t="shared" ca="1" si="66"/>
        <v>0.30573212923176013</v>
      </c>
      <c r="AN155" s="185">
        <f t="shared" ca="1" si="66"/>
        <v>0.3496201799111876</v>
      </c>
      <c r="AO155" s="185">
        <f t="shared" ca="1" si="66"/>
        <v>0.44353207552628743</v>
      </c>
      <c r="AP155" s="185">
        <f t="shared" ca="1" si="66"/>
        <v>0.53656742910478006</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4.3652211997090296E-2</v>
      </c>
      <c r="T157" s="185">
        <f t="shared" ca="1" si="66"/>
        <v>4.3036901742509306E-2</v>
      </c>
      <c r="U157" s="185">
        <f t="shared" ca="1" si="66"/>
        <v>4.2538432259976271E-2</v>
      </c>
      <c r="V157" s="185">
        <f t="shared" ca="1" si="66"/>
        <v>4.2303381922170216E-2</v>
      </c>
      <c r="W157" s="185">
        <f t="shared" ca="1" si="66"/>
        <v>4.2300439082666071E-2</v>
      </c>
      <c r="X157" s="185">
        <f t="shared" ca="1" si="66"/>
        <v>4.3298153038432902E-2</v>
      </c>
      <c r="Y157" s="185">
        <f t="shared" ca="1" si="66"/>
        <v>4.4347150172915982E-2</v>
      </c>
      <c r="Z157" s="185">
        <f t="shared" ca="1" si="66"/>
        <v>4.553624721497631E-2</v>
      </c>
      <c r="AA157" s="185">
        <f t="shared" ca="1" si="66"/>
        <v>4.7262438248421801E-2</v>
      </c>
      <c r="AB157" s="185">
        <f t="shared" ca="1" si="66"/>
        <v>4.8786539713769998E-2</v>
      </c>
      <c r="AC157" s="185">
        <f t="shared" ca="1" si="66"/>
        <v>5.0886261397391636E-2</v>
      </c>
      <c r="AD157" s="185">
        <f t="shared" ca="1" si="66"/>
        <v>5.3353636264544729E-2</v>
      </c>
      <c r="AE157" s="185">
        <f t="shared" ca="1" si="66"/>
        <v>5.5835678081564602E-2</v>
      </c>
      <c r="AF157" s="185">
        <f t="shared" ca="1" si="66"/>
        <v>5.84962367082279E-2</v>
      </c>
      <c r="AG157" s="185">
        <f t="shared" ca="1" si="66"/>
        <v>6.1860195092435434E-2</v>
      </c>
      <c r="AH157" s="185">
        <f t="shared" ca="1" si="66"/>
        <v>6.488797938312546E-2</v>
      </c>
      <c r="AI157" s="185">
        <f t="shared" ca="1" si="66"/>
        <v>6.7949535695745245E-2</v>
      </c>
      <c r="AJ157" s="185">
        <f t="shared" ca="1" si="66"/>
        <v>7.0905872879732323E-2</v>
      </c>
      <c r="AK157" s="185">
        <f t="shared" ca="1" si="66"/>
        <v>7.389462806930068E-2</v>
      </c>
      <c r="AL157" s="185">
        <f t="shared" ca="1" si="66"/>
        <v>7.6975447899808244E-2</v>
      </c>
      <c r="AM157" s="185">
        <f t="shared" ca="1" si="66"/>
        <v>9.1719638769527961E-2</v>
      </c>
      <c r="AN157" s="185">
        <f t="shared" ca="1" si="66"/>
        <v>0.10488605397335619</v>
      </c>
      <c r="AO157" s="185">
        <f t="shared" ca="1" si="66"/>
        <v>0.13305962265788612</v>
      </c>
      <c r="AP157" s="185">
        <f t="shared" ca="1" si="66"/>
        <v>0.16097022873143388</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0.13095663599127089</v>
      </c>
      <c r="T159" s="185">
        <f t="shared" ca="1" si="66"/>
        <v>0.12911070522752793</v>
      </c>
      <c r="U159" s="185">
        <f t="shared" ca="1" si="66"/>
        <v>0.12761529677992883</v>
      </c>
      <c r="V159" s="185">
        <f t="shared" ca="1" si="66"/>
        <v>0.12691014576651066</v>
      </c>
      <c r="W159" s="185">
        <f t="shared" ca="1" si="66"/>
        <v>0.12690131724799822</v>
      </c>
      <c r="X159" s="185">
        <f t="shared" ca="1" si="66"/>
        <v>0.1298944591152987</v>
      </c>
      <c r="Y159" s="185">
        <f t="shared" ca="1" si="66"/>
        <v>0.13304145051874794</v>
      </c>
      <c r="Z159" s="185">
        <f t="shared" ca="1" si="66"/>
        <v>0.13660874164492892</v>
      </c>
      <c r="AA159" s="185">
        <f t="shared" ca="1" si="66"/>
        <v>0.14178731474526537</v>
      </c>
      <c r="AB159" s="185">
        <f t="shared" ca="1" si="66"/>
        <v>0.14635961914130996</v>
      </c>
      <c r="AC159" s="185">
        <f t="shared" ca="1" si="66"/>
        <v>0.15265878419217488</v>
      </c>
      <c r="AD159" s="185">
        <f t="shared" ca="1" si="66"/>
        <v>0.16006090879363416</v>
      </c>
      <c r="AE159" s="185">
        <f t="shared" ca="1" si="66"/>
        <v>0.16750703424469379</v>
      </c>
      <c r="AF159" s="185">
        <f t="shared" ca="1" si="66"/>
        <v>0.1754887101246837</v>
      </c>
      <c r="AG159" s="185">
        <f t="shared" ca="1" si="66"/>
        <v>0.18558058527730631</v>
      </c>
      <c r="AH159" s="185">
        <f t="shared" ca="1" si="66"/>
        <v>0.19466393814937638</v>
      </c>
      <c r="AI159" s="185">
        <f t="shared" ca="1" si="66"/>
        <v>0.20384860708723573</v>
      </c>
      <c r="AJ159" s="185">
        <f t="shared" ca="1" si="66"/>
        <v>0.212717618639197</v>
      </c>
      <c r="AK159" s="185">
        <f t="shared" ca="1" si="66"/>
        <v>0.22168388420790205</v>
      </c>
      <c r="AL159" s="185">
        <f t="shared" ca="1" si="66"/>
        <v>0.23092634369942472</v>
      </c>
      <c r="AM159" s="185">
        <f t="shared" ca="1" si="66"/>
        <v>0.27515891630858386</v>
      </c>
      <c r="AN159" s="185">
        <f t="shared" ca="1" si="66"/>
        <v>0.31465816192006857</v>
      </c>
      <c r="AO159" s="185">
        <f t="shared" ca="1" si="66"/>
        <v>0.39917886797365837</v>
      </c>
      <c r="AP159" s="185">
        <f t="shared" ca="1" si="66"/>
        <v>0.48291068619430166</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0.81484129061235244</v>
      </c>
      <c r="T162" s="185">
        <f t="shared" ca="1" si="66"/>
        <v>0.80335549919350735</v>
      </c>
      <c r="U162" s="185">
        <f t="shared" ca="1" si="66"/>
        <v>0.7940507355195574</v>
      </c>
      <c r="V162" s="185">
        <f t="shared" ca="1" si="66"/>
        <v>0.78966312921384429</v>
      </c>
      <c r="W162" s="185">
        <f t="shared" ca="1" si="66"/>
        <v>0.78960819620976697</v>
      </c>
      <c r="X162" s="185">
        <f t="shared" ca="1" si="66"/>
        <v>0.80823219005074787</v>
      </c>
      <c r="Y162" s="185">
        <f t="shared" ca="1" si="66"/>
        <v>0.82781346989443205</v>
      </c>
      <c r="Z162" s="185">
        <f t="shared" ca="1" si="66"/>
        <v>0.85000994801289154</v>
      </c>
      <c r="AA162" s="185">
        <f t="shared" ca="1" si="66"/>
        <v>0.88223218063720732</v>
      </c>
      <c r="AB162" s="185">
        <f t="shared" ca="1" si="66"/>
        <v>0.91068207465704032</v>
      </c>
      <c r="AC162" s="185">
        <f t="shared" ca="1" si="66"/>
        <v>0.9498768794179776</v>
      </c>
      <c r="AD162" s="185">
        <f t="shared" ca="1" si="66"/>
        <v>0.99593454360483535</v>
      </c>
      <c r="AE162" s="185">
        <f t="shared" ca="1" si="66"/>
        <v>1.0422659908558729</v>
      </c>
      <c r="AF162" s="185">
        <f t="shared" ca="1" si="66"/>
        <v>1.0919297518869211</v>
      </c>
      <c r="AG162" s="185">
        <f t="shared" ca="1" si="66"/>
        <v>1.1547236417254618</v>
      </c>
      <c r="AH162" s="185">
        <f t="shared" ca="1" si="66"/>
        <v>1.2112422818183424</v>
      </c>
      <c r="AI162" s="185">
        <f t="shared" ca="1" si="66"/>
        <v>1.2683913329872452</v>
      </c>
      <c r="AJ162" s="185">
        <f t="shared" ca="1" si="66"/>
        <v>1.3235762937550042</v>
      </c>
      <c r="AK162" s="185">
        <f t="shared" ca="1" si="66"/>
        <v>1.3793663906269469</v>
      </c>
      <c r="AL162" s="185">
        <f t="shared" ca="1" si="66"/>
        <v>1.4368750274630879</v>
      </c>
      <c r="AM162" s="185">
        <f t="shared" ca="1" si="66"/>
        <v>1.712099923697856</v>
      </c>
      <c r="AN162" s="185">
        <f t="shared" ca="1" si="66"/>
        <v>1.9578730075026498</v>
      </c>
      <c r="AO162" s="185">
        <f t="shared" ca="1" si="66"/>
        <v>2.4837796229472087</v>
      </c>
      <c r="AP162" s="185">
        <f t="shared" ca="1" si="66"/>
        <v>3.004777602986767</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9.9527043353365876</v>
      </c>
      <c r="T163" s="185">
        <f t="shared" ca="1" si="66"/>
        <v>9.8124135972921227</v>
      </c>
      <c r="U163" s="185">
        <f t="shared" ca="1" si="66"/>
        <v>9.6987625552745911</v>
      </c>
      <c r="V163" s="185">
        <f t="shared" ca="1" si="66"/>
        <v>9.6451710782548101</v>
      </c>
      <c r="W163" s="185">
        <f t="shared" ca="1" si="66"/>
        <v>9.644500110847865</v>
      </c>
      <c r="X163" s="185">
        <f t="shared" ca="1" si="66"/>
        <v>9.8719788927627032</v>
      </c>
      <c r="Y163" s="185">
        <f t="shared" ca="1" si="66"/>
        <v>10.111150239424846</v>
      </c>
      <c r="Z163" s="185">
        <f t="shared" ca="1" si="66"/>
        <v>10.382264365014601</v>
      </c>
      <c r="AA163" s="185">
        <f t="shared" ca="1" si="66"/>
        <v>10.775835920640173</v>
      </c>
      <c r="AB163" s="185">
        <f t="shared" ca="1" si="66"/>
        <v>11.123331054739563</v>
      </c>
      <c r="AC163" s="185">
        <f t="shared" ca="1" si="66"/>
        <v>11.602067598605297</v>
      </c>
      <c r="AD163" s="185">
        <f t="shared" ca="1" si="66"/>
        <v>12.164629068316202</v>
      </c>
      <c r="AE163" s="185">
        <f t="shared" ca="1" si="66"/>
        <v>12.730534602596734</v>
      </c>
      <c r="AF163" s="185">
        <f t="shared" ca="1" si="66"/>
        <v>13.337141969475967</v>
      </c>
      <c r="AG163" s="185">
        <f t="shared" ca="1" si="66"/>
        <v>14.104124481075285</v>
      </c>
      <c r="AH163" s="185">
        <f t="shared" ca="1" si="66"/>
        <v>14.79445929935261</v>
      </c>
      <c r="AI163" s="185">
        <f t="shared" ca="1" si="66"/>
        <v>15.492494138629921</v>
      </c>
      <c r="AJ163" s="185">
        <f t="shared" ca="1" si="66"/>
        <v>16.166539016578977</v>
      </c>
      <c r="AK163" s="185">
        <f t="shared" ca="1" si="66"/>
        <v>16.847975199800562</v>
      </c>
      <c r="AL163" s="185">
        <f t="shared" ca="1" si="66"/>
        <v>17.550402121156285</v>
      </c>
      <c r="AM163" s="185">
        <f t="shared" ca="1" si="66"/>
        <v>20.912077639452381</v>
      </c>
      <c r="AN163" s="185">
        <f t="shared" ca="1" si="66"/>
        <v>23.91402030592522</v>
      </c>
      <c r="AO163" s="185">
        <f t="shared" ca="1" si="66"/>
        <v>30.337593965998046</v>
      </c>
      <c r="AP163" s="185">
        <f t="shared" ca="1" si="66"/>
        <v>36.701212150766942</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0.56931381932239955</v>
      </c>
      <c r="T165" s="185">
        <f t="shared" ca="1" si="70"/>
        <v>0.56128891943583503</v>
      </c>
      <c r="U165" s="185">
        <f t="shared" ca="1" si="70"/>
        <v>0.55478786136951164</v>
      </c>
      <c r="V165" s="185">
        <f t="shared" ca="1" si="70"/>
        <v>0.55172232586908143</v>
      </c>
      <c r="W165" s="185">
        <f t="shared" ca="1" si="70"/>
        <v>0.55168394524365361</v>
      </c>
      <c r="X165" s="185">
        <f t="shared" ca="1" si="70"/>
        <v>0.56469616883467655</v>
      </c>
      <c r="Y165" s="185">
        <f t="shared" ca="1" si="70"/>
        <v>0.57837722960499038</v>
      </c>
      <c r="Z165" s="185">
        <f t="shared" ca="1" si="70"/>
        <v>0.59388547873118491</v>
      </c>
      <c r="AA165" s="185">
        <f t="shared" ca="1" si="70"/>
        <v>0.61639852824621155</v>
      </c>
      <c r="AB165" s="185">
        <f t="shared" ca="1" si="70"/>
        <v>0.63627591788067239</v>
      </c>
      <c r="AC165" s="185">
        <f t="shared" ca="1" si="70"/>
        <v>0.66366056842934051</v>
      </c>
      <c r="AD165" s="185">
        <f t="shared" ca="1" si="70"/>
        <v>0.69584016586675468</v>
      </c>
      <c r="AE165" s="185">
        <f t="shared" ca="1" si="71"/>
        <v>0.72821105022559729</v>
      </c>
      <c r="AF165" s="185">
        <f t="shared" ca="1" si="71"/>
        <v>0.7629101576471824</v>
      </c>
      <c r="AG165" s="185">
        <f t="shared" ca="1" si="71"/>
        <v>0.80678303162393428</v>
      </c>
      <c r="AH165" s="185">
        <f t="shared" ca="1" si="71"/>
        <v>0.84627151020852465</v>
      </c>
      <c r="AI165" s="185">
        <f t="shared" ca="1" si="71"/>
        <v>0.88620044479549021</v>
      </c>
      <c r="AJ165" s="185">
        <f t="shared" ca="1" si="71"/>
        <v>0.92475710748036632</v>
      </c>
      <c r="AK165" s="185">
        <f t="shared" ca="1" si="71"/>
        <v>0.96373656703458588</v>
      </c>
      <c r="AL165" s="185">
        <f t="shared" ca="1" si="71"/>
        <v>1.0039167371590083</v>
      </c>
      <c r="AM165" s="185">
        <f t="shared" ca="1" si="71"/>
        <v>1.196211038703638</v>
      </c>
      <c r="AN165" s="185">
        <f t="shared" ca="1" si="71"/>
        <v>1.3679279296363496</v>
      </c>
      <c r="AO165" s="185">
        <f t="shared" ca="1" si="71"/>
        <v>1.7353686905490113</v>
      </c>
      <c r="AP165" s="185">
        <f t="shared" ca="1" si="71"/>
        <v>2.0993798830263501</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1.6038030649556021</v>
      </c>
      <c r="T166" s="185">
        <f t="shared" ca="1" si="70"/>
        <v>1.5811962730647038</v>
      </c>
      <c r="U166" s="185">
        <f t="shared" ca="1" si="70"/>
        <v>1.5628822668025102</v>
      </c>
      <c r="V166" s="185">
        <f t="shared" ca="1" si="70"/>
        <v>1.5542464054120879</v>
      </c>
      <c r="W166" s="185">
        <f t="shared" ca="1" si="70"/>
        <v>1.5541382840867188</v>
      </c>
      <c r="X166" s="185">
        <f t="shared" ca="1" si="70"/>
        <v>1.5907947701386624</v>
      </c>
      <c r="Y166" s="185">
        <f t="shared" ca="1" si="70"/>
        <v>1.629335424608263</v>
      </c>
      <c r="Z166" s="185">
        <f t="shared" ca="1" si="70"/>
        <v>1.6730234164267099</v>
      </c>
      <c r="AA166" s="185">
        <f t="shared" ca="1" si="70"/>
        <v>1.7364444973635313</v>
      </c>
      <c r="AB166" s="185">
        <f t="shared" ca="1" si="70"/>
        <v>1.792440711291744</v>
      </c>
      <c r="AC166" s="185">
        <f t="shared" ca="1" si="70"/>
        <v>1.8695854862683383</v>
      </c>
      <c r="AD166" s="185">
        <f t="shared" ca="1" si="70"/>
        <v>1.9602380143601181</v>
      </c>
      <c r="AE166" s="185">
        <f t="shared" ca="1" si="71"/>
        <v>2.0514294131774284</v>
      </c>
      <c r="AF166" s="185">
        <f t="shared" ca="1" si="71"/>
        <v>2.1491796046275455</v>
      </c>
      <c r="AG166" s="185">
        <f t="shared" ca="1" si="71"/>
        <v>2.2727730382738121</v>
      </c>
      <c r="AH166" s="185">
        <f t="shared" ca="1" si="71"/>
        <v>2.3840152755688377</v>
      </c>
      <c r="AI166" s="185">
        <f t="shared" ca="1" si="71"/>
        <v>2.4964983130387619</v>
      </c>
      <c r="AJ166" s="185">
        <f t="shared" ca="1" si="71"/>
        <v>2.6051155495956801</v>
      </c>
      <c r="AK166" s="185">
        <f t="shared" ca="1" si="71"/>
        <v>2.7149238391217914</v>
      </c>
      <c r="AL166" s="185">
        <f t="shared" ca="1" si="71"/>
        <v>2.8281146274161708</v>
      </c>
      <c r="AM166" s="185">
        <f t="shared" ca="1" si="71"/>
        <v>3.369823224192964</v>
      </c>
      <c r="AN166" s="185">
        <f t="shared" ca="1" si="71"/>
        <v>3.8535635913428647</v>
      </c>
      <c r="AO166" s="185">
        <f t="shared" ca="1" si="71"/>
        <v>4.8886739268740431</v>
      </c>
      <c r="AP166" s="185">
        <f t="shared" ca="1" si="71"/>
        <v>5.9141228908007299</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1.6038030649556021</v>
      </c>
      <c r="T167" s="185">
        <f t="shared" ca="1" si="70"/>
        <v>1.5811962730647038</v>
      </c>
      <c r="U167" s="185">
        <f t="shared" ca="1" si="70"/>
        <v>1.5628822668025102</v>
      </c>
      <c r="V167" s="185">
        <f t="shared" ca="1" si="70"/>
        <v>1.5542464054120879</v>
      </c>
      <c r="W167" s="185">
        <f t="shared" ca="1" si="70"/>
        <v>1.5541382840867188</v>
      </c>
      <c r="X167" s="185">
        <f t="shared" ca="1" si="70"/>
        <v>1.5907947701386624</v>
      </c>
      <c r="Y167" s="185">
        <f t="shared" ca="1" si="70"/>
        <v>1.629335424608263</v>
      </c>
      <c r="Z167" s="185">
        <f t="shared" ca="1" si="70"/>
        <v>1.6730234164267099</v>
      </c>
      <c r="AA167" s="185">
        <f t="shared" ca="1" si="70"/>
        <v>1.7364444973635313</v>
      </c>
      <c r="AB167" s="185">
        <f t="shared" ca="1" si="70"/>
        <v>1.792440711291744</v>
      </c>
      <c r="AC167" s="185">
        <f t="shared" ca="1" si="70"/>
        <v>1.8695854862683383</v>
      </c>
      <c r="AD167" s="185">
        <f t="shared" ca="1" si="70"/>
        <v>1.9602380143601181</v>
      </c>
      <c r="AE167" s="185">
        <f t="shared" ca="1" si="71"/>
        <v>2.0514294131774284</v>
      </c>
      <c r="AF167" s="185">
        <f t="shared" ca="1" si="71"/>
        <v>2.1491796046275455</v>
      </c>
      <c r="AG167" s="185">
        <f t="shared" ca="1" si="71"/>
        <v>2.2727730382738121</v>
      </c>
      <c r="AH167" s="185">
        <f t="shared" ca="1" si="71"/>
        <v>2.3840152755688377</v>
      </c>
      <c r="AI167" s="185">
        <f t="shared" ca="1" si="71"/>
        <v>2.4964983130387619</v>
      </c>
      <c r="AJ167" s="185">
        <f t="shared" ca="1" si="71"/>
        <v>2.6051155495956801</v>
      </c>
      <c r="AK167" s="185">
        <f t="shared" ca="1" si="71"/>
        <v>2.7149238391217914</v>
      </c>
      <c r="AL167" s="185">
        <f t="shared" ca="1" si="71"/>
        <v>2.8281146274161708</v>
      </c>
      <c r="AM167" s="185">
        <f t="shared" ca="1" si="71"/>
        <v>3.369823224192964</v>
      </c>
      <c r="AN167" s="185">
        <f t="shared" ca="1" si="71"/>
        <v>3.8535635913428647</v>
      </c>
      <c r="AO167" s="185">
        <f t="shared" ca="1" si="71"/>
        <v>4.8886739268740431</v>
      </c>
      <c r="AP167" s="185">
        <f t="shared" ca="1" si="71"/>
        <v>5.9141228908007299</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1.6038030649556021</v>
      </c>
      <c r="T168" s="185">
        <f t="shared" ca="1" si="70"/>
        <v>1.5811962730647038</v>
      </c>
      <c r="U168" s="185">
        <f t="shared" ca="1" si="70"/>
        <v>1.5628822668025102</v>
      </c>
      <c r="V168" s="185">
        <f t="shared" ca="1" si="70"/>
        <v>1.5542464054120879</v>
      </c>
      <c r="W168" s="185">
        <f t="shared" ca="1" si="70"/>
        <v>1.5541382840867188</v>
      </c>
      <c r="X168" s="185">
        <f t="shared" ca="1" si="70"/>
        <v>1.5907947701386624</v>
      </c>
      <c r="Y168" s="185">
        <f t="shared" ca="1" si="70"/>
        <v>1.629335424608263</v>
      </c>
      <c r="Z168" s="185">
        <f t="shared" ca="1" si="70"/>
        <v>1.6730234164267099</v>
      </c>
      <c r="AA168" s="185">
        <f t="shared" ca="1" si="70"/>
        <v>1.7364444973635313</v>
      </c>
      <c r="AB168" s="185">
        <f t="shared" ca="1" si="70"/>
        <v>1.792440711291744</v>
      </c>
      <c r="AC168" s="185">
        <f t="shared" ca="1" si="70"/>
        <v>1.8695854862683383</v>
      </c>
      <c r="AD168" s="185">
        <f t="shared" ca="1" si="70"/>
        <v>1.9602380143601181</v>
      </c>
      <c r="AE168" s="185">
        <f t="shared" ca="1" si="71"/>
        <v>2.0514294131774284</v>
      </c>
      <c r="AF168" s="185">
        <f t="shared" ca="1" si="71"/>
        <v>2.1491796046275455</v>
      </c>
      <c r="AG168" s="185">
        <f t="shared" ca="1" si="71"/>
        <v>2.2727730382738121</v>
      </c>
      <c r="AH168" s="185">
        <f t="shared" ca="1" si="71"/>
        <v>2.3840152755688377</v>
      </c>
      <c r="AI168" s="185">
        <f t="shared" ca="1" si="71"/>
        <v>2.4964983130387619</v>
      </c>
      <c r="AJ168" s="185">
        <f t="shared" ca="1" si="71"/>
        <v>2.6051155495956801</v>
      </c>
      <c r="AK168" s="185">
        <f t="shared" ca="1" si="71"/>
        <v>2.7149238391217914</v>
      </c>
      <c r="AL168" s="185">
        <f t="shared" ca="1" si="71"/>
        <v>2.8281146274161708</v>
      </c>
      <c r="AM168" s="185">
        <f t="shared" ca="1" si="71"/>
        <v>3.369823224192964</v>
      </c>
      <c r="AN168" s="185">
        <f t="shared" ca="1" si="71"/>
        <v>3.8535635913428647</v>
      </c>
      <c r="AO168" s="185">
        <f t="shared" ca="1" si="71"/>
        <v>4.8886739268740431</v>
      </c>
      <c r="AP168" s="185">
        <f t="shared" ca="1" si="71"/>
        <v>5.9141228908007299</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1.6038030649556021</v>
      </c>
      <c r="T169" s="185">
        <f t="shared" ca="1" si="70"/>
        <v>1.5811962730647038</v>
      </c>
      <c r="U169" s="185">
        <f t="shared" ca="1" si="70"/>
        <v>1.5628822668025102</v>
      </c>
      <c r="V169" s="185">
        <f t="shared" ca="1" si="70"/>
        <v>1.5542464054120879</v>
      </c>
      <c r="W169" s="185">
        <f t="shared" ca="1" si="70"/>
        <v>1.5541382840867188</v>
      </c>
      <c r="X169" s="185">
        <f t="shared" ca="1" si="70"/>
        <v>1.5907947701386624</v>
      </c>
      <c r="Y169" s="185">
        <f t="shared" ca="1" si="70"/>
        <v>1.629335424608263</v>
      </c>
      <c r="Z169" s="185">
        <f t="shared" ca="1" si="70"/>
        <v>1.6730234164267099</v>
      </c>
      <c r="AA169" s="185">
        <f t="shared" ca="1" si="70"/>
        <v>1.7364444973635313</v>
      </c>
      <c r="AB169" s="185">
        <f t="shared" ca="1" si="70"/>
        <v>1.792440711291744</v>
      </c>
      <c r="AC169" s="185">
        <f t="shared" ca="1" si="70"/>
        <v>1.8695854862683383</v>
      </c>
      <c r="AD169" s="185">
        <f t="shared" ca="1" si="70"/>
        <v>1.9602380143601181</v>
      </c>
      <c r="AE169" s="185">
        <f t="shared" ca="1" si="71"/>
        <v>2.0514294131774284</v>
      </c>
      <c r="AF169" s="185">
        <f t="shared" ca="1" si="71"/>
        <v>2.1491796046275455</v>
      </c>
      <c r="AG169" s="185">
        <f t="shared" ca="1" si="71"/>
        <v>2.2727730382738121</v>
      </c>
      <c r="AH169" s="185">
        <f t="shared" ca="1" si="71"/>
        <v>2.3840152755688377</v>
      </c>
      <c r="AI169" s="185">
        <f t="shared" ca="1" si="71"/>
        <v>2.4964983130387619</v>
      </c>
      <c r="AJ169" s="185">
        <f t="shared" ca="1" si="71"/>
        <v>2.6051155495956801</v>
      </c>
      <c r="AK169" s="185">
        <f t="shared" ca="1" si="71"/>
        <v>2.7149238391217914</v>
      </c>
      <c r="AL169" s="185">
        <f t="shared" ca="1" si="71"/>
        <v>2.8281146274161708</v>
      </c>
      <c r="AM169" s="185">
        <f t="shared" ca="1" si="71"/>
        <v>3.369823224192964</v>
      </c>
      <c r="AN169" s="185">
        <f t="shared" ca="1" si="71"/>
        <v>3.8535635913428647</v>
      </c>
      <c r="AO169" s="185">
        <f t="shared" ca="1" si="71"/>
        <v>4.8886739268740431</v>
      </c>
      <c r="AP169" s="185">
        <f t="shared" ca="1" si="71"/>
        <v>5.9141228908007299</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1.6038030649556021</v>
      </c>
      <c r="T170" s="185">
        <f t="shared" ca="1" si="70"/>
        <v>1.5811962730647038</v>
      </c>
      <c r="U170" s="185">
        <f t="shared" ca="1" si="70"/>
        <v>1.5628822668025102</v>
      </c>
      <c r="V170" s="185">
        <f t="shared" ca="1" si="70"/>
        <v>1.5542464054120879</v>
      </c>
      <c r="W170" s="185">
        <f t="shared" ca="1" si="70"/>
        <v>1.5541382840867188</v>
      </c>
      <c r="X170" s="185">
        <f t="shared" ca="1" si="70"/>
        <v>1.5907947701386624</v>
      </c>
      <c r="Y170" s="185">
        <f t="shared" ca="1" si="70"/>
        <v>1.629335424608263</v>
      </c>
      <c r="Z170" s="185">
        <f t="shared" ca="1" si="70"/>
        <v>1.6730234164267099</v>
      </c>
      <c r="AA170" s="185">
        <f t="shared" ca="1" si="70"/>
        <v>1.7364444973635313</v>
      </c>
      <c r="AB170" s="185">
        <f t="shared" ca="1" si="70"/>
        <v>1.792440711291744</v>
      </c>
      <c r="AC170" s="185">
        <f t="shared" ca="1" si="70"/>
        <v>1.8695854862683383</v>
      </c>
      <c r="AD170" s="185">
        <f t="shared" ca="1" si="70"/>
        <v>1.9602380143601181</v>
      </c>
      <c r="AE170" s="185">
        <f t="shared" ca="1" si="71"/>
        <v>2.0514294131774284</v>
      </c>
      <c r="AF170" s="185">
        <f t="shared" ca="1" si="71"/>
        <v>2.1491796046275455</v>
      </c>
      <c r="AG170" s="185">
        <f t="shared" ca="1" si="71"/>
        <v>2.2727730382738121</v>
      </c>
      <c r="AH170" s="185">
        <f t="shared" ca="1" si="71"/>
        <v>2.3840152755688377</v>
      </c>
      <c r="AI170" s="185">
        <f t="shared" ca="1" si="71"/>
        <v>2.4964983130387619</v>
      </c>
      <c r="AJ170" s="185">
        <f t="shared" ca="1" si="71"/>
        <v>2.6051155495956801</v>
      </c>
      <c r="AK170" s="185">
        <f t="shared" ca="1" si="71"/>
        <v>2.7149238391217914</v>
      </c>
      <c r="AL170" s="185">
        <f t="shared" ca="1" si="71"/>
        <v>2.8281146274161708</v>
      </c>
      <c r="AM170" s="185">
        <f t="shared" ca="1" si="71"/>
        <v>3.369823224192964</v>
      </c>
      <c r="AN170" s="185">
        <f t="shared" ca="1" si="71"/>
        <v>3.8535635913428647</v>
      </c>
      <c r="AO170" s="185">
        <f t="shared" ca="1" si="71"/>
        <v>4.8886739268740431</v>
      </c>
      <c r="AP170" s="185">
        <f t="shared" ca="1" si="71"/>
        <v>5.9141228908007299</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234.51959882978173</v>
      </c>
      <c r="T173" s="5">
        <f t="shared" ca="1" si="74"/>
        <v>240.3893521166641</v>
      </c>
      <c r="U173" s="5">
        <f t="shared" ca="1" si="74"/>
        <v>246.76763537113936</v>
      </c>
      <c r="V173" s="5">
        <f t="shared" ca="1" si="74"/>
        <v>253.61165501270955</v>
      </c>
      <c r="W173" s="5">
        <f t="shared" ca="1" si="74"/>
        <v>260.49392951885818</v>
      </c>
      <c r="X173" s="5">
        <f t="shared" ca="1" si="74"/>
        <v>268.06682367761528</v>
      </c>
      <c r="Y173" s="5">
        <f t="shared" ca="1" si="74"/>
        <v>275.69598936577381</v>
      </c>
      <c r="Z173" s="5">
        <f t="shared" ca="1" si="74"/>
        <v>283.82413636727955</v>
      </c>
      <c r="AA173" s="5">
        <f t="shared" ca="1" si="74"/>
        <v>292.3401439296851</v>
      </c>
      <c r="AB173" s="5">
        <f ca="1">SUMIF($B$10:$B$22,$D173,AB$10:AB$22)*SUMIF($B$10:$B$22,$D173,AB$40:AB$53)</f>
        <v>299.28362153401542</v>
      </c>
      <c r="AC173" s="5">
        <f t="shared" ca="1" si="74"/>
        <v>307.88098811566027</v>
      </c>
      <c r="AD173" s="5">
        <f t="shared" ca="1" si="74"/>
        <v>316.68334381745956</v>
      </c>
      <c r="AE173" s="5">
        <f t="shared" ca="1" si="74"/>
        <v>325.60753022262537</v>
      </c>
      <c r="AF173" s="5">
        <f t="shared" ca="1" si="74"/>
        <v>334.25488914801889</v>
      </c>
      <c r="AG173" s="5">
        <f t="shared" ca="1" si="74"/>
        <v>343.49220368358732</v>
      </c>
      <c r="AH173" s="5">
        <f t="shared" ca="1" si="74"/>
        <v>352.99188931072712</v>
      </c>
      <c r="AI173" s="5">
        <f t="shared" ca="1" si="74"/>
        <v>362.80191715679484</v>
      </c>
      <c r="AJ173" s="5">
        <f t="shared" ca="1" si="74"/>
        <v>372.44363508327342</v>
      </c>
      <c r="AK173" s="5">
        <f t="shared" ca="1" si="74"/>
        <v>382.42417277274029</v>
      </c>
      <c r="AL173" s="5">
        <f t="shared" ca="1" si="74"/>
        <v>393.00374761956721</v>
      </c>
      <c r="AM173" s="5">
        <f t="shared" ca="1" si="74"/>
        <v>453.67019618991446</v>
      </c>
      <c r="AN173" s="5">
        <f t="shared" ca="1" si="74"/>
        <v>522.20687563954471</v>
      </c>
      <c r="AO173" s="5">
        <f t="shared" ca="1" si="74"/>
        <v>650.09829851297764</v>
      </c>
      <c r="AP173" s="5">
        <f t="shared" ca="1" si="74"/>
        <v>779.30142653295479</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104.71930889240174</v>
      </c>
      <c r="T192" s="5">
        <f t="shared" ca="1" si="78"/>
        <v>106.82127285992847</v>
      </c>
      <c r="U192" s="5">
        <f t="shared" ca="1" si="78"/>
        <v>108.71268159350912</v>
      </c>
      <c r="V192" s="5">
        <f t="shared" ca="1" si="78"/>
        <v>110.6813646078068</v>
      </c>
      <c r="W192" s="5">
        <f t="shared" ca="1" si="78"/>
        <v>112.67346926743795</v>
      </c>
      <c r="X192" s="5">
        <f t="shared" ca="1" si="78"/>
        <v>115.34121171944236</v>
      </c>
      <c r="Y192" s="5">
        <f t="shared" ca="1" si="78"/>
        <v>117.94095188094238</v>
      </c>
      <c r="Z192" s="5">
        <f t="shared" ca="1" si="78"/>
        <v>120.67327288108554</v>
      </c>
      <c r="AA192" s="5">
        <f t="shared" ca="1" si="78"/>
        <v>123.37488866273767</v>
      </c>
      <c r="AB192" s="5">
        <f ca="1">SUMIF($B$10:$B$22,$D192,AB$10:AB$22)*SUMIF($B$10:$B$22,$D192,AB$40:AB$53)</f>
        <v>125.73427076274204</v>
      </c>
      <c r="AC192" s="5">
        <f t="shared" ca="1" si="78"/>
        <v>128.62927041441671</v>
      </c>
      <c r="AD192" s="5">
        <f t="shared" ca="1" si="78"/>
        <v>131.56211600801402</v>
      </c>
      <c r="AE192" s="5">
        <f t="shared" ca="1" si="78"/>
        <v>134.36542766837559</v>
      </c>
      <c r="AF192" s="5">
        <f t="shared" ca="1" si="78"/>
        <v>137.08611789583711</v>
      </c>
      <c r="AG192" s="5">
        <f t="shared" ca="1" si="78"/>
        <v>140.27590085253956</v>
      </c>
      <c r="AH192" s="5">
        <f t="shared" ca="1" si="78"/>
        <v>143.21803780563229</v>
      </c>
      <c r="AI192" s="5">
        <f t="shared" ca="1" si="78"/>
        <v>146.22211211981949</v>
      </c>
      <c r="AJ192" s="5">
        <f t="shared" ca="1" si="78"/>
        <v>149.0801110245722</v>
      </c>
      <c r="AK192" s="5">
        <f t="shared" ca="1" si="78"/>
        <v>152.00630507710386</v>
      </c>
      <c r="AL192" s="5">
        <f t="shared" ca="1" si="78"/>
        <v>155.07174759921938</v>
      </c>
      <c r="AM192" s="5">
        <f t="shared" ca="1" si="78"/>
        <v>171.77306646677394</v>
      </c>
      <c r="AN192" s="5">
        <f t="shared" ca="1" si="78"/>
        <v>189.70229183869614</v>
      </c>
      <c r="AO192" s="5">
        <f t="shared" ca="1" si="78"/>
        <v>224.12818499411151</v>
      </c>
      <c r="AP192" s="5">
        <f t="shared" ca="1" si="78"/>
        <v>258.75872923358838</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1.0586531324834434</v>
      </c>
      <c r="T193" s="185">
        <f t="shared" ca="1" si="79"/>
        <v>1.0799028023115351</v>
      </c>
      <c r="U193" s="185">
        <f t="shared" ca="1" si="79"/>
        <v>1.0990238775152408</v>
      </c>
      <c r="V193" s="185">
        <f t="shared" ca="1" si="79"/>
        <v>1.1189261521004812</v>
      </c>
      <c r="W193" s="185">
        <f t="shared" ca="1" si="79"/>
        <v>1.1390652063060462</v>
      </c>
      <c r="X193" s="185">
        <f t="shared" ca="1" si="79"/>
        <v>1.1660345774119554</v>
      </c>
      <c r="Y193" s="185">
        <f t="shared" ca="1" si="79"/>
        <v>1.1923164837263192</v>
      </c>
      <c r="Z193" s="185">
        <f t="shared" ca="1" si="79"/>
        <v>1.2199387075200605</v>
      </c>
      <c r="AA193" s="185">
        <f t="shared" ref="AA193:AP208" ca="1" si="82">AA$192/Z$192*Z193</f>
        <v>1.2472505188780922</v>
      </c>
      <c r="AB193" s="185">
        <f t="shared" ca="1" si="82"/>
        <v>1.2711025407956682</v>
      </c>
      <c r="AC193" s="185">
        <f t="shared" ca="1" si="82"/>
        <v>1.3003693539765393</v>
      </c>
      <c r="AD193" s="185">
        <f t="shared" ca="1" si="82"/>
        <v>1.3300187682783686</v>
      </c>
      <c r="AE193" s="185">
        <f t="shared" ca="1" si="82"/>
        <v>1.3583586675954895</v>
      </c>
      <c r="AF193" s="185">
        <f t="shared" ca="1" si="82"/>
        <v>1.3858633108392555</v>
      </c>
      <c r="AG193" s="185">
        <f t="shared" ca="1" si="82"/>
        <v>1.4181102169234532</v>
      </c>
      <c r="AH193" s="185">
        <f t="shared" ca="1" si="82"/>
        <v>1.4478535616277926</v>
      </c>
      <c r="AI193" s="185">
        <f t="shared" ca="1" si="82"/>
        <v>1.4782230581090483</v>
      </c>
      <c r="AJ193" s="185">
        <f t="shared" ca="1" si="82"/>
        <v>1.5071158146135772</v>
      </c>
      <c r="AK193" s="185">
        <f t="shared" ca="1" si="82"/>
        <v>1.5366979855878917</v>
      </c>
      <c r="AL193" s="185">
        <f t="shared" ca="1" si="82"/>
        <v>1.5676878800286582</v>
      </c>
      <c r="AM193" s="185">
        <f t="shared" ca="1" si="82"/>
        <v>1.7365287912488465</v>
      </c>
      <c r="AN193" s="185">
        <f t="shared" ca="1" si="82"/>
        <v>1.9177831444693181</v>
      </c>
      <c r="AO193" s="185">
        <f t="shared" ca="1" si="82"/>
        <v>2.2658095019099296</v>
      </c>
      <c r="AP193" s="185">
        <f t="shared" ca="1" si="82"/>
        <v>2.6159047663505905</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3.0247232356669807E-2</v>
      </c>
      <c r="T194" s="185">
        <f t="shared" ca="1" si="79"/>
        <v>3.085436578032957E-2</v>
      </c>
      <c r="U194" s="185">
        <f t="shared" ca="1" si="79"/>
        <v>3.1400682214721157E-2</v>
      </c>
      <c r="V194" s="185">
        <f t="shared" ca="1" si="79"/>
        <v>3.1969318631442312E-2</v>
      </c>
      <c r="W194" s="185">
        <f t="shared" ca="1" si="79"/>
        <v>3.2544720180172737E-2</v>
      </c>
      <c r="X194" s="185">
        <f t="shared" ca="1" si="79"/>
        <v>3.3315273640341571E-2</v>
      </c>
      <c r="Y194" s="185">
        <f t="shared" ca="1" si="79"/>
        <v>3.4066185249323387E-2</v>
      </c>
      <c r="Z194" s="185">
        <f t="shared" ca="1" si="79"/>
        <v>3.4855391643430281E-2</v>
      </c>
      <c r="AA194" s="185">
        <f t="shared" ca="1" si="82"/>
        <v>3.5635729110802622E-2</v>
      </c>
      <c r="AB194" s="185">
        <f t="shared" ca="1" si="82"/>
        <v>3.6317215451304792E-2</v>
      </c>
      <c r="AC194" s="185">
        <f t="shared" ca="1" si="82"/>
        <v>3.71534101136154E-2</v>
      </c>
      <c r="AD194" s="185">
        <f t="shared" ca="1" si="82"/>
        <v>3.8000536236524808E-2</v>
      </c>
      <c r="AE194" s="185">
        <f t="shared" ca="1" si="82"/>
        <v>3.8810247645585404E-2</v>
      </c>
      <c r="AF194" s="185">
        <f t="shared" ca="1" si="82"/>
        <v>3.9596094595407291E-2</v>
      </c>
      <c r="AG194" s="185">
        <f t="shared" ca="1" si="82"/>
        <v>4.0517434769241509E-2</v>
      </c>
      <c r="AH194" s="185">
        <f t="shared" ca="1" si="82"/>
        <v>4.1367244617936921E-2</v>
      </c>
      <c r="AI194" s="185">
        <f t="shared" ca="1" si="82"/>
        <v>4.2234944517401368E-2</v>
      </c>
      <c r="AJ194" s="185">
        <f t="shared" ca="1" si="82"/>
        <v>4.3060451846102195E-2</v>
      </c>
      <c r="AK194" s="185">
        <f t="shared" ca="1" si="82"/>
        <v>4.3905656731082605E-2</v>
      </c>
      <c r="AL194" s="185">
        <f t="shared" ca="1" si="82"/>
        <v>4.4791082286533071E-2</v>
      </c>
      <c r="AM194" s="185">
        <f t="shared" ca="1" si="82"/>
        <v>4.9615108321395596E-2</v>
      </c>
      <c r="AN194" s="185">
        <f t="shared" ca="1" si="82"/>
        <v>5.4793804127694787E-2</v>
      </c>
      <c r="AO194" s="185">
        <f t="shared" ca="1" si="82"/>
        <v>6.4737414340283683E-2</v>
      </c>
      <c r="AP194" s="185">
        <f t="shared" ca="1" si="82"/>
        <v>7.4740136181445427E-2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0.22685424267502355</v>
      </c>
      <c r="T195" s="185">
        <f t="shared" ca="1" si="79"/>
        <v>0.23140774335247177</v>
      </c>
      <c r="U195" s="185">
        <f t="shared" ca="1" si="79"/>
        <v>0.23550511661040871</v>
      </c>
      <c r="V195" s="185">
        <f t="shared" ca="1" si="79"/>
        <v>0.23976988973581739</v>
      </c>
      <c r="W195" s="185">
        <f t="shared" ca="1" si="79"/>
        <v>0.24408540135129561</v>
      </c>
      <c r="X195" s="185">
        <f t="shared" ca="1" si="79"/>
        <v>0.24986455230256188</v>
      </c>
      <c r="Y195" s="185">
        <f t="shared" ca="1" si="79"/>
        <v>0.25549638936992553</v>
      </c>
      <c r="Z195" s="185">
        <f t="shared" ca="1" si="79"/>
        <v>0.26141543732572725</v>
      </c>
      <c r="AA195" s="185">
        <f t="shared" ca="1" si="82"/>
        <v>0.26726796833101979</v>
      </c>
      <c r="AB195" s="185">
        <f t="shared" ca="1" si="82"/>
        <v>0.27237911588478608</v>
      </c>
      <c r="AC195" s="185">
        <f t="shared" ca="1" si="82"/>
        <v>0.27865057585211561</v>
      </c>
      <c r="AD195" s="185">
        <f t="shared" ca="1" si="82"/>
        <v>0.28500402177393619</v>
      </c>
      <c r="AE195" s="185">
        <f t="shared" ca="1" si="82"/>
        <v>0.2910768573418907</v>
      </c>
      <c r="AF195" s="185">
        <f t="shared" ca="1" si="82"/>
        <v>0.29697070946555482</v>
      </c>
      <c r="AG195" s="185">
        <f t="shared" ca="1" si="82"/>
        <v>0.30388076076931142</v>
      </c>
      <c r="AH195" s="185">
        <f t="shared" ca="1" si="82"/>
        <v>0.31025433463452701</v>
      </c>
      <c r="AI195" s="185">
        <f t="shared" ca="1" si="82"/>
        <v>0.31676208388051036</v>
      </c>
      <c r="AJ195" s="185">
        <f t="shared" ca="1" si="82"/>
        <v>0.32295338884576658</v>
      </c>
      <c r="AK195" s="185">
        <f t="shared" ca="1" si="82"/>
        <v>0.32929242548311966</v>
      </c>
      <c r="AL195" s="185">
        <f t="shared" ca="1" si="82"/>
        <v>0.33593311714899815</v>
      </c>
      <c r="AM195" s="185">
        <f t="shared" ca="1" si="82"/>
        <v>0.37211331241046708</v>
      </c>
      <c r="AN195" s="185">
        <f t="shared" ca="1" si="82"/>
        <v>0.41095353095771098</v>
      </c>
      <c r="AO195" s="185">
        <f t="shared" ca="1" si="82"/>
        <v>0.48553060755212774</v>
      </c>
      <c r="AP195" s="185">
        <f t="shared" ca="1" si="82"/>
        <v>0.56055102136084078</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6.9568634420340558</v>
      </c>
      <c r="T196" s="185">
        <f t="shared" ca="1" si="79"/>
        <v>7.0965041294758011</v>
      </c>
      <c r="U196" s="185">
        <f t="shared" ca="1" si="79"/>
        <v>7.2221569093858671</v>
      </c>
      <c r="V196" s="185">
        <f t="shared" ca="1" si="79"/>
        <v>7.3529432852317331</v>
      </c>
      <c r="W196" s="185">
        <f t="shared" ca="1" si="79"/>
        <v>7.4852856414397317</v>
      </c>
      <c r="X196" s="185">
        <f t="shared" ca="1" si="79"/>
        <v>7.6625129372785636</v>
      </c>
      <c r="Y196" s="185">
        <f t="shared" ca="1" si="79"/>
        <v>7.8352226073443818</v>
      </c>
      <c r="Z196" s="185">
        <f t="shared" ca="1" si="79"/>
        <v>8.0167400779889668</v>
      </c>
      <c r="AA196" s="185">
        <f t="shared" ca="1" si="82"/>
        <v>8.196217695484604</v>
      </c>
      <c r="AB196" s="185">
        <f t="shared" ca="1" si="82"/>
        <v>8.3529595538001047</v>
      </c>
      <c r="AC196" s="185">
        <f t="shared" ca="1" si="82"/>
        <v>8.5452843261315437</v>
      </c>
      <c r="AD196" s="185">
        <f t="shared" ca="1" si="82"/>
        <v>8.7401233344007085</v>
      </c>
      <c r="AE196" s="185">
        <f t="shared" ca="1" si="82"/>
        <v>8.9263569584846465</v>
      </c>
      <c r="AF196" s="185">
        <f t="shared" ca="1" si="82"/>
        <v>9.1071017569436794</v>
      </c>
      <c r="AG196" s="185">
        <f t="shared" ca="1" si="82"/>
        <v>9.3190099969255495</v>
      </c>
      <c r="AH196" s="185">
        <f t="shared" ca="1" si="82"/>
        <v>9.5144662621254952</v>
      </c>
      <c r="AI196" s="185">
        <f t="shared" ca="1" si="82"/>
        <v>9.7140372390023177</v>
      </c>
      <c r="AJ196" s="185">
        <f t="shared" ca="1" si="82"/>
        <v>9.9039039246035081</v>
      </c>
      <c r="AK196" s="185">
        <f t="shared" ca="1" si="82"/>
        <v>10.098301048149002</v>
      </c>
      <c r="AL196" s="185">
        <f t="shared" ca="1" si="82"/>
        <v>10.301948925902611</v>
      </c>
      <c r="AM196" s="185">
        <f t="shared" ca="1" si="82"/>
        <v>11.411474913920992</v>
      </c>
      <c r="AN196" s="185">
        <f t="shared" ca="1" si="82"/>
        <v>12.602574949369806</v>
      </c>
      <c r="AO196" s="185">
        <f t="shared" ca="1" si="82"/>
        <v>14.889605298265256</v>
      </c>
      <c r="AP196" s="185">
        <f t="shared" ca="1" si="82"/>
        <v>17.190231321732458</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0.81667527363008474</v>
      </c>
      <c r="T197" s="185">
        <f t="shared" ca="1" si="79"/>
        <v>0.83306787606889832</v>
      </c>
      <c r="U197" s="185">
        <f t="shared" ca="1" si="79"/>
        <v>0.84781841979747119</v>
      </c>
      <c r="V197" s="185">
        <f t="shared" ca="1" si="79"/>
        <v>0.86317160304894247</v>
      </c>
      <c r="W197" s="185">
        <f t="shared" ca="1" si="79"/>
        <v>0.87870744486466401</v>
      </c>
      <c r="X197" s="185">
        <f t="shared" ca="1" si="79"/>
        <v>0.89951238828922253</v>
      </c>
      <c r="Y197" s="185">
        <f t="shared" ca="1" si="79"/>
        <v>0.91978700173173167</v>
      </c>
      <c r="Z197" s="185">
        <f t="shared" ca="1" si="79"/>
        <v>0.94109557437261782</v>
      </c>
      <c r="AA197" s="185">
        <f t="shared" ca="1" si="82"/>
        <v>0.96216468599167093</v>
      </c>
      <c r="AB197" s="185">
        <f t="shared" ca="1" si="82"/>
        <v>0.98056481718522959</v>
      </c>
      <c r="AC197" s="185">
        <f t="shared" ca="1" si="82"/>
        <v>1.0031420730676159</v>
      </c>
      <c r="AD197" s="185">
        <f t="shared" ca="1" si="82"/>
        <v>1.02601447838617</v>
      </c>
      <c r="AE197" s="185">
        <f t="shared" ca="1" si="82"/>
        <v>1.0478766864308062</v>
      </c>
      <c r="AF197" s="185">
        <f t="shared" ca="1" si="82"/>
        <v>1.0690945540759971</v>
      </c>
      <c r="AG197" s="185">
        <f t="shared" ca="1" si="82"/>
        <v>1.093970738769521</v>
      </c>
      <c r="AH197" s="185">
        <f t="shared" ca="1" si="82"/>
        <v>1.1169156046842972</v>
      </c>
      <c r="AI197" s="185">
        <f t="shared" ca="1" si="82"/>
        <v>1.1403435019698374</v>
      </c>
      <c r="AJ197" s="185">
        <f t="shared" ca="1" si="82"/>
        <v>1.1626321998447597</v>
      </c>
      <c r="AK197" s="185">
        <f t="shared" ca="1" si="82"/>
        <v>1.1854527317392309</v>
      </c>
      <c r="AL197" s="185">
        <f t="shared" ca="1" si="82"/>
        <v>1.2093592217363935</v>
      </c>
      <c r="AM197" s="185">
        <f t="shared" ca="1" si="82"/>
        <v>1.3396079246776817</v>
      </c>
      <c r="AN197" s="185">
        <f t="shared" ca="1" si="82"/>
        <v>1.4794327114477599</v>
      </c>
      <c r="AO197" s="185">
        <f t="shared" ca="1" si="82"/>
        <v>1.7479101871876603</v>
      </c>
      <c r="AP197" s="185">
        <f t="shared" ca="1" si="82"/>
        <v>2.0179836768990276</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3.3876900239470182</v>
      </c>
      <c r="T198" s="185">
        <f t="shared" ca="1" si="79"/>
        <v>3.4556889673969118</v>
      </c>
      <c r="U198" s="185">
        <f t="shared" ca="1" si="79"/>
        <v>3.5168764080487698</v>
      </c>
      <c r="V198" s="185">
        <f t="shared" ca="1" si="79"/>
        <v>3.5805636867215394</v>
      </c>
      <c r="W198" s="185">
        <f t="shared" ca="1" si="79"/>
        <v>3.6450086601793474</v>
      </c>
      <c r="X198" s="185">
        <f t="shared" ca="1" si="79"/>
        <v>3.7313106477182569</v>
      </c>
      <c r="Y198" s="185">
        <f t="shared" ca="1" si="79"/>
        <v>3.8154127479242206</v>
      </c>
      <c r="Z198" s="185">
        <f t="shared" ca="1" si="79"/>
        <v>3.9038038640641926</v>
      </c>
      <c r="AA198" s="185">
        <f t="shared" ca="1" si="82"/>
        <v>3.9912016604098945</v>
      </c>
      <c r="AB198" s="185">
        <f t="shared" ca="1" si="82"/>
        <v>4.0675281305461377</v>
      </c>
      <c r="AC198" s="185">
        <f t="shared" ca="1" si="82"/>
        <v>4.1611819327249258</v>
      </c>
      <c r="AD198" s="185">
        <f t="shared" ca="1" si="82"/>
        <v>4.25606005849078</v>
      </c>
      <c r="AE198" s="185">
        <f t="shared" ca="1" si="82"/>
        <v>4.3467477363055673</v>
      </c>
      <c r="AF198" s="185">
        <f t="shared" ca="1" si="82"/>
        <v>4.4347625946856182</v>
      </c>
      <c r="AG198" s="185">
        <f t="shared" ca="1" si="82"/>
        <v>4.5379526941550505</v>
      </c>
      <c r="AH198" s="185">
        <f t="shared" ca="1" si="82"/>
        <v>4.6331313972089365</v>
      </c>
      <c r="AI198" s="185">
        <f t="shared" ca="1" si="82"/>
        <v>4.7303137859489546</v>
      </c>
      <c r="AJ198" s="185">
        <f t="shared" ca="1" si="82"/>
        <v>4.8227706067634477</v>
      </c>
      <c r="AK198" s="185">
        <f t="shared" ca="1" si="82"/>
        <v>4.9174335538812537</v>
      </c>
      <c r="AL198" s="185">
        <f t="shared" ca="1" si="82"/>
        <v>5.016601216091706</v>
      </c>
      <c r="AM198" s="185">
        <f t="shared" ca="1" si="82"/>
        <v>5.5568921319963085</v>
      </c>
      <c r="AN198" s="185">
        <f t="shared" ca="1" si="82"/>
        <v>6.1369060623018177</v>
      </c>
      <c r="AO198" s="185">
        <f t="shared" ca="1" si="82"/>
        <v>7.2505904061117752</v>
      </c>
      <c r="AP198" s="185">
        <f t="shared" ca="1" si="82"/>
        <v>8.3708952523218905</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0.48395571770671691</v>
      </c>
      <c r="T199" s="185">
        <f t="shared" ca="1" si="79"/>
        <v>0.49366985248527312</v>
      </c>
      <c r="U199" s="185">
        <f t="shared" ca="1" si="79"/>
        <v>0.50241091543553851</v>
      </c>
      <c r="V199" s="185">
        <f t="shared" ca="1" si="79"/>
        <v>0.51150909810307699</v>
      </c>
      <c r="W199" s="185">
        <f t="shared" ca="1" si="79"/>
        <v>0.52071552288276379</v>
      </c>
      <c r="X199" s="185">
        <f t="shared" ca="1" si="79"/>
        <v>0.53304437824546513</v>
      </c>
      <c r="Y199" s="185">
        <f t="shared" ca="1" si="79"/>
        <v>0.54505896398917419</v>
      </c>
      <c r="Z199" s="185">
        <f t="shared" ca="1" si="79"/>
        <v>0.55768626629488449</v>
      </c>
      <c r="AA199" s="185">
        <f t="shared" ca="1" si="82"/>
        <v>0.57017166577284195</v>
      </c>
      <c r="AB199" s="185">
        <f t="shared" ca="1" si="82"/>
        <v>0.58107544722087667</v>
      </c>
      <c r="AC199" s="185">
        <f t="shared" ca="1" si="82"/>
        <v>0.59445456181784639</v>
      </c>
      <c r="AD199" s="185">
        <f t="shared" ca="1" si="82"/>
        <v>0.60800857978439693</v>
      </c>
      <c r="AE199" s="185">
        <f t="shared" ca="1" si="82"/>
        <v>0.62096396232936646</v>
      </c>
      <c r="AF199" s="185">
        <f t="shared" ca="1" si="82"/>
        <v>0.63353751352651666</v>
      </c>
      <c r="AG199" s="185">
        <f t="shared" ca="1" si="82"/>
        <v>0.64827895630786414</v>
      </c>
      <c r="AH199" s="185">
        <f t="shared" ca="1" si="82"/>
        <v>0.66187591388699074</v>
      </c>
      <c r="AI199" s="185">
        <f t="shared" ca="1" si="82"/>
        <v>0.67575911227842189</v>
      </c>
      <c r="AJ199" s="185">
        <f t="shared" ca="1" si="82"/>
        <v>0.68896722953763512</v>
      </c>
      <c r="AK199" s="185">
        <f t="shared" ca="1" si="82"/>
        <v>0.70249050769732169</v>
      </c>
      <c r="AL199" s="185">
        <f t="shared" ca="1" si="82"/>
        <v>0.71665731658452914</v>
      </c>
      <c r="AM199" s="185">
        <f t="shared" ca="1" si="82"/>
        <v>0.79384173314232953</v>
      </c>
      <c r="AN199" s="185">
        <f t="shared" ca="1" si="82"/>
        <v>0.87670086604311659</v>
      </c>
      <c r="AO199" s="185">
        <f t="shared" ca="1" si="82"/>
        <v>1.0357986294445389</v>
      </c>
      <c r="AP199" s="185">
        <f t="shared" ca="1" si="82"/>
        <v>1.1958421789031268</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2.5407675179602642</v>
      </c>
      <c r="T200" s="185">
        <f t="shared" ca="1" si="79"/>
        <v>2.5917667255476844</v>
      </c>
      <c r="U200" s="185">
        <f t="shared" ca="1" si="79"/>
        <v>2.6376573060365778</v>
      </c>
      <c r="V200" s="185">
        <f t="shared" ca="1" si="79"/>
        <v>2.6854227650411548</v>
      </c>
      <c r="W200" s="185">
        <f t="shared" ca="1" si="79"/>
        <v>2.7337564951345108</v>
      </c>
      <c r="X200" s="185">
        <f t="shared" ca="1" si="79"/>
        <v>2.7984829857886928</v>
      </c>
      <c r="Y200" s="185">
        <f t="shared" ca="1" si="79"/>
        <v>2.8615595609431654</v>
      </c>
      <c r="Z200" s="185">
        <f t="shared" ca="1" si="79"/>
        <v>2.9278528980481444</v>
      </c>
      <c r="AA200" s="185">
        <f t="shared" ca="1" si="82"/>
        <v>2.993401245307421</v>
      </c>
      <c r="AB200" s="185">
        <f t="shared" ca="1" si="82"/>
        <v>3.0506460979096035</v>
      </c>
      <c r="AC200" s="185">
        <f t="shared" ca="1" si="82"/>
        <v>3.1208864495436943</v>
      </c>
      <c r="AD200" s="185">
        <f t="shared" ca="1" si="82"/>
        <v>3.192045043868085</v>
      </c>
      <c r="AE200" s="185">
        <f t="shared" ca="1" si="82"/>
        <v>3.2600608022291753</v>
      </c>
      <c r="AF200" s="185">
        <f t="shared" ca="1" si="82"/>
        <v>3.3260719460142134</v>
      </c>
      <c r="AG200" s="185">
        <f t="shared" ca="1" si="82"/>
        <v>3.4034645206162875</v>
      </c>
      <c r="AH200" s="185">
        <f t="shared" ca="1" si="82"/>
        <v>3.4748485479067019</v>
      </c>
      <c r="AI200" s="185">
        <f t="shared" ca="1" si="82"/>
        <v>3.5477353394617155</v>
      </c>
      <c r="AJ200" s="185">
        <f t="shared" ca="1" si="82"/>
        <v>3.6170779550725851</v>
      </c>
      <c r="AK200" s="185">
        <f t="shared" ca="1" si="82"/>
        <v>3.6880751654109396</v>
      </c>
      <c r="AL200" s="185">
        <f t="shared" ca="1" si="82"/>
        <v>3.762450912068779</v>
      </c>
      <c r="AM200" s="185">
        <f t="shared" ca="1" si="82"/>
        <v>4.1676690989972309</v>
      </c>
      <c r="AN200" s="185">
        <f t="shared" ca="1" si="82"/>
        <v>4.602679546726363</v>
      </c>
      <c r="AO200" s="185">
        <f t="shared" ca="1" si="82"/>
        <v>5.4379428045838312</v>
      </c>
      <c r="AP200" s="185">
        <f t="shared" ca="1" si="82"/>
        <v>6.2781714392414179</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6.8922304000000008</v>
      </c>
      <c r="N203" s="192">
        <f t="shared" ref="N203" si="84">O203</f>
        <v>6.8922304000000008</v>
      </c>
      <c r="O203" s="192">
        <f>INDEX('[4]TS BYDem'!$O$10:$O$203,MATCH(D203,'[4]TS BYDem'!$D$10:$D$203,0))</f>
        <v>6.8922304000000008</v>
      </c>
      <c r="P203" s="185">
        <f t="shared" ca="1" si="79"/>
        <v>6.9902238816509072</v>
      </c>
      <c r="Q203" s="185">
        <f t="shared" ca="1" si="79"/>
        <v>6.9676560893413573</v>
      </c>
      <c r="R203" s="185">
        <f t="shared" ca="1" si="79"/>
        <v>6.6436518263013014</v>
      </c>
      <c r="S203" s="185">
        <f t="shared" ca="1" si="79"/>
        <v>6.971338094051073</v>
      </c>
      <c r="T203" s="185">
        <f t="shared" ca="1" si="79"/>
        <v>7.1112693219605134</v>
      </c>
      <c r="U203" s="185">
        <f t="shared" ca="1" si="79"/>
        <v>7.2371835386918306</v>
      </c>
      <c r="V203" s="185">
        <f t="shared" ca="1" si="79"/>
        <v>7.3682420324676672</v>
      </c>
      <c r="W203" s="185">
        <f t="shared" ca="1" si="79"/>
        <v>7.5008597440235443</v>
      </c>
      <c r="X203" s="185">
        <f t="shared" ca="1" si="79"/>
        <v>7.678455784118543</v>
      </c>
      <c r="Y203" s="185">
        <f t="shared" ca="1" si="79"/>
        <v>7.8515247989372101</v>
      </c>
      <c r="Z203" s="185">
        <f t="shared" ca="1" si="79"/>
        <v>8.0334199401001953</v>
      </c>
      <c r="AA203" s="185">
        <f t="shared" ca="1" si="82"/>
        <v>8.2132709839365603</v>
      </c>
      <c r="AB203" s="185">
        <f t="shared" ca="1" si="82"/>
        <v>8.3703389639122765</v>
      </c>
      <c r="AC203" s="185">
        <f t="shared" ca="1" si="82"/>
        <v>8.5630638927477136</v>
      </c>
      <c r="AD203" s="185">
        <f t="shared" ca="1" si="82"/>
        <v>8.7583082887131489</v>
      </c>
      <c r="AE203" s="185">
        <f t="shared" ca="1" si="82"/>
        <v>8.9449293958812301</v>
      </c>
      <c r="AF203" s="185">
        <f t="shared" ca="1" si="82"/>
        <v>9.1260502572144855</v>
      </c>
      <c r="AG203" s="185">
        <f t="shared" ca="1" si="82"/>
        <v>9.3383993996316033</v>
      </c>
      <c r="AH203" s="185">
        <f t="shared" ca="1" si="82"/>
        <v>9.5342623368105066</v>
      </c>
      <c r="AI203" s="185">
        <f t="shared" ca="1" si="82"/>
        <v>9.7342485468548432</v>
      </c>
      <c r="AJ203" s="185">
        <f t="shared" ca="1" si="82"/>
        <v>9.9245102745934286</v>
      </c>
      <c r="AK203" s="185">
        <f t="shared" ca="1" si="82"/>
        <v>10.119311866437011</v>
      </c>
      <c r="AL203" s="185">
        <f t="shared" ca="1" si="82"/>
        <v>10.323383459876437</v>
      </c>
      <c r="AM203" s="185">
        <f t="shared" ca="1" si="82"/>
        <v>11.435217959872123</v>
      </c>
      <c r="AN203" s="185">
        <f t="shared" ca="1" si="82"/>
        <v>12.628796232629206</v>
      </c>
      <c r="AO203" s="185">
        <f t="shared" ca="1" si="82"/>
        <v>14.920585043255066</v>
      </c>
      <c r="AP203" s="185">
        <f t="shared" ca="1" si="82"/>
        <v>17.22599781600784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22.971367056789159</v>
      </c>
      <c r="T204" s="185">
        <f t="shared" ca="1" si="79"/>
        <v>23.432456671960452</v>
      </c>
      <c r="U204" s="185">
        <f t="shared" ca="1" si="79"/>
        <v>23.847358610609994</v>
      </c>
      <c r="V204" s="185">
        <f t="shared" ca="1" si="79"/>
        <v>24.279211538386331</v>
      </c>
      <c r="W204" s="185">
        <f t="shared" ca="1" si="79"/>
        <v>24.716202269474394</v>
      </c>
      <c r="X204" s="185">
        <f t="shared" ca="1" si="79"/>
        <v>25.301401806466547</v>
      </c>
      <c r="Y204" s="185">
        <f t="shared" ca="1" si="79"/>
        <v>25.871684270452771</v>
      </c>
      <c r="Z204" s="185">
        <f t="shared" ca="1" si="79"/>
        <v>26.471049843766021</v>
      </c>
      <c r="AA204" s="185">
        <f t="shared" ca="1" si="82"/>
        <v>27.063679879459933</v>
      </c>
      <c r="AB204" s="185">
        <f t="shared" ca="1" si="82"/>
        <v>27.581237078983722</v>
      </c>
      <c r="AC204" s="185">
        <f t="shared" ca="1" si="82"/>
        <v>28.216288057941441</v>
      </c>
      <c r="AD204" s="185">
        <f t="shared" ca="1" si="82"/>
        <v>28.859640973120001</v>
      </c>
      <c r="AE204" s="185">
        <f t="shared" ca="1" si="82"/>
        <v>29.474579152199365</v>
      </c>
      <c r="AF204" s="185">
        <f t="shared" ca="1" si="82"/>
        <v>30.07139338372809</v>
      </c>
      <c r="AG204" s="185">
        <f t="shared" ca="1" si="82"/>
        <v>30.771108421049338</v>
      </c>
      <c r="AH204" s="185">
        <f t="shared" ca="1" si="82"/>
        <v>31.416499501220418</v>
      </c>
      <c r="AI204" s="185">
        <f t="shared" ca="1" si="82"/>
        <v>32.075477243405203</v>
      </c>
      <c r="AJ204" s="185">
        <f t="shared" ca="1" si="82"/>
        <v>32.702411689243014</v>
      </c>
      <c r="AK204" s="185">
        <f t="shared" ca="1" si="82"/>
        <v>33.344305513515337</v>
      </c>
      <c r="AL204" s="185">
        <f t="shared" ca="1" si="82"/>
        <v>34.016745067517348</v>
      </c>
      <c r="AM204" s="185">
        <f t="shared" ca="1" si="82"/>
        <v>37.680368616000408</v>
      </c>
      <c r="AN204" s="185">
        <f t="shared" ca="1" si="82"/>
        <v>41.613347370525076</v>
      </c>
      <c r="AO204" s="185">
        <f t="shared" ca="1" si="82"/>
        <v>49.165057139192513</v>
      </c>
      <c r="AP204" s="185">
        <f t="shared" ca="1" si="82"/>
        <v>56.761659442200262</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22.971367056789159</v>
      </c>
      <c r="T205" s="185">
        <f t="shared" ca="1" si="79"/>
        <v>23.432456671960452</v>
      </c>
      <c r="U205" s="185">
        <f t="shared" ca="1" si="79"/>
        <v>23.847358610609994</v>
      </c>
      <c r="V205" s="185">
        <f t="shared" ca="1" si="79"/>
        <v>24.279211538386331</v>
      </c>
      <c r="W205" s="185">
        <f t="shared" ca="1" si="79"/>
        <v>24.716202269474394</v>
      </c>
      <c r="X205" s="185">
        <f t="shared" ca="1" si="79"/>
        <v>25.301401806466547</v>
      </c>
      <c r="Y205" s="185">
        <f t="shared" ca="1" si="79"/>
        <v>25.871684270452771</v>
      </c>
      <c r="Z205" s="185">
        <f t="shared" ca="1" si="79"/>
        <v>26.471049843766021</v>
      </c>
      <c r="AA205" s="185">
        <f t="shared" ca="1" si="82"/>
        <v>27.063679879459933</v>
      </c>
      <c r="AB205" s="185">
        <f t="shared" ca="1" si="82"/>
        <v>27.581237078983722</v>
      </c>
      <c r="AC205" s="185">
        <f t="shared" ca="1" si="82"/>
        <v>28.216288057941441</v>
      </c>
      <c r="AD205" s="185">
        <f t="shared" ca="1" si="82"/>
        <v>28.859640973120001</v>
      </c>
      <c r="AE205" s="185">
        <f t="shared" ca="1" si="82"/>
        <v>29.474579152199365</v>
      </c>
      <c r="AF205" s="185">
        <f t="shared" ca="1" si="82"/>
        <v>30.07139338372809</v>
      </c>
      <c r="AG205" s="185">
        <f t="shared" ca="1" si="82"/>
        <v>30.771108421049338</v>
      </c>
      <c r="AH205" s="185">
        <f t="shared" ca="1" si="82"/>
        <v>31.416499501220418</v>
      </c>
      <c r="AI205" s="185">
        <f t="shared" ca="1" si="82"/>
        <v>32.075477243405203</v>
      </c>
      <c r="AJ205" s="185">
        <f t="shared" ca="1" si="82"/>
        <v>32.702411689243014</v>
      </c>
      <c r="AK205" s="185">
        <f t="shared" ca="1" si="82"/>
        <v>33.344305513515337</v>
      </c>
      <c r="AL205" s="185">
        <f t="shared" ca="1" si="82"/>
        <v>34.016745067517348</v>
      </c>
      <c r="AM205" s="185">
        <f t="shared" ca="1" si="82"/>
        <v>37.680368616000408</v>
      </c>
      <c r="AN205" s="185">
        <f t="shared" ca="1" si="82"/>
        <v>41.613347370525076</v>
      </c>
      <c r="AO205" s="185">
        <f t="shared" ca="1" si="82"/>
        <v>49.165057139192513</v>
      </c>
      <c r="AP205" s="185">
        <f t="shared" ca="1" si="82"/>
        <v>56.761659442200262</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22.971367056789159</v>
      </c>
      <c r="T206" s="185">
        <f t="shared" ca="1" si="79"/>
        <v>23.432456671960452</v>
      </c>
      <c r="U206" s="185">
        <f t="shared" ca="1" si="79"/>
        <v>23.847358610609994</v>
      </c>
      <c r="V206" s="185">
        <f t="shared" ca="1" si="79"/>
        <v>24.279211538386331</v>
      </c>
      <c r="W206" s="185">
        <f t="shared" ca="1" si="79"/>
        <v>24.716202269474394</v>
      </c>
      <c r="X206" s="185">
        <f t="shared" ca="1" si="79"/>
        <v>25.301401806466547</v>
      </c>
      <c r="Y206" s="185">
        <f t="shared" ca="1" si="79"/>
        <v>25.871684270452771</v>
      </c>
      <c r="Z206" s="185">
        <f t="shared" ca="1" si="79"/>
        <v>26.471049843766021</v>
      </c>
      <c r="AA206" s="185">
        <f t="shared" ca="1" si="82"/>
        <v>27.063679879459933</v>
      </c>
      <c r="AB206" s="185">
        <f t="shared" ca="1" si="82"/>
        <v>27.581237078983722</v>
      </c>
      <c r="AC206" s="185">
        <f t="shared" ca="1" si="82"/>
        <v>28.216288057941441</v>
      </c>
      <c r="AD206" s="185">
        <f t="shared" ca="1" si="82"/>
        <v>28.859640973120001</v>
      </c>
      <c r="AE206" s="185">
        <f t="shared" ca="1" si="82"/>
        <v>29.474579152199365</v>
      </c>
      <c r="AF206" s="185">
        <f t="shared" ca="1" si="82"/>
        <v>30.07139338372809</v>
      </c>
      <c r="AG206" s="185">
        <f t="shared" ca="1" si="82"/>
        <v>30.771108421049338</v>
      </c>
      <c r="AH206" s="185">
        <f t="shared" ca="1" si="82"/>
        <v>31.416499501220418</v>
      </c>
      <c r="AI206" s="185">
        <f t="shared" ca="1" si="82"/>
        <v>32.075477243405203</v>
      </c>
      <c r="AJ206" s="185">
        <f t="shared" ca="1" si="82"/>
        <v>32.702411689243014</v>
      </c>
      <c r="AK206" s="185">
        <f t="shared" ca="1" si="82"/>
        <v>33.344305513515337</v>
      </c>
      <c r="AL206" s="185">
        <f t="shared" ca="1" si="82"/>
        <v>34.016745067517348</v>
      </c>
      <c r="AM206" s="185">
        <f t="shared" ca="1" si="82"/>
        <v>37.680368616000408</v>
      </c>
      <c r="AN206" s="185">
        <f t="shared" ca="1" si="82"/>
        <v>41.613347370525076</v>
      </c>
      <c r="AO206" s="185">
        <f t="shared" ca="1" si="82"/>
        <v>49.165057139192513</v>
      </c>
      <c r="AP206" s="185">
        <f t="shared" ca="1" si="82"/>
        <v>56.761659442200262</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22.971367056789159</v>
      </c>
      <c r="T207" s="185">
        <f t="shared" ca="1" si="79"/>
        <v>23.432456671960452</v>
      </c>
      <c r="U207" s="185">
        <f t="shared" ca="1" si="79"/>
        <v>23.847358610609994</v>
      </c>
      <c r="V207" s="185">
        <f t="shared" ca="1" si="79"/>
        <v>24.279211538386331</v>
      </c>
      <c r="W207" s="185">
        <f t="shared" ca="1" si="79"/>
        <v>24.716202269474394</v>
      </c>
      <c r="X207" s="185">
        <f t="shared" ca="1" si="79"/>
        <v>25.301401806466547</v>
      </c>
      <c r="Y207" s="185">
        <f t="shared" ca="1" si="79"/>
        <v>25.871684270452771</v>
      </c>
      <c r="Z207" s="185">
        <f t="shared" ca="1" si="79"/>
        <v>26.471049843766021</v>
      </c>
      <c r="AA207" s="185">
        <f t="shared" ca="1" si="82"/>
        <v>27.063679879459933</v>
      </c>
      <c r="AB207" s="185">
        <f t="shared" ca="1" si="82"/>
        <v>27.581237078983722</v>
      </c>
      <c r="AC207" s="185">
        <f t="shared" ca="1" si="82"/>
        <v>28.216288057941441</v>
      </c>
      <c r="AD207" s="185">
        <f t="shared" ca="1" si="82"/>
        <v>28.859640973120001</v>
      </c>
      <c r="AE207" s="185">
        <f t="shared" ca="1" si="82"/>
        <v>29.474579152199365</v>
      </c>
      <c r="AF207" s="185">
        <f t="shared" ca="1" si="82"/>
        <v>30.07139338372809</v>
      </c>
      <c r="AG207" s="185">
        <f t="shared" ca="1" si="82"/>
        <v>30.771108421049338</v>
      </c>
      <c r="AH207" s="185">
        <f t="shared" ca="1" si="82"/>
        <v>31.416499501220418</v>
      </c>
      <c r="AI207" s="185">
        <f t="shared" ca="1" si="82"/>
        <v>32.075477243405203</v>
      </c>
      <c r="AJ207" s="185">
        <f t="shared" ca="1" si="82"/>
        <v>32.702411689243014</v>
      </c>
      <c r="AK207" s="185">
        <f t="shared" ca="1" si="82"/>
        <v>33.344305513515337</v>
      </c>
      <c r="AL207" s="185">
        <f t="shared" ca="1" si="82"/>
        <v>34.016745067517348</v>
      </c>
      <c r="AM207" s="185">
        <f t="shared" ca="1" si="82"/>
        <v>37.680368616000408</v>
      </c>
      <c r="AN207" s="185">
        <f t="shared" ca="1" si="82"/>
        <v>41.613347370525076</v>
      </c>
      <c r="AO207" s="185">
        <f t="shared" ca="1" si="82"/>
        <v>49.165057139192513</v>
      </c>
      <c r="AP207" s="185">
        <f t="shared" ca="1" si="82"/>
        <v>56.761659442200262</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22.971367056789159</v>
      </c>
      <c r="T208" s="185">
        <f t="shared" ca="1" si="79"/>
        <v>23.432456671960452</v>
      </c>
      <c r="U208" s="185">
        <f t="shared" ca="1" si="79"/>
        <v>23.847358610609994</v>
      </c>
      <c r="V208" s="185">
        <f t="shared" ca="1" si="79"/>
        <v>24.279211538386331</v>
      </c>
      <c r="W208" s="185">
        <f t="shared" ca="1" si="79"/>
        <v>24.716202269474394</v>
      </c>
      <c r="X208" s="185">
        <f t="shared" ca="1" si="79"/>
        <v>25.301401806466547</v>
      </c>
      <c r="Y208" s="185">
        <f t="shared" ca="1" si="79"/>
        <v>25.871684270452771</v>
      </c>
      <c r="Z208" s="185">
        <f t="shared" ca="1" si="79"/>
        <v>26.471049843766021</v>
      </c>
      <c r="AA208" s="185">
        <f t="shared" ca="1" si="82"/>
        <v>27.063679879459933</v>
      </c>
      <c r="AB208" s="185">
        <f t="shared" ca="1" si="82"/>
        <v>27.581237078983722</v>
      </c>
      <c r="AC208" s="185">
        <f t="shared" ca="1" si="82"/>
        <v>28.216288057941441</v>
      </c>
      <c r="AD208" s="185">
        <f t="shared" ca="1" si="82"/>
        <v>28.859640973120001</v>
      </c>
      <c r="AE208" s="185">
        <f t="shared" ca="1" si="82"/>
        <v>29.474579152199365</v>
      </c>
      <c r="AF208" s="185">
        <f t="shared" ca="1" si="82"/>
        <v>30.07139338372809</v>
      </c>
      <c r="AG208" s="185">
        <f t="shared" ca="1" si="82"/>
        <v>30.771108421049338</v>
      </c>
      <c r="AH208" s="185">
        <f t="shared" ca="1" si="82"/>
        <v>31.416499501220418</v>
      </c>
      <c r="AI208" s="185">
        <f t="shared" ca="1" si="82"/>
        <v>32.075477243405203</v>
      </c>
      <c r="AJ208" s="185">
        <f t="shared" ca="1" si="82"/>
        <v>32.702411689243014</v>
      </c>
      <c r="AK208" s="185">
        <f t="shared" ca="1" si="82"/>
        <v>33.344305513515337</v>
      </c>
      <c r="AL208" s="185">
        <f t="shared" ca="1" si="82"/>
        <v>34.016745067517348</v>
      </c>
      <c r="AM208" s="185">
        <f t="shared" ca="1" si="82"/>
        <v>37.680368616000408</v>
      </c>
      <c r="AN208" s="185">
        <f t="shared" ca="1" si="82"/>
        <v>41.613347370525076</v>
      </c>
      <c r="AO208" s="185">
        <f t="shared" ca="1" si="82"/>
        <v>49.165057139192513</v>
      </c>
      <c r="AP208" s="185">
        <f t="shared" ref="AP208" ca="1" si="85">AP$192/AO$192*AO208</f>
        <v>56.761659442200262</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74.77393930861335</v>
      </c>
      <c r="T211" s="5">
        <f t="shared" ca="1" si="86"/>
        <v>76.599350128778553</v>
      </c>
      <c r="U211" s="5">
        <f t="shared" ca="1" si="86"/>
        <v>78.630645881257507</v>
      </c>
      <c r="V211" s="5">
        <f t="shared" ca="1" si="86"/>
        <v>80.773774115953586</v>
      </c>
      <c r="W211" s="5">
        <f t="shared" ca="1" si="86"/>
        <v>82.927169066574365</v>
      </c>
      <c r="X211" s="5">
        <f t="shared" ca="1" si="86"/>
        <v>85.429761750659537</v>
      </c>
      <c r="Y211" s="5">
        <f t="shared" ca="1" si="86"/>
        <v>87.849381553579605</v>
      </c>
      <c r="Z211" s="5">
        <f t="shared" ca="1" si="86"/>
        <v>90.359146810478975</v>
      </c>
      <c r="AA211" s="5">
        <f t="shared" ca="1" si="86"/>
        <v>92.971207217515541</v>
      </c>
      <c r="AB211" s="5">
        <f ca="1">SUMIF($B$10:$B$22,$D211,AB$10:AB$22)*SUMIF($B$10:$B$22,$D211,AB$40:AB$53)</f>
        <v>95.253791424111782</v>
      </c>
      <c r="AC211" s="5">
        <f t="shared" ca="1" si="86"/>
        <v>97.971264567093471</v>
      </c>
      <c r="AD211" s="5">
        <f t="shared" ca="1" si="86"/>
        <v>100.73403993387386</v>
      </c>
      <c r="AE211" s="5">
        <f t="shared" ca="1" si="86"/>
        <v>103.46505359920396</v>
      </c>
      <c r="AF211" s="5">
        <f t="shared" ca="1" si="86"/>
        <v>106.13503787336293</v>
      </c>
      <c r="AG211" s="5">
        <f t="shared" ca="1" si="86"/>
        <v>108.62792854544587</v>
      </c>
      <c r="AH211" s="5">
        <f t="shared" ca="1" si="86"/>
        <v>111.44064781597253</v>
      </c>
      <c r="AI211" s="5">
        <f t="shared" ca="1" si="86"/>
        <v>114.36114502083234</v>
      </c>
      <c r="AJ211" s="5">
        <f t="shared" ca="1" si="86"/>
        <v>117.23869814820381</v>
      </c>
      <c r="AK211" s="5">
        <f t="shared" ca="1" si="86"/>
        <v>120.22937145320429</v>
      </c>
      <c r="AL211" s="5">
        <f t="shared" ca="1" si="86"/>
        <v>123.40587695821351</v>
      </c>
      <c r="AM211" s="5">
        <f t="shared" ca="1" si="86"/>
        <v>141.02011621569631</v>
      </c>
      <c r="AN211" s="5">
        <f t="shared" ca="1" si="86"/>
        <v>160.70782898547117</v>
      </c>
      <c r="AO211" s="5">
        <f t="shared" ca="1" si="86"/>
        <v>197.66420209401349</v>
      </c>
      <c r="AP211" s="5">
        <f t="shared" ca="1" si="86"/>
        <v>234.96615412127085</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239.311147620339</v>
      </c>
      <c r="T230" s="5">
        <f t="shared" ca="1" si="92"/>
        <v>245.5279566232268</v>
      </c>
      <c r="U230" s="5">
        <f t="shared" ca="1" si="92"/>
        <v>252.17156922220227</v>
      </c>
      <c r="V230" s="5">
        <f t="shared" ca="1" si="92"/>
        <v>259.2458462414383</v>
      </c>
      <c r="W230" s="5">
        <f t="shared" ca="1" si="92"/>
        <v>266.28626759214023</v>
      </c>
      <c r="X230" s="5">
        <f t="shared" ca="1" si="92"/>
        <v>274.0568577557645</v>
      </c>
      <c r="Y230" s="5">
        <f t="shared" ca="1" si="92"/>
        <v>281.96200344571417</v>
      </c>
      <c r="Z230" s="5">
        <f t="shared" ca="1" si="92"/>
        <v>290.32204813684677</v>
      </c>
      <c r="AA230" s="5">
        <f t="shared" ca="1" si="92"/>
        <v>298.71462448684076</v>
      </c>
      <c r="AB230" s="5">
        <f ca="1">SUMIF($B$10:$B$22,$D230,AB$10:AB$22)*SUMIF($B$10:$B$22,$D230,AB$40:AB$53)</f>
        <v>305.76468054543471</v>
      </c>
      <c r="AC230" s="5">
        <f t="shared" ca="1" si="92"/>
        <v>314.59134178597935</v>
      </c>
      <c r="AD230" s="5">
        <f t="shared" ca="1" si="92"/>
        <v>323.65990952631881</v>
      </c>
      <c r="AE230" s="5">
        <f t="shared" ca="1" si="92"/>
        <v>332.82914999463492</v>
      </c>
      <c r="AF230" s="5">
        <f t="shared" ca="1" si="92"/>
        <v>341.74661891729392</v>
      </c>
      <c r="AG230" s="5">
        <f t="shared" ca="1" si="92"/>
        <v>351.32289162074625</v>
      </c>
      <c r="AH230" s="5">
        <f t="shared" ca="1" si="92"/>
        <v>361.07019032867794</v>
      </c>
      <c r="AI230" s="5">
        <f t="shared" ca="1" si="92"/>
        <v>371.16092547913934</v>
      </c>
      <c r="AJ230" s="5">
        <f t="shared" ca="1" si="92"/>
        <v>381.10030818952805</v>
      </c>
      <c r="AK230" s="5">
        <f t="shared" ca="1" si="92"/>
        <v>391.38151873152327</v>
      </c>
      <c r="AL230" s="5">
        <f t="shared" ca="1" si="92"/>
        <v>402.27388315761033</v>
      </c>
      <c r="AM230" s="5">
        <f t="shared" ca="1" si="92"/>
        <v>464.07019483390343</v>
      </c>
      <c r="AN230" s="5">
        <f t="shared" ca="1" si="92"/>
        <v>533.90646291403743</v>
      </c>
      <c r="AO230" s="5">
        <f t="shared" ca="1" si="92"/>
        <v>664.19904993649106</v>
      </c>
      <c r="AP230" s="5">
        <f t="shared" ca="1" si="92"/>
        <v>795.8316296929188</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2.0502589045794628</v>
      </c>
      <c r="T233" s="185">
        <f t="shared" ca="1" si="93"/>
        <v>2.1035203934109896</v>
      </c>
      <c r="U233" s="185">
        <f t="shared" ca="1" si="93"/>
        <v>2.1604384518678206</v>
      </c>
      <c r="V233" s="185">
        <f t="shared" ca="1" si="93"/>
        <v>2.2210461569261781</v>
      </c>
      <c r="W233" s="185">
        <f t="shared" ca="1" si="93"/>
        <v>2.2813638091116428</v>
      </c>
      <c r="X233" s="185">
        <f t="shared" ca="1" si="93"/>
        <v>2.347937062531845</v>
      </c>
      <c r="Y233" s="185">
        <f t="shared" ca="1" si="93"/>
        <v>2.4156630982973422</v>
      </c>
      <c r="Z233" s="185">
        <f t="shared" ca="1" si="93"/>
        <v>2.4872864064512501</v>
      </c>
      <c r="AA233" s="185">
        <f t="shared" ca="1" si="94"/>
        <v>2.5591884242429019</v>
      </c>
      <c r="AB233" s="185">
        <f t="shared" ca="1" si="94"/>
        <v>2.6195886202038867</v>
      </c>
      <c r="AC233" s="185">
        <f t="shared" ca="1" si="94"/>
        <v>2.6952095889138081</v>
      </c>
      <c r="AD233" s="185">
        <f t="shared" ca="1" si="94"/>
        <v>2.7729030517812805</v>
      </c>
      <c r="AE233" s="185">
        <f t="shared" ca="1" si="94"/>
        <v>2.8514590116909297</v>
      </c>
      <c r="AF233" s="185">
        <f t="shared" ca="1" si="94"/>
        <v>2.9278579602848245</v>
      </c>
      <c r="AG233" s="185">
        <f t="shared" ca="1" si="94"/>
        <v>3.0099011019360566</v>
      </c>
      <c r="AH233" s="185">
        <f t="shared" ca="1" si="94"/>
        <v>3.0934094807569115</v>
      </c>
      <c r="AI233" s="185">
        <f t="shared" ca="1" si="94"/>
        <v>3.179860194823974</v>
      </c>
      <c r="AJ233" s="185">
        <f t="shared" ca="1" si="94"/>
        <v>3.2650142217493192</v>
      </c>
      <c r="AK233" s="185">
        <f t="shared" ca="1" si="94"/>
        <v>3.3530968024113097</v>
      </c>
      <c r="AL233" s="185">
        <f t="shared" ca="1" si="94"/>
        <v>3.4464153434762625</v>
      </c>
      <c r="AM233" s="185">
        <f t="shared" ca="1" si="94"/>
        <v>3.9758450818915061</v>
      </c>
      <c r="AN233" s="185">
        <f t="shared" ca="1" si="94"/>
        <v>4.5741558246950493</v>
      </c>
      <c r="AO233" s="185">
        <f t="shared" ca="1" si="94"/>
        <v>5.6904161385157863</v>
      </c>
      <c r="AP233" s="185">
        <f t="shared" ca="1" si="94"/>
        <v>6.8181566197345784</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0.11611051723861932</v>
      </c>
      <c r="T234" s="185">
        <f t="shared" ca="1" si="93"/>
        <v>0.11912682849731665</v>
      </c>
      <c r="U234" s="185">
        <f t="shared" ca="1" si="93"/>
        <v>0.12235021906173718</v>
      </c>
      <c r="V234" s="185">
        <f t="shared" ca="1" si="93"/>
        <v>0.12578256215131153</v>
      </c>
      <c r="W234" s="185">
        <f t="shared" ca="1" si="93"/>
        <v>0.12919847893051947</v>
      </c>
      <c r="X234" s="185">
        <f t="shared" ca="1" si="93"/>
        <v>0.13296866369675164</v>
      </c>
      <c r="Y234" s="185">
        <f t="shared" ca="1" si="93"/>
        <v>0.13680413297611374</v>
      </c>
      <c r="Z234" s="185">
        <f t="shared" ca="1" si="93"/>
        <v>0.14086031307001123</v>
      </c>
      <c r="AA234" s="185">
        <f t="shared" ca="1" si="94"/>
        <v>0.14493227708277162</v>
      </c>
      <c r="AB234" s="185">
        <f t="shared" ca="1" si="94"/>
        <v>0.1483528684913393</v>
      </c>
      <c r="AC234" s="185">
        <f t="shared" ca="1" si="94"/>
        <v>0.15263544459496334</v>
      </c>
      <c r="AD234" s="185">
        <f t="shared" ca="1" si="94"/>
        <v>0.1570353904454373</v>
      </c>
      <c r="AE234" s="185">
        <f t="shared" ca="1" si="94"/>
        <v>0.16148418133565731</v>
      </c>
      <c r="AF234" s="185">
        <f t="shared" ca="1" si="94"/>
        <v>0.16581081609281415</v>
      </c>
      <c r="AG234" s="185">
        <f t="shared" ca="1" si="94"/>
        <v>0.17045709349306268</v>
      </c>
      <c r="AH234" s="185">
        <f t="shared" ca="1" si="94"/>
        <v>0.17518635038690694</v>
      </c>
      <c r="AI234" s="185">
        <f t="shared" ca="1" si="94"/>
        <v>0.18008223797630069</v>
      </c>
      <c r="AJ234" s="185">
        <f t="shared" ca="1" si="94"/>
        <v>0.18490469141823862</v>
      </c>
      <c r="AK234" s="185">
        <f t="shared" ca="1" si="94"/>
        <v>0.18989299507956273</v>
      </c>
      <c r="AL234" s="185">
        <f t="shared" ca="1" si="94"/>
        <v>0.1951778223015313</v>
      </c>
      <c r="AM234" s="185">
        <f t="shared" ca="1" si="94"/>
        <v>0.22516055308328575</v>
      </c>
      <c r="AN234" s="185">
        <f t="shared" ca="1" si="94"/>
        <v>0.2590441614710719</v>
      </c>
      <c r="AO234" s="185">
        <f t="shared" ca="1" si="94"/>
        <v>0.32226035437294054</v>
      </c>
      <c r="AP234" s="185">
        <f t="shared" ca="1" si="94"/>
        <v>0.38612669354248141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0.51437065367739676</v>
      </c>
      <c r="T235" s="185">
        <f t="shared" ca="1" si="93"/>
        <v>0.52773294015005234</v>
      </c>
      <c r="U235" s="185">
        <f t="shared" ca="1" si="93"/>
        <v>0.54201258984165734</v>
      </c>
      <c r="V235" s="185">
        <f t="shared" ca="1" si="93"/>
        <v>0.55721790113142766</v>
      </c>
      <c r="W235" s="185">
        <f t="shared" ca="1" si="93"/>
        <v>0.57235044371598831</v>
      </c>
      <c r="X235" s="185">
        <f t="shared" ca="1" si="93"/>
        <v>0.58905239672431053</v>
      </c>
      <c r="Y235" s="185">
        <f t="shared" ca="1" si="93"/>
        <v>0.60604356072309484</v>
      </c>
      <c r="Z235" s="185">
        <f t="shared" ca="1" si="93"/>
        <v>0.62401247564958306</v>
      </c>
      <c r="AA235" s="185">
        <f t="shared" ca="1" si="94"/>
        <v>0.64205131348104305</v>
      </c>
      <c r="AB235" s="185">
        <f t="shared" ca="1" si="94"/>
        <v>0.65720456471643629</v>
      </c>
      <c r="AC235" s="185">
        <f t="shared" ca="1" si="94"/>
        <v>0.67617641603733991</v>
      </c>
      <c r="AD235" s="185">
        <f t="shared" ca="1" si="94"/>
        <v>0.69566821641061982</v>
      </c>
      <c r="AE235" s="185">
        <f t="shared" ca="1" si="94"/>
        <v>0.71537640075686448</v>
      </c>
      <c r="AF235" s="185">
        <f t="shared" ca="1" si="94"/>
        <v>0.73454343231601671</v>
      </c>
      <c r="AG235" s="185">
        <f t="shared" ca="1" si="94"/>
        <v>0.75512648370851754</v>
      </c>
      <c r="AH235" s="185">
        <f t="shared" ca="1" si="94"/>
        <v>0.77607713501683773</v>
      </c>
      <c r="AI235" s="185">
        <f t="shared" ca="1" si="94"/>
        <v>0.79776596183096804</v>
      </c>
      <c r="AJ235" s="185">
        <f t="shared" ca="1" si="94"/>
        <v>0.81912947470001063</v>
      </c>
      <c r="AK235" s="185">
        <f t="shared" ca="1" si="94"/>
        <v>0.84122770555831927</v>
      </c>
      <c r="AL235" s="185">
        <f t="shared" ca="1" si="94"/>
        <v>0.86463953850321573</v>
      </c>
      <c r="AM235" s="185">
        <f t="shared" ca="1" si="94"/>
        <v>0.99746331018231471</v>
      </c>
      <c r="AN235" s="185">
        <f t="shared" ca="1" si="94"/>
        <v>1.1475680053457735</v>
      </c>
      <c r="AO235" s="185">
        <f t="shared" ca="1" si="94"/>
        <v>1.4276163182742714</v>
      </c>
      <c r="AP235" s="185">
        <f t="shared" ca="1" si="94"/>
        <v>1.7105447851168305</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2.1841100040494177</v>
      </c>
      <c r="T236" s="185">
        <f t="shared" ca="1" si="93"/>
        <v>2.2408486677994794</v>
      </c>
      <c r="U236" s="185">
        <f t="shared" ca="1" si="93"/>
        <v>2.3014826202281036</v>
      </c>
      <c r="V236" s="185">
        <f t="shared" ca="1" si="93"/>
        <v>2.3660470977410482</v>
      </c>
      <c r="W236" s="185">
        <f t="shared" ca="1" si="93"/>
        <v>2.4303025862868077</v>
      </c>
      <c r="X236" s="185">
        <f t="shared" ca="1" si="93"/>
        <v>2.5012220728318519</v>
      </c>
      <c r="Y236" s="185">
        <f t="shared" ca="1" si="93"/>
        <v>2.5733696010877392</v>
      </c>
      <c r="Z236" s="185">
        <f t="shared" ca="1" si="93"/>
        <v>2.6496688350589492</v>
      </c>
      <c r="AA236" s="185">
        <f t="shared" ca="1" si="94"/>
        <v>2.7262649742193825</v>
      </c>
      <c r="AB236" s="185">
        <f t="shared" ca="1" si="94"/>
        <v>2.7906083954089085</v>
      </c>
      <c r="AC236" s="185">
        <f t="shared" ca="1" si="94"/>
        <v>2.8711662771019646</v>
      </c>
      <c r="AD236" s="185">
        <f t="shared" ca="1" si="94"/>
        <v>2.9539319556799559</v>
      </c>
      <c r="AE236" s="185">
        <f t="shared" ca="1" si="94"/>
        <v>3.0376164393971781</v>
      </c>
      <c r="AF236" s="185">
        <f t="shared" ca="1" si="94"/>
        <v>3.1190030913707778</v>
      </c>
      <c r="AG236" s="185">
        <f t="shared" ca="1" si="94"/>
        <v>3.2064024173992407</v>
      </c>
      <c r="AH236" s="185">
        <f t="shared" ca="1" si="94"/>
        <v>3.2953626385679855</v>
      </c>
      <c r="AI236" s="185">
        <f t="shared" ca="1" si="94"/>
        <v>3.3874572852632601</v>
      </c>
      <c r="AJ236" s="185">
        <f t="shared" ca="1" si="94"/>
        <v>3.4781705906303633</v>
      </c>
      <c r="AK236" s="185">
        <f t="shared" ca="1" si="94"/>
        <v>3.5720036402889397</v>
      </c>
      <c r="AL236" s="185">
        <f t="shared" ca="1" si="94"/>
        <v>3.671414479889739</v>
      </c>
      <c r="AM236" s="185">
        <f t="shared" ca="1" si="94"/>
        <v>4.2354080250616253</v>
      </c>
      <c r="AN236" s="185">
        <f t="shared" ca="1" si="94"/>
        <v>4.8727794692088189</v>
      </c>
      <c r="AO236" s="185">
        <f t="shared" ca="1" si="94"/>
        <v>6.0619148086986812</v>
      </c>
      <c r="AP236" s="185">
        <f t="shared" ca="1" si="94"/>
        <v>7.2632797980177672</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1.6234226207141633</v>
      </c>
      <c r="T237" s="185">
        <f t="shared" ca="1" si="93"/>
        <v>1.6655957850832508</v>
      </c>
      <c r="U237" s="185">
        <f t="shared" ca="1" si="93"/>
        <v>1.7106642705411415</v>
      </c>
      <c r="V237" s="185">
        <f t="shared" ca="1" si="93"/>
        <v>1.7586542678832047</v>
      </c>
      <c r="W237" s="185">
        <f t="shared" ca="1" si="93"/>
        <v>1.8064145974530634</v>
      </c>
      <c r="X237" s="185">
        <f t="shared" ca="1" si="93"/>
        <v>1.8591281963529354</v>
      </c>
      <c r="Y237" s="185">
        <f t="shared" ca="1" si="93"/>
        <v>1.9127545838435225</v>
      </c>
      <c r="Z237" s="185">
        <f t="shared" ca="1" si="93"/>
        <v>1.9694668841133682</v>
      </c>
      <c r="AA237" s="185">
        <f t="shared" ca="1" si="94"/>
        <v>2.0263998704290169</v>
      </c>
      <c r="AB237" s="185">
        <f t="shared" ca="1" si="94"/>
        <v>2.0742255592723211</v>
      </c>
      <c r="AC237" s="185">
        <f t="shared" ca="1" si="94"/>
        <v>2.1341032610249129</v>
      </c>
      <c r="AD237" s="185">
        <f t="shared" ca="1" si="94"/>
        <v>2.195621991571064</v>
      </c>
      <c r="AE237" s="185">
        <f t="shared" ca="1" si="94"/>
        <v>2.2578236588943414</v>
      </c>
      <c r="AF237" s="185">
        <f t="shared" ca="1" si="94"/>
        <v>2.3183173755996211</v>
      </c>
      <c r="AG237" s="185">
        <f t="shared" ca="1" si="94"/>
        <v>2.3832802404034621</v>
      </c>
      <c r="AH237" s="185">
        <f t="shared" ca="1" si="94"/>
        <v>2.4494032997371566</v>
      </c>
      <c r="AI237" s="185">
        <f t="shared" ca="1" si="94"/>
        <v>2.5178561397564749</v>
      </c>
      <c r="AJ237" s="185">
        <f t="shared" ca="1" si="94"/>
        <v>2.5852822454286577</v>
      </c>
      <c r="AK237" s="185">
        <f t="shared" ca="1" si="94"/>
        <v>2.6550272194015352</v>
      </c>
      <c r="AL237" s="185">
        <f t="shared" ca="1" si="94"/>
        <v>2.7289180973577323</v>
      </c>
      <c r="AM237" s="185">
        <f t="shared" ca="1" si="94"/>
        <v>3.1481276964490146</v>
      </c>
      <c r="AN237" s="185">
        <f t="shared" ca="1" si="94"/>
        <v>3.6218782027455814</v>
      </c>
      <c r="AO237" s="185">
        <f t="shared" ca="1" si="94"/>
        <v>4.5057481569325502</v>
      </c>
      <c r="AP237" s="185">
        <f t="shared" ca="1" si="94"/>
        <v>5.3987082623204037</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2.2096054515675041</v>
      </c>
      <c r="T238" s="185">
        <f t="shared" ca="1" si="93"/>
        <v>2.2670064343496676</v>
      </c>
      <c r="U238" s="185">
        <f t="shared" ca="1" si="93"/>
        <v>2.3283481761062523</v>
      </c>
      <c r="V238" s="185">
        <f t="shared" ca="1" si="93"/>
        <v>2.3936663245629277</v>
      </c>
      <c r="W238" s="185">
        <f t="shared" ca="1" si="93"/>
        <v>2.4586718771773146</v>
      </c>
      <c r="X238" s="185">
        <f t="shared" ca="1" si="93"/>
        <v>2.5304192176509002</v>
      </c>
      <c r="Y238" s="185">
        <f t="shared" ca="1" si="93"/>
        <v>2.6034089349525762</v>
      </c>
      <c r="Z238" s="185">
        <f t="shared" ca="1" si="93"/>
        <v>2.6805988214604151</v>
      </c>
      <c r="AA238" s="185">
        <f t="shared" ca="1" si="94"/>
        <v>2.7580890789768064</v>
      </c>
      <c r="AB238" s="185">
        <f t="shared" ca="1" si="94"/>
        <v>2.8231835906860545</v>
      </c>
      <c r="AC238" s="185">
        <f t="shared" ca="1" si="94"/>
        <v>2.9046818367568505</v>
      </c>
      <c r="AD238" s="185">
        <f t="shared" ca="1" si="94"/>
        <v>2.9884136516606552</v>
      </c>
      <c r="AE238" s="185">
        <f t="shared" ca="1" si="94"/>
        <v>3.0730749970555102</v>
      </c>
      <c r="AF238" s="185">
        <f t="shared" ca="1" si="94"/>
        <v>3.1554116877681015</v>
      </c>
      <c r="AG238" s="185">
        <f t="shared" ca="1" si="94"/>
        <v>3.2438312393922275</v>
      </c>
      <c r="AH238" s="185">
        <f t="shared" ca="1" si="94"/>
        <v>3.3338299067224755</v>
      </c>
      <c r="AI238" s="185">
        <f t="shared" ca="1" si="94"/>
        <v>3.4269995882040765</v>
      </c>
      <c r="AJ238" s="185">
        <f t="shared" ca="1" si="94"/>
        <v>3.5187718037505622</v>
      </c>
      <c r="AK238" s="185">
        <f t="shared" ca="1" si="94"/>
        <v>3.6137001808370597</v>
      </c>
      <c r="AL238" s="185">
        <f t="shared" ca="1" si="94"/>
        <v>3.7142714582542107</v>
      </c>
      <c r="AM238" s="185">
        <f t="shared" ca="1" si="94"/>
        <v>4.2848485856654577</v>
      </c>
      <c r="AN238" s="185">
        <f t="shared" ca="1" si="94"/>
        <v>4.9296601634019188</v>
      </c>
      <c r="AO238" s="185">
        <f t="shared" ca="1" si="94"/>
        <v>6.1326764601620916</v>
      </c>
      <c r="AP238" s="185">
        <f t="shared" ca="1" si="94"/>
        <v>7.3480651653098059</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0.9407820134173952</v>
      </c>
      <c r="T239" s="185">
        <f t="shared" ca="1" si="93"/>
        <v>0.96522158570195482</v>
      </c>
      <c r="U239" s="185">
        <f t="shared" ca="1" si="93"/>
        <v>0.99133901190370066</v>
      </c>
      <c r="V239" s="185">
        <f t="shared" ca="1" si="93"/>
        <v>1.0191494697273698</v>
      </c>
      <c r="W239" s="185">
        <f t="shared" ca="1" si="93"/>
        <v>1.046826833859726</v>
      </c>
      <c r="X239" s="185">
        <f t="shared" ca="1" si="93"/>
        <v>1.0773746438229026</v>
      </c>
      <c r="Y239" s="185">
        <f t="shared" ca="1" si="93"/>
        <v>1.1084514196125008</v>
      </c>
      <c r="Z239" s="185">
        <f t="shared" ca="1" si="93"/>
        <v>1.1413164982141075</v>
      </c>
      <c r="AA239" s="185">
        <f t="shared" ca="1" si="94"/>
        <v>1.1743094655489712</v>
      </c>
      <c r="AB239" s="185">
        <f t="shared" ca="1" si="94"/>
        <v>1.2020247057267164</v>
      </c>
      <c r="AC239" s="185">
        <f t="shared" ca="1" si="94"/>
        <v>1.2367241512653209</v>
      </c>
      <c r="AD239" s="185">
        <f t="shared" ca="1" si="94"/>
        <v>1.2723745816878254</v>
      </c>
      <c r="AE239" s="185">
        <f t="shared" ca="1" si="94"/>
        <v>1.308420777592481</v>
      </c>
      <c r="AF239" s="185">
        <f t="shared" ca="1" si="94"/>
        <v>1.3434772070612651</v>
      </c>
      <c r="AG239" s="185">
        <f t="shared" ca="1" si="94"/>
        <v>1.3811235315412294</v>
      </c>
      <c r="AH239" s="185">
        <f t="shared" ca="1" si="94"/>
        <v>1.4194421949006848</v>
      </c>
      <c r="AI239" s="185">
        <f t="shared" ca="1" si="94"/>
        <v>1.4591109785161203</v>
      </c>
      <c r="AJ239" s="185">
        <f t="shared" ca="1" si="94"/>
        <v>1.4981847641353356</v>
      </c>
      <c r="AK239" s="185">
        <f t="shared" ca="1" si="94"/>
        <v>1.5386023462256251</v>
      </c>
      <c r="AL239" s="185">
        <f t="shared" ca="1" si="94"/>
        <v>1.5814225016490044</v>
      </c>
      <c r="AM239" s="185">
        <f t="shared" ca="1" si="94"/>
        <v>1.8243566862814085</v>
      </c>
      <c r="AN239" s="185">
        <f t="shared" ca="1" si="94"/>
        <v>2.0988976157253556</v>
      </c>
      <c r="AO239" s="185">
        <f t="shared" ca="1" si="94"/>
        <v>2.6111049389997829</v>
      </c>
      <c r="AP239" s="185">
        <f t="shared" ca="1" si="94"/>
        <v>3.1285800530761367</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6.2689906053972502</v>
      </c>
      <c r="T240" s="185">
        <f t="shared" ca="1" si="93"/>
        <v>6.4318460244706754</v>
      </c>
      <c r="U240" s="185">
        <f t="shared" ca="1" si="93"/>
        <v>6.6058819830251458</v>
      </c>
      <c r="V240" s="185">
        <f t="shared" ca="1" si="93"/>
        <v>6.7911996191426507</v>
      </c>
      <c r="W240" s="185">
        <f t="shared" ca="1" si="93"/>
        <v>6.9756303727639146</v>
      </c>
      <c r="X240" s="185">
        <f t="shared" ca="1" si="93"/>
        <v>7.1791886157398572</v>
      </c>
      <c r="Y240" s="185">
        <f t="shared" ca="1" si="93"/>
        <v>7.3862716729119891</v>
      </c>
      <c r="Z240" s="185">
        <f t="shared" ca="1" si="93"/>
        <v>7.6052712563018829</v>
      </c>
      <c r="AA240" s="185">
        <f t="shared" ca="1" si="94"/>
        <v>7.825123038453965</v>
      </c>
      <c r="AB240" s="185">
        <f t="shared" ca="1" si="94"/>
        <v>8.0098061827133638</v>
      </c>
      <c r="AC240" s="185">
        <f t="shared" ca="1" si="94"/>
        <v>8.2410292450079154</v>
      </c>
      <c r="AD240" s="185">
        <f t="shared" ca="1" si="94"/>
        <v>8.4785892857076863</v>
      </c>
      <c r="AE240" s="185">
        <f t="shared" ca="1" si="94"/>
        <v>8.7187865474152577</v>
      </c>
      <c r="AF240" s="185">
        <f t="shared" ca="1" si="94"/>
        <v>8.9523884061500656</v>
      </c>
      <c r="AG240" s="185">
        <f t="shared" ca="1" si="94"/>
        <v>9.2032482771156516</v>
      </c>
      <c r="AH240" s="185">
        <f t="shared" ca="1" si="94"/>
        <v>9.4585883422803843</v>
      </c>
      <c r="AI240" s="185">
        <f t="shared" ca="1" si="94"/>
        <v>9.7229250624408365</v>
      </c>
      <c r="AJ240" s="185">
        <f t="shared" ca="1" si="94"/>
        <v>9.9832969567486085</v>
      </c>
      <c r="AK240" s="185">
        <f t="shared" ca="1" si="94"/>
        <v>10.252623366908708</v>
      </c>
      <c r="AL240" s="185">
        <f t="shared" ca="1" si="94"/>
        <v>10.537959553445383</v>
      </c>
      <c r="AM240" s="185">
        <f t="shared" ca="1" si="94"/>
        <v>12.156774645007614</v>
      </c>
      <c r="AN240" s="185">
        <f t="shared" ca="1" si="94"/>
        <v>13.986204292827143</v>
      </c>
      <c r="AO240" s="185">
        <f t="shared" ca="1" si="94"/>
        <v>17.39934660616602</v>
      </c>
      <c r="AP240" s="185">
        <f t="shared" ca="1" si="94"/>
        <v>20.847591345547798</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0.21023546023414197</v>
      </c>
      <c r="T241" s="185">
        <f t="shared" ca="1" si="93"/>
        <v>0.21569694297285411</v>
      </c>
      <c r="U241" s="185">
        <f t="shared" ca="1" si="93"/>
        <v>0.22153337377121715</v>
      </c>
      <c r="V241" s="185">
        <f t="shared" ca="1" si="93"/>
        <v>0.22774814437322191</v>
      </c>
      <c r="W241" s="185">
        <f t="shared" ca="1" si="93"/>
        <v>0.23393317268312461</v>
      </c>
      <c r="X241" s="185">
        <f t="shared" ca="1" si="93"/>
        <v>0.24075965617787676</v>
      </c>
      <c r="Y241" s="185">
        <f t="shared" ca="1" si="93"/>
        <v>0.24770434704944927</v>
      </c>
      <c r="Z241" s="185">
        <f t="shared" ca="1" si="93"/>
        <v>0.25504866786649127</v>
      </c>
      <c r="AA241" s="185">
        <f t="shared" ca="1" si="94"/>
        <v>0.26242156782972392</v>
      </c>
      <c r="AB241" s="185">
        <f t="shared" ca="1" si="94"/>
        <v>0.26861506025535231</v>
      </c>
      <c r="AC241" s="185">
        <f t="shared" ca="1" si="94"/>
        <v>0.27636930491419598</v>
      </c>
      <c r="AD241" s="185">
        <f t="shared" ca="1" si="94"/>
        <v>0.28433606505685105</v>
      </c>
      <c r="AE241" s="185">
        <f t="shared" ca="1" si="94"/>
        <v>0.29239126645061231</v>
      </c>
      <c r="AF241" s="185">
        <f t="shared" ca="1" si="94"/>
        <v>0.30022528589233571</v>
      </c>
      <c r="AG241" s="185">
        <f t="shared" ca="1" si="94"/>
        <v>0.30863806615417272</v>
      </c>
      <c r="AH241" s="185">
        <f t="shared" ca="1" si="94"/>
        <v>0.3172010932019253</v>
      </c>
      <c r="AI241" s="185">
        <f t="shared" ca="1" si="94"/>
        <v>0.32606583004997086</v>
      </c>
      <c r="AJ241" s="185">
        <f t="shared" ca="1" si="94"/>
        <v>0.3347976033891592</v>
      </c>
      <c r="AK241" s="185">
        <f t="shared" ca="1" si="94"/>
        <v>0.34382967335979681</v>
      </c>
      <c r="AL241" s="185">
        <f t="shared" ca="1" si="94"/>
        <v>0.35339864359343326</v>
      </c>
      <c r="AM241" s="185">
        <f t="shared" ca="1" si="94"/>
        <v>0.4076868627392003</v>
      </c>
      <c r="AN241" s="185">
        <f t="shared" ca="1" si="94"/>
        <v>0.46903820431629478</v>
      </c>
      <c r="AO241" s="185">
        <f t="shared" ca="1" si="94"/>
        <v>0.5835005779672684</v>
      </c>
      <c r="AP241" s="185">
        <f t="shared" ca="1" si="94"/>
        <v>0.69914013869013047</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61.561340800000004</v>
      </c>
      <c r="N243" s="192">
        <f t="shared" ref="N243" si="98">O243</f>
        <v>61.561340800000004</v>
      </c>
      <c r="O243" s="192">
        <f>INDEX('[4]TS BYDem'!$O$10:$O$203,MATCH(D243,'[4]TS BYDem'!$D$10:$D$203,0))</f>
        <v>61.561340800000004</v>
      </c>
      <c r="P243" s="185">
        <f t="shared" ca="1" si="93"/>
        <v>62.270631881512664</v>
      </c>
      <c r="Q243" s="185">
        <f t="shared" ca="1" si="93"/>
        <v>62.203909203088159</v>
      </c>
      <c r="R243" s="185">
        <f t="shared" ca="1" si="93"/>
        <v>56.375103045504027</v>
      </c>
      <c r="S243" s="185">
        <f t="shared" ca="1" si="93"/>
        <v>57.853191108952672</v>
      </c>
      <c r="T243" s="185">
        <f t="shared" ca="1" si="93"/>
        <v>59.356097442018779</v>
      </c>
      <c r="U243" s="185">
        <f t="shared" ca="1" si="93"/>
        <v>60.962183047158</v>
      </c>
      <c r="V243" s="185">
        <f t="shared" ca="1" si="93"/>
        <v>62.672381274115779</v>
      </c>
      <c r="W243" s="185">
        <f t="shared" ca="1" si="93"/>
        <v>64.37439493265164</v>
      </c>
      <c r="X243" s="185">
        <f t="shared" ca="1" si="93"/>
        <v>66.252926050970899</v>
      </c>
      <c r="Y243" s="185">
        <f t="shared" ca="1" si="93"/>
        <v>68.163985811004835</v>
      </c>
      <c r="Z243" s="185">
        <f t="shared" ca="1" si="93"/>
        <v>70.185016874558912</v>
      </c>
      <c r="AA243" s="185">
        <f t="shared" ca="1" si="94"/>
        <v>72.213912428739164</v>
      </c>
      <c r="AB243" s="185">
        <f t="shared" ca="1" si="94"/>
        <v>73.918255266682252</v>
      </c>
      <c r="AC243" s="185">
        <f t="shared" ca="1" si="94"/>
        <v>76.052090337388393</v>
      </c>
      <c r="AD243" s="185">
        <f t="shared" ca="1" si="94"/>
        <v>78.244406022567759</v>
      </c>
      <c r="AE243" s="185">
        <f t="shared" ca="1" si="94"/>
        <v>80.461059222438791</v>
      </c>
      <c r="AF243" s="185">
        <f t="shared" ca="1" si="94"/>
        <v>82.616846944493446</v>
      </c>
      <c r="AG243" s="185">
        <f t="shared" ca="1" si="94"/>
        <v>84.931899712963755</v>
      </c>
      <c r="AH243" s="185">
        <f t="shared" ca="1" si="94"/>
        <v>87.288297818749669</v>
      </c>
      <c r="AI243" s="185">
        <f t="shared" ca="1" si="94"/>
        <v>89.727721284369508</v>
      </c>
      <c r="AJ243" s="185">
        <f t="shared" ca="1" si="94"/>
        <v>92.130555473946828</v>
      </c>
      <c r="AK243" s="185">
        <f t="shared" ca="1" si="94"/>
        <v>94.616026143541646</v>
      </c>
      <c r="AL243" s="185">
        <f t="shared" ca="1" si="94"/>
        <v>97.249242552542796</v>
      </c>
      <c r="AM243" s="185">
        <f t="shared" ca="1" si="94"/>
        <v>112.18842889963605</v>
      </c>
      <c r="AN243" s="185">
        <f t="shared" ca="1" si="94"/>
        <v>129.07126533977464</v>
      </c>
      <c r="AO243" s="185">
        <f t="shared" ca="1" si="94"/>
        <v>160.56934644483226</v>
      </c>
      <c r="AP243" s="185">
        <f t="shared" ca="1" si="94"/>
        <v>192.39136923206428</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74.883665100364595</v>
      </c>
      <c r="T244" s="185">
        <f t="shared" ca="1" si="93"/>
        <v>76.828987948858668</v>
      </c>
      <c r="U244" s="185">
        <f t="shared" ca="1" si="93"/>
        <v>78.907863362165827</v>
      </c>
      <c r="V244" s="185">
        <f t="shared" ca="1" si="93"/>
        <v>81.121499443908704</v>
      </c>
      <c r="W244" s="185">
        <f t="shared" ca="1" si="93"/>
        <v>83.324541633267259</v>
      </c>
      <c r="X244" s="185">
        <f t="shared" ca="1" si="93"/>
        <v>85.756063429185346</v>
      </c>
      <c r="Y244" s="185">
        <f t="shared" ca="1" si="93"/>
        <v>88.229689452469984</v>
      </c>
      <c r="Z244" s="185">
        <f t="shared" ca="1" si="93"/>
        <v>90.845659469328695</v>
      </c>
      <c r="AA244" s="185">
        <f t="shared" ca="1" si="94"/>
        <v>93.471809078202071</v>
      </c>
      <c r="AB244" s="185">
        <f t="shared" ca="1" si="94"/>
        <v>95.677866096774807</v>
      </c>
      <c r="AC244" s="185">
        <f t="shared" ca="1" si="94"/>
        <v>98.439846685075395</v>
      </c>
      <c r="AD244" s="185">
        <f t="shared" ca="1" si="94"/>
        <v>101.27752305895207</v>
      </c>
      <c r="AE244" s="185">
        <f t="shared" ca="1" si="94"/>
        <v>104.14670127852841</v>
      </c>
      <c r="AF244" s="185">
        <f t="shared" ca="1" si="94"/>
        <v>106.93709680747682</v>
      </c>
      <c r="AG244" s="185">
        <f t="shared" ca="1" si="94"/>
        <v>109.93364086806842</v>
      </c>
      <c r="AH244" s="185">
        <f t="shared" ca="1" si="94"/>
        <v>112.98370125738201</v>
      </c>
      <c r="AI244" s="185">
        <f t="shared" ca="1" si="94"/>
        <v>116.14122751195673</v>
      </c>
      <c r="AJ244" s="185">
        <f t="shared" ca="1" si="94"/>
        <v>119.25139355975786</v>
      </c>
      <c r="AK244" s="185">
        <f t="shared" ca="1" si="94"/>
        <v>122.46852211690526</v>
      </c>
      <c r="AL244" s="185">
        <f t="shared" ca="1" si="94"/>
        <v>125.87688891446143</v>
      </c>
      <c r="AM244" s="185">
        <f t="shared" ca="1" si="94"/>
        <v>145.2137829706746</v>
      </c>
      <c r="AN244" s="185">
        <f t="shared" ca="1" si="94"/>
        <v>167.06648712914807</v>
      </c>
      <c r="AO244" s="185">
        <f t="shared" ca="1" si="94"/>
        <v>207.83678366012467</v>
      </c>
      <c r="AP244" s="185">
        <f t="shared" ca="1" si="94"/>
        <v>249.02638187481151</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74.883665100364595</v>
      </c>
      <c r="T245" s="185">
        <f t="shared" ca="1" si="93"/>
        <v>76.828987948858668</v>
      </c>
      <c r="U245" s="185">
        <f t="shared" ca="1" si="93"/>
        <v>78.907863362165827</v>
      </c>
      <c r="V245" s="185">
        <f t="shared" ca="1" si="93"/>
        <v>81.121499443908704</v>
      </c>
      <c r="W245" s="185">
        <f t="shared" ca="1" si="93"/>
        <v>83.324541633267259</v>
      </c>
      <c r="X245" s="185">
        <f t="shared" ca="1" si="93"/>
        <v>85.756063429185346</v>
      </c>
      <c r="Y245" s="185">
        <f t="shared" ca="1" si="93"/>
        <v>88.229689452469984</v>
      </c>
      <c r="Z245" s="185">
        <f t="shared" ca="1" si="93"/>
        <v>90.845659469328695</v>
      </c>
      <c r="AA245" s="185">
        <f t="shared" ca="1" si="94"/>
        <v>93.471809078202071</v>
      </c>
      <c r="AB245" s="185">
        <f t="shared" ca="1" si="94"/>
        <v>95.677866096774807</v>
      </c>
      <c r="AC245" s="185">
        <f t="shared" ca="1" si="94"/>
        <v>98.439846685075395</v>
      </c>
      <c r="AD245" s="185">
        <f t="shared" ca="1" si="94"/>
        <v>101.27752305895207</v>
      </c>
      <c r="AE245" s="185">
        <f t="shared" ca="1" si="94"/>
        <v>104.14670127852841</v>
      </c>
      <c r="AF245" s="185">
        <f t="shared" ca="1" si="94"/>
        <v>106.93709680747682</v>
      </c>
      <c r="AG245" s="185">
        <f t="shared" ca="1" si="94"/>
        <v>109.93364086806842</v>
      </c>
      <c r="AH245" s="185">
        <f t="shared" ca="1" si="94"/>
        <v>112.98370125738201</v>
      </c>
      <c r="AI245" s="185">
        <f t="shared" ca="1" si="94"/>
        <v>116.14122751195673</v>
      </c>
      <c r="AJ245" s="185">
        <f t="shared" ca="1" si="94"/>
        <v>119.25139355975786</v>
      </c>
      <c r="AK245" s="185">
        <f t="shared" ca="1" si="94"/>
        <v>122.46852211690526</v>
      </c>
      <c r="AL245" s="185">
        <f t="shared" ca="1" si="94"/>
        <v>125.87688891446143</v>
      </c>
      <c r="AM245" s="185">
        <f t="shared" ca="1" si="94"/>
        <v>145.2137829706746</v>
      </c>
      <c r="AN245" s="185">
        <f t="shared" ca="1" si="94"/>
        <v>167.06648712914807</v>
      </c>
      <c r="AO245" s="185">
        <f t="shared" ca="1" si="94"/>
        <v>207.83678366012467</v>
      </c>
      <c r="AP245" s="185">
        <f t="shared" ca="1" si="94"/>
        <v>249.02638187481151</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74.883665100364595</v>
      </c>
      <c r="T246" s="185">
        <f t="shared" ca="1" si="93"/>
        <v>76.828987948858668</v>
      </c>
      <c r="U246" s="185">
        <f t="shared" ca="1" si="93"/>
        <v>78.907863362165827</v>
      </c>
      <c r="V246" s="185">
        <f t="shared" ca="1" si="93"/>
        <v>81.121499443908704</v>
      </c>
      <c r="W246" s="185">
        <f t="shared" ca="1" si="93"/>
        <v>83.324541633267259</v>
      </c>
      <c r="X246" s="185">
        <f t="shared" ca="1" si="93"/>
        <v>85.756063429185346</v>
      </c>
      <c r="Y246" s="185">
        <f t="shared" ca="1" si="93"/>
        <v>88.229689452469984</v>
      </c>
      <c r="Z246" s="185">
        <f t="shared" ca="1" si="93"/>
        <v>90.845659469328695</v>
      </c>
      <c r="AA246" s="185">
        <f t="shared" ca="1" si="94"/>
        <v>93.471809078202071</v>
      </c>
      <c r="AB246" s="185">
        <f t="shared" ca="1" si="94"/>
        <v>95.677866096774807</v>
      </c>
      <c r="AC246" s="185">
        <f t="shared" ca="1" si="94"/>
        <v>98.439846685075395</v>
      </c>
      <c r="AD246" s="185">
        <f t="shared" ca="1" si="94"/>
        <v>101.27752305895207</v>
      </c>
      <c r="AE246" s="185">
        <f t="shared" ca="1" si="94"/>
        <v>104.14670127852841</v>
      </c>
      <c r="AF246" s="185">
        <f t="shared" ca="1" si="94"/>
        <v>106.93709680747682</v>
      </c>
      <c r="AG246" s="185">
        <f t="shared" ca="1" si="94"/>
        <v>109.93364086806842</v>
      </c>
      <c r="AH246" s="185">
        <f t="shared" ca="1" si="94"/>
        <v>112.98370125738201</v>
      </c>
      <c r="AI246" s="185">
        <f t="shared" ca="1" si="94"/>
        <v>116.14122751195673</v>
      </c>
      <c r="AJ246" s="185">
        <f t="shared" ca="1" si="94"/>
        <v>119.25139355975786</v>
      </c>
      <c r="AK246" s="185">
        <f t="shared" ca="1" si="94"/>
        <v>122.46852211690526</v>
      </c>
      <c r="AL246" s="185">
        <f t="shared" ca="1" si="94"/>
        <v>125.87688891446143</v>
      </c>
      <c r="AM246" s="185">
        <f t="shared" ca="1" si="94"/>
        <v>145.2137829706746</v>
      </c>
      <c r="AN246" s="185">
        <f t="shared" ca="1" si="94"/>
        <v>167.06648712914807</v>
      </c>
      <c r="AO246" s="185">
        <f t="shared" ca="1" si="94"/>
        <v>207.83678366012467</v>
      </c>
      <c r="AP246" s="185">
        <f t="shared" ref="L246:AP253" ca="1" si="99">AP$230/AO$230*AO246</f>
        <v>249.02638187481151</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74.883665100364595</v>
      </c>
      <c r="T247" s="185">
        <f t="shared" ca="1" si="99"/>
        <v>76.828987948858668</v>
      </c>
      <c r="U247" s="185">
        <f t="shared" ca="1" si="99"/>
        <v>78.907863362165827</v>
      </c>
      <c r="V247" s="185">
        <f t="shared" ca="1" si="99"/>
        <v>81.121499443908704</v>
      </c>
      <c r="W247" s="185">
        <f t="shared" ca="1" si="99"/>
        <v>83.324541633267259</v>
      </c>
      <c r="X247" s="185">
        <f t="shared" ca="1" si="99"/>
        <v>85.756063429185346</v>
      </c>
      <c r="Y247" s="185">
        <f t="shared" ca="1" si="99"/>
        <v>88.229689452469984</v>
      </c>
      <c r="Z247" s="185">
        <f t="shared" ca="1" si="99"/>
        <v>90.845659469328695</v>
      </c>
      <c r="AA247" s="185">
        <f t="shared" ca="1" si="99"/>
        <v>93.471809078202071</v>
      </c>
      <c r="AB247" s="185">
        <f t="shared" ca="1" si="99"/>
        <v>95.677866096774807</v>
      </c>
      <c r="AC247" s="185">
        <f t="shared" ca="1" si="99"/>
        <v>98.439846685075395</v>
      </c>
      <c r="AD247" s="185">
        <f t="shared" ca="1" si="99"/>
        <v>101.27752305895207</v>
      </c>
      <c r="AE247" s="185">
        <f t="shared" ca="1" si="99"/>
        <v>104.14670127852841</v>
      </c>
      <c r="AF247" s="185">
        <f t="shared" ca="1" si="99"/>
        <v>106.93709680747682</v>
      </c>
      <c r="AG247" s="185">
        <f t="shared" ca="1" si="99"/>
        <v>109.93364086806842</v>
      </c>
      <c r="AH247" s="185">
        <f t="shared" ca="1" si="99"/>
        <v>112.98370125738201</v>
      </c>
      <c r="AI247" s="185">
        <f t="shared" ca="1" si="99"/>
        <v>116.14122751195673</v>
      </c>
      <c r="AJ247" s="185">
        <f t="shared" ca="1" si="99"/>
        <v>119.25139355975786</v>
      </c>
      <c r="AK247" s="185">
        <f t="shared" ca="1" si="99"/>
        <v>122.46852211690526</v>
      </c>
      <c r="AL247" s="185">
        <f t="shared" ca="1" si="99"/>
        <v>125.87688891446143</v>
      </c>
      <c r="AM247" s="185">
        <f t="shared" ca="1" si="99"/>
        <v>145.2137829706746</v>
      </c>
      <c r="AN247" s="185">
        <f t="shared" ca="1" si="99"/>
        <v>167.06648712914807</v>
      </c>
      <c r="AO247" s="185">
        <f t="shared" ca="1" si="99"/>
        <v>207.83678366012467</v>
      </c>
      <c r="AP247" s="185">
        <f t="shared" ca="1" si="99"/>
        <v>249.02638187481151</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74.883665100364595</v>
      </c>
      <c r="T248" s="185">
        <f t="shared" ca="1" si="99"/>
        <v>76.828987948858668</v>
      </c>
      <c r="U248" s="185">
        <f t="shared" ca="1" si="99"/>
        <v>78.907863362165827</v>
      </c>
      <c r="V248" s="185">
        <f t="shared" ca="1" si="99"/>
        <v>81.121499443908704</v>
      </c>
      <c r="W248" s="185">
        <f t="shared" ca="1" si="99"/>
        <v>83.324541633267259</v>
      </c>
      <c r="X248" s="185">
        <f t="shared" ca="1" si="99"/>
        <v>85.756063429185346</v>
      </c>
      <c r="Y248" s="185">
        <f t="shared" ca="1" si="99"/>
        <v>88.229689452469984</v>
      </c>
      <c r="Z248" s="185">
        <f t="shared" ca="1" si="99"/>
        <v>90.845659469328695</v>
      </c>
      <c r="AA248" s="185">
        <f t="shared" ca="1" si="99"/>
        <v>93.471809078202071</v>
      </c>
      <c r="AB248" s="185">
        <f t="shared" ca="1" si="99"/>
        <v>95.677866096774807</v>
      </c>
      <c r="AC248" s="185">
        <f t="shared" ca="1" si="99"/>
        <v>98.439846685075395</v>
      </c>
      <c r="AD248" s="185">
        <f t="shared" ca="1" si="99"/>
        <v>101.27752305895207</v>
      </c>
      <c r="AE248" s="185">
        <f t="shared" ca="1" si="99"/>
        <v>104.14670127852841</v>
      </c>
      <c r="AF248" s="185">
        <f t="shared" ca="1" si="99"/>
        <v>106.93709680747682</v>
      </c>
      <c r="AG248" s="185">
        <f t="shared" ca="1" si="99"/>
        <v>109.93364086806842</v>
      </c>
      <c r="AH248" s="185">
        <f t="shared" ca="1" si="99"/>
        <v>112.98370125738201</v>
      </c>
      <c r="AI248" s="185">
        <f t="shared" ca="1" si="99"/>
        <v>116.14122751195673</v>
      </c>
      <c r="AJ248" s="185">
        <f t="shared" ca="1" si="99"/>
        <v>119.25139355975786</v>
      </c>
      <c r="AK248" s="185">
        <f t="shared" ca="1" si="99"/>
        <v>122.46852211690526</v>
      </c>
      <c r="AL248" s="185">
        <f t="shared" ca="1" si="99"/>
        <v>125.87688891446143</v>
      </c>
      <c r="AM248" s="185">
        <f t="shared" ca="1" si="99"/>
        <v>145.2137829706746</v>
      </c>
      <c r="AN248" s="185">
        <f t="shared" ca="1" si="99"/>
        <v>167.06648712914807</v>
      </c>
      <c r="AO248" s="185">
        <f t="shared" ca="1" si="99"/>
        <v>207.83678366012467</v>
      </c>
      <c r="AP248" s="185">
        <f t="shared" ca="1" si="99"/>
        <v>249.02638187481151</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74.883665100364595</v>
      </c>
      <c r="T249" s="185">
        <f t="shared" ca="1" si="99"/>
        <v>76.828987948858668</v>
      </c>
      <c r="U249" s="185">
        <f t="shared" ca="1" si="99"/>
        <v>78.907863362165827</v>
      </c>
      <c r="V249" s="185">
        <f t="shared" ca="1" si="99"/>
        <v>81.121499443908704</v>
      </c>
      <c r="W249" s="185">
        <f t="shared" ca="1" si="99"/>
        <v>83.324541633267259</v>
      </c>
      <c r="X249" s="185">
        <f t="shared" ca="1" si="99"/>
        <v>85.756063429185346</v>
      </c>
      <c r="Y249" s="185">
        <f t="shared" ca="1" si="99"/>
        <v>88.229689452469984</v>
      </c>
      <c r="Z249" s="185">
        <f t="shared" ca="1" si="99"/>
        <v>90.845659469328695</v>
      </c>
      <c r="AA249" s="185">
        <f t="shared" ca="1" si="99"/>
        <v>93.471809078202071</v>
      </c>
      <c r="AB249" s="185">
        <f t="shared" ca="1" si="99"/>
        <v>95.677866096774807</v>
      </c>
      <c r="AC249" s="185">
        <f t="shared" ca="1" si="99"/>
        <v>98.439846685075395</v>
      </c>
      <c r="AD249" s="185">
        <f t="shared" ca="1" si="99"/>
        <v>101.27752305895207</v>
      </c>
      <c r="AE249" s="185">
        <f t="shared" ca="1" si="99"/>
        <v>104.14670127852841</v>
      </c>
      <c r="AF249" s="185">
        <f t="shared" ca="1" si="99"/>
        <v>106.93709680747682</v>
      </c>
      <c r="AG249" s="185">
        <f t="shared" ca="1" si="99"/>
        <v>109.93364086806842</v>
      </c>
      <c r="AH249" s="185">
        <f t="shared" ca="1" si="99"/>
        <v>112.98370125738201</v>
      </c>
      <c r="AI249" s="185">
        <f t="shared" ca="1" si="99"/>
        <v>116.14122751195673</v>
      </c>
      <c r="AJ249" s="185">
        <f t="shared" ca="1" si="99"/>
        <v>119.25139355975786</v>
      </c>
      <c r="AK249" s="185">
        <f t="shared" ca="1" si="99"/>
        <v>122.46852211690526</v>
      </c>
      <c r="AL249" s="185">
        <f t="shared" ca="1" si="99"/>
        <v>125.87688891446143</v>
      </c>
      <c r="AM249" s="185">
        <f t="shared" ca="1" si="99"/>
        <v>145.2137829706746</v>
      </c>
      <c r="AN249" s="185">
        <f t="shared" ca="1" si="99"/>
        <v>167.06648712914807</v>
      </c>
      <c r="AO249" s="185">
        <f t="shared" ca="1" si="99"/>
        <v>207.83678366012467</v>
      </c>
      <c r="AP249" s="185">
        <f t="shared" ca="1" si="99"/>
        <v>249.02638187481151</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74.883665100364595</v>
      </c>
      <c r="T250" s="185">
        <f t="shared" ca="1" si="99"/>
        <v>76.828987948858668</v>
      </c>
      <c r="U250" s="185">
        <f t="shared" ca="1" si="99"/>
        <v>78.907863362165827</v>
      </c>
      <c r="V250" s="185">
        <f t="shared" ca="1" si="99"/>
        <v>81.121499443908704</v>
      </c>
      <c r="W250" s="185">
        <f t="shared" ca="1" si="99"/>
        <v>83.324541633267259</v>
      </c>
      <c r="X250" s="185">
        <f t="shared" ca="1" si="99"/>
        <v>85.756063429185346</v>
      </c>
      <c r="Y250" s="185">
        <f t="shared" ca="1" si="99"/>
        <v>88.229689452469984</v>
      </c>
      <c r="Z250" s="185">
        <f t="shared" ca="1" si="99"/>
        <v>90.845659469328695</v>
      </c>
      <c r="AA250" s="185">
        <f t="shared" ca="1" si="99"/>
        <v>93.471809078202071</v>
      </c>
      <c r="AB250" s="185">
        <f t="shared" ca="1" si="99"/>
        <v>95.677866096774807</v>
      </c>
      <c r="AC250" s="185">
        <f t="shared" ca="1" si="99"/>
        <v>98.439846685075395</v>
      </c>
      <c r="AD250" s="185">
        <f t="shared" ca="1" si="99"/>
        <v>101.27752305895207</v>
      </c>
      <c r="AE250" s="185">
        <f t="shared" ca="1" si="99"/>
        <v>104.14670127852841</v>
      </c>
      <c r="AF250" s="185">
        <f t="shared" ca="1" si="99"/>
        <v>106.93709680747682</v>
      </c>
      <c r="AG250" s="185">
        <f t="shared" ca="1" si="99"/>
        <v>109.93364086806842</v>
      </c>
      <c r="AH250" s="185">
        <f t="shared" ca="1" si="99"/>
        <v>112.98370125738201</v>
      </c>
      <c r="AI250" s="185">
        <f t="shared" ca="1" si="99"/>
        <v>116.14122751195673</v>
      </c>
      <c r="AJ250" s="185">
        <f t="shared" ca="1" si="99"/>
        <v>119.25139355975786</v>
      </c>
      <c r="AK250" s="185">
        <f t="shared" ca="1" si="99"/>
        <v>122.46852211690526</v>
      </c>
      <c r="AL250" s="185">
        <f t="shared" ca="1" si="99"/>
        <v>125.87688891446143</v>
      </c>
      <c r="AM250" s="185">
        <f t="shared" ca="1" si="99"/>
        <v>145.2137829706746</v>
      </c>
      <c r="AN250" s="185">
        <f t="shared" ca="1" si="99"/>
        <v>167.06648712914807</v>
      </c>
      <c r="AO250" s="185">
        <f t="shared" ca="1" si="99"/>
        <v>207.83678366012467</v>
      </c>
      <c r="AP250" s="185">
        <f t="shared" ca="1" si="99"/>
        <v>249.02638187481151</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74.883665100364595</v>
      </c>
      <c r="T251" s="185">
        <f t="shared" ca="1" si="99"/>
        <v>76.828987948858668</v>
      </c>
      <c r="U251" s="185">
        <f t="shared" ca="1" si="99"/>
        <v>78.907863362165827</v>
      </c>
      <c r="V251" s="185">
        <f t="shared" ca="1" si="99"/>
        <v>81.121499443908704</v>
      </c>
      <c r="W251" s="185">
        <f t="shared" ca="1" si="99"/>
        <v>83.324541633267259</v>
      </c>
      <c r="X251" s="185">
        <f t="shared" ca="1" si="99"/>
        <v>85.756063429185346</v>
      </c>
      <c r="Y251" s="185">
        <f t="shared" ca="1" si="99"/>
        <v>88.229689452469984</v>
      </c>
      <c r="Z251" s="185">
        <f t="shared" ca="1" si="99"/>
        <v>90.845659469328695</v>
      </c>
      <c r="AA251" s="185">
        <f t="shared" ca="1" si="99"/>
        <v>93.471809078202071</v>
      </c>
      <c r="AB251" s="185">
        <f t="shared" ca="1" si="99"/>
        <v>95.677866096774807</v>
      </c>
      <c r="AC251" s="185">
        <f t="shared" ca="1" si="99"/>
        <v>98.439846685075395</v>
      </c>
      <c r="AD251" s="185">
        <f t="shared" ca="1" si="99"/>
        <v>101.27752305895207</v>
      </c>
      <c r="AE251" s="185">
        <f t="shared" ca="1" si="99"/>
        <v>104.14670127852841</v>
      </c>
      <c r="AF251" s="185">
        <f t="shared" ca="1" si="99"/>
        <v>106.93709680747682</v>
      </c>
      <c r="AG251" s="185">
        <f t="shared" ca="1" si="99"/>
        <v>109.93364086806842</v>
      </c>
      <c r="AH251" s="185">
        <f t="shared" ca="1" si="99"/>
        <v>112.98370125738201</v>
      </c>
      <c r="AI251" s="185">
        <f t="shared" ca="1" si="99"/>
        <v>116.14122751195673</v>
      </c>
      <c r="AJ251" s="185">
        <f t="shared" ca="1" si="99"/>
        <v>119.25139355975786</v>
      </c>
      <c r="AK251" s="185">
        <f t="shared" ca="1" si="99"/>
        <v>122.46852211690526</v>
      </c>
      <c r="AL251" s="185">
        <f t="shared" ca="1" si="99"/>
        <v>125.87688891446143</v>
      </c>
      <c r="AM251" s="185">
        <f t="shared" ca="1" si="99"/>
        <v>145.2137829706746</v>
      </c>
      <c r="AN251" s="185">
        <f t="shared" ca="1" si="99"/>
        <v>167.06648712914807</v>
      </c>
      <c r="AO251" s="185">
        <f t="shared" ca="1" si="99"/>
        <v>207.83678366012467</v>
      </c>
      <c r="AP251" s="185">
        <f t="shared" ca="1" si="99"/>
        <v>249.02638187481151</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74.883665100364595</v>
      </c>
      <c r="T252" s="185">
        <f t="shared" ca="1" si="99"/>
        <v>76.828987948858668</v>
      </c>
      <c r="U252" s="185">
        <f t="shared" ca="1" si="99"/>
        <v>78.907863362165827</v>
      </c>
      <c r="V252" s="185">
        <f t="shared" ca="1" si="99"/>
        <v>81.121499443908704</v>
      </c>
      <c r="W252" s="185">
        <f t="shared" ca="1" si="99"/>
        <v>83.324541633267259</v>
      </c>
      <c r="X252" s="185">
        <f t="shared" ca="1" si="99"/>
        <v>85.756063429185346</v>
      </c>
      <c r="Y252" s="185">
        <f t="shared" ca="1" si="99"/>
        <v>88.229689452469984</v>
      </c>
      <c r="Z252" s="185">
        <f t="shared" ca="1" si="99"/>
        <v>90.845659469328695</v>
      </c>
      <c r="AA252" s="185">
        <f t="shared" ca="1" si="99"/>
        <v>93.471809078202071</v>
      </c>
      <c r="AB252" s="185">
        <f t="shared" ca="1" si="99"/>
        <v>95.677866096774807</v>
      </c>
      <c r="AC252" s="185">
        <f t="shared" ca="1" si="99"/>
        <v>98.439846685075395</v>
      </c>
      <c r="AD252" s="185">
        <f t="shared" ca="1" si="99"/>
        <v>101.27752305895207</v>
      </c>
      <c r="AE252" s="185">
        <f t="shared" ca="1" si="99"/>
        <v>104.14670127852841</v>
      </c>
      <c r="AF252" s="185">
        <f t="shared" ca="1" si="99"/>
        <v>106.93709680747682</v>
      </c>
      <c r="AG252" s="185">
        <f t="shared" ca="1" si="99"/>
        <v>109.93364086806842</v>
      </c>
      <c r="AH252" s="185">
        <f t="shared" ca="1" si="99"/>
        <v>112.98370125738201</v>
      </c>
      <c r="AI252" s="185">
        <f t="shared" ca="1" si="99"/>
        <v>116.14122751195673</v>
      </c>
      <c r="AJ252" s="185">
        <f t="shared" ca="1" si="99"/>
        <v>119.25139355975786</v>
      </c>
      <c r="AK252" s="185">
        <f t="shared" ca="1" si="99"/>
        <v>122.46852211690526</v>
      </c>
      <c r="AL252" s="185">
        <f t="shared" ca="1" si="99"/>
        <v>125.87688891446143</v>
      </c>
      <c r="AM252" s="185">
        <f t="shared" ca="1" si="99"/>
        <v>145.2137829706746</v>
      </c>
      <c r="AN252" s="185">
        <f t="shared" ca="1" si="99"/>
        <v>167.06648712914807</v>
      </c>
      <c r="AO252" s="185">
        <f t="shared" ca="1" si="99"/>
        <v>207.83678366012467</v>
      </c>
      <c r="AP252" s="185">
        <f t="shared" ca="1" si="99"/>
        <v>249.02638187481151</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4.2</v>
      </c>
      <c r="N253" s="192">
        <f t="shared" ref="N253" si="101">O253</f>
        <v>4.2</v>
      </c>
      <c r="O253" s="192">
        <f>INDEX('[4]TS BYDem'!$O$10:$O$203,MATCH(D253,'[4]TS BYDem'!$D$10:$D$203,0))</f>
        <v>4.2</v>
      </c>
      <c r="P253" s="185">
        <f t="shared" ca="1" si="99"/>
        <v>4.2483911250736304</v>
      </c>
      <c r="Q253" s="185">
        <f t="shared" ca="1" si="99"/>
        <v>4.2438389946986055</v>
      </c>
      <c r="R253" s="185">
        <f t="shared" ca="1" si="99"/>
        <v>3.8461708226978204</v>
      </c>
      <c r="S253" s="185">
        <f t="shared" ca="1" si="99"/>
        <v>3.9470128411758245</v>
      </c>
      <c r="T253" s="185">
        <f t="shared" ca="1" si="99"/>
        <v>4.0495480770373158</v>
      </c>
      <c r="U253" s="185">
        <f t="shared" ca="1" si="99"/>
        <v>4.1591226810651856</v>
      </c>
      <c r="V253" s="185">
        <f t="shared" ca="1" si="99"/>
        <v>4.2758003307050494</v>
      </c>
      <c r="W253" s="185">
        <f t="shared" ca="1" si="99"/>
        <v>4.3919195911525186</v>
      </c>
      <c r="X253" s="185">
        <f t="shared" ca="1" si="99"/>
        <v>4.5200816908470873</v>
      </c>
      <c r="Y253" s="185">
        <f t="shared" ca="1" si="99"/>
        <v>4.650463045246414</v>
      </c>
      <c r="Z253" s="185">
        <f t="shared" ca="1" si="99"/>
        <v>4.7883471516778178</v>
      </c>
      <c r="AA253" s="185">
        <f t="shared" ca="1" si="99"/>
        <v>4.9267678101108627</v>
      </c>
      <c r="AB253" s="185">
        <f t="shared" ca="1" si="99"/>
        <v>5.043045977973005</v>
      </c>
      <c r="AC253" s="185">
        <f t="shared" ca="1" si="99"/>
        <v>5.1886260966075524</v>
      </c>
      <c r="AD253" s="185">
        <f t="shared" ca="1" si="99"/>
        <v>5.3381960338132295</v>
      </c>
      <c r="AE253" s="185">
        <f t="shared" ca="1" si="99"/>
        <v>5.4894263890731061</v>
      </c>
      <c r="AF253" s="185">
        <f t="shared" ca="1" si="99"/>
        <v>5.6365042193309804</v>
      </c>
      <c r="AG253" s="185">
        <f t="shared" ca="1" si="99"/>
        <v>5.7944478492328058</v>
      </c>
      <c r="AH253" s="185">
        <f t="shared" ca="1" si="99"/>
        <v>5.9552122496777811</v>
      </c>
      <c r="AI253" s="185">
        <f t="shared" ca="1" si="99"/>
        <v>6.1216410249848217</v>
      </c>
      <c r="AJ253" s="185">
        <f t="shared" ca="1" si="99"/>
        <v>6.2855735102926262</v>
      </c>
      <c r="AK253" s="185">
        <f t="shared" ca="1" si="99"/>
        <v>6.4551438392789997</v>
      </c>
      <c r="AL253" s="185">
        <f t="shared" ca="1" si="99"/>
        <v>6.6347940673943171</v>
      </c>
      <c r="AM253" s="185">
        <f t="shared" ca="1" si="99"/>
        <v>7.6540146016194539</v>
      </c>
      <c r="AN253" s="185">
        <f t="shared" ca="1" si="99"/>
        <v>8.8058399538148713</v>
      </c>
      <c r="AO253" s="185">
        <f t="shared" ca="1" si="99"/>
        <v>10.954785037240379</v>
      </c>
      <c r="AP253" s="185">
        <f t="shared" ca="1" si="99"/>
        <v>13.125830923660944</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H91" zoomScale="90" zoomScaleNormal="90" workbookViewId="0">
      <selection activeCell="AA112" sqref="AA112"/>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customWidth="1"/>
    <col min="33" max="33" width="8.42578125" style="313" bestFit="1" customWidth="1"/>
    <col min="34" max="37" width="8.42578125" style="313"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51" t="s">
        <v>197</v>
      </c>
      <c r="C2" s="351"/>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0.4628467746603161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0.4628467746603161</v>
      </c>
      <c r="S17" s="190">
        <f t="shared" si="5"/>
        <v>0.48732388801995502</v>
      </c>
      <c r="T17" s="190">
        <f t="shared" si="5"/>
        <v>0.48063367836757465</v>
      </c>
      <c r="U17" s="190">
        <f t="shared" si="5"/>
        <v>0.47320376831348165</v>
      </c>
      <c r="V17" s="190">
        <f t="shared" si="5"/>
        <v>0.4647094218926594</v>
      </c>
      <c r="W17" s="190">
        <f t="shared" si="5"/>
        <v>0.45639566756578942</v>
      </c>
      <c r="X17" s="190">
        <f t="shared" si="5"/>
        <v>0.44741743784093702</v>
      </c>
      <c r="Y17" s="190">
        <f t="shared" si="5"/>
        <v>0.43764884606310167</v>
      </c>
      <c r="Z17" s="190">
        <f t="shared" si="5"/>
        <v>0.42813380891281827</v>
      </c>
      <c r="AA17" s="190">
        <f t="shared" si="5"/>
        <v>0.41943651815446503</v>
      </c>
      <c r="AB17" s="190">
        <f t="shared" si="5"/>
        <v>0.41289903844098291</v>
      </c>
      <c r="AC17" s="190">
        <f t="shared" si="5"/>
        <v>0.40596732726088502</v>
      </c>
      <c r="AD17" s="190">
        <f t="shared" si="5"/>
        <v>0.39782586559738259</v>
      </c>
      <c r="AE17" s="190">
        <f t="shared" si="5"/>
        <v>0.38999699038281199</v>
      </c>
      <c r="AF17" s="190">
        <f t="shared" si="5"/>
        <v>0.3828699303563719</v>
      </c>
      <c r="AG17" s="190">
        <f t="shared" si="5"/>
        <v>0.37624658203570716</v>
      </c>
      <c r="AH17" s="190">
        <f t="shared" si="5"/>
        <v>0.36912238822521776</v>
      </c>
      <c r="AI17" s="190">
        <f t="shared" si="5"/>
        <v>0.3616518341342233</v>
      </c>
      <c r="AJ17" s="190">
        <f t="shared" si="5"/>
        <v>0.35463803799792404</v>
      </c>
      <c r="AK17" s="190">
        <f t="shared" si="5"/>
        <v>0.34790483762948882</v>
      </c>
      <c r="AL17" s="190">
        <f t="shared" si="5"/>
        <v>0.34110512401710891</v>
      </c>
      <c r="AM17" s="190">
        <f t="shared" si="5"/>
        <v>0.30512943232536383</v>
      </c>
      <c r="AN17" s="190">
        <f t="shared" si="5"/>
        <v>0.27425428773559168</v>
      </c>
      <c r="AO17" s="190">
        <f t="shared" si="5"/>
        <v>0.27425428773559168</v>
      </c>
      <c r="AP17" s="190">
        <f t="shared" si="5"/>
        <v>0.27425428773559168</v>
      </c>
      <c r="AQ17" s="190"/>
      <c r="AR17" s="190"/>
      <c r="AS17" s="190"/>
      <c r="AT17" s="190"/>
      <c r="AU17" s="190"/>
      <c r="AV17" s="190"/>
    </row>
    <row r="18" spans="1:48">
      <c r="A18" s="313" t="s">
        <v>16</v>
      </c>
      <c r="C18" s="313" t="s">
        <v>51</v>
      </c>
      <c r="D18" s="313" t="s">
        <v>48</v>
      </c>
      <c r="E18" s="313">
        <f>E23/$E$25</f>
        <v>0.3</v>
      </c>
      <c r="F18" s="313">
        <f>F23/$F$25</f>
        <v>0.33106401243064276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0.33106401243064276</v>
      </c>
      <c r="S18" s="190">
        <f t="shared" si="6"/>
        <v>0.30740703070262287</v>
      </c>
      <c r="T18" s="190">
        <f t="shared" si="6"/>
        <v>0.30933350014750371</v>
      </c>
      <c r="U18" s="190">
        <f t="shared" si="6"/>
        <v>0.31099732263246049</v>
      </c>
      <c r="V18" s="190">
        <f t="shared" si="6"/>
        <v>0.31303598244965641</v>
      </c>
      <c r="W18" s="190">
        <f t="shared" si="6"/>
        <v>0.31545143573751705</v>
      </c>
      <c r="X18" s="190">
        <f t="shared" si="6"/>
        <v>0.31699370755480732</v>
      </c>
      <c r="Y18" s="190">
        <f t="shared" si="6"/>
        <v>0.31948164193454032</v>
      </c>
      <c r="Z18" s="190">
        <f t="shared" si="6"/>
        <v>0.32188920702949758</v>
      </c>
      <c r="AA18" s="190">
        <f t="shared" si="6"/>
        <v>0.3243632284405325</v>
      </c>
      <c r="AB18" s="190">
        <f t="shared" si="6"/>
        <v>0.32718887480934794</v>
      </c>
      <c r="AC18" s="190">
        <f t="shared" si="6"/>
        <v>0.32798593914974794</v>
      </c>
      <c r="AD18" s="190">
        <f t="shared" si="6"/>
        <v>0.33026619146267722</v>
      </c>
      <c r="AE18" s="190">
        <f t="shared" si="6"/>
        <v>0.33226453399280276</v>
      </c>
      <c r="AF18" s="190">
        <f t="shared" si="6"/>
        <v>0.3344865767077726</v>
      </c>
      <c r="AG18" s="190">
        <f t="shared" si="6"/>
        <v>0.33633953136315353</v>
      </c>
      <c r="AH18" s="190">
        <f t="shared" si="6"/>
        <v>0.33782105411099439</v>
      </c>
      <c r="AI18" s="190">
        <f t="shared" si="6"/>
        <v>0.33970143617821708</v>
      </c>
      <c r="AJ18" s="190">
        <f t="shared" si="6"/>
        <v>0.34164041107728643</v>
      </c>
      <c r="AK18" s="190">
        <f t="shared" si="6"/>
        <v>0.34333426698414604</v>
      </c>
      <c r="AL18" s="190">
        <f t="shared" si="6"/>
        <v>0.34493306571680671</v>
      </c>
      <c r="AM18" s="190">
        <f t="shared" si="6"/>
        <v>0.35286453118063577</v>
      </c>
      <c r="AN18" s="190">
        <f t="shared" si="6"/>
        <v>0.35992957639801931</v>
      </c>
      <c r="AO18" s="190">
        <f t="shared" si="6"/>
        <v>0.35992957639801931</v>
      </c>
      <c r="AP18" s="190">
        <f t="shared" si="6"/>
        <v>0.35992957639801931</v>
      </c>
      <c r="AQ18" s="190"/>
      <c r="AR18" s="190"/>
      <c r="AS18" s="190"/>
      <c r="AT18" s="190"/>
      <c r="AU18" s="190"/>
      <c r="AV18" s="190"/>
    </row>
    <row r="19" spans="1:48">
      <c r="A19" s="313" t="s">
        <v>16</v>
      </c>
      <c r="C19" s="313" t="s">
        <v>50</v>
      </c>
      <c r="D19" s="313" t="s">
        <v>48</v>
      </c>
      <c r="E19" s="313">
        <f>E24/$E$25</f>
        <v>0.19999999999999996</v>
      </c>
      <c r="F19" s="313">
        <f>F24/$F$25</f>
        <v>0.20608921290904106</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0.20608921290904106</v>
      </c>
      <c r="S19" s="190">
        <f t="shared" si="7"/>
        <v>0.20526908127742213</v>
      </c>
      <c r="T19" s="190">
        <f t="shared" si="7"/>
        <v>0.21003282148492156</v>
      </c>
      <c r="U19" s="190">
        <f t="shared" si="7"/>
        <v>0.21579890905405788</v>
      </c>
      <c r="V19" s="190">
        <f t="shared" si="7"/>
        <v>0.2222545956576841</v>
      </c>
      <c r="W19" s="190">
        <f t="shared" si="7"/>
        <v>0.22815289669669347</v>
      </c>
      <c r="X19" s="190">
        <f t="shared" si="7"/>
        <v>0.23558885460425563</v>
      </c>
      <c r="Y19" s="190">
        <f t="shared" si="7"/>
        <v>0.24286951200235812</v>
      </c>
      <c r="Z19" s="190">
        <f t="shared" si="7"/>
        <v>0.24997698405768437</v>
      </c>
      <c r="AA19" s="190">
        <f t="shared" si="7"/>
        <v>0.25620025340500246</v>
      </c>
      <c r="AB19" s="190">
        <f t="shared" si="7"/>
        <v>0.25991208674966915</v>
      </c>
      <c r="AC19" s="190">
        <f t="shared" si="7"/>
        <v>0.26604673358936692</v>
      </c>
      <c r="AD19" s="190">
        <f t="shared" si="7"/>
        <v>0.27190794293994031</v>
      </c>
      <c r="AE19" s="190">
        <f t="shared" si="7"/>
        <v>0.27773847562438531</v>
      </c>
      <c r="AF19" s="190">
        <f t="shared" si="7"/>
        <v>0.28264349293585556</v>
      </c>
      <c r="AG19" s="190">
        <f t="shared" si="7"/>
        <v>0.28741388660113926</v>
      </c>
      <c r="AH19" s="190">
        <f t="shared" si="7"/>
        <v>0.29305655766378791</v>
      </c>
      <c r="AI19" s="190">
        <f t="shared" si="7"/>
        <v>0.29864672968755968</v>
      </c>
      <c r="AJ19" s="190">
        <f t="shared" si="7"/>
        <v>0.30372155092478953</v>
      </c>
      <c r="AK19" s="190">
        <f t="shared" si="7"/>
        <v>0.30876089538636509</v>
      </c>
      <c r="AL19" s="190">
        <f t="shared" si="7"/>
        <v>0.31396181026608438</v>
      </c>
      <c r="AM19" s="190">
        <f t="shared" si="7"/>
        <v>0.34200603649400052</v>
      </c>
      <c r="AN19" s="190">
        <f t="shared" si="7"/>
        <v>0.36581613586638906</v>
      </c>
      <c r="AO19" s="190">
        <f t="shared" si="7"/>
        <v>0.36581613586638906</v>
      </c>
      <c r="AP19" s="190">
        <f t="shared" si="7"/>
        <v>0.36581613586638906</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27.268179044262631</v>
      </c>
      <c r="H22" s="10">
        <f t="shared" si="8"/>
        <v>24.363641895847387</v>
      </c>
      <c r="I22" s="24">
        <f t="shared" si="8"/>
        <v>20.711110331567543</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29.287129613802783</v>
      </c>
      <c r="T22" s="10" cm="1">
        <f t="array" ref="T22">INDEX(Drivers!$C$31:$AG$33,$B22,T$21)</f>
        <v>29.242513492212662</v>
      </c>
      <c r="U22" s="10" cm="1">
        <f t="array" ref="U22">INDEX(Drivers!$C$31:$AG$33,$B22,U$21)</f>
        <v>29.119930379039147</v>
      </c>
      <c r="V22" s="10" cm="1">
        <f t="array" ref="V22">INDEX(Drivers!$C$31:$AG$33,$B22,V$21)</f>
        <v>28.914921802619762</v>
      </c>
      <c r="W22" s="10" cm="1">
        <f t="array" ref="W22">INDEX(Drivers!$C$31:$AG$33,$B22,W$21)</f>
        <v>28.703653933445384</v>
      </c>
      <c r="X22" s="10" cm="1">
        <f t="array" ref="X22">INDEX(Drivers!$C$31:$AG$33,$B22,X$21)</f>
        <v>28.432849130265836</v>
      </c>
      <c r="Y22" s="10" cm="1">
        <f t="array" ref="Y22">INDEX(Drivers!$C$31:$AG$33,$B22,Y$21)</f>
        <v>28.093231022474818</v>
      </c>
      <c r="Z22" s="10" cm="1">
        <f t="array" ref="Z22">INDEX(Drivers!$C$31:$AG$33,$B22,Z$21)</f>
        <v>27.751114906132823</v>
      </c>
      <c r="AA22" s="10" cm="1">
        <f t="array" ref="AA22">INDEX(Drivers!$C$31:$AG$33,$B22,AA$21)</f>
        <v>27.446014044850234</v>
      </c>
      <c r="AB22" s="10" cm="1">
        <f t="array" ref="AB22">INDEX(Drivers!$C$31:$AG$33,$B22,AB$21)</f>
        <v>27.268179044262631</v>
      </c>
      <c r="AC22" s="10" cm="1">
        <f t="array" ref="AC22">INDEX(Drivers!$C$31:$AG$33,$B22,AC$21)</f>
        <v>27.051393095318446</v>
      </c>
      <c r="AD22" s="10" cm="1">
        <f t="array" ref="AD22">INDEX(Drivers!$C$31:$AG$33,$B22,AD$21)</f>
        <v>26.740214774750875</v>
      </c>
      <c r="AE22" s="10" cm="1">
        <f t="array" ref="AE22">INDEX(Drivers!$C$31:$AG$33,$B22,AE$21)</f>
        <v>26.435860845032895</v>
      </c>
      <c r="AF22" s="10" cm="1">
        <f t="array" ref="AF22">INDEX(Drivers!$C$31:$AG$33,$B22,AF$21)</f>
        <v>26.166118078222159</v>
      </c>
      <c r="AG22" s="10" cm="1">
        <f t="array" ref="AG22">INDEX(Drivers!$C$31:$AG$33,$B22,AG$21)</f>
        <v>25.918622781111281</v>
      </c>
      <c r="AH22" s="10" cm="1">
        <f t="array" ref="AH22">INDEX(Drivers!$C$31:$AG$33,$B22,AH$21)</f>
        <v>25.624566310754656</v>
      </c>
      <c r="AI22" s="10" cm="1">
        <f t="array" ref="AI22">INDEX(Drivers!$C$31:$AG$33,$B22,AI$21)</f>
        <v>25.294087785910385</v>
      </c>
      <c r="AJ22" s="10" cm="1">
        <f t="array" ref="AJ22">INDEX(Drivers!$C$31:$AG$33,$B22,AJ$21)</f>
        <v>24.983385336860582</v>
      </c>
      <c r="AK22" s="10" cm="1">
        <f t="array" ref="AK22">INDEX(Drivers!$C$31:$AG$33,$B22,AK$21)</f>
        <v>24.681316266168029</v>
      </c>
      <c r="AL22" s="10" cm="1">
        <f t="array" ref="AL22">INDEX(Drivers!$C$31:$AG$33,$B22,AL$21)</f>
        <v>24.363641895847387</v>
      </c>
      <c r="AM22" s="10" cm="1">
        <f t="array" ref="AM22">INDEX(Drivers!$C$31:$AG$33,$B22,AM$21)</f>
        <v>22.471523269897709</v>
      </c>
      <c r="AN22" s="10" cm="1">
        <f t="array" ref="AN22">INDEX(Drivers!$C$31:$AG$33,$B22,AN$21)</f>
        <v>20.711110331567543</v>
      </c>
      <c r="AO22" s="10">
        <f t="shared" ref="AO22:AP24" si="9">AN22</f>
        <v>20.711110331567543</v>
      </c>
      <c r="AP22" s="10">
        <f t="shared" si="9"/>
        <v>20.711110331567543</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21.60781205322996</v>
      </c>
      <c r="H23" s="10">
        <f t="shared" si="8"/>
        <v>24.637054970594811</v>
      </c>
      <c r="I23" s="24">
        <f t="shared" si="8"/>
        <v>27.181128980417853</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18.474508994341168</v>
      </c>
      <c r="T23" s="10" cm="1">
        <f t="array" ref="T23">INDEX(Drivers!$C$31:$AG$33,$B23,T$21)</f>
        <v>18.820339603291107</v>
      </c>
      <c r="U23" s="10" cm="1">
        <f t="array" ref="U23">INDEX(Drivers!$C$31:$AG$33,$B23,U$21)</f>
        <v>19.138098615320793</v>
      </c>
      <c r="V23" s="10" cm="1">
        <f t="array" ref="V23">INDEX(Drivers!$C$31:$AG$33,$B23,V$21)</f>
        <v>19.477571418874312</v>
      </c>
      <c r="W23" s="10" cm="1">
        <f t="array" ref="W23">INDEX(Drivers!$C$31:$AG$33,$B23,W$21)</f>
        <v>19.839383867317174</v>
      </c>
      <c r="X23" s="10" cm="1">
        <f t="array" ref="X23">INDEX(Drivers!$C$31:$AG$33,$B23,X$21)</f>
        <v>20.144575288890959</v>
      </c>
      <c r="Y23" s="10" cm="1">
        <f t="array" ref="Y23">INDEX(Drivers!$C$31:$AG$33,$B23,Y$21)</f>
        <v>20.507929256627207</v>
      </c>
      <c r="Z23" s="10" cm="1">
        <f t="array" ref="Z23">INDEX(Drivers!$C$31:$AG$33,$B23,Z$21)</f>
        <v>20.864468503440627</v>
      </c>
      <c r="AA23" s="10" cm="1">
        <f t="array" ref="AA23">INDEX(Drivers!$C$31:$AG$33,$B23,AA$21)</f>
        <v>21.224851289971184</v>
      </c>
      <c r="AB23" s="10" cm="1">
        <f t="array" ref="AB23">INDEX(Drivers!$C$31:$AG$33,$B23,AB$21)</f>
        <v>21.60781205322996</v>
      </c>
      <c r="AC23" s="10" cm="1">
        <f t="array" ref="AC23">INDEX(Drivers!$C$31:$AG$33,$B23,AC$21)</f>
        <v>21.855149352882151</v>
      </c>
      <c r="AD23" s="10" cm="1">
        <f t="array" ref="AD23">INDEX(Drivers!$C$31:$AG$33,$B23,AD$21)</f>
        <v>22.199131972702702</v>
      </c>
      <c r="AE23" s="10" cm="1">
        <f t="array" ref="AE23">INDEX(Drivers!$C$31:$AG$33,$B23,AE$21)</f>
        <v>22.522478893366742</v>
      </c>
      <c r="AF23" s="10" cm="1">
        <f t="array" ref="AF23">INDEX(Drivers!$C$31:$AG$33,$B23,AF$21)</f>
        <v>22.859500231761235</v>
      </c>
      <c r="AG23" s="10" cm="1">
        <f t="array" ref="AG23">INDEX(Drivers!$C$31:$AG$33,$B23,AG$21)</f>
        <v>23.169532577840151</v>
      </c>
      <c r="AH23" s="10" cm="1">
        <f t="array" ref="AH23">INDEX(Drivers!$C$31:$AG$33,$B23,AH$21)</f>
        <v>23.451620054415372</v>
      </c>
      <c r="AI23" s="10" cm="1">
        <f t="array" ref="AI23">INDEX(Drivers!$C$31:$AG$33,$B23,AI$21)</f>
        <v>23.758867332337829</v>
      </c>
      <c r="AJ23" s="10" cm="1">
        <f t="array" ref="AJ23">INDEX(Drivers!$C$31:$AG$33,$B23,AJ$21)</f>
        <v>24.067734202379224</v>
      </c>
      <c r="AK23" s="10" cm="1">
        <f t="array" ref="AK23">INDEX(Drivers!$C$31:$AG$33,$B23,AK$21)</f>
        <v>24.357067542341124</v>
      </c>
      <c r="AL23" s="10" cm="1">
        <f t="array" ref="AL23">INDEX(Drivers!$C$31:$AG$33,$B23,AL$21)</f>
        <v>24.637054970594811</v>
      </c>
      <c r="AM23" s="10" cm="1">
        <f t="array" ref="AM23">INDEX(Drivers!$C$31:$AG$33,$B23,AM$21)</f>
        <v>25.987016274103535</v>
      </c>
      <c r="AN23" s="10" cm="1">
        <f t="array" ref="AN23">INDEX(Drivers!$C$31:$AG$33,$B23,AN$21)</f>
        <v>27.181128980417853</v>
      </c>
      <c r="AO23" s="10">
        <f t="shared" si="9"/>
        <v>27.181128980417853</v>
      </c>
      <c r="AP23" s="10">
        <f t="shared" si="9"/>
        <v>27.181128980417853</v>
      </c>
      <c r="AQ23" s="10"/>
      <c r="AR23" s="10"/>
      <c r="AS23" s="10"/>
      <c r="AT23" s="10"/>
      <c r="AU23" s="10"/>
      <c r="AV23" s="10"/>
    </row>
    <row r="24" spans="1:48">
      <c r="A24" s="313" t="s">
        <v>16</v>
      </c>
      <c r="B24" s="313">
        <v>3</v>
      </c>
      <c r="C24" s="313" t="s">
        <v>406</v>
      </c>
      <c r="D24" s="313" t="s">
        <v>47</v>
      </c>
      <c r="E24" s="10">
        <f t="shared" si="8"/>
        <v>10.465086576414015</v>
      </c>
      <c r="F24" s="10">
        <f t="shared" si="8"/>
        <v>12.021367799432369</v>
      </c>
      <c r="G24" s="10">
        <f t="shared" si="8"/>
        <v>17.164799763201472</v>
      </c>
      <c r="H24" s="10">
        <f t="shared" si="8"/>
        <v>22.424914126799209</v>
      </c>
      <c r="I24" s="24">
        <f t="shared" si="8"/>
        <v>27.625669642404802</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12.021367799432369</v>
      </c>
      <c r="S24" s="10" cm="1">
        <f t="array" ref="S24">INDEX(Drivers!$C$31:$AG$33,$B24,S$21)</f>
        <v>12.336235380343002</v>
      </c>
      <c r="T24" s="10" cm="1">
        <f t="array" ref="T24">INDEX(Drivers!$C$31:$AG$33,$B24,T$21)</f>
        <v>12.778729191305597</v>
      </c>
      <c r="U24" s="10" cm="1">
        <f t="array" ref="U24">INDEX(Drivers!$C$31:$AG$33,$B24,U$21)</f>
        <v>13.279795361569889</v>
      </c>
      <c r="V24" s="10" cm="1">
        <f t="array" ref="V24">INDEX(Drivers!$C$31:$AG$33,$B24,V$21)</f>
        <v>13.829016479892299</v>
      </c>
      <c r="W24" s="10" cm="1">
        <f t="array" ref="W24">INDEX(Drivers!$C$31:$AG$33,$B24,W$21)</f>
        <v>14.349000781763538</v>
      </c>
      <c r="X24" s="10" cm="1">
        <f t="array" ref="X24">INDEX(Drivers!$C$31:$AG$33,$B24,X$21)</f>
        <v>14.9713931402833</v>
      </c>
      <c r="Y24" s="10" cm="1">
        <f t="array" ref="Y24">INDEX(Drivers!$C$31:$AG$33,$B24,Y$21)</f>
        <v>15.590100077664104</v>
      </c>
      <c r="Z24" s="10" cm="1">
        <f t="array" ref="Z24">INDEX(Drivers!$C$31:$AG$33,$B24,Z$21)</f>
        <v>16.203205315854781</v>
      </c>
      <c r="AA24" s="10" cm="1">
        <f t="array" ref="AA24">INDEX(Drivers!$C$31:$AG$33,$B24,AA$21)</f>
        <v>16.764576876108688</v>
      </c>
      <c r="AB24" s="10" cm="1">
        <f t="array" ref="AB24">INDEX(Drivers!$C$31:$AG$33,$B24,AB$21)</f>
        <v>17.164799763201472</v>
      </c>
      <c r="AC24" s="10" cm="1">
        <f t="array" ref="AC24">INDEX(Drivers!$C$31:$AG$33,$B24,AC$21)</f>
        <v>17.727866970502511</v>
      </c>
      <c r="AD24" s="10" cm="1">
        <f t="array" ref="AD24">INDEX(Drivers!$C$31:$AG$33,$B24,AD$21)</f>
        <v>18.276531070338095</v>
      </c>
      <c r="AE24" s="10" cm="1">
        <f t="array" ref="AE24">INDEX(Drivers!$C$31:$AG$33,$B24,AE$21)</f>
        <v>18.826441931541119</v>
      </c>
      <c r="AF24" s="10" cm="1">
        <f t="array" ref="AF24">INDEX(Drivers!$C$31:$AG$33,$B24,AF$21)</f>
        <v>19.316437316759014</v>
      </c>
      <c r="AG24" s="10" cm="1">
        <f t="array" ref="AG24">INDEX(Drivers!$C$31:$AG$33,$B24,AG$21)</f>
        <v>19.799175499648925</v>
      </c>
      <c r="AH24" s="10" cm="1">
        <f t="array" ref="AH24">INDEX(Drivers!$C$31:$AG$33,$B24,AH$21)</f>
        <v>20.344057781928377</v>
      </c>
      <c r="AI24" s="10" cm="1">
        <f t="array" ref="AI24">INDEX(Drivers!$C$31:$AG$33,$B24,AI$21)</f>
        <v>20.8874831667205</v>
      </c>
      <c r="AJ24" s="10" cm="1">
        <f t="array" ref="AJ24">INDEX(Drivers!$C$31:$AG$33,$B24,AJ$21)</f>
        <v>21.396442932913359</v>
      </c>
      <c r="AK24" s="10" cm="1">
        <f t="array" ref="AK24">INDEX(Drivers!$C$31:$AG$33,$B24,AK$21)</f>
        <v>21.904338443755417</v>
      </c>
      <c r="AL24" s="10" cm="1">
        <f t="array" ref="AL24">INDEX(Drivers!$C$31:$AG$33,$B24,AL$21)</f>
        <v>22.424914126799209</v>
      </c>
      <c r="AM24" s="10" cm="1">
        <f t="array" ref="AM24">INDEX(Drivers!$C$31:$AG$33,$B24,AM$21)</f>
        <v>25.187332958838827</v>
      </c>
      <c r="AN24" s="10" cm="1">
        <f t="array" ref="AN24">INDEX(Drivers!$C$31:$AG$33,$B24,AN$21)</f>
        <v>27.625669642404802</v>
      </c>
      <c r="AO24" s="10">
        <f t="shared" si="9"/>
        <v>27.625669642404802</v>
      </c>
      <c r="AP24" s="10">
        <f t="shared" si="9"/>
        <v>27.625669642404802</v>
      </c>
      <c r="AQ24" s="10"/>
      <c r="AR24" s="10"/>
      <c r="AS24" s="10"/>
      <c r="AT24" s="10"/>
      <c r="AU24" s="10"/>
      <c r="AV24" s="10"/>
    </row>
    <row r="25" spans="1:48">
      <c r="A25" s="313" t="s">
        <v>16</v>
      </c>
      <c r="E25" s="47">
        <f t="shared" ref="E25:AP25" si="10">SUM(E22:E24)</f>
        <v>52.325432882070082</v>
      </c>
      <c r="F25" s="47">
        <f t="shared" si="10"/>
        <v>58.330892867925527</v>
      </c>
      <c r="G25" s="47">
        <f t="shared" si="10"/>
        <v>66.040790860694059</v>
      </c>
      <c r="H25" s="47">
        <f t="shared" si="10"/>
        <v>71.425610993241406</v>
      </c>
      <c r="I25" s="47">
        <f t="shared" si="10"/>
        <v>75.517908954390194</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58.330892867925527</v>
      </c>
      <c r="S25" s="47">
        <f t="shared" si="10"/>
        <v>60.097873988486953</v>
      </c>
      <c r="T25" s="47">
        <f t="shared" si="10"/>
        <v>60.84158228680937</v>
      </c>
      <c r="U25" s="47">
        <f t="shared" si="10"/>
        <v>61.537824355929828</v>
      </c>
      <c r="V25" s="47">
        <f t="shared" si="10"/>
        <v>62.221509701386381</v>
      </c>
      <c r="W25" s="47">
        <f t="shared" si="10"/>
        <v>62.892038582526098</v>
      </c>
      <c r="X25" s="47">
        <f t="shared" si="10"/>
        <v>63.548817559440096</v>
      </c>
      <c r="Y25" s="47">
        <f t="shared" si="10"/>
        <v>64.191260356766122</v>
      </c>
      <c r="Z25" s="47">
        <f t="shared" si="10"/>
        <v>64.81878872542822</v>
      </c>
      <c r="AA25" s="47">
        <f t="shared" si="10"/>
        <v>65.435442210930105</v>
      </c>
      <c r="AB25" s="47">
        <f t="shared" si="10"/>
        <v>66.040790860694059</v>
      </c>
      <c r="AC25" s="47">
        <f t="shared" si="10"/>
        <v>66.634409418703115</v>
      </c>
      <c r="AD25" s="47">
        <f t="shared" si="10"/>
        <v>67.215877817791664</v>
      </c>
      <c r="AE25" s="47">
        <f t="shared" si="10"/>
        <v>67.784781669940756</v>
      </c>
      <c r="AF25" s="47">
        <f t="shared" si="10"/>
        <v>68.342055626742408</v>
      </c>
      <c r="AG25" s="47">
        <f t="shared" si="10"/>
        <v>68.887330858600365</v>
      </c>
      <c r="AH25" s="47">
        <f t="shared" si="10"/>
        <v>69.420244147098401</v>
      </c>
      <c r="AI25" s="47">
        <f t="shared" si="10"/>
        <v>69.940438284968707</v>
      </c>
      <c r="AJ25" s="47">
        <f t="shared" si="10"/>
        <v>70.447562472153166</v>
      </c>
      <c r="AK25" s="47">
        <f t="shared" si="10"/>
        <v>70.942722252264574</v>
      </c>
      <c r="AL25" s="47">
        <f t="shared" si="10"/>
        <v>71.425610993241406</v>
      </c>
      <c r="AM25" s="47">
        <f t="shared" si="10"/>
        <v>73.645872502840064</v>
      </c>
      <c r="AN25" s="47">
        <f t="shared" si="10"/>
        <v>75.517908954390194</v>
      </c>
      <c r="AO25" s="47">
        <f t="shared" si="10"/>
        <v>75.517908954390194</v>
      </c>
      <c r="AP25" s="47">
        <f t="shared" si="10"/>
        <v>75.517908954390194</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0.8743242438248725</v>
      </c>
      <c r="G31" s="80">
        <f>(G29*G22+G30*G23+G24)/G25</f>
        <v>0.92170570049338529</v>
      </c>
      <c r="H31" s="80">
        <f>(H29*H22+H30*H23+H24)/H25</f>
        <v>0.94864283431244867</v>
      </c>
      <c r="I31" s="80">
        <f>(I29*I22+I30*I23+I24)/I25</f>
        <v>0.98628728561322054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27.268179044262631</v>
      </c>
      <c r="H34" s="10">
        <f t="shared" si="11"/>
        <v>24.363641895847387</v>
      </c>
      <c r="I34" s="10">
        <f t="shared" si="11"/>
        <v>20.711110331567543</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29.287129613802783</v>
      </c>
      <c r="T34" s="10">
        <f t="shared" si="11"/>
        <v>29.242513492212662</v>
      </c>
      <c r="U34" s="10">
        <f t="shared" si="11"/>
        <v>29.119930379039147</v>
      </c>
      <c r="V34" s="10">
        <f t="shared" si="11"/>
        <v>28.914921802619762</v>
      </c>
      <c r="W34" s="10">
        <f t="shared" si="11"/>
        <v>28.703653933445384</v>
      </c>
      <c r="X34" s="10">
        <f t="shared" si="11"/>
        <v>28.432849130265836</v>
      </c>
      <c r="Y34" s="10">
        <f t="shared" si="11"/>
        <v>28.093231022474818</v>
      </c>
      <c r="Z34" s="10">
        <f t="shared" si="11"/>
        <v>27.751114906132823</v>
      </c>
      <c r="AA34" s="10">
        <f t="shared" si="11"/>
        <v>27.446014044850234</v>
      </c>
      <c r="AB34" s="10">
        <f t="shared" si="11"/>
        <v>27.268179044262631</v>
      </c>
      <c r="AC34" s="10">
        <f t="shared" si="11"/>
        <v>27.051393095318446</v>
      </c>
      <c r="AD34" s="10">
        <f t="shared" si="11"/>
        <v>26.740214774750875</v>
      </c>
      <c r="AE34" s="10">
        <f t="shared" si="11"/>
        <v>26.435860845032895</v>
      </c>
      <c r="AF34" s="10">
        <f t="shared" si="11"/>
        <v>26.166118078222159</v>
      </c>
      <c r="AG34" s="10">
        <f t="shared" si="11"/>
        <v>25.918622781111281</v>
      </c>
      <c r="AH34" s="10">
        <f t="shared" si="11"/>
        <v>25.624566310754656</v>
      </c>
      <c r="AI34" s="10">
        <f t="shared" si="11"/>
        <v>25.294087785910385</v>
      </c>
      <c r="AJ34" s="10">
        <f t="shared" si="11"/>
        <v>24.983385336860582</v>
      </c>
      <c r="AK34" s="10">
        <f t="shared" si="11"/>
        <v>24.681316266168029</v>
      </c>
      <c r="AL34" s="10">
        <f t="shared" si="11"/>
        <v>24.363641895847387</v>
      </c>
      <c r="AM34" s="10">
        <f t="shared" si="11"/>
        <v>22.471523269897709</v>
      </c>
      <c r="AN34" s="10">
        <f t="shared" si="11"/>
        <v>20.711110331567543</v>
      </c>
      <c r="AO34" s="10">
        <f t="shared" si="11"/>
        <v>20.711110331567543</v>
      </c>
      <c r="AP34" s="10">
        <f t="shared" si="11"/>
        <v>20.711110331567543</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21.60781205322996</v>
      </c>
      <c r="H35" s="10">
        <f t="shared" si="12"/>
        <v>24.637054970594811</v>
      </c>
      <c r="I35" s="10">
        <f t="shared" si="12"/>
        <v>27.181128980417853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18.474508994341168</v>
      </c>
      <c r="T35" s="10">
        <f t="shared" si="12"/>
        <v>18.820339603291107</v>
      </c>
      <c r="U35" s="10">
        <f t="shared" si="12"/>
        <v>19.138098615320793</v>
      </c>
      <c r="V35" s="10">
        <f t="shared" si="12"/>
        <v>19.477571418874312</v>
      </c>
      <c r="W35" s="10">
        <f t="shared" si="12"/>
        <v>19.839383867317174</v>
      </c>
      <c r="X35" s="10">
        <f t="shared" si="12"/>
        <v>20.144575288890959</v>
      </c>
      <c r="Y35" s="10">
        <f t="shared" si="12"/>
        <v>20.507929256627207</v>
      </c>
      <c r="Z35" s="10">
        <f t="shared" si="12"/>
        <v>20.864468503440627</v>
      </c>
      <c r="AA35" s="10">
        <f t="shared" si="12"/>
        <v>21.224851289971184</v>
      </c>
      <c r="AB35" s="10">
        <f t="shared" si="12"/>
        <v>21.60781205322996</v>
      </c>
      <c r="AC35" s="10">
        <f t="shared" si="12"/>
        <v>21.855149352882151</v>
      </c>
      <c r="AD35" s="10">
        <f t="shared" si="12"/>
        <v>22.199131972702702</v>
      </c>
      <c r="AE35" s="10">
        <f t="shared" si="12"/>
        <v>22.522478893366742</v>
      </c>
      <c r="AF35" s="10">
        <f t="shared" si="12"/>
        <v>22.859500231761235</v>
      </c>
      <c r="AG35" s="10">
        <f t="shared" si="12"/>
        <v>23.169532577840151</v>
      </c>
      <c r="AH35" s="10">
        <f t="shared" si="12"/>
        <v>23.451620054415372</v>
      </c>
      <c r="AI35" s="10">
        <f t="shared" si="12"/>
        <v>23.758867332337829</v>
      </c>
      <c r="AJ35" s="10">
        <f t="shared" si="12"/>
        <v>24.067734202379224</v>
      </c>
      <c r="AK35" s="10">
        <f t="shared" si="12"/>
        <v>24.357067542341124</v>
      </c>
      <c r="AL35" s="10">
        <f t="shared" si="12"/>
        <v>24.637054970594811</v>
      </c>
      <c r="AM35" s="10">
        <f t="shared" si="12"/>
        <v>25.987016274103535</v>
      </c>
      <c r="AN35" s="10">
        <f t="shared" si="12"/>
        <v>27.181128980417853</v>
      </c>
      <c r="AO35" s="10">
        <f t="shared" si="12"/>
        <v>27.181128980417853</v>
      </c>
      <c r="AP35" s="10">
        <f t="shared" si="12"/>
        <v>27.181128980417853</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12.021367799432369</v>
      </c>
      <c r="G36" s="10">
        <f t="shared" si="13"/>
        <v>17.164799763201472</v>
      </c>
      <c r="H36" s="10">
        <f t="shared" si="13"/>
        <v>22.424914126799209</v>
      </c>
      <c r="I36" s="10">
        <f t="shared" si="13"/>
        <v>27.625669642404802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12.021367799432369</v>
      </c>
      <c r="S36" s="10">
        <f t="shared" si="13"/>
        <v>12.336235380343002</v>
      </c>
      <c r="T36" s="10">
        <f t="shared" si="13"/>
        <v>12.778729191305597</v>
      </c>
      <c r="U36" s="10">
        <f t="shared" si="13"/>
        <v>13.279795361569889</v>
      </c>
      <c r="V36" s="10">
        <f t="shared" si="13"/>
        <v>13.829016479892299</v>
      </c>
      <c r="W36" s="10">
        <f t="shared" si="13"/>
        <v>14.349000781763538</v>
      </c>
      <c r="X36" s="10">
        <f t="shared" si="13"/>
        <v>14.9713931402833</v>
      </c>
      <c r="Y36" s="10">
        <f t="shared" si="13"/>
        <v>15.590100077664104</v>
      </c>
      <c r="Z36" s="10">
        <f t="shared" si="13"/>
        <v>16.203205315854781</v>
      </c>
      <c r="AA36" s="10">
        <f t="shared" si="13"/>
        <v>16.764576876108688</v>
      </c>
      <c r="AB36" s="10">
        <f t="shared" si="13"/>
        <v>17.164799763201472</v>
      </c>
      <c r="AC36" s="10">
        <f t="shared" si="13"/>
        <v>17.727866970502511</v>
      </c>
      <c r="AD36" s="10">
        <f t="shared" si="13"/>
        <v>18.276531070338095</v>
      </c>
      <c r="AE36" s="10">
        <f t="shared" si="13"/>
        <v>18.826441931541119</v>
      </c>
      <c r="AF36" s="10">
        <f t="shared" si="13"/>
        <v>19.316437316759014</v>
      </c>
      <c r="AG36" s="10">
        <f t="shared" si="13"/>
        <v>19.799175499648925</v>
      </c>
      <c r="AH36" s="10">
        <f t="shared" si="13"/>
        <v>20.344057781928377</v>
      </c>
      <c r="AI36" s="10">
        <f t="shared" si="13"/>
        <v>20.8874831667205</v>
      </c>
      <c r="AJ36" s="10">
        <f t="shared" si="13"/>
        <v>21.396442932913359</v>
      </c>
      <c r="AK36" s="10">
        <f t="shared" si="13"/>
        <v>21.904338443755417</v>
      </c>
      <c r="AL36" s="10">
        <f t="shared" si="13"/>
        <v>22.424914126799209</v>
      </c>
      <c r="AM36" s="10">
        <f t="shared" si="13"/>
        <v>25.187332958838827</v>
      </c>
      <c r="AN36" s="10">
        <f t="shared" si="13"/>
        <v>27.625669642404802</v>
      </c>
      <c r="AO36" s="10">
        <f t="shared" si="13"/>
        <v>27.625669642404802</v>
      </c>
      <c r="AP36" s="10">
        <f t="shared" si="13"/>
        <v>27.625669642404802</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1.0158385186277432</v>
      </c>
      <c r="T45" s="51" cm="1">
        <f t="array" ref="T45">INDEX(Drivers!$C$34:$AG$34,1,T21)/Drivers!$C$34</f>
        <v>1.0290692132397465</v>
      </c>
      <c r="U45" s="51" cm="1">
        <f t="array" ref="U45">INDEX(Drivers!$C$34:$AG$34,1,U21)/Drivers!$C$34</f>
        <v>1.0452920438620577</v>
      </c>
      <c r="V45" s="51" cm="1">
        <f t="array" ref="V45">INDEX(Drivers!$C$34:$AG$34,1,V21)/Drivers!$C$34</f>
        <v>1.0633688792381526</v>
      </c>
      <c r="W45" s="51" cm="1">
        <f t="array" ref="W45">INDEX(Drivers!$C$34:$AG$34,1,W21)/Drivers!$C$34</f>
        <v>1.0799625902527705</v>
      </c>
      <c r="X45" s="51" cm="1">
        <f t="array" ref="X45">INDEX(Drivers!$C$34:$AG$34,1,X21)/Drivers!$C$34</f>
        <v>1.1024920873316268</v>
      </c>
      <c r="Y45" s="51" cm="1">
        <f t="array" ref="Y45">INDEX(Drivers!$C$34:$AG$34,1,Y21)/Drivers!$C$34</f>
        <v>1.1246129028407814</v>
      </c>
      <c r="Z45" s="51" cm="1">
        <f t="array" ref="Z45">INDEX(Drivers!$C$34:$AG$34,1,Z21)/Drivers!$C$34</f>
        <v>1.1470335936586391</v>
      </c>
      <c r="AA45" s="51" cm="1">
        <f t="array" ref="AA45">INDEX(Drivers!$C$34:$AG$34,1,AA21)/Drivers!$C$34</f>
        <v>1.1671525923975328</v>
      </c>
      <c r="AB45" s="51" cm="1">
        <f t="array" ref="AB45">INDEX(Drivers!$C$34:$AG$34,1,AB21)/Drivers!$C$34</f>
        <v>1.1784573667280642</v>
      </c>
      <c r="AC45" s="51" cm="1">
        <f t="array" ref="AC45">INDEX(Drivers!$C$34:$AG$34,1,AC21)/Drivers!$C$34</f>
        <v>1.2011152739125497</v>
      </c>
      <c r="AD45" s="51" cm="1">
        <f t="array" ref="AD45">INDEX(Drivers!$C$34:$AG$34,1,AD21)/Drivers!$C$34</f>
        <v>1.2218315771486241</v>
      </c>
      <c r="AE45" s="51" cm="1">
        <f t="array" ref="AE45">INDEX(Drivers!$C$34:$AG$34,1,AE21)/Drivers!$C$34</f>
        <v>1.2434282625784245</v>
      </c>
      <c r="AF45" s="51" cm="1">
        <f t="array" ref="AF45">INDEX(Drivers!$C$34:$AG$34,1,AF21)/Drivers!$C$34</f>
        <v>1.2617759835061668</v>
      </c>
      <c r="AG45" s="51" cm="1">
        <f t="array" ref="AG45">INDEX(Drivers!$C$34:$AG$34,1,AG21)/Drivers!$C$34</f>
        <v>1.2801452934550561</v>
      </c>
      <c r="AH45" s="51" cm="1">
        <f t="array" ref="AH45">INDEX(Drivers!$C$34:$AG$34,1,AH21)/Drivers!$C$34</f>
        <v>1.3033198082175377</v>
      </c>
      <c r="AI45" s="51" cm="1">
        <f t="array" ref="AI45">INDEX(Drivers!$C$34:$AG$34,1,AI21)/Drivers!$C$34</f>
        <v>1.3265771008748448</v>
      </c>
      <c r="AJ45" s="51" cm="1">
        <f t="array" ref="AJ45">INDEX(Drivers!$C$34:$AG$34,1,AJ21)/Drivers!$C$34</f>
        <v>1.4704140349692265</v>
      </c>
      <c r="AK45" s="51" cm="1">
        <f t="array" ref="AK45">INDEX(Drivers!$C$34:$AG$34,1,AK21)/Drivers!$C$34</f>
        <v>1.4951438734077307</v>
      </c>
      <c r="AL45" s="51" cm="1">
        <f t="array" ref="AL45">INDEX(Drivers!$C$34:$AG$34,1,AL21)/Drivers!$C$34</f>
        <v>1.5217555621271739</v>
      </c>
      <c r="AM45" s="51" cm="1">
        <f t="array" ref="AM45">INDEX(Drivers!$C$34:$AG$34,1,AM21)/Drivers!$C$34</f>
        <v>1.6844470443536825</v>
      </c>
      <c r="AN45" s="51" cm="1">
        <f t="array" ref="AN45">INDEX(Drivers!$C$34:$AG$34,1,AN21)/Drivers!$C$34</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34.428529243987121</v>
      </c>
      <c r="L74" s="186">
        <f t="shared" si="21"/>
        <v>33.933437901583808</v>
      </c>
      <c r="M74" s="186">
        <f t="shared" si="21"/>
        <v>33.438346559180495</v>
      </c>
      <c r="N74" s="186">
        <f t="shared" si="21"/>
        <v>32.943255216777175</v>
      </c>
      <c r="O74" s="186">
        <f t="shared" si="21"/>
        <v>32.448163874373861</v>
      </c>
      <c r="P74" s="186">
        <f t="shared" ca="1" si="21"/>
        <v>33.066725179588822</v>
      </c>
      <c r="Q74" s="186">
        <f t="shared" ca="1" si="21"/>
        <v>33.656564447864184</v>
      </c>
      <c r="R74" s="186">
        <f t="shared" ca="1" si="21"/>
        <v>33.643518394888524</v>
      </c>
      <c r="S74" s="186">
        <f t="shared" ca="1" si="21"/>
        <v>34.233426041589546</v>
      </c>
      <c r="T74" s="186">
        <f t="shared" ca="1" si="21"/>
        <v>34.731430320809849</v>
      </c>
      <c r="U74" s="186">
        <f t="shared" ca="1" si="21"/>
        <v>35.207709138178998</v>
      </c>
      <c r="V74" s="186">
        <f t="shared" ca="1" si="21"/>
        <v>35.691355524896693</v>
      </c>
      <c r="W74" s="186">
        <f t="shared" ca="1" si="21"/>
        <v>36.171728741259997</v>
      </c>
      <c r="X74" s="186">
        <f t="shared" ca="1" si="21"/>
        <v>36.64305315857419</v>
      </c>
      <c r="Y74" s="186">
        <f t="shared" ca="1" si="21"/>
        <v>37.124704423314853</v>
      </c>
      <c r="Z74" s="186">
        <f t="shared" ca="1" si="21"/>
        <v>37.596850823449515</v>
      </c>
      <c r="AA74" s="186">
        <f t="shared" ca="1" si="21"/>
        <v>38.058186010736634</v>
      </c>
      <c r="AB74" s="186">
        <f t="shared" ca="1" si="21"/>
        <v>38.499159053385476</v>
      </c>
      <c r="AC74" s="186">
        <f t="shared" ca="1" si="21"/>
        <v>38.916758667026123</v>
      </c>
      <c r="AD74" s="186">
        <f t="shared" ca="1" si="21"/>
        <v>39.355643793979709</v>
      </c>
      <c r="AE74" s="186">
        <f t="shared" ca="1" si="21"/>
        <v>39.782908993954216</v>
      </c>
      <c r="AF74" s="186">
        <f t="shared" ca="1" si="21"/>
        <v>40.200828516439323</v>
      </c>
      <c r="AG74" s="186">
        <f t="shared" ca="1" si="21"/>
        <v>40.604334824074229</v>
      </c>
      <c r="AH74" s="186">
        <f t="shared" ca="1" si="21"/>
        <v>41.002447040499817</v>
      </c>
      <c r="AI74" s="186">
        <f t="shared" ca="1" si="21"/>
        <v>41.402110432905559</v>
      </c>
      <c r="AJ74" s="186">
        <f t="shared" ca="1" si="21"/>
        <v>41.791668783470712</v>
      </c>
      <c r="AK74" s="186">
        <f t="shared" ca="1" si="21"/>
        <v>42.169889740373172</v>
      </c>
      <c r="AL74" s="186">
        <f t="shared" ca="1" si="21"/>
        <v>42.541537612366291</v>
      </c>
      <c r="AM74" s="186">
        <f t="shared" ca="1" si="21"/>
        <v>44.319252429146516</v>
      </c>
      <c r="AN74" s="186">
        <f t="shared" ca="1" si="21"/>
        <v>45.849649206750016</v>
      </c>
      <c r="AO74" s="186">
        <f t="shared" ca="1" si="21"/>
        <v>45.849649206750016</v>
      </c>
      <c r="AP74" s="186">
        <f t="shared" ca="1" si="21"/>
        <v>45.849649206750016</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34.428529243987121</v>
      </c>
      <c r="L77" s="186">
        <f>L$74</f>
        <v>33.933437901583808</v>
      </c>
      <c r="M77" s="186">
        <f>M$74</f>
        <v>33.438346559180495</v>
      </c>
      <c r="N77" s="186">
        <f t="shared" ref="N77:AP77" si="26">(($M$74*(1-N$75))+((N74-$M$74)*(1-N$76)))</f>
        <v>32.943255216777175</v>
      </c>
      <c r="O77" s="186">
        <f t="shared" si="26"/>
        <v>32.448163874373861</v>
      </c>
      <c r="P77" s="186">
        <f t="shared" ca="1" si="26"/>
        <v>33.066725179588822</v>
      </c>
      <c r="Q77" s="186">
        <f t="shared" ca="1" si="26"/>
        <v>33.656564447864184</v>
      </c>
      <c r="R77" s="186">
        <f t="shared" ca="1" si="26"/>
        <v>33.643518394888524</v>
      </c>
      <c r="S77" s="186">
        <f t="shared" ca="1" si="26"/>
        <v>33.548757520757754</v>
      </c>
      <c r="T77" s="186">
        <f t="shared" ca="1" si="26"/>
        <v>33.342173107977452</v>
      </c>
      <c r="U77" s="186">
        <f t="shared" ca="1" si="26"/>
        <v>33.095246589888255</v>
      </c>
      <c r="V77" s="186">
        <f t="shared" ca="1" si="26"/>
        <v>32.836047082904955</v>
      </c>
      <c r="W77" s="186">
        <f t="shared" ca="1" si="26"/>
        <v>32.554555867133999</v>
      </c>
      <c r="X77" s="186">
        <f t="shared" ca="1" si="26"/>
        <v>32.245886779545287</v>
      </c>
      <c r="Y77" s="186">
        <f t="shared" ca="1" si="26"/>
        <v>31.927245804050774</v>
      </c>
      <c r="Z77" s="186">
        <f t="shared" ca="1" si="26"/>
        <v>31.581354691697591</v>
      </c>
      <c r="AA77" s="186">
        <f t="shared" ca="1" si="26"/>
        <v>31.207712528804041</v>
      </c>
      <c r="AB77" s="186">
        <f t="shared" ca="1" si="26"/>
        <v>30.799327242708383</v>
      </c>
      <c r="AC77" s="186">
        <f t="shared" ca="1" si="26"/>
        <v>31.133406933620901</v>
      </c>
      <c r="AD77" s="186">
        <f t="shared" ca="1" si="26"/>
        <v>31.484515035183769</v>
      </c>
      <c r="AE77" s="186">
        <f t="shared" ca="1" si="26"/>
        <v>31.826327195163376</v>
      </c>
      <c r="AF77" s="186">
        <f t="shared" ca="1" si="26"/>
        <v>32.160662813151461</v>
      </c>
      <c r="AG77" s="186">
        <f t="shared" ca="1" si="26"/>
        <v>32.483467859259385</v>
      </c>
      <c r="AH77" s="186">
        <f t="shared" ca="1" si="26"/>
        <v>32.801957632399855</v>
      </c>
      <c r="AI77" s="186">
        <f t="shared" ca="1" si="26"/>
        <v>33.121688346324447</v>
      </c>
      <c r="AJ77" s="186">
        <f t="shared" ca="1" si="26"/>
        <v>33.433335026776575</v>
      </c>
      <c r="AK77" s="186">
        <f t="shared" ca="1" si="26"/>
        <v>33.735911792298538</v>
      </c>
      <c r="AL77" s="186">
        <f t="shared" ca="1" si="26"/>
        <v>34.033230089893038</v>
      </c>
      <c r="AM77" s="186">
        <f t="shared" ca="1" si="26"/>
        <v>35.455401943317213</v>
      </c>
      <c r="AN77" s="186">
        <f t="shared" ca="1" si="26"/>
        <v>36.679719365400018</v>
      </c>
      <c r="AO77" s="186">
        <f t="shared" ca="1" si="26"/>
        <v>36.679719365400018</v>
      </c>
      <c r="AP77" s="186">
        <f t="shared" ca="1" si="26"/>
        <v>36.679719365400018</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14.06071286343999</v>
      </c>
      <c r="L81" s="42">
        <f t="shared" si="28"/>
        <v>13.444769138536881</v>
      </c>
      <c r="M81" s="42">
        <f t="shared" si="28"/>
        <v>12.828825413633773</v>
      </c>
      <c r="N81" s="42">
        <f t="shared" si="28"/>
        <v>12.212881688730663</v>
      </c>
      <c r="O81" s="42">
        <f t="shared" si="28"/>
        <v>11.596937963827553</v>
      </c>
      <c r="P81" s="24">
        <f t="shared" ref="P81:AP81" ca="1" si="29">OFFSET(P$33,$BB81,$J$96)/OFFSET(O$33,$BB81,$J$96)*O81</f>
        <v>11.574729540883233</v>
      </c>
      <c r="Q81" s="24">
        <f t="shared" ca="1" si="29"/>
        <v>11.683096844035036</v>
      </c>
      <c r="R81" s="24">
        <f t="shared" ca="1" si="29"/>
        <v>12.156583663250711</v>
      </c>
      <c r="S81" s="24">
        <f t="shared" ca="1" si="29"/>
        <v>13.187196775000475</v>
      </c>
      <c r="T81" s="24">
        <f t="shared" ca="1" si="29"/>
        <v>13.167107350652484</v>
      </c>
      <c r="U81" s="24">
        <f t="shared" ca="1" si="29"/>
        <v>13.111911513572245</v>
      </c>
      <c r="V81" s="24">
        <f t="shared" ca="1" si="29"/>
        <v>13.019601735405013</v>
      </c>
      <c r="W81" s="24">
        <f t="shared" ca="1" si="29"/>
        <v>12.924473568193823</v>
      </c>
      <c r="X81" s="24">
        <f t="shared" ca="1" si="29"/>
        <v>12.802537541200557</v>
      </c>
      <c r="Y81" s="24">
        <f t="shared" ca="1" si="29"/>
        <v>12.649616757400606</v>
      </c>
      <c r="Z81" s="24">
        <f t="shared" ca="1" si="29"/>
        <v>12.495571188388116</v>
      </c>
      <c r="AA81" s="24">
        <f t="shared" ca="1" si="29"/>
        <v>12.358192580548739</v>
      </c>
      <c r="AB81" s="24">
        <f t="shared" ca="1" si="29"/>
        <v>12.278118323455077</v>
      </c>
      <c r="AC81" s="24">
        <f t="shared" ca="1" si="29"/>
        <v>12.180505515218833</v>
      </c>
      <c r="AD81" s="24">
        <f t="shared" ca="1" si="29"/>
        <v>12.040390392994471</v>
      </c>
      <c r="AE81" s="24">
        <f t="shared" ca="1" si="29"/>
        <v>11.90334810809455</v>
      </c>
      <c r="AF81" s="24">
        <f t="shared" ca="1" si="29"/>
        <v>11.781890287151597</v>
      </c>
      <c r="AG81" s="24">
        <f t="shared" ca="1" si="29"/>
        <v>11.670449895862784</v>
      </c>
      <c r="AH81" s="24">
        <f t="shared" ca="1" si="29"/>
        <v>11.538044276442596</v>
      </c>
      <c r="AI81" s="24">
        <f t="shared" ca="1" si="29"/>
        <v>11.389238797909822</v>
      </c>
      <c r="AJ81" s="24">
        <f t="shared" ca="1" si="29"/>
        <v>11.249337947668653</v>
      </c>
      <c r="AK81" s="24">
        <f t="shared" ca="1" si="29"/>
        <v>11.113324472555446</v>
      </c>
      <c r="AL81" s="24">
        <f t="shared" ca="1" si="29"/>
        <v>10.970284356059416</v>
      </c>
      <c r="AM81" s="24">
        <f t="shared" ca="1" si="29"/>
        <v>10.118314874206119</v>
      </c>
      <c r="AN81" s="24">
        <f t="shared" ca="1" si="29"/>
        <v>9.3256488762356078</v>
      </c>
      <c r="AO81" s="24">
        <f t="shared" ca="1" si="29"/>
        <v>9.3256488762356078</v>
      </c>
      <c r="AP81" s="24">
        <f t="shared" ca="1" si="29"/>
        <v>9.3256488762356078</v>
      </c>
      <c r="BB81" s="313">
        <v>1</v>
      </c>
    </row>
    <row r="82" spans="1:54">
      <c r="A82" s="313" t="s">
        <v>16</v>
      </c>
      <c r="B82" s="228"/>
      <c r="D82" s="186" t="str">
        <f>D113</f>
        <v>RMEH</v>
      </c>
      <c r="H82" s="313" t="s">
        <v>649</v>
      </c>
      <c r="J82" s="42">
        <f t="shared" ref="J82:O82" si="30">J113</f>
        <v>13.162661948752438</v>
      </c>
      <c r="K82" s="42">
        <f t="shared" si="30"/>
        <v>13.134665662024011</v>
      </c>
      <c r="L82" s="42">
        <f t="shared" si="30"/>
        <v>13.106669375295583</v>
      </c>
      <c r="M82" s="42">
        <f t="shared" si="30"/>
        <v>13.078673088567156</v>
      </c>
      <c r="N82" s="42">
        <f t="shared" si="30"/>
        <v>13.050676801838728</v>
      </c>
      <c r="O82" s="42">
        <f t="shared" si="30"/>
        <v>13.0226805151103</v>
      </c>
      <c r="P82" s="24">
        <f t="shared" ref="P82:AP82" ca="1" si="31">OFFSET(P$33,$BB82,$J$96)/OFFSET(O$33,$BB82,$J$96)*O82</f>
        <v>13.374050837411678</v>
      </c>
      <c r="Q82" s="24">
        <f t="shared" ca="1" si="31"/>
        <v>13.735474767731189</v>
      </c>
      <c r="R82" s="24">
        <f t="shared" ca="1" si="31"/>
        <v>14.434256187090865</v>
      </c>
      <c r="S82" s="24">
        <f t="shared" ca="1" si="31"/>
        <v>13.808824668458882</v>
      </c>
      <c r="T82" s="24">
        <f t="shared" ca="1" si="31"/>
        <v>14.067316747757923</v>
      </c>
      <c r="U82" s="24">
        <f t="shared" ca="1" si="31"/>
        <v>14.304826631527213</v>
      </c>
      <c r="V82" s="24">
        <f t="shared" ca="1" si="31"/>
        <v>14.558566550970626</v>
      </c>
      <c r="W82" s="24">
        <f t="shared" ca="1" si="31"/>
        <v>14.829004301978982</v>
      </c>
      <c r="X82" s="24">
        <f t="shared" ca="1" si="31"/>
        <v>15.057120504261869</v>
      </c>
      <c r="Y82" s="24">
        <f t="shared" ca="1" si="31"/>
        <v>15.328710468281786</v>
      </c>
      <c r="Z82" s="24">
        <f t="shared" ca="1" si="31"/>
        <v>15.595206749627014</v>
      </c>
      <c r="AA82" s="24">
        <f t="shared" ca="1" si="31"/>
        <v>15.864575895743723</v>
      </c>
      <c r="AB82" s="24">
        <f t="shared" ca="1" si="31"/>
        <v>16.15082101524105</v>
      </c>
      <c r="AC82" s="24">
        <f t="shared" ca="1" si="31"/>
        <v>16.335693988369229</v>
      </c>
      <c r="AD82" s="24">
        <f t="shared" ca="1" si="31"/>
        <v>16.592804782899904</v>
      </c>
      <c r="AE82" s="24">
        <f t="shared" ca="1" si="31"/>
        <v>16.834491364984629</v>
      </c>
      <c r="AF82" s="24">
        <f t="shared" ca="1" si="31"/>
        <v>17.086398929772653</v>
      </c>
      <c r="AG82" s="24">
        <f t="shared" ca="1" si="31"/>
        <v>17.318133494943833</v>
      </c>
      <c r="AH82" s="24">
        <f t="shared" ca="1" si="31"/>
        <v>17.528980587355782</v>
      </c>
      <c r="AI82" s="24">
        <f t="shared" ca="1" si="31"/>
        <v>17.758633445355528</v>
      </c>
      <c r="AJ82" s="24">
        <f t="shared" ca="1" si="31"/>
        <v>17.989496872123929</v>
      </c>
      <c r="AK82" s="24">
        <f t="shared" ca="1" si="31"/>
        <v>18.205759905880186</v>
      </c>
      <c r="AL82" s="24">
        <f t="shared" ca="1" si="31"/>
        <v>18.415037311158567</v>
      </c>
      <c r="AM82" s="24">
        <f t="shared" ca="1" si="31"/>
        <v>19.424069754460099</v>
      </c>
      <c r="AN82" s="24">
        <f t="shared" ca="1" si="31"/>
        <v>20.316612717356925</v>
      </c>
      <c r="AO82" s="24">
        <f t="shared" ca="1" si="31"/>
        <v>20.316612717356925</v>
      </c>
      <c r="AP82" s="24">
        <f t="shared" ca="1" si="31"/>
        <v>20.316612717356925</v>
      </c>
      <c r="BB82" s="313">
        <v>2</v>
      </c>
    </row>
    <row r="83" spans="1:54">
      <c r="A83" s="313" t="s">
        <v>16</v>
      </c>
      <c r="B83" s="228"/>
      <c r="D83" s="186" t="str">
        <f>D123</f>
        <v>RHEH</v>
      </c>
      <c r="H83" s="313" t="s">
        <v>648</v>
      </c>
      <c r="J83" s="42">
        <f t="shared" ref="J83:O83" si="32">J123</f>
        <v>7.0843020492948998</v>
      </c>
      <c r="K83" s="42">
        <f t="shared" si="32"/>
        <v>7.2331507185231221</v>
      </c>
      <c r="L83" s="42">
        <f t="shared" si="32"/>
        <v>7.3819993877513435</v>
      </c>
      <c r="M83" s="42">
        <f t="shared" si="32"/>
        <v>7.5308480569795657</v>
      </c>
      <c r="N83" s="42">
        <f t="shared" si="32"/>
        <v>7.6796967262077871</v>
      </c>
      <c r="O83" s="42">
        <f t="shared" si="32"/>
        <v>7.8285453954360094</v>
      </c>
      <c r="P83" s="24">
        <f t="shared" ref="P83:AP83" ca="1" si="33">OFFSET(P$33,$BB83,$J$96)/OFFSET(O$33,$BB83,$J$96)*O83</f>
        <v>8.1179448012939073</v>
      </c>
      <c r="Q83" s="24">
        <f t="shared" ca="1" si="33"/>
        <v>8.2379928360979573</v>
      </c>
      <c r="R83" s="24">
        <f t="shared" ca="1" si="33"/>
        <v>7.0526785445469491</v>
      </c>
      <c r="S83" s="24">
        <f t="shared" ca="1" si="33"/>
        <v>7.2374045981301922</v>
      </c>
      <c r="T83" s="24">
        <f t="shared" ca="1" si="33"/>
        <v>7.4970062223994436</v>
      </c>
      <c r="U83" s="24">
        <f t="shared" ca="1" si="33"/>
        <v>7.7909709930795437</v>
      </c>
      <c r="V83" s="24">
        <f t="shared" ca="1" si="33"/>
        <v>8.1131872385210517</v>
      </c>
      <c r="W83" s="24">
        <f t="shared" ca="1" si="33"/>
        <v>8.4182508710871939</v>
      </c>
      <c r="X83" s="24">
        <f t="shared" ca="1" si="33"/>
        <v>8.783395113111764</v>
      </c>
      <c r="Y83" s="24">
        <f t="shared" ca="1" si="33"/>
        <v>9.1463771976324608</v>
      </c>
      <c r="Z83" s="24">
        <f t="shared" ca="1" si="33"/>
        <v>9.506072885434385</v>
      </c>
      <c r="AA83" s="24">
        <f t="shared" ca="1" si="33"/>
        <v>9.8354175344441686</v>
      </c>
      <c r="AB83" s="24">
        <f t="shared" ca="1" si="33"/>
        <v>10.070219714689349</v>
      </c>
      <c r="AC83" s="24">
        <f t="shared" ca="1" si="33"/>
        <v>10.400559163438063</v>
      </c>
      <c r="AD83" s="24">
        <f t="shared" ca="1" si="33"/>
        <v>10.722448618085338</v>
      </c>
      <c r="AE83" s="24">
        <f t="shared" ca="1" si="33"/>
        <v>11.045069520875037</v>
      </c>
      <c r="AF83" s="24">
        <f t="shared" ca="1" si="33"/>
        <v>11.332539299515073</v>
      </c>
      <c r="AG83" s="24">
        <f t="shared" ca="1" si="33"/>
        <v>11.615751433267608</v>
      </c>
      <c r="AH83" s="24">
        <f t="shared" ca="1" si="33"/>
        <v>11.93542217670144</v>
      </c>
      <c r="AI83" s="24">
        <f t="shared" ca="1" si="33"/>
        <v>12.254238189640212</v>
      </c>
      <c r="AJ83" s="24">
        <f t="shared" ca="1" si="33"/>
        <v>12.552833963678131</v>
      </c>
      <c r="AK83" s="24">
        <f t="shared" ca="1" si="33"/>
        <v>12.850805361937539</v>
      </c>
      <c r="AL83" s="24">
        <f t="shared" ca="1" si="33"/>
        <v>13.156215945148309</v>
      </c>
      <c r="AM83" s="24">
        <f t="shared" ca="1" si="33"/>
        <v>14.776867800480296</v>
      </c>
      <c r="AN83" s="24">
        <f t="shared" ca="1" si="33"/>
        <v>16.207387613157479</v>
      </c>
      <c r="AO83" s="24">
        <f t="shared" ca="1" si="33"/>
        <v>16.207387613157479</v>
      </c>
      <c r="AP83" s="24">
        <f t="shared" ca="1" si="33"/>
        <v>16.207387613157479</v>
      </c>
      <c r="BB83" s="313">
        <v>3</v>
      </c>
    </row>
    <row r="84" spans="1:54">
      <c r="A84" s="313" t="s">
        <v>16</v>
      </c>
      <c r="B84" s="228"/>
      <c r="D84" s="186" t="s">
        <v>377</v>
      </c>
      <c r="J84" s="42">
        <f t="shared" ref="J84:O84" si="34">J117</f>
        <v>5.817816552719238</v>
      </c>
      <c r="K84" s="42">
        <f t="shared" si="34"/>
        <v>6.4300655380120677</v>
      </c>
      <c r="L84" s="42">
        <f t="shared" si="34"/>
        <v>7.0423145233048983</v>
      </c>
      <c r="M84" s="42">
        <f t="shared" si="34"/>
        <v>7.6545635085977279</v>
      </c>
      <c r="N84" s="42">
        <f t="shared" si="34"/>
        <v>8.2668124938905585</v>
      </c>
      <c r="O84" s="42">
        <f t="shared" si="34"/>
        <v>8.8790614791833882</v>
      </c>
      <c r="P84" s="24">
        <f t="shared" ref="P84:AP84" ca="1" si="35">OFFSET(P$33,$BB117,$J$96)/OFFSET(O$33,$BB117,$J$96)*O84</f>
        <v>9.118631104657533</v>
      </c>
      <c r="Q84" s="24">
        <f t="shared" ca="1" si="35"/>
        <v>9.3650554328618139</v>
      </c>
      <c r="R84" s="24">
        <f t="shared" ca="1" si="35"/>
        <v>9.8414952238715401</v>
      </c>
      <c r="S84" s="24">
        <f t="shared" ca="1" si="35"/>
        <v>9.4150665098668522</v>
      </c>
      <c r="T84" s="24">
        <f t="shared" ca="1" si="35"/>
        <v>9.5913103378034315</v>
      </c>
      <c r="U84" s="24">
        <f t="shared" ca="1" si="35"/>
        <v>9.7532481859641305</v>
      </c>
      <c r="V84" s="24">
        <f t="shared" ca="1" si="35"/>
        <v>9.9262519190931862</v>
      </c>
      <c r="W84" s="24">
        <f t="shared" ca="1" si="35"/>
        <v>10.110640487537994</v>
      </c>
      <c r="X84" s="24">
        <f t="shared" ca="1" si="35"/>
        <v>10.266173580906708</v>
      </c>
      <c r="Y84" s="24">
        <f t="shared" ca="1" si="35"/>
        <v>10.451347745692829</v>
      </c>
      <c r="Z84" s="24">
        <f t="shared" ca="1" si="35"/>
        <v>10.633048960223315</v>
      </c>
      <c r="AA84" s="24">
        <f t="shared" ca="1" si="35"/>
        <v>10.816708937613548</v>
      </c>
      <c r="AB84" s="24">
        <f t="shared" ca="1" si="35"/>
        <v>11.011875210116658</v>
      </c>
      <c r="AC84" s="24">
        <f t="shared" ca="1" si="35"/>
        <v>11.137924412685967</v>
      </c>
      <c r="AD84" s="24">
        <f t="shared" ca="1" si="35"/>
        <v>11.313226459676269</v>
      </c>
      <c r="AE84" s="24">
        <f t="shared" ca="1" si="35"/>
        <v>11.478012044221172</v>
      </c>
      <c r="AF84" s="24">
        <f t="shared" ca="1" si="35"/>
        <v>11.649766450100129</v>
      </c>
      <c r="AG84" s="24">
        <f t="shared" ca="1" si="35"/>
        <v>11.807766598273872</v>
      </c>
      <c r="AH84" s="24">
        <f t="shared" ca="1" si="35"/>
        <v>11.951525350096166</v>
      </c>
      <c r="AI84" s="24">
        <f t="shared" ca="1" si="35"/>
        <v>12.108106158684992</v>
      </c>
      <c r="AJ84" s="24">
        <f t="shared" ca="1" si="35"/>
        <v>12.265512351457144</v>
      </c>
      <c r="AK84" s="24">
        <f t="shared" ca="1" si="35"/>
        <v>12.412963774393342</v>
      </c>
      <c r="AL84" s="24">
        <f t="shared" ca="1" si="35"/>
        <v>12.555652289673638</v>
      </c>
      <c r="AM84" s="24">
        <f t="shared" ca="1" si="35"/>
        <v>13.243625943651361</v>
      </c>
      <c r="AN84" s="24">
        <f t="shared" ca="1" si="35"/>
        <v>13.85217529961368</v>
      </c>
      <c r="AO84" s="24">
        <f t="shared" ca="1" si="35"/>
        <v>13.85217529961368</v>
      </c>
      <c r="AP84" s="24">
        <f t="shared" ca="1" si="35"/>
        <v>13.85217529961368</v>
      </c>
      <c r="BB84" s="313">
        <v>4</v>
      </c>
    </row>
    <row r="85" spans="1:54">
      <c r="A85" s="313" t="s">
        <v>16</v>
      </c>
      <c r="B85" s="228"/>
      <c r="D85" s="186" t="s">
        <v>365</v>
      </c>
      <c r="J85" s="42">
        <f t="shared" ref="J85:O85" si="36">J127</f>
        <v>11.690422995158354</v>
      </c>
      <c r="K85" s="42">
        <f t="shared" si="36"/>
        <v>12.004282116591277</v>
      </c>
      <c r="L85" s="42">
        <f t="shared" si="36"/>
        <v>12.3181412380242</v>
      </c>
      <c r="M85" s="42">
        <f t="shared" si="36"/>
        <v>12.632000359457125</v>
      </c>
      <c r="N85" s="42">
        <f t="shared" si="36"/>
        <v>12.945859480890048</v>
      </c>
      <c r="O85" s="42">
        <f t="shared" si="36"/>
        <v>13.259718602322971</v>
      </c>
      <c r="P85" s="24">
        <f t="shared" ref="P85:AP85" ca="1" si="37">OFFSET(P$33,$BB127,$J$96)/OFFSET(O$33,$BB127,$J$96)*O85</f>
        <v>13.749893276099831</v>
      </c>
      <c r="Q85" s="24">
        <f t="shared" ca="1" si="37"/>
        <v>13.953226472735771</v>
      </c>
      <c r="R85" s="24">
        <f t="shared" ca="1" si="37"/>
        <v>11.945582246716331</v>
      </c>
      <c r="S85" s="24">
        <f t="shared" ca="1" si="37"/>
        <v>12.258464827745934</v>
      </c>
      <c r="T85" s="24">
        <f t="shared" ca="1" si="37"/>
        <v>12.698169052814752</v>
      </c>
      <c r="U85" s="24">
        <f t="shared" ca="1" si="37"/>
        <v>13.19607638314549</v>
      </c>
      <c r="V85" s="24">
        <f t="shared" ca="1" si="37"/>
        <v>13.741835081324881</v>
      </c>
      <c r="W85" s="24">
        <f t="shared" ca="1" si="37"/>
        <v>14.258541278875674</v>
      </c>
      <c r="X85" s="24">
        <f t="shared" ca="1" si="37"/>
        <v>14.877009928406276</v>
      </c>
      <c r="Y85" s="24">
        <f t="shared" ca="1" si="37"/>
        <v>15.491816390566541</v>
      </c>
      <c r="Z85" s="24">
        <f t="shared" ca="1" si="37"/>
        <v>16.101056467976463</v>
      </c>
      <c r="AA85" s="24">
        <f t="shared" ca="1" si="37"/>
        <v>16.658889008820704</v>
      </c>
      <c r="AB85" s="24">
        <f t="shared" ca="1" si="37"/>
        <v>17.056588795945668</v>
      </c>
      <c r="AC85" s="24">
        <f t="shared" ca="1" si="37"/>
        <v>17.616106294076044</v>
      </c>
      <c r="AD85" s="24">
        <f t="shared" ca="1" si="37"/>
        <v>18.161311485345212</v>
      </c>
      <c r="AE85" s="24">
        <f t="shared" ca="1" si="37"/>
        <v>18.707755578102567</v>
      </c>
      <c r="AF85" s="24">
        <f t="shared" ca="1" si="37"/>
        <v>19.19466191624058</v>
      </c>
      <c r="AG85" s="24">
        <f t="shared" ca="1" si="37"/>
        <v>19.674356803174671</v>
      </c>
      <c r="AH85" s="24">
        <f t="shared" ca="1" si="37"/>
        <v>20.215804018362203</v>
      </c>
      <c r="AI85" s="24">
        <f t="shared" ca="1" si="37"/>
        <v>20.755803520689575</v>
      </c>
      <c r="AJ85" s="24">
        <f t="shared" ca="1" si="37"/>
        <v>21.261554683848679</v>
      </c>
      <c r="AK85" s="24">
        <f t="shared" ca="1" si="37"/>
        <v>21.766248300975032</v>
      </c>
      <c r="AL85" s="24">
        <f t="shared" ca="1" si="37"/>
        <v>22.283542151491257</v>
      </c>
      <c r="AM85" s="24">
        <f t="shared" ca="1" si="37"/>
        <v>25.028546040280478</v>
      </c>
      <c r="AN85" s="24">
        <f t="shared" ca="1" si="37"/>
        <v>27.45151087129565</v>
      </c>
      <c r="AO85" s="24">
        <f t="shared" ca="1" si="37"/>
        <v>27.45151087129565</v>
      </c>
      <c r="AP85" s="24">
        <f t="shared" ca="1" si="37"/>
        <v>27.45151087129565</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14.06071286343999</v>
      </c>
      <c r="L89" s="42">
        <f t="shared" si="38"/>
        <v>13.444769138536881</v>
      </c>
      <c r="M89" s="42">
        <f t="shared" si="38"/>
        <v>12.828825413633773</v>
      </c>
      <c r="N89" s="42">
        <f t="shared" si="38"/>
        <v>12.212881688730663</v>
      </c>
      <c r="O89" s="42">
        <f t="shared" si="38"/>
        <v>11.596937963827553</v>
      </c>
      <c r="P89" s="186">
        <f t="shared" ref="P89:AP89" ca="1" si="39">(($M$81*(1-P$75))+((P81-$M$81)*(1-P$76)))</f>
        <v>11.574729540883233</v>
      </c>
      <c r="Q89" s="186">
        <f t="shared" ca="1" si="39"/>
        <v>11.683096844035036</v>
      </c>
      <c r="R89" s="186">
        <f t="shared" ca="1" si="39"/>
        <v>12.156583663250711</v>
      </c>
      <c r="S89" s="186">
        <f t="shared" ca="1" si="39"/>
        <v>12.923452839500465</v>
      </c>
      <c r="T89" s="186">
        <f t="shared" ca="1" si="39"/>
        <v>12.640423056626386</v>
      </c>
      <c r="U89" s="186">
        <f t="shared" ca="1" si="39"/>
        <v>12.32519682275791</v>
      </c>
      <c r="V89" s="186">
        <f t="shared" ca="1" si="39"/>
        <v>11.978033596572612</v>
      </c>
      <c r="W89" s="186">
        <f t="shared" ca="1" si="39"/>
        <v>11.632026211374441</v>
      </c>
      <c r="X89" s="186">
        <f t="shared" ca="1" si="39"/>
        <v>11.266233036256491</v>
      </c>
      <c r="Y89" s="186">
        <f t="shared" ca="1" si="39"/>
        <v>10.878670411364521</v>
      </c>
      <c r="Z89" s="186">
        <f t="shared" ca="1" si="39"/>
        <v>10.496279798246018</v>
      </c>
      <c r="AA89" s="186">
        <f t="shared" ca="1" si="39"/>
        <v>10.133717916049967</v>
      </c>
      <c r="AB89" s="186">
        <f t="shared" ca="1" si="39"/>
        <v>9.8224946587640627</v>
      </c>
      <c r="AC89" s="186">
        <f t="shared" ca="1" si="39"/>
        <v>9.7444044121750668</v>
      </c>
      <c r="AD89" s="186">
        <f t="shared" ca="1" si="39"/>
        <v>9.6323123143955769</v>
      </c>
      <c r="AE89" s="186">
        <f t="shared" ca="1" si="39"/>
        <v>9.5226784864756393</v>
      </c>
      <c r="AF89" s="186">
        <f t="shared" ca="1" si="39"/>
        <v>9.4255122297212779</v>
      </c>
      <c r="AG89" s="186">
        <f t="shared" ca="1" si="39"/>
        <v>9.3363599166902276</v>
      </c>
      <c r="AH89" s="186">
        <f t="shared" ca="1" si="39"/>
        <v>9.2304354211540769</v>
      </c>
      <c r="AI89" s="186">
        <f t="shared" ca="1" si="39"/>
        <v>9.1113910383278576</v>
      </c>
      <c r="AJ89" s="186">
        <f t="shared" ca="1" si="39"/>
        <v>8.9994703581349231</v>
      </c>
      <c r="AK89" s="186">
        <f t="shared" ca="1" si="39"/>
        <v>8.8906595780443567</v>
      </c>
      <c r="AL89" s="186">
        <f t="shared" ca="1" si="39"/>
        <v>8.7762274848475332</v>
      </c>
      <c r="AM89" s="186">
        <f t="shared" ca="1" si="39"/>
        <v>8.0946518993648944</v>
      </c>
      <c r="AN89" s="186">
        <f ca="1">(($M$81*(1-AN$75))+((AN81-$M$81)*(1-AN$76)))</f>
        <v>7.4605191009884866</v>
      </c>
      <c r="AO89" s="186">
        <f t="shared" ca="1" si="39"/>
        <v>7.4605191009884866</v>
      </c>
      <c r="AP89" s="186">
        <f t="shared" ca="1" si="39"/>
        <v>7.4605191009884866</v>
      </c>
      <c r="AR89" s="186">
        <v>5.6509347274363675</v>
      </c>
    </row>
    <row r="90" spans="1:54">
      <c r="A90" s="313" t="s">
        <v>16</v>
      </c>
      <c r="B90" s="228"/>
      <c r="D90" s="186" t="str">
        <f>D82</f>
        <v>RMEH</v>
      </c>
      <c r="J90" s="42">
        <f t="shared" si="38"/>
        <v>13.162661948752438</v>
      </c>
      <c r="K90" s="42">
        <f t="shared" si="38"/>
        <v>13.134665662024011</v>
      </c>
      <c r="L90" s="42">
        <f t="shared" si="38"/>
        <v>13.106669375295583</v>
      </c>
      <c r="M90" s="42">
        <f t="shared" si="38"/>
        <v>13.078673088567156</v>
      </c>
      <c r="N90" s="42">
        <f t="shared" si="38"/>
        <v>13.050676801838728</v>
      </c>
      <c r="O90" s="42">
        <f t="shared" si="38"/>
        <v>13.0226805151103</v>
      </c>
      <c r="P90" s="186">
        <f t="shared" ref="P90:AP90" ca="1" si="40">(($M$82*(1-P$75))+((P82-$M$82)*(1-P$76)))</f>
        <v>13.374050837411678</v>
      </c>
      <c r="Q90" s="186">
        <f t="shared" ca="1" si="40"/>
        <v>13.735474767731189</v>
      </c>
      <c r="R90" s="186">
        <f t="shared" ca="1" si="40"/>
        <v>14.434256187090865</v>
      </c>
      <c r="S90" s="186">
        <f t="shared" ca="1" si="40"/>
        <v>13.532648175089705</v>
      </c>
      <c r="T90" s="186">
        <f t="shared" ca="1" si="40"/>
        <v>13.504624077847605</v>
      </c>
      <c r="U90" s="186">
        <f t="shared" ca="1" si="40"/>
        <v>13.446537033635579</v>
      </c>
      <c r="V90" s="186">
        <f t="shared" ca="1" si="40"/>
        <v>13.393881226892978</v>
      </c>
      <c r="W90" s="186">
        <f t="shared" ca="1" si="40"/>
        <v>13.346103871781082</v>
      </c>
      <c r="X90" s="186">
        <f t="shared" ca="1" si="40"/>
        <v>13.250266043750443</v>
      </c>
      <c r="Y90" s="186">
        <f t="shared" ca="1" si="40"/>
        <v>13.182691002722335</v>
      </c>
      <c r="Z90" s="186">
        <f t="shared" ca="1" si="40"/>
        <v>13.09997366968669</v>
      </c>
      <c r="AA90" s="186">
        <f t="shared" ca="1" si="40"/>
        <v>13.008952234509854</v>
      </c>
      <c r="AB90" s="186">
        <f t="shared" ca="1" si="40"/>
        <v>12.92065681219284</v>
      </c>
      <c r="AC90" s="186">
        <f t="shared" ca="1" si="40"/>
        <v>13.068555190695385</v>
      </c>
      <c r="AD90" s="186">
        <f t="shared" ca="1" si="40"/>
        <v>13.274243826319925</v>
      </c>
      <c r="AE90" s="186">
        <f t="shared" ca="1" si="40"/>
        <v>13.467593091987704</v>
      </c>
      <c r="AF90" s="186">
        <f t="shared" ca="1" si="40"/>
        <v>13.669119143818122</v>
      </c>
      <c r="AG90" s="186">
        <f t="shared" ca="1" si="40"/>
        <v>13.854506795955068</v>
      </c>
      <c r="AH90" s="186">
        <f t="shared" ca="1" si="40"/>
        <v>14.023184469884626</v>
      </c>
      <c r="AI90" s="186">
        <f t="shared" ca="1" si="40"/>
        <v>14.206906756284424</v>
      </c>
      <c r="AJ90" s="186">
        <f t="shared" ca="1" si="40"/>
        <v>14.391597497699145</v>
      </c>
      <c r="AK90" s="186">
        <f t="shared" ca="1" si="40"/>
        <v>14.564607924704148</v>
      </c>
      <c r="AL90" s="186">
        <f t="shared" ca="1" si="40"/>
        <v>14.732029848926855</v>
      </c>
      <c r="AM90" s="186">
        <f t="shared" ca="1" si="40"/>
        <v>15.53925580356808</v>
      </c>
      <c r="AN90" s="186">
        <f t="shared" ca="1" si="40"/>
        <v>16.253290173885542</v>
      </c>
      <c r="AO90" s="186">
        <f t="shared" ca="1" si="40"/>
        <v>16.253290173885542</v>
      </c>
      <c r="AP90" s="186">
        <f t="shared" ca="1" si="40"/>
        <v>16.253290173885542</v>
      </c>
      <c r="AR90" s="186">
        <v>15.965795038638294</v>
      </c>
    </row>
    <row r="91" spans="1:54">
      <c r="A91" s="313" t="s">
        <v>16</v>
      </c>
      <c r="B91" s="228"/>
      <c r="D91" s="186" t="str">
        <f>D83</f>
        <v>RHEH</v>
      </c>
      <c r="J91" s="42">
        <f t="shared" si="38"/>
        <v>7.0843020492948998</v>
      </c>
      <c r="K91" s="42">
        <f t="shared" si="38"/>
        <v>7.2331507185231221</v>
      </c>
      <c r="L91" s="42">
        <f t="shared" si="38"/>
        <v>7.3819993877513435</v>
      </c>
      <c r="M91" s="42">
        <f t="shared" si="38"/>
        <v>7.5308480569795657</v>
      </c>
      <c r="N91" s="42">
        <f t="shared" si="38"/>
        <v>7.6796967262077871</v>
      </c>
      <c r="O91" s="42">
        <f t="shared" si="38"/>
        <v>7.8285453954360094</v>
      </c>
      <c r="P91" s="186">
        <f t="shared" ref="P91:AP91" ca="1" si="41">(($M$83*(1-P$75))+((P83-$M$83)*(1-P$76)))</f>
        <v>8.1179448012939073</v>
      </c>
      <c r="Q91" s="186">
        <f t="shared" ca="1" si="41"/>
        <v>8.2379928360979573</v>
      </c>
      <c r="R91" s="186">
        <f t="shared" ca="1" si="41"/>
        <v>7.0526785445469491</v>
      </c>
      <c r="S91" s="186">
        <f t="shared" ca="1" si="41"/>
        <v>7.0926565061675886</v>
      </c>
      <c r="T91" s="186">
        <f t="shared" ca="1" si="41"/>
        <v>7.1971259735034661</v>
      </c>
      <c r="U91" s="186">
        <f t="shared" ca="1" si="41"/>
        <v>7.3235127334947707</v>
      </c>
      <c r="V91" s="186">
        <f t="shared" ca="1" si="41"/>
        <v>7.4641322594393671</v>
      </c>
      <c r="W91" s="186">
        <f t="shared" ca="1" si="41"/>
        <v>7.5764257839784745</v>
      </c>
      <c r="X91" s="186">
        <f t="shared" ca="1" si="41"/>
        <v>7.7293876995383517</v>
      </c>
      <c r="Y91" s="186">
        <f t="shared" ca="1" si="41"/>
        <v>7.8658843899639166</v>
      </c>
      <c r="Z91" s="186">
        <f t="shared" ca="1" si="41"/>
        <v>7.9851012237648833</v>
      </c>
      <c r="AA91" s="186">
        <f t="shared" ca="1" si="41"/>
        <v>8.0650423782442182</v>
      </c>
      <c r="AB91" s="186">
        <f t="shared" ca="1" si="41"/>
        <v>8.0561757717514801</v>
      </c>
      <c r="AC91" s="186">
        <f t="shared" ca="1" si="41"/>
        <v>8.3204473307504507</v>
      </c>
      <c r="AD91" s="186">
        <f t="shared" ca="1" si="41"/>
        <v>8.5779588944682708</v>
      </c>
      <c r="AE91" s="186">
        <f t="shared" ca="1" si="41"/>
        <v>8.8360556167000297</v>
      </c>
      <c r="AF91" s="186">
        <f t="shared" ca="1" si="41"/>
        <v>9.0660314396120594</v>
      </c>
      <c r="AG91" s="186">
        <f t="shared" ca="1" si="41"/>
        <v>9.2926011466140874</v>
      </c>
      <c r="AH91" s="186">
        <f t="shared" ca="1" si="41"/>
        <v>9.5483377413611521</v>
      </c>
      <c r="AI91" s="186">
        <f t="shared" ca="1" si="41"/>
        <v>9.8033905517121696</v>
      </c>
      <c r="AJ91" s="186">
        <f t="shared" ca="1" si="41"/>
        <v>10.042267170942505</v>
      </c>
      <c r="AK91" s="186">
        <f t="shared" ca="1" si="41"/>
        <v>10.280644289550033</v>
      </c>
      <c r="AL91" s="186">
        <f t="shared" ca="1" si="41"/>
        <v>10.524972756118649</v>
      </c>
      <c r="AM91" s="186">
        <f t="shared" ca="1" si="41"/>
        <v>11.821494240384238</v>
      </c>
      <c r="AN91" s="186">
        <f t="shared" ca="1" si="41"/>
        <v>12.965910090525984</v>
      </c>
      <c r="AO91" s="186">
        <f t="shared" ca="1" si="41"/>
        <v>12.965910090525984</v>
      </c>
      <c r="AP91" s="186">
        <f t="shared" ca="1" si="41"/>
        <v>12.965910090525984</v>
      </c>
      <c r="AR91" s="186">
        <v>15.624866478724483</v>
      </c>
    </row>
    <row r="92" spans="1:54">
      <c r="A92" s="313" t="s">
        <v>16</v>
      </c>
      <c r="B92" s="228"/>
      <c r="D92" s="186" t="str">
        <f>D84</f>
        <v>RMEO</v>
      </c>
      <c r="I92" s="313">
        <v>0.1</v>
      </c>
      <c r="J92" s="42">
        <f t="shared" si="38"/>
        <v>5.817816552719238</v>
      </c>
      <c r="K92" s="42">
        <f t="shared" si="38"/>
        <v>6.4300655380120677</v>
      </c>
      <c r="L92" s="42">
        <f t="shared" si="38"/>
        <v>7.0423145233048983</v>
      </c>
      <c r="M92" s="42">
        <f t="shared" si="38"/>
        <v>7.6545635085977279</v>
      </c>
      <c r="N92" s="42">
        <f t="shared" si="38"/>
        <v>8.2668124938905585</v>
      </c>
      <c r="O92" s="42">
        <f t="shared" si="38"/>
        <v>8.8790614791833882</v>
      </c>
      <c r="P92" s="186">
        <f ca="1">OFFSET(P$33,$BB117,$J$96)/OFFSET(O$33,$BB117,$J$96)*O117</f>
        <v>9.118631104657533</v>
      </c>
      <c r="Q92" s="186">
        <f t="shared" ref="Q92:AP92" ca="1" si="42">(($M$84*(1-Q$75*$I$92))+((Q84-$M$84)*(1-Q$76*$I$92)))</f>
        <v>9.3650554328618139</v>
      </c>
      <c r="R92" s="186">
        <f t="shared" ca="1" si="42"/>
        <v>9.8414952238715401</v>
      </c>
      <c r="S92" s="186">
        <f t="shared" ca="1" si="42"/>
        <v>9.3962363768471189</v>
      </c>
      <c r="T92" s="186">
        <f t="shared" ca="1" si="42"/>
        <v>9.552945096452218</v>
      </c>
      <c r="U92" s="186">
        <f t="shared" ca="1" si="42"/>
        <v>9.6947286968483457</v>
      </c>
      <c r="V92" s="186">
        <f t="shared" ca="1" si="42"/>
        <v>9.8468419037404402</v>
      </c>
      <c r="W92" s="186">
        <f t="shared" ca="1" si="42"/>
        <v>10.009534082662615</v>
      </c>
      <c r="X92" s="186">
        <f t="shared" ca="1" si="42"/>
        <v>10.142979497935826</v>
      </c>
      <c r="Y92" s="186">
        <f t="shared" ca="1" si="42"/>
        <v>10.305028877253129</v>
      </c>
      <c r="Z92" s="186">
        <f t="shared" ca="1" si="42"/>
        <v>10.462920176859742</v>
      </c>
      <c r="AA92" s="186">
        <f t="shared" ca="1" si="42"/>
        <v>10.622008176736504</v>
      </c>
      <c r="AB92" s="186">
        <f t="shared" ca="1" si="42"/>
        <v>10.791637705914324</v>
      </c>
      <c r="AC92" s="186">
        <f t="shared" ca="1" si="42"/>
        <v>10.915165924432248</v>
      </c>
      <c r="AD92" s="186">
        <f t="shared" ca="1" si="42"/>
        <v>11.086961930482744</v>
      </c>
      <c r="AE92" s="186">
        <f t="shared" ca="1" si="42"/>
        <v>11.248451803336749</v>
      </c>
      <c r="AF92" s="186">
        <f t="shared" ca="1" si="42"/>
        <v>11.416771121098126</v>
      </c>
      <c r="AG92" s="186">
        <f t="shared" ca="1" si="42"/>
        <v>11.571611266308395</v>
      </c>
      <c r="AH92" s="186">
        <f t="shared" ca="1" si="42"/>
        <v>11.712494843094241</v>
      </c>
      <c r="AI92" s="186">
        <f t="shared" ca="1" si="42"/>
        <v>11.865944035511291</v>
      </c>
      <c r="AJ92" s="186">
        <f t="shared" ca="1" si="42"/>
        <v>12.020202104428</v>
      </c>
      <c r="AK92" s="186">
        <f t="shared" ca="1" si="42"/>
        <v>12.164704498905476</v>
      </c>
      <c r="AL92" s="186">
        <f t="shared" ca="1" si="42"/>
        <v>12.304539243880164</v>
      </c>
      <c r="AM92" s="186">
        <f t="shared" ca="1" si="42"/>
        <v>12.978753424778333</v>
      </c>
      <c r="AN92" s="186">
        <f t="shared" ca="1" si="42"/>
        <v>13.575131793621406</v>
      </c>
      <c r="AO92" s="186">
        <f t="shared" ca="1" si="42"/>
        <v>13.575131793621406</v>
      </c>
      <c r="AP92" s="186">
        <f t="shared" ca="1" si="42"/>
        <v>13.575131793621406</v>
      </c>
      <c r="AR92" s="186">
        <v>12.91511152465643</v>
      </c>
    </row>
    <row r="93" spans="1:54">
      <c r="A93" s="313" t="s">
        <v>16</v>
      </c>
      <c r="B93" s="228"/>
      <c r="D93" s="186" t="str">
        <f>D85</f>
        <v>RHEO</v>
      </c>
      <c r="I93" s="313">
        <v>0.1</v>
      </c>
      <c r="J93" s="42">
        <f t="shared" si="38"/>
        <v>11.690422995158354</v>
      </c>
      <c r="K93" s="42">
        <f t="shared" si="38"/>
        <v>12.004282116591277</v>
      </c>
      <c r="L93" s="42">
        <f t="shared" si="38"/>
        <v>12.3181412380242</v>
      </c>
      <c r="M93" s="42">
        <f t="shared" si="38"/>
        <v>12.632000359457125</v>
      </c>
      <c r="N93" s="42">
        <f t="shared" si="38"/>
        <v>12.945859480890048</v>
      </c>
      <c r="O93" s="42">
        <f t="shared" si="38"/>
        <v>13.259718602322971</v>
      </c>
      <c r="P93" s="186">
        <f ca="1">(($M$85*(1-P$75))+((P85-$M$85)*(1-P$76)))</f>
        <v>13.749893276099831</v>
      </c>
      <c r="Q93" s="186">
        <f t="shared" ref="Q93:AP93" ca="1" si="43">(($M$85*(1-Q$75*$I$93))+((Q85-$M$85)*(1-Q$76*$I$93)))</f>
        <v>13.953226472735771</v>
      </c>
      <c r="R93" s="186">
        <f t="shared" ca="1" si="43"/>
        <v>11.945582246716331</v>
      </c>
      <c r="S93" s="186">
        <f t="shared" ca="1" si="43"/>
        <v>12.233947898090442</v>
      </c>
      <c r="T93" s="186">
        <f t="shared" ca="1" si="43"/>
        <v>12.647376376603493</v>
      </c>
      <c r="U93" s="186">
        <f t="shared" ca="1" si="43"/>
        <v>13.116899924846617</v>
      </c>
      <c r="V93" s="186">
        <f t="shared" ca="1" si="43"/>
        <v>13.631900400674283</v>
      </c>
      <c r="W93" s="186">
        <f t="shared" ca="1" si="43"/>
        <v>14.115955866086917</v>
      </c>
      <c r="X93" s="186">
        <f t="shared" ca="1" si="43"/>
        <v>14.698485809265399</v>
      </c>
      <c r="Y93" s="186">
        <f t="shared" ca="1" si="43"/>
        <v>15.27493096109861</v>
      </c>
      <c r="Z93" s="186">
        <f t="shared" ca="1" si="43"/>
        <v>15.84343956448884</v>
      </c>
      <c r="AA93" s="186">
        <f t="shared" ca="1" si="43"/>
        <v>16.359029006661931</v>
      </c>
      <c r="AB93" s="186">
        <f t="shared" ca="1" si="43"/>
        <v>16.715457020026754</v>
      </c>
      <c r="AC93" s="186">
        <f t="shared" ca="1" si="43"/>
        <v>17.263784168194523</v>
      </c>
      <c r="AD93" s="186">
        <f t="shared" ca="1" si="43"/>
        <v>17.798085255638306</v>
      </c>
      <c r="AE93" s="186">
        <f t="shared" ca="1" si="43"/>
        <v>18.333600466540517</v>
      </c>
      <c r="AF93" s="186">
        <f t="shared" ca="1" si="43"/>
        <v>18.810768677915767</v>
      </c>
      <c r="AG93" s="186">
        <f t="shared" ca="1" si="43"/>
        <v>19.280869667111176</v>
      </c>
      <c r="AH93" s="186">
        <f t="shared" ca="1" si="43"/>
        <v>19.811487937994958</v>
      </c>
      <c r="AI93" s="186">
        <f t="shared" ca="1" si="43"/>
        <v>20.340687450275784</v>
      </c>
      <c r="AJ93" s="186">
        <f t="shared" ca="1" si="43"/>
        <v>20.836323590171705</v>
      </c>
      <c r="AK93" s="186">
        <f t="shared" ca="1" si="43"/>
        <v>21.330923334955529</v>
      </c>
      <c r="AL93" s="186">
        <f t="shared" ca="1" si="43"/>
        <v>21.83787130846143</v>
      </c>
      <c r="AM93" s="186">
        <f t="shared" ca="1" si="43"/>
        <v>24.527975119474867</v>
      </c>
      <c r="AN93" s="186">
        <f t="shared" ca="1" si="43"/>
        <v>26.902480653869738</v>
      </c>
      <c r="AO93" s="186">
        <f t="shared" ca="1" si="43"/>
        <v>26.902480653869738</v>
      </c>
      <c r="AP93" s="186">
        <f t="shared" ca="1" si="43"/>
        <v>26.902480653869738</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12.571540561475462</v>
      </c>
      <c r="L99" s="24">
        <f t="shared" si="45"/>
        <v>14.467209152153703</v>
      </c>
      <c r="M99" s="24">
        <f t="shared" si="45"/>
        <v>16.362877742831945</v>
      </c>
      <c r="N99" s="24">
        <f t="shared" si="45"/>
        <v>18.258546333510182</v>
      </c>
      <c r="O99" s="24">
        <f>'[5]TS BYDem'!O10</f>
        <v>20.154214924188423</v>
      </c>
      <c r="P99" s="24">
        <f t="shared" ref="P99:AP99" ca="1" si="46">OFFSET(P$21,$BB99,$J$96)/OFFSET(O$21,$BB99,$J$96)*O99</f>
        <v>20.115619104279475</v>
      </c>
      <c r="Q99" s="24">
        <f t="shared" ca="1" si="46"/>
        <v>20.303949672683693</v>
      </c>
      <c r="R99" s="24">
        <f t="shared" ca="1" si="46"/>
        <v>21.126818187459595</v>
      </c>
      <c r="S99" s="24">
        <f t="shared" ca="1" si="46"/>
        <v>22.917911510773006</v>
      </c>
      <c r="T99" s="24">
        <f t="shared" ca="1" si="46"/>
        <v>22.882998279601509</v>
      </c>
      <c r="U99" s="24">
        <f t="shared" ca="1" si="46"/>
        <v>22.787073927250443</v>
      </c>
      <c r="V99" s="24">
        <f t="shared" ca="1" si="46"/>
        <v>22.626649588119761</v>
      </c>
      <c r="W99" s="24">
        <f t="shared" ca="1" si="46"/>
        <v>22.461327195838408</v>
      </c>
      <c r="X99" s="24">
        <f t="shared" ca="1" si="46"/>
        <v>22.249415663441727</v>
      </c>
      <c r="Y99" s="24">
        <f t="shared" ca="1" si="46"/>
        <v>21.983655998891244</v>
      </c>
      <c r="Z99" s="24">
        <f t="shared" ca="1" si="46"/>
        <v>21.715941580164461</v>
      </c>
      <c r="AA99" s="24">
        <f t="shared" ca="1" si="46"/>
        <v>21.477192524420889</v>
      </c>
      <c r="AB99" s="24">
        <f t="shared" ca="1" si="46"/>
        <v>21.338032188098133</v>
      </c>
      <c r="AC99" s="24">
        <f t="shared" ca="1" si="46"/>
        <v>21.168391760367712</v>
      </c>
      <c r="AD99" s="24">
        <f t="shared" ca="1" si="46"/>
        <v>20.924886940712135</v>
      </c>
      <c r="AE99" s="24">
        <f t="shared" ca="1" si="46"/>
        <v>20.686722377601608</v>
      </c>
      <c r="AF99" s="24">
        <f t="shared" ca="1" si="46"/>
        <v>20.475641915229289</v>
      </c>
      <c r="AG99" s="24">
        <f t="shared" ca="1" si="46"/>
        <v>20.281970654395099</v>
      </c>
      <c r="AH99" s="24">
        <f t="shared" ca="1" si="46"/>
        <v>20.05186411081538</v>
      </c>
      <c r="AI99" s="24">
        <f t="shared" ca="1" si="46"/>
        <v>19.793256398538166</v>
      </c>
      <c r="AJ99" s="24">
        <f t="shared" ca="1" si="46"/>
        <v>19.550123960248687</v>
      </c>
      <c r="AK99" s="24">
        <f t="shared" ca="1" si="46"/>
        <v>19.313747356478999</v>
      </c>
      <c r="AL99" s="24">
        <f t="shared" ca="1" si="46"/>
        <v>19.065159215399518</v>
      </c>
      <c r="AM99" s="24">
        <f t="shared" ca="1" si="46"/>
        <v>17.584529061157181</v>
      </c>
      <c r="AN99" s="24">
        <f t="shared" ca="1" si="46"/>
        <v>16.206961901961886</v>
      </c>
      <c r="AO99" s="24">
        <f t="shared" ca="1" si="46"/>
        <v>16.206961901961886</v>
      </c>
      <c r="AP99" s="24">
        <f t="shared" ca="1" si="46"/>
        <v>16.206961901961886</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4.5715902117421117E-2</v>
      </c>
      <c r="L100" s="24">
        <f t="shared" si="45"/>
        <v>4.4001936956544814E-2</v>
      </c>
      <c r="M100" s="24">
        <f t="shared" si="45"/>
        <v>4.2287971795668518E-2</v>
      </c>
      <c r="N100" s="24">
        <f t="shared" si="45"/>
        <v>4.0574006634792215E-2</v>
      </c>
      <c r="O100" s="24">
        <f>'[5]TS BYDem'!O11</f>
        <v>3.8860041473915911E-2</v>
      </c>
      <c r="P100" s="24">
        <f t="shared" ref="P100:AP100" ca="1" si="47">OFFSET(P$21,$BB100,$J$96)/OFFSET(O$21,$BB100,$J$96)*O100</f>
        <v>3.8785623533647673E-2</v>
      </c>
      <c r="Q100" s="24">
        <f t="shared" ca="1" si="47"/>
        <v>3.9148750240717303E-2</v>
      </c>
      <c r="R100" s="24">
        <f t="shared" ca="1" si="47"/>
        <v>4.0735351590958625E-2</v>
      </c>
      <c r="S100" s="24">
        <f t="shared" ca="1" si="47"/>
        <v>4.4188820807667187E-2</v>
      </c>
      <c r="T100" s="24">
        <f t="shared" ca="1" si="47"/>
        <v>4.412150339458927E-2</v>
      </c>
      <c r="U100" s="24">
        <f t="shared" ca="1" si="47"/>
        <v>4.3936548320688225E-2</v>
      </c>
      <c r="V100" s="24">
        <f t="shared" ca="1" si="47"/>
        <v>4.3627228583080289E-2</v>
      </c>
      <c r="W100" s="24">
        <f t="shared" ca="1" si="47"/>
        <v>4.3308464739150551E-2</v>
      </c>
      <c r="X100" s="24">
        <f t="shared" ca="1" si="47"/>
        <v>4.2899870756764623E-2</v>
      </c>
      <c r="Y100" s="24">
        <f t="shared" ca="1" si="47"/>
        <v>4.2387450321368196E-2</v>
      </c>
      <c r="Z100" s="24">
        <f t="shared" ca="1" si="47"/>
        <v>4.1871260856582736E-2</v>
      </c>
      <c r="AA100" s="24">
        <f t="shared" ca="1" si="47"/>
        <v>4.1410920513733733E-2</v>
      </c>
      <c r="AB100" s="24">
        <f t="shared" ca="1" si="47"/>
        <v>4.114260063814601E-2</v>
      </c>
      <c r="AC100" s="24">
        <f t="shared" ca="1" si="47"/>
        <v>4.0815511040160964E-2</v>
      </c>
      <c r="AD100" s="24">
        <f t="shared" ca="1" si="47"/>
        <v>4.0346000943810974E-2</v>
      </c>
      <c r="AE100" s="24">
        <f t="shared" ca="1" si="47"/>
        <v>3.9886787581499127E-2</v>
      </c>
      <c r="AF100" s="24">
        <f t="shared" ca="1" si="47"/>
        <v>3.9479796014078791E-2</v>
      </c>
      <c r="AG100" s="24">
        <f t="shared" ca="1" si="47"/>
        <v>3.9106371732526166E-2</v>
      </c>
      <c r="AH100" s="24">
        <f t="shared" ca="1" si="47"/>
        <v>3.866269531741582E-2</v>
      </c>
      <c r="AI100" s="24">
        <f t="shared" ca="1" si="47"/>
        <v>3.8164064809486385E-2</v>
      </c>
      <c r="AJ100" s="24">
        <f t="shared" ca="1" si="47"/>
        <v>3.7695272714576053E-2</v>
      </c>
      <c r="AK100" s="24">
        <f t="shared" ca="1" si="47"/>
        <v>3.7239506778740508E-2</v>
      </c>
      <c r="AL100" s="24">
        <f t="shared" ca="1" si="47"/>
        <v>3.6760195353879276E-2</v>
      </c>
      <c r="AM100" s="24">
        <f t="shared" ca="1" si="47"/>
        <v>3.3905340951570932E-2</v>
      </c>
      <c r="AN100" s="24">
        <f t="shared" ca="1" si="47"/>
        <v>3.1249205887972604E-2</v>
      </c>
      <c r="AO100" s="24">
        <f t="shared" ca="1" si="47"/>
        <v>3.1249205887972604E-2</v>
      </c>
      <c r="AP100" s="24">
        <f t="shared" ca="1" si="47"/>
        <v>3.1249205887972604E-2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10.611604337611492</v>
      </c>
      <c r="L101" s="24">
        <f t="shared" si="45"/>
        <v>11.166068945063177</v>
      </c>
      <c r="M101" s="24">
        <f t="shared" si="45"/>
        <v>11.72053355251486</v>
      </c>
      <c r="N101" s="24">
        <f t="shared" si="45"/>
        <v>12.274998159966543</v>
      </c>
      <c r="O101" s="24">
        <f>'[5]TS BYDem'!O12</f>
        <v>12.829462767418228</v>
      </c>
      <c r="P101" s="24">
        <f t="shared" ref="P101:AP101" ca="1" si="48">OFFSET(P$21,$BB101,$J$96)/OFFSET(O$21,$BB101,$J$96)*O101</f>
        <v>12.804894028999867</v>
      </c>
      <c r="Q101" s="24">
        <f t="shared" ca="1" si="48"/>
        <v>12.92477863003232</v>
      </c>
      <c r="R101" s="24">
        <f t="shared" ca="1" si="48"/>
        <v>13.448587719719463</v>
      </c>
      <c r="S101" s="24">
        <f t="shared" ca="1" si="48"/>
        <v>14.588734591768665</v>
      </c>
      <c r="T101" s="24">
        <f t="shared" ca="1" si="48"/>
        <v>14.566510059526161</v>
      </c>
      <c r="U101" s="24">
        <f t="shared" ca="1" si="48"/>
        <v>14.505447998234967</v>
      </c>
      <c r="V101" s="24">
        <f t="shared" ca="1" si="48"/>
        <v>14.403327519039587</v>
      </c>
      <c r="W101" s="24">
        <f t="shared" ca="1" si="48"/>
        <v>14.298089111869055</v>
      </c>
      <c r="X101" s="24">
        <f t="shared" ca="1" si="48"/>
        <v>14.163193700408158</v>
      </c>
      <c r="Y101" s="24">
        <f t="shared" ca="1" si="48"/>
        <v>13.99402046621088</v>
      </c>
      <c r="Z101" s="24">
        <f t="shared" ca="1" si="48"/>
        <v>13.823602904411729</v>
      </c>
      <c r="AA101" s="24">
        <f t="shared" ca="1" si="48"/>
        <v>13.671623671633862</v>
      </c>
      <c r="AB101" s="24">
        <f t="shared" ca="1" si="48"/>
        <v>13.583039107051716</v>
      </c>
      <c r="AC101" s="24">
        <f t="shared" ca="1" si="48"/>
        <v>13.475051990728753</v>
      </c>
      <c r="AD101" s="24">
        <f t="shared" ca="1" si="48"/>
        <v>13.32004540628925</v>
      </c>
      <c r="AE101" s="24">
        <f t="shared" ca="1" si="48"/>
        <v>13.168438240917713</v>
      </c>
      <c r="AF101" s="24">
        <f t="shared" ca="1" si="48"/>
        <v>13.034071859338393</v>
      </c>
      <c r="AG101" s="24">
        <f t="shared" ca="1" si="48"/>
        <v>12.910787561768997</v>
      </c>
      <c r="AH101" s="24">
        <f t="shared" ca="1" si="48"/>
        <v>12.764309847578689</v>
      </c>
      <c r="AI101" s="24">
        <f t="shared" ca="1" si="48"/>
        <v>12.599689294086138</v>
      </c>
      <c r="AJ101" s="24">
        <f t="shared" ca="1" si="48"/>
        <v>12.444919754497532</v>
      </c>
      <c r="AK101" s="24">
        <f t="shared" ca="1" si="48"/>
        <v>12.294450741015275</v>
      </c>
      <c r="AL101" s="24">
        <f t="shared" ca="1" si="48"/>
        <v>12.136208293348746</v>
      </c>
      <c r="AM101" s="24">
        <f t="shared" ca="1" si="48"/>
        <v>11.193691330637845</v>
      </c>
      <c r="AN101" s="24">
        <f t="shared" ca="1" si="48"/>
        <v>10.316780637515137</v>
      </c>
      <c r="AO101" s="24">
        <f t="shared" ca="1" si="48"/>
        <v>10.316780637515137</v>
      </c>
      <c r="AP101" s="24">
        <f t="shared" ca="1" si="48"/>
        <v>10.316780637515137</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14.06071286343999</v>
      </c>
      <c r="L102" s="24">
        <f t="shared" si="45"/>
        <v>13.444769138536881</v>
      </c>
      <c r="M102" s="24">
        <f t="shared" si="45"/>
        <v>12.828825413633773</v>
      </c>
      <c r="N102" s="24">
        <f t="shared" si="45"/>
        <v>12.212881688730663</v>
      </c>
      <c r="O102" s="24">
        <f>'[5]TS BYDem'!O13</f>
        <v>11.596937963827553</v>
      </c>
      <c r="P102" s="24">
        <f ca="1">IF(OR($E$78=1,$E$78=2,$E$78=3), P89,P81)</f>
        <v>11.574729540883233</v>
      </c>
      <c r="Q102" s="24">
        <f t="shared" ref="Q102:AN102" ca="1" si="50">IF(OR($E$78=1,$E$78=2,$E$78=3), Q89,Q81)</f>
        <v>11.683096844035036</v>
      </c>
      <c r="R102" s="24">
        <f t="shared" ca="1" si="50"/>
        <v>12.156583663250711</v>
      </c>
      <c r="S102" s="24">
        <f t="shared" ca="1" si="50"/>
        <v>13.187196775000475</v>
      </c>
      <c r="T102" s="24">
        <f t="shared" ca="1" si="50"/>
        <v>13.167107350652484</v>
      </c>
      <c r="U102" s="24">
        <f t="shared" ca="1" si="50"/>
        <v>13.111911513572245</v>
      </c>
      <c r="V102" s="24">
        <f t="shared" ca="1" si="50"/>
        <v>13.019601735405013</v>
      </c>
      <c r="W102" s="24">
        <f t="shared" ca="1" si="50"/>
        <v>12.924473568193823</v>
      </c>
      <c r="X102" s="24">
        <f t="shared" ca="1" si="50"/>
        <v>12.802537541200557</v>
      </c>
      <c r="Y102" s="24">
        <f t="shared" ca="1" si="50"/>
        <v>12.649616757400606</v>
      </c>
      <c r="Z102" s="24">
        <f t="shared" ca="1" si="50"/>
        <v>12.495571188388116</v>
      </c>
      <c r="AA102" s="24">
        <f t="shared" ca="1" si="50"/>
        <v>12.358192580548739</v>
      </c>
      <c r="AB102" s="24">
        <f t="shared" ca="1" si="50"/>
        <v>12.278118323455077</v>
      </c>
      <c r="AC102" s="24">
        <f t="shared" ca="1" si="50"/>
        <v>12.180505515218833</v>
      </c>
      <c r="AD102" s="24">
        <f t="shared" ca="1" si="50"/>
        <v>12.040390392994471</v>
      </c>
      <c r="AE102" s="24">
        <f t="shared" ca="1" si="50"/>
        <v>11.90334810809455</v>
      </c>
      <c r="AF102" s="24">
        <f t="shared" ca="1" si="50"/>
        <v>11.781890287151597</v>
      </c>
      <c r="AG102" s="24">
        <f t="shared" ca="1" si="50"/>
        <v>11.670449895862784</v>
      </c>
      <c r="AH102" s="24">
        <f t="shared" ca="1" si="50"/>
        <v>11.538044276442596</v>
      </c>
      <c r="AI102" s="24">
        <f t="shared" ca="1" si="50"/>
        <v>11.389238797909822</v>
      </c>
      <c r="AJ102" s="24">
        <f t="shared" ca="1" si="50"/>
        <v>11.249337947668653</v>
      </c>
      <c r="AK102" s="24">
        <f t="shared" ca="1" si="50"/>
        <v>11.113324472555446</v>
      </c>
      <c r="AL102" s="24">
        <f t="shared" ca="1" si="50"/>
        <v>10.970284356059416</v>
      </c>
      <c r="AM102" s="24">
        <f t="shared" ca="1" si="50"/>
        <v>10.118314874206119</v>
      </c>
      <c r="AN102" s="24">
        <f t="shared" ca="1" si="50"/>
        <v>9.3256488762356078</v>
      </c>
      <c r="AO102" s="24">
        <f t="shared" ref="AO102:AP102" ca="1" si="51">IF($E$78=1, AO89,AO81)</f>
        <v>9.3256488762356078</v>
      </c>
      <c r="AP102" s="24">
        <f t="shared" ca="1" si="51"/>
        <v>9.3256488762356078</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6.0182587332743145</v>
      </c>
      <c r="L104" s="24">
        <f t="shared" si="45"/>
        <v>6.3701801625383423</v>
      </c>
      <c r="M104" s="24">
        <f t="shared" si="45"/>
        <v>6.7221015918023692</v>
      </c>
      <c r="N104" s="24">
        <f t="shared" si="45"/>
        <v>7.074023021066397</v>
      </c>
      <c r="O104" s="24">
        <f>'[5]TS BYDem'!O15</f>
        <v>7.4259444503304239</v>
      </c>
      <c r="P104" s="24">
        <f t="shared" ref="P104:AP104" ca="1" si="53">OFFSET(P$21,$BB104,$J$96)/OFFSET(O$21,$BB104,$J$96)*O104</f>
        <v>7.4117235830956094</v>
      </c>
      <c r="Q104" s="24">
        <f t="shared" ca="1" si="53"/>
        <v>7.4811151393794724</v>
      </c>
      <c r="R104" s="24">
        <f t="shared" ca="1" si="53"/>
        <v>7.7843061048245241</v>
      </c>
      <c r="S104" s="24">
        <f t="shared" ca="1" si="53"/>
        <v>8.4442454561867155</v>
      </c>
      <c r="T104" s="24">
        <f t="shared" ca="1" si="53"/>
        <v>8.4313814614225286</v>
      </c>
      <c r="U104" s="24">
        <f t="shared" ca="1" si="53"/>
        <v>8.3960375438017039</v>
      </c>
      <c r="V104" s="24">
        <f t="shared" ca="1" si="53"/>
        <v>8.3369282093351131</v>
      </c>
      <c r="W104" s="24">
        <f t="shared" ca="1" si="53"/>
        <v>8.2760141570589489</v>
      </c>
      <c r="X104" s="24">
        <f t="shared" ca="1" si="53"/>
        <v>8.1979340495538189</v>
      </c>
      <c r="Y104" s="24">
        <f t="shared" ca="1" si="53"/>
        <v>8.1000132665556297</v>
      </c>
      <c r="Z104" s="24">
        <f t="shared" ca="1" si="53"/>
        <v>8.0013722423581743</v>
      </c>
      <c r="AA104" s="24">
        <f t="shared" ca="1" si="53"/>
        <v>7.9134036843076805</v>
      </c>
      <c r="AB104" s="24">
        <f t="shared" ca="1" si="53"/>
        <v>7.8621292024630991</v>
      </c>
      <c r="AC104" s="24">
        <f t="shared" ca="1" si="53"/>
        <v>7.7996241434670033</v>
      </c>
      <c r="AD104" s="24">
        <f t="shared" ca="1" si="53"/>
        <v>7.7099032949520945</v>
      </c>
      <c r="AE104" s="24">
        <f t="shared" ca="1" si="53"/>
        <v>7.6221500968072551</v>
      </c>
      <c r="AF104" s="24">
        <f t="shared" ca="1" si="53"/>
        <v>7.5443762021642202</v>
      </c>
      <c r="AG104" s="24">
        <f t="shared" ca="1" si="53"/>
        <v>7.473016834905807</v>
      </c>
      <c r="AH104" s="24">
        <f t="shared" ca="1" si="53"/>
        <v>7.3882326636191475</v>
      </c>
      <c r="AI104" s="24">
        <f t="shared" ca="1" si="53"/>
        <v>7.2929470614251954</v>
      </c>
      <c r="AJ104" s="24">
        <f t="shared" ca="1" si="53"/>
        <v>7.2033634191150124</v>
      </c>
      <c r="AK104" s="24">
        <f t="shared" ca="1" si="53"/>
        <v>7.1162690055864157</v>
      </c>
      <c r="AL104" s="24">
        <f t="shared" ca="1" si="53"/>
        <v>7.0246751760271406</v>
      </c>
      <c r="AM104" s="24">
        <f t="shared" ca="1" si="53"/>
        <v>6.4791278888593409</v>
      </c>
      <c r="AN104" s="24">
        <f t="shared" ca="1" si="53"/>
        <v>5.9715547961209898</v>
      </c>
      <c r="AO104" s="24">
        <f t="shared" ca="1" si="53"/>
        <v>5.9715547961209898</v>
      </c>
      <c r="AP104" s="24">
        <f t="shared" ca="1" si="53"/>
        <v>5.9715547961209898</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1.6892782081608682</v>
      </c>
      <c r="L105" s="24">
        <f t="shared" si="45"/>
        <v>1.9433352631868117</v>
      </c>
      <c r="M105" s="24">
        <f t="shared" si="45"/>
        <v>2.197392318212755</v>
      </c>
      <c r="N105" s="24">
        <f t="shared" si="45"/>
        <v>2.4514493732386988</v>
      </c>
      <c r="O105" s="24">
        <f>'[5]TS BYDem'!O16</f>
        <v>2.7055064282646422</v>
      </c>
      <c r="P105" s="24">
        <f t="shared" ref="P105:AP105" ca="1" si="54">OFFSET(P$21,$BB105,$J$96)/OFFSET(O$21,$BB105,$J$96)*O105</f>
        <v>2.7003253165586991</v>
      </c>
      <c r="Q105" s="24">
        <f t="shared" ca="1" si="54"/>
        <v>2.7256068552032446</v>
      </c>
      <c r="R105" s="24">
        <f t="shared" ca="1" si="54"/>
        <v>2.8360689131259713</v>
      </c>
      <c r="S105" s="24">
        <f t="shared" ca="1" si="54"/>
        <v>3.0765056911435824</v>
      </c>
      <c r="T105" s="24">
        <f t="shared" ca="1" si="54"/>
        <v>3.0718189309933468</v>
      </c>
      <c r="U105" s="24">
        <f t="shared" ca="1" si="54"/>
        <v>3.0589420239597986</v>
      </c>
      <c r="V105" s="24">
        <f t="shared" ca="1" si="54"/>
        <v>3.0374066239255724</v>
      </c>
      <c r="W105" s="24">
        <f t="shared" ca="1" si="54"/>
        <v>3.0152137081143748</v>
      </c>
      <c r="X105" s="24">
        <f t="shared" ca="1" si="54"/>
        <v>2.9867666554616545</v>
      </c>
      <c r="Y105" s="24">
        <f t="shared" ca="1" si="54"/>
        <v>2.9510910172133071</v>
      </c>
      <c r="Z105" s="24">
        <f t="shared" ca="1" si="54"/>
        <v>2.9151529723165468</v>
      </c>
      <c r="AA105" s="24">
        <f t="shared" ca="1" si="54"/>
        <v>2.8831032443819145</v>
      </c>
      <c r="AB105" s="24">
        <f t="shared" ca="1" si="54"/>
        <v>2.8644223289556914</v>
      </c>
      <c r="AC105" s="24">
        <f t="shared" ca="1" si="54"/>
        <v>2.8416497590766543</v>
      </c>
      <c r="AD105" s="24">
        <f t="shared" ca="1" si="54"/>
        <v>2.8089616163050444</v>
      </c>
      <c r="AE105" s="24">
        <f t="shared" ca="1" si="54"/>
        <v>2.7769903507953648</v>
      </c>
      <c r="AF105" s="24">
        <f t="shared" ca="1" si="54"/>
        <v>2.7486548611730925</v>
      </c>
      <c r="AG105" s="24">
        <f t="shared" ca="1" si="54"/>
        <v>2.7226563867533242</v>
      </c>
      <c r="AH105" s="24">
        <f t="shared" ca="1" si="54"/>
        <v>2.691766831631357</v>
      </c>
      <c r="AI105" s="24">
        <f t="shared" ca="1" si="54"/>
        <v>2.6570512730945124</v>
      </c>
      <c r="AJ105" s="24">
        <f t="shared" ca="1" si="54"/>
        <v>2.6244131188827908</v>
      </c>
      <c r="AK105" s="24">
        <f t="shared" ca="1" si="54"/>
        <v>2.5926818694446037</v>
      </c>
      <c r="AL105" s="24">
        <f t="shared" ca="1" si="54"/>
        <v>2.5593113404405834</v>
      </c>
      <c r="AM105" s="24">
        <f t="shared" ca="1" si="54"/>
        <v>2.3605512093586518</v>
      </c>
      <c r="AN105" s="24">
        <f t="shared" ca="1" si="54"/>
        <v>2.1756262783410669</v>
      </c>
      <c r="AO105" s="24">
        <f t="shared" ca="1" si="54"/>
        <v>2.1756262783410669</v>
      </c>
      <c r="AP105" s="24">
        <f t="shared" ca="1" si="54"/>
        <v>2.1756262783410669</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2.1471472243624685</v>
      </c>
      <c r="L106" s="24">
        <f t="shared" si="45"/>
        <v>2.3066064400862931</v>
      </c>
      <c r="M106" s="24">
        <f t="shared" si="45"/>
        <v>2.4660656558101177</v>
      </c>
      <c r="N106" s="24">
        <f t="shared" si="45"/>
        <v>2.6255248715339423</v>
      </c>
      <c r="O106" s="24">
        <f>'[5]TS BYDem'!O17</f>
        <v>2.7849840872577669</v>
      </c>
      <c r="P106" s="24">
        <f t="shared" ref="P106:AP106" ca="1" si="55">OFFSET(P$21,$BB106,$J$96)/OFFSET(O$21,$BB106,$J$96)*O106</f>
        <v>2.7796507738697032</v>
      </c>
      <c r="Q106" s="24">
        <f t="shared" ca="1" si="55"/>
        <v>2.8056749895547544</v>
      </c>
      <c r="R106" s="24">
        <f t="shared" ca="1" si="55"/>
        <v>2.9193820095590874</v>
      </c>
      <c r="S106" s="24">
        <f t="shared" ca="1" si="55"/>
        <v>3.1668819207679753</v>
      </c>
      <c r="T106" s="24">
        <f t="shared" ca="1" si="55"/>
        <v>3.1620574811352178</v>
      </c>
      <c r="U106" s="24">
        <f t="shared" ca="1" si="55"/>
        <v>3.1488022987387256</v>
      </c>
      <c r="V106" s="24">
        <f t="shared" ca="1" si="55"/>
        <v>3.1266342692040405</v>
      </c>
      <c r="W106" s="24">
        <f t="shared" ca="1" si="55"/>
        <v>3.103789408538276</v>
      </c>
      <c r="X106" s="24">
        <f t="shared" ca="1" si="55"/>
        <v>3.0745066878840044</v>
      </c>
      <c r="Y106" s="24">
        <f t="shared" ca="1" si="55"/>
        <v>3.0377830328276234</v>
      </c>
      <c r="Z106" s="24">
        <f t="shared" ca="1" si="55"/>
        <v>3.0007892625970238</v>
      </c>
      <c r="AA106" s="24">
        <f t="shared" ca="1" si="55"/>
        <v>2.9677980335367611</v>
      </c>
      <c r="AB106" s="24">
        <f t="shared" ca="1" si="55"/>
        <v>2.9485683426907445</v>
      </c>
      <c r="AC106" s="24">
        <f t="shared" ca="1" si="55"/>
        <v>2.9251267998888064</v>
      </c>
      <c r="AD106" s="24">
        <f t="shared" ca="1" si="55"/>
        <v>2.8914784017516282</v>
      </c>
      <c r="AE106" s="24">
        <f t="shared" ca="1" si="55"/>
        <v>2.8585679400488773</v>
      </c>
      <c r="AF106" s="24">
        <f t="shared" ca="1" si="55"/>
        <v>2.8294000597295899</v>
      </c>
      <c r="AG106" s="24">
        <f t="shared" ca="1" si="55"/>
        <v>2.8026378473779179</v>
      </c>
      <c r="AH106" s="24">
        <f t="shared" ca="1" si="55"/>
        <v>2.7708408726679634</v>
      </c>
      <c r="AI106" s="24">
        <f t="shared" ca="1" si="55"/>
        <v>2.7351055008738583</v>
      </c>
      <c r="AJ106" s="24">
        <f t="shared" ca="1" si="55"/>
        <v>2.7015085597734774</v>
      </c>
      <c r="AK106" s="24">
        <f t="shared" ca="1" si="55"/>
        <v>2.6688451649166258</v>
      </c>
      <c r="AL106" s="24">
        <f t="shared" ca="1" si="55"/>
        <v>2.6344943345919751</v>
      </c>
      <c r="AM106" s="24">
        <f t="shared" ca="1" si="55"/>
        <v>2.429895374315433</v>
      </c>
      <c r="AN106" s="24">
        <f t="shared" ca="1" si="55"/>
        <v>2.2395380405309582</v>
      </c>
      <c r="AO106" s="24">
        <f t="shared" ca="1" si="55"/>
        <v>2.2395380405309582</v>
      </c>
      <c r="AP106" s="24">
        <f t="shared" ca="1" si="55"/>
        <v>2.2395380405309582</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17.645895086824378</v>
      </c>
      <c r="L110" s="24">
        <f t="shared" si="45"/>
        <v>19.243419683159747</v>
      </c>
      <c r="M110" s="24">
        <f t="shared" si="45"/>
        <v>20.840944279495119</v>
      </c>
      <c r="N110" s="24">
        <f t="shared" si="45"/>
        <v>22.438468875830488</v>
      </c>
      <c r="O110" s="24">
        <f>'[5]TS BYDem'!O21</f>
        <v>24.03599347216586</v>
      </c>
      <c r="P110" s="24">
        <f t="shared" ref="P110:AP110" ca="1" si="59">OFFSET(P$33,$BB110,$J$96)/OFFSET(O$33,$BB110,$J$96)*O110</f>
        <v>24.68451854066841</v>
      </c>
      <c r="Q110" s="24">
        <f t="shared" ca="1" si="59"/>
        <v>25.35159957822934</v>
      </c>
      <c r="R110" s="24">
        <f t="shared" ca="1" si="59"/>
        <v>26.641342163460667</v>
      </c>
      <c r="S110" s="24">
        <f t="shared" ca="1" si="59"/>
        <v>25.486981670497457</v>
      </c>
      <c r="T110" s="24">
        <f t="shared" ca="1" si="59"/>
        <v>25.964081137341417</v>
      </c>
      <c r="U110" s="24">
        <f t="shared" ca="1" si="59"/>
        <v>26.402453714264393</v>
      </c>
      <c r="V110" s="24">
        <f t="shared" ca="1" si="59"/>
        <v>26.870782107968992</v>
      </c>
      <c r="W110" s="24">
        <f t="shared" ca="1" si="59"/>
        <v>27.369929730482021</v>
      </c>
      <c r="X110" s="24">
        <f t="shared" ca="1" si="59"/>
        <v>27.790964366370137</v>
      </c>
      <c r="Y110" s="24">
        <f t="shared" ca="1" si="59"/>
        <v>28.2922386312739</v>
      </c>
      <c r="Z110" s="24">
        <f t="shared" ca="1" si="59"/>
        <v>28.784111473530764</v>
      </c>
      <c r="AA110" s="24">
        <f t="shared" ca="1" si="59"/>
        <v>29.281286769365721</v>
      </c>
      <c r="AB110" s="24">
        <f t="shared" ca="1" si="59"/>
        <v>29.809610090796664</v>
      </c>
      <c r="AC110" s="24">
        <f t="shared" ca="1" si="59"/>
        <v>30.15083059222361</v>
      </c>
      <c r="AD110" s="24">
        <f t="shared" ca="1" si="59"/>
        <v>30.625380618371612</v>
      </c>
      <c r="AE110" s="24">
        <f t="shared" ca="1" si="59"/>
        <v>31.071462137653153</v>
      </c>
      <c r="AF110" s="24">
        <f t="shared" ca="1" si="59"/>
        <v>31.536408549861349</v>
      </c>
      <c r="AG110" s="24">
        <f t="shared" ca="1" si="59"/>
        <v>31.964121607036237</v>
      </c>
      <c r="AH110" s="24">
        <f t="shared" ca="1" si="59"/>
        <v>32.353282604340784</v>
      </c>
      <c r="AI110" s="24">
        <f t="shared" ca="1" si="59"/>
        <v>32.777153449466816</v>
      </c>
      <c r="AJ110" s="24">
        <f t="shared" ca="1" si="59"/>
        <v>33.203258644348054</v>
      </c>
      <c r="AK110" s="24">
        <f t="shared" ca="1" si="59"/>
        <v>33.602415857919006</v>
      </c>
      <c r="AL110" s="24">
        <f t="shared" ca="1" si="59"/>
        <v>33.988679679818532</v>
      </c>
      <c r="AM110" s="24">
        <f t="shared" ca="1" si="59"/>
        <v>35.851053343386347</v>
      </c>
      <c r="AN110" s="24">
        <f t="shared" ca="1" si="59"/>
        <v>37.498422086320915</v>
      </c>
      <c r="AO110" s="24">
        <f t="shared" ca="1" si="59"/>
        <v>37.498422086320915</v>
      </c>
      <c r="AP110" s="24">
        <f t="shared" ca="1" si="59"/>
        <v>37.498422086320915</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4.0907833293435877E-2</v>
      </c>
      <c r="L111" s="317">
        <f t="shared" si="45"/>
        <v>4.8393167345408994E-2</v>
      </c>
      <c r="M111" s="317">
        <f t="shared" si="45"/>
        <v>5.5878501397382103E-2</v>
      </c>
      <c r="N111" s="317">
        <f t="shared" si="45"/>
        <v>6.3363835449355213E-2</v>
      </c>
      <c r="O111" s="317">
        <f>'[5]TS BYDem'!O22</f>
        <v>7.084916950132833E-2</v>
      </c>
      <c r="P111" s="24">
        <f t="shared" ref="P111:AP111" ca="1" si="60">OFFSET(P$33,$BB111,$J$96)/OFFSET(O$33,$BB111,$J$96)*O111</f>
        <v>7.276078020955247E-2</v>
      </c>
      <c r="Q111" s="24">
        <f t="shared" ca="1" si="60"/>
        <v>7.4727087013388427E-2</v>
      </c>
      <c r="R111" s="24">
        <f t="shared" ca="1" si="60"/>
        <v>7.8528768484967801E-2</v>
      </c>
      <c r="S111" s="24">
        <f t="shared" ca="1" si="60"/>
        <v>7.5126143071281598E-2</v>
      </c>
      <c r="T111" s="24">
        <f t="shared" ca="1" si="60"/>
        <v>7.6532454860913451E-2</v>
      </c>
      <c r="U111" s="24">
        <f t="shared" ca="1" si="60"/>
        <v>7.782461418202144E-2</v>
      </c>
      <c r="V111" s="24">
        <f t="shared" ca="1" si="60"/>
        <v>7.9205072110098584E-2</v>
      </c>
      <c r="W111" s="24">
        <f t="shared" ca="1" si="60"/>
        <v>8.0676373662687331E-2</v>
      </c>
      <c r="X111" s="24">
        <f t="shared" ca="1" si="60"/>
        <v>8.1917427181798619E-2</v>
      </c>
      <c r="Y111" s="24">
        <f t="shared" ca="1" si="60"/>
        <v>8.3394997285233183E-2</v>
      </c>
      <c r="Z111" s="24">
        <f t="shared" ca="1" si="60"/>
        <v>8.4844855491198842E-2</v>
      </c>
      <c r="AA111" s="24">
        <f t="shared" ca="1" si="60"/>
        <v>8.631034335827098E-2</v>
      </c>
      <c r="AB111" s="24">
        <f t="shared" ca="1" si="60"/>
        <v>8.786764402050122E-2</v>
      </c>
      <c r="AC111" s="24">
        <f t="shared" ca="1" si="60"/>
        <v>8.8873435154989633E-2</v>
      </c>
      <c r="AD111" s="24">
        <f t="shared" ca="1" si="60"/>
        <v>9.0272232141615283E-2</v>
      </c>
      <c r="AE111" s="24">
        <f t="shared" ca="1" si="60"/>
        <v>9.1587114557754506E-2</v>
      </c>
      <c r="AF111" s="24">
        <f t="shared" ca="1" si="60"/>
        <v>9.295760366217698E-2</v>
      </c>
      <c r="AG111" s="24">
        <f t="shared" ca="1" si="60"/>
        <v>9.4218342683462145E-2</v>
      </c>
      <c r="AH111" s="24">
        <f t="shared" ca="1" si="60"/>
        <v>9.5365444570191485E-2</v>
      </c>
      <c r="AI111" s="24">
        <f t="shared" ca="1" si="60"/>
        <v>9.6614858179318225E-2</v>
      </c>
      <c r="AJ111" s="24">
        <f t="shared" ca="1" si="60"/>
        <v>9.7870857820543666E-2</v>
      </c>
      <c r="AK111" s="24">
        <f t="shared" ca="1" si="60"/>
        <v>9.9047424835121828E-2</v>
      </c>
      <c r="AL111" s="24">
        <f t="shared" ca="1" si="60"/>
        <v>0.1001859869262491</v>
      </c>
      <c r="AM111" s="24">
        <f t="shared" ca="1" si="60"/>
        <v>0.10567557184886625</v>
      </c>
      <c r="AN111" s="24">
        <f t="shared" ca="1" si="60"/>
        <v>0.11053140222818962</v>
      </c>
      <c r="AO111" s="24">
        <f t="shared" ca="1" si="60"/>
        <v>0.11053140222818962</v>
      </c>
      <c r="AP111" s="24">
        <f t="shared" ca="1" si="60"/>
        <v>0.11053140222818962</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8.9672336009921683</v>
      </c>
      <c r="L112" s="24">
        <f t="shared" si="45"/>
        <v>8.8881113384258565</v>
      </c>
      <c r="M112" s="24">
        <f t="shared" si="45"/>
        <v>8.808989075859543</v>
      </c>
      <c r="N112" s="24">
        <f t="shared" si="45"/>
        <v>8.7298668132932313</v>
      </c>
      <c r="O112" s="24">
        <f>'[5]TS BYDem'!O23</f>
        <v>8.6507445507269178</v>
      </c>
      <c r="P112" s="24">
        <f t="shared" ref="P112:AP112" ca="1" si="61">OFFSET(P$33,$BB112,$J$96)/OFFSET(O$33,$BB112,$J$96)*O112</f>
        <v>8.8841538628427248</v>
      </c>
      <c r="Q112" s="24">
        <f t="shared" ca="1" si="61"/>
        <v>9.124241615290158</v>
      </c>
      <c r="R112" s="24">
        <f t="shared" ca="1" si="61"/>
        <v>9.5884301937215266</v>
      </c>
      <c r="S112" s="24">
        <f t="shared" ca="1" si="61"/>
        <v>9.1729667032841551</v>
      </c>
      <c r="T112" s="24">
        <f t="shared" ca="1" si="61"/>
        <v>9.3446785827092569</v>
      </c>
      <c r="U112" s="24">
        <f t="shared" ca="1" si="61"/>
        <v>9.5024523475172753</v>
      </c>
      <c r="V112" s="24">
        <f t="shared" ca="1" si="61"/>
        <v>9.6710074482033495</v>
      </c>
      <c r="W112" s="24">
        <f t="shared" ca="1" si="61"/>
        <v>9.8506546335990031</v>
      </c>
      <c r="X112" s="24">
        <f t="shared" ca="1" si="61"/>
        <v>10.002188336014683</v>
      </c>
      <c r="Y112" s="24">
        <f t="shared" ca="1" si="61"/>
        <v>10.182600916861716</v>
      </c>
      <c r="Z112" s="24">
        <f t="shared" ca="1" si="61"/>
        <v>10.359629851186048</v>
      </c>
      <c r="AA112" s="24">
        <f t="shared" ca="1" si="61"/>
        <v>10.538567180578356</v>
      </c>
      <c r="AB112" s="24">
        <f t="shared" ca="1" si="61"/>
        <v>10.728714931250002</v>
      </c>
      <c r="AC112" s="24">
        <f t="shared" ca="1" si="61"/>
        <v>10.851522894096792</v>
      </c>
      <c r="AD112" s="24">
        <f t="shared" ca="1" si="61"/>
        <v>11.022317209609527</v>
      </c>
      <c r="AE112" s="24">
        <f t="shared" ca="1" si="61"/>
        <v>11.182865483870522</v>
      </c>
      <c r="AF112" s="24">
        <f t="shared" ca="1" si="61"/>
        <v>11.350203382611749</v>
      </c>
      <c r="AG112" s="24">
        <f t="shared" ca="1" si="61"/>
        <v>11.504140701779152</v>
      </c>
      <c r="AH112" s="24">
        <f t="shared" ca="1" si="61"/>
        <v>11.644202829050331</v>
      </c>
      <c r="AI112" s="24">
        <f t="shared" ca="1" si="61"/>
        <v>11.796757305649447</v>
      </c>
      <c r="AJ112" s="24">
        <f t="shared" ca="1" si="61"/>
        <v>11.950115942434063</v>
      </c>
      <c r="AK112" s="24">
        <f t="shared" ca="1" si="61"/>
        <v>12.093775787165713</v>
      </c>
      <c r="AL112" s="24">
        <f t="shared" ca="1" si="61"/>
        <v>12.232795198046722</v>
      </c>
      <c r="AM112" s="24">
        <f t="shared" ca="1" si="61"/>
        <v>12.903078240026383</v>
      </c>
      <c r="AN112" s="24">
        <f t="shared" ca="1" si="61"/>
        <v>13.49597930702334</v>
      </c>
      <c r="AO112" s="24">
        <f t="shared" ca="1" si="61"/>
        <v>13.49597930702334</v>
      </c>
      <c r="AP112" s="24">
        <f t="shared" ca="1" si="61"/>
        <v>13.49597930702334</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13.134665662024011</v>
      </c>
      <c r="L113" s="24">
        <f t="shared" si="45"/>
        <v>13.106669375295583</v>
      </c>
      <c r="M113" s="24">
        <f t="shared" si="45"/>
        <v>13.078673088567156</v>
      </c>
      <c r="N113" s="24">
        <f t="shared" si="45"/>
        <v>13.050676801838728</v>
      </c>
      <c r="O113" s="24">
        <f>'[5]TS BYDem'!O24</f>
        <v>13.0226805151103</v>
      </c>
      <c r="P113" s="24">
        <f ca="1">IF(OR($E$78=1,$E$78=2,$E$78=3), P90,P82)</f>
        <v>13.374050837411678</v>
      </c>
      <c r="Q113" s="24">
        <f t="shared" ref="Q113:AN113" ca="1" si="63">IF(OR($E$78=1,$E$78=2,$E$78=3), Q90,Q82)</f>
        <v>13.735474767731189</v>
      </c>
      <c r="R113" s="24">
        <f t="shared" ca="1" si="63"/>
        <v>14.434256187090865</v>
      </c>
      <c r="S113" s="24">
        <f t="shared" ca="1" si="63"/>
        <v>13.808824668458882</v>
      </c>
      <c r="T113" s="24">
        <f t="shared" ca="1" si="63"/>
        <v>14.067316747757923</v>
      </c>
      <c r="U113" s="24">
        <f t="shared" ca="1" si="63"/>
        <v>14.304826631527213</v>
      </c>
      <c r="V113" s="24">
        <f t="shared" ca="1" si="63"/>
        <v>14.558566550970626</v>
      </c>
      <c r="W113" s="24">
        <f t="shared" ca="1" si="63"/>
        <v>14.829004301978982</v>
      </c>
      <c r="X113" s="24">
        <f t="shared" ca="1" si="63"/>
        <v>15.057120504261869</v>
      </c>
      <c r="Y113" s="24">
        <f t="shared" ca="1" si="63"/>
        <v>15.328710468281786</v>
      </c>
      <c r="Z113" s="24">
        <f t="shared" ca="1" si="63"/>
        <v>15.595206749627014</v>
      </c>
      <c r="AA113" s="24">
        <f t="shared" ca="1" si="63"/>
        <v>15.864575895743723</v>
      </c>
      <c r="AB113" s="24">
        <f t="shared" ca="1" si="63"/>
        <v>16.15082101524105</v>
      </c>
      <c r="AC113" s="24">
        <f t="shared" ca="1" si="63"/>
        <v>16.335693988369229</v>
      </c>
      <c r="AD113" s="24">
        <f t="shared" ca="1" si="63"/>
        <v>16.592804782899904</v>
      </c>
      <c r="AE113" s="24">
        <f t="shared" ca="1" si="63"/>
        <v>16.834491364984629</v>
      </c>
      <c r="AF113" s="24">
        <f t="shared" ca="1" si="63"/>
        <v>17.086398929772653</v>
      </c>
      <c r="AG113" s="24">
        <f t="shared" ca="1" si="63"/>
        <v>17.318133494943833</v>
      </c>
      <c r="AH113" s="24">
        <f t="shared" ca="1" si="63"/>
        <v>17.528980587355782</v>
      </c>
      <c r="AI113" s="24">
        <f t="shared" ca="1" si="63"/>
        <v>17.758633445355528</v>
      </c>
      <c r="AJ113" s="24">
        <f t="shared" ca="1" si="63"/>
        <v>17.989496872123929</v>
      </c>
      <c r="AK113" s="24">
        <f t="shared" ca="1" si="63"/>
        <v>18.205759905880186</v>
      </c>
      <c r="AL113" s="24">
        <f t="shared" ca="1" si="63"/>
        <v>18.415037311158567</v>
      </c>
      <c r="AM113" s="24">
        <f t="shared" ca="1" si="63"/>
        <v>19.424069754460099</v>
      </c>
      <c r="AN113" s="24">
        <f t="shared" ca="1" si="63"/>
        <v>20.316612717356925</v>
      </c>
      <c r="AO113" s="24">
        <f t="shared" ref="AO113:AP113" ca="1" si="64">IF($E$78=1, AO90,AO82)</f>
        <v>20.316612717356925</v>
      </c>
      <c r="AP113" s="24">
        <f t="shared" ca="1" si="64"/>
        <v>20.316612717356925</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9.2321217736813583</v>
      </c>
      <c r="L114" s="24">
        <f t="shared" si="45"/>
        <v>9.7453618830953985</v>
      </c>
      <c r="M114" s="24">
        <f t="shared" si="45"/>
        <v>10.25860199250944</v>
      </c>
      <c r="N114" s="24">
        <f t="shared" si="45"/>
        <v>10.771842101923482</v>
      </c>
      <c r="O114" s="24">
        <f>'[5]TS BYDem'!O25</f>
        <v>11.285082211337523</v>
      </c>
      <c r="P114" s="24">
        <f t="shared" ref="P114:AP114" ca="1" si="65">OFFSET(P$33,$BB114,$J$96)/OFFSET(O$33,$BB114,$J$96)*O114</f>
        <v>11.589569676049132</v>
      </c>
      <c r="Q114" s="24">
        <f t="shared" ca="1" si="65"/>
        <v>11.902769309724233</v>
      </c>
      <c r="R114" s="24">
        <f t="shared" ca="1" si="65"/>
        <v>12.508313287869065</v>
      </c>
      <c r="S114" s="24">
        <f t="shared" ca="1" si="65"/>
        <v>11.966332234342174</v>
      </c>
      <c r="T114" s="24">
        <f t="shared" ca="1" si="65"/>
        <v>12.190334071942699</v>
      </c>
      <c r="U114" s="24">
        <f t="shared" ca="1" si="65"/>
        <v>12.39615333943004</v>
      </c>
      <c r="V114" s="24">
        <f t="shared" ca="1" si="65"/>
        <v>12.616037091311579</v>
      </c>
      <c r="W114" s="24">
        <f t="shared" ca="1" si="65"/>
        <v>12.850390706117484</v>
      </c>
      <c r="X114" s="24">
        <f t="shared" ca="1" si="65"/>
        <v>13.048069678085927</v>
      </c>
      <c r="Y114" s="24">
        <f t="shared" ca="1" si="65"/>
        <v>13.283421767710081</v>
      </c>
      <c r="Z114" s="24">
        <f t="shared" ca="1" si="65"/>
        <v>13.514359817715</v>
      </c>
      <c r="AA114" s="24">
        <f t="shared" ca="1" si="65"/>
        <v>13.747787410106421</v>
      </c>
      <c r="AB114" s="24">
        <f t="shared" ca="1" si="65"/>
        <v>13.995839238021061</v>
      </c>
      <c r="AC114" s="24">
        <f t="shared" ca="1" si="65"/>
        <v>14.156044865271545</v>
      </c>
      <c r="AD114" s="24">
        <f t="shared" ca="1" si="65"/>
        <v>14.378849721025652</v>
      </c>
      <c r="AE114" s="24">
        <f t="shared" ca="1" si="65"/>
        <v>14.588288395731571</v>
      </c>
      <c r="AF114" s="24">
        <f t="shared" ca="1" si="65"/>
        <v>14.806584281512702</v>
      </c>
      <c r="AG114" s="24">
        <f t="shared" ca="1" si="65"/>
        <v>15.00739882319872</v>
      </c>
      <c r="AH114" s="24">
        <f t="shared" ca="1" si="65"/>
        <v>15.190112878813419</v>
      </c>
      <c r="AI114" s="24">
        <f t="shared" ca="1" si="65"/>
        <v>15.389123472645361</v>
      </c>
      <c r="AJ114" s="24">
        <f t="shared" ca="1" si="65"/>
        <v>15.589183110724447</v>
      </c>
      <c r="AK114" s="24">
        <f t="shared" ca="1" si="65"/>
        <v>15.776590466098085</v>
      </c>
      <c r="AL114" s="24">
        <f t="shared" ca="1" si="65"/>
        <v>15.957944275768961</v>
      </c>
      <c r="AM114" s="24">
        <f t="shared" ca="1" si="65"/>
        <v>16.832342911545378</v>
      </c>
      <c r="AN114" s="24">
        <f t="shared" ca="1" si="65"/>
        <v>17.605795097656706</v>
      </c>
      <c r="AO114" s="24">
        <f t="shared" ca="1" si="65"/>
        <v>17.605795097656706</v>
      </c>
      <c r="AP114" s="24">
        <f t="shared" ca="1" si="65"/>
        <v>17.605795097656706</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5.9145223019360724</v>
      </c>
      <c r="L115" s="24">
        <f t="shared" si="45"/>
        <v>5.7437589961526347</v>
      </c>
      <c r="M115" s="24">
        <f t="shared" si="45"/>
        <v>5.572995690369198</v>
      </c>
      <c r="N115" s="24">
        <f t="shared" si="45"/>
        <v>5.4022323845857603</v>
      </c>
      <c r="O115" s="24">
        <f>'[5]TS BYDem'!O26</f>
        <v>5.2314690788023235</v>
      </c>
      <c r="P115" s="24">
        <f t="shared" ref="P115:AP115" ca="1" si="66">OFFSET(P$33,$BB115,$J$96)/OFFSET(O$33,$BB115,$J$96)*O115</f>
        <v>5.3726215069983168</v>
      </c>
      <c r="Q115" s="24">
        <f t="shared" ca="1" si="66"/>
        <v>5.5178126689570126</v>
      </c>
      <c r="R115" s="24">
        <f t="shared" ca="1" si="66"/>
        <v>5.7985270260342725</v>
      </c>
      <c r="S115" s="24">
        <f t="shared" ca="1" si="66"/>
        <v>5.5472787790366471</v>
      </c>
      <c r="T115" s="24">
        <f t="shared" ca="1" si="66"/>
        <v>5.6511201747000959</v>
      </c>
      <c r="U115" s="24">
        <f t="shared" ca="1" si="66"/>
        <v>5.7465326062196489</v>
      </c>
      <c r="V115" s="24">
        <f t="shared" ca="1" si="66"/>
        <v>5.8484649650059817</v>
      </c>
      <c r="W115" s="24">
        <f t="shared" ca="1" si="66"/>
        <v>5.9571051739475642</v>
      </c>
      <c r="X115" s="24">
        <f t="shared" ca="1" si="66"/>
        <v>6.0487439772824114</v>
      </c>
      <c r="Y115" s="24">
        <f t="shared" ca="1" si="66"/>
        <v>6.1578470530458578</v>
      </c>
      <c r="Z115" s="24">
        <f t="shared" ca="1" si="66"/>
        <v>6.2649038954413774</v>
      </c>
      <c r="AA115" s="24">
        <f t="shared" ca="1" si="66"/>
        <v>6.373114824601303</v>
      </c>
      <c r="AB115" s="24">
        <f t="shared" ca="1" si="66"/>
        <v>6.4881051670174292</v>
      </c>
      <c r="AC115" s="24">
        <f t="shared" ca="1" si="66"/>
        <v>6.5623723074348055</v>
      </c>
      <c r="AD115" s="24">
        <f t="shared" ca="1" si="66"/>
        <v>6.6656588136078492</v>
      </c>
      <c r="AE115" s="24">
        <f t="shared" ca="1" si="66"/>
        <v>6.7627491076890554</v>
      </c>
      <c r="AF115" s="24">
        <f t="shared" ca="1" si="66"/>
        <v>6.8639453732640137</v>
      </c>
      <c r="AG115" s="24">
        <f t="shared" ca="1" si="66"/>
        <v>6.957037744744377</v>
      </c>
      <c r="AH115" s="24">
        <f t="shared" ca="1" si="66"/>
        <v>7.0417392040966682</v>
      </c>
      <c r="AI115" s="24">
        <f t="shared" ca="1" si="66"/>
        <v>7.1339953125138438</v>
      </c>
      <c r="AJ115" s="24">
        <f t="shared" ca="1" si="66"/>
        <v>7.2267377304180442</v>
      </c>
      <c r="AK115" s="24">
        <f t="shared" ca="1" si="66"/>
        <v>7.3136148808381218</v>
      </c>
      <c r="AL115" s="24">
        <f t="shared" ca="1" si="66"/>
        <v>7.3976857657327875</v>
      </c>
      <c r="AM115" s="24">
        <f t="shared" ca="1" si="66"/>
        <v>7.8030341132189589</v>
      </c>
      <c r="AN115" s="24">
        <f t="shared" ca="1" si="66"/>
        <v>8.1615863257591901</v>
      </c>
      <c r="AO115" s="24">
        <f t="shared" ca="1" si="66"/>
        <v>8.1615863257591901</v>
      </c>
      <c r="AP115" s="24">
        <f t="shared" ca="1" si="66"/>
        <v>8.1615863257591901</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3.548419543253142</v>
      </c>
      <c r="L116" s="24">
        <f t="shared" si="45"/>
        <v>3.8412685988386182</v>
      </c>
      <c r="M116" s="24">
        <f t="shared" si="45"/>
        <v>4.1341176544240943</v>
      </c>
      <c r="N116" s="24">
        <f t="shared" si="45"/>
        <v>4.4269667100095695</v>
      </c>
      <c r="O116" s="24">
        <f>'[5]TS BYDem'!O27</f>
        <v>4.7198157655950457</v>
      </c>
      <c r="P116" s="24">
        <f t="shared" ref="P116:AP116" ca="1" si="67">OFFSET(P$33,$BB116,$J$96)/OFFSET(O$33,$BB116,$J$96)*O116</f>
        <v>4.8471630643970087</v>
      </c>
      <c r="Q116" s="24">
        <f t="shared" ca="1" si="67"/>
        <v>4.9781540967275681</v>
      </c>
      <c r="R116" s="24">
        <f t="shared" ca="1" si="67"/>
        <v>5.2314137506038847</v>
      </c>
      <c r="S116" s="24">
        <f t="shared" ca="1" si="67"/>
        <v>5.0047383331647373</v>
      </c>
      <c r="T116" s="24">
        <f t="shared" ca="1" si="67"/>
        <v>5.0984237299416488</v>
      </c>
      <c r="U116" s="24">
        <f t="shared" ca="1" si="67"/>
        <v>5.1845045404628189</v>
      </c>
      <c r="V116" s="24">
        <f t="shared" ca="1" si="67"/>
        <v>5.2764676098754677</v>
      </c>
      <c r="W116" s="24">
        <f t="shared" ca="1" si="67"/>
        <v>5.3744824816478554</v>
      </c>
      <c r="X116" s="24">
        <f t="shared" ca="1" si="67"/>
        <v>5.4571587361004754</v>
      </c>
      <c r="Y116" s="24">
        <f t="shared" ca="1" si="67"/>
        <v>5.5555912049360003</v>
      </c>
      <c r="Z116" s="24">
        <f t="shared" ca="1" si="67"/>
        <v>5.6521775681433457</v>
      </c>
      <c r="AA116" s="24">
        <f t="shared" ca="1" si="67"/>
        <v>5.7498051449798764</v>
      </c>
      <c r="AB116" s="24">
        <f t="shared" ca="1" si="67"/>
        <v>5.8535490881919152</v>
      </c>
      <c r="AC116" s="24">
        <f t="shared" ca="1" si="67"/>
        <v>5.9205526802857529</v>
      </c>
      <c r="AD116" s="24">
        <f t="shared" ca="1" si="67"/>
        <v>6.0137374574230327</v>
      </c>
      <c r="AE116" s="24">
        <f t="shared" ca="1" si="67"/>
        <v>6.1013320305320544</v>
      </c>
      <c r="AF116" s="24">
        <f t="shared" ca="1" si="67"/>
        <v>6.192630998849646</v>
      </c>
      <c r="AG116" s="24">
        <f t="shared" ca="1" si="67"/>
        <v>6.2766186581383128</v>
      </c>
      <c r="AH116" s="24">
        <f t="shared" ca="1" si="67"/>
        <v>6.3530360615861747</v>
      </c>
      <c r="AI116" s="24">
        <f t="shared" ca="1" si="67"/>
        <v>6.4362692468388945</v>
      </c>
      <c r="AJ116" s="24">
        <f t="shared" ca="1" si="67"/>
        <v>6.519941179057188</v>
      </c>
      <c r="AK116" s="24">
        <f t="shared" ca="1" si="67"/>
        <v>6.5983214844830833</v>
      </c>
      <c r="AL116" s="24">
        <f t="shared" ca="1" si="67"/>
        <v>6.6741699855401153</v>
      </c>
      <c r="AM116" s="24">
        <f t="shared" ca="1" si="67"/>
        <v>7.0398740530218875</v>
      </c>
      <c r="AN116" s="24">
        <f t="shared" ca="1" si="67"/>
        <v>7.3633587874330102</v>
      </c>
      <c r="AO116" s="24">
        <f t="shared" ca="1" si="67"/>
        <v>7.3633587874330102</v>
      </c>
      <c r="AP116" s="24">
        <f t="shared" ca="1" si="67"/>
        <v>7.3633587874330102</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6.4300655380120677</v>
      </c>
      <c r="L117" s="24">
        <f t="shared" si="45"/>
        <v>7.0423145233048983</v>
      </c>
      <c r="M117" s="24">
        <f t="shared" si="45"/>
        <v>7.6545635085977279</v>
      </c>
      <c r="N117" s="24">
        <f t="shared" si="45"/>
        <v>8.2668124938905585</v>
      </c>
      <c r="O117" s="24">
        <f>'[5]TS BYDem'!O28</f>
        <v>8.8790614791833882</v>
      </c>
      <c r="P117" s="24">
        <f ca="1">IF(OR($E$78=1,$E$78=2,$E$78=3), P92,P84)</f>
        <v>9.118631104657533</v>
      </c>
      <c r="Q117" s="24">
        <f t="shared" ref="Q117:AN117" ca="1" si="68">IF(OR($E$78=1,$E$78=2,$E$78=3), Q92,Q84)</f>
        <v>9.3650554328618139</v>
      </c>
      <c r="R117" s="24">
        <f t="shared" ca="1" si="68"/>
        <v>9.8414952238715401</v>
      </c>
      <c r="S117" s="24">
        <f t="shared" ca="1" si="68"/>
        <v>9.4150665098668522</v>
      </c>
      <c r="T117" s="24">
        <f t="shared" ca="1" si="68"/>
        <v>9.5913103378034315</v>
      </c>
      <c r="U117" s="24">
        <f t="shared" ca="1" si="68"/>
        <v>9.7532481859641305</v>
      </c>
      <c r="V117" s="24">
        <f t="shared" ca="1" si="68"/>
        <v>9.9262519190931862</v>
      </c>
      <c r="W117" s="24">
        <f t="shared" ca="1" si="68"/>
        <v>10.110640487537994</v>
      </c>
      <c r="X117" s="24">
        <f t="shared" ca="1" si="68"/>
        <v>10.266173580906708</v>
      </c>
      <c r="Y117" s="24">
        <f t="shared" ca="1" si="68"/>
        <v>10.451347745692829</v>
      </c>
      <c r="Z117" s="24">
        <f t="shared" ca="1" si="68"/>
        <v>10.633048960223315</v>
      </c>
      <c r="AA117" s="24">
        <f t="shared" ca="1" si="68"/>
        <v>10.816708937613548</v>
      </c>
      <c r="AB117" s="24">
        <f t="shared" ca="1" si="68"/>
        <v>11.011875210116658</v>
      </c>
      <c r="AC117" s="24">
        <f t="shared" ca="1" si="68"/>
        <v>11.137924412685967</v>
      </c>
      <c r="AD117" s="24">
        <f t="shared" ca="1" si="68"/>
        <v>11.313226459676269</v>
      </c>
      <c r="AE117" s="24">
        <f t="shared" ca="1" si="68"/>
        <v>11.478012044221172</v>
      </c>
      <c r="AF117" s="24">
        <f t="shared" ca="1" si="68"/>
        <v>11.649766450100129</v>
      </c>
      <c r="AG117" s="24">
        <f t="shared" ca="1" si="68"/>
        <v>11.807766598273872</v>
      </c>
      <c r="AH117" s="24">
        <f t="shared" ca="1" si="68"/>
        <v>11.951525350096166</v>
      </c>
      <c r="AI117" s="24">
        <f t="shared" ca="1" si="68"/>
        <v>12.108106158684992</v>
      </c>
      <c r="AJ117" s="24">
        <f t="shared" ca="1" si="68"/>
        <v>12.265512351457144</v>
      </c>
      <c r="AK117" s="24">
        <f t="shared" ca="1" si="68"/>
        <v>12.412963774393342</v>
      </c>
      <c r="AL117" s="24">
        <f t="shared" ca="1" si="68"/>
        <v>12.555652289673638</v>
      </c>
      <c r="AM117" s="24">
        <f t="shared" ca="1" si="68"/>
        <v>13.243625943651361</v>
      </c>
      <c r="AN117" s="24">
        <f t="shared" ca="1" si="68"/>
        <v>13.85217529961368</v>
      </c>
      <c r="AO117" s="24">
        <f t="shared" ref="AO117:AP117" ca="1" si="69">IF($E$78=1, AO92,AO84)</f>
        <v>13.85217529961368</v>
      </c>
      <c r="AP117" s="24">
        <f t="shared" ca="1" si="69"/>
        <v>13.85217529961368</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29.929626969295743</v>
      </c>
      <c r="L121" s="317">
        <f t="shared" si="45"/>
        <v>30.70412329418237</v>
      </c>
      <c r="M121" s="317">
        <f t="shared" si="45"/>
        <v>31.478619619069001</v>
      </c>
      <c r="N121" s="317">
        <f t="shared" si="45"/>
        <v>32.253115943955628</v>
      </c>
      <c r="O121" s="317">
        <f>'[5]TS BYDem'!O32</f>
        <v>33.027612268842255</v>
      </c>
      <c r="P121" s="24">
        <f t="shared" ref="P121:AP121" ca="1" si="73">OFFSET(P$33,$BB121,$J$96)/OFFSET(O$33,$BB121,$J$96)*O121</f>
        <v>34.248550627720562</v>
      </c>
      <c r="Q121" s="24">
        <f t="shared" ca="1" si="73"/>
        <v>34.755017633641756</v>
      </c>
      <c r="R121" s="24">
        <f t="shared" ca="1" si="73"/>
        <v>29.75433118927532</v>
      </c>
      <c r="S121" s="24">
        <f t="shared" ca="1" si="73"/>
        <v>30.533666323137812</v>
      </c>
      <c r="T121" s="24">
        <f t="shared" ca="1" si="73"/>
        <v>31.628891726790076</v>
      </c>
      <c r="U121" s="24">
        <f t="shared" ca="1" si="73"/>
        <v>32.869090764580896</v>
      </c>
      <c r="V121" s="24">
        <f t="shared" ca="1" si="73"/>
        <v>34.2284790907147</v>
      </c>
      <c r="W121" s="24">
        <f t="shared" ca="1" si="73"/>
        <v>35.515502779635646</v>
      </c>
      <c r="X121" s="24">
        <f t="shared" ca="1" si="73"/>
        <v>37.055998726024185</v>
      </c>
      <c r="Y121" s="24">
        <f t="shared" ca="1" si="73"/>
        <v>38.587372811824963</v>
      </c>
      <c r="Z121" s="24">
        <f t="shared" ca="1" si="73"/>
        <v>40.104882018378504</v>
      </c>
      <c r="AA121" s="24">
        <f t="shared" ca="1" si="73"/>
        <v>41.494344149702997</v>
      </c>
      <c r="AB121" s="24">
        <f t="shared" ca="1" si="73"/>
        <v>42.484943932587022</v>
      </c>
      <c r="AC121" s="24">
        <f t="shared" ca="1" si="73"/>
        <v>43.878602994299335</v>
      </c>
      <c r="AD121" s="24">
        <f t="shared" ca="1" si="73"/>
        <v>45.236612632682125</v>
      </c>
      <c r="AE121" s="24">
        <f t="shared" ca="1" si="73"/>
        <v>46.597708155405165</v>
      </c>
      <c r="AF121" s="24">
        <f t="shared" ca="1" si="73"/>
        <v>47.81050566865305</v>
      </c>
      <c r="AG121" s="24">
        <f t="shared" ca="1" si="73"/>
        <v>49.005340733269705</v>
      </c>
      <c r="AH121" s="24">
        <f t="shared" ca="1" si="73"/>
        <v>50.35398991833803</v>
      </c>
      <c r="AI121" s="24">
        <f t="shared" ca="1" si="73"/>
        <v>51.699033106894966</v>
      </c>
      <c r="AJ121" s="24">
        <f t="shared" ca="1" si="73"/>
        <v>52.958769744021531</v>
      </c>
      <c r="AK121" s="24">
        <f t="shared" ca="1" si="73"/>
        <v>54.215872221150157</v>
      </c>
      <c r="AL121" s="24">
        <f t="shared" ca="1" si="73"/>
        <v>55.504359649602314</v>
      </c>
      <c r="AM121" s="24">
        <f t="shared" ca="1" si="73"/>
        <v>62.341678512425815</v>
      </c>
      <c r="AN121" s="24">
        <f t="shared" ca="1" si="73"/>
        <v>68.376855078374234</v>
      </c>
      <c r="AO121" s="24">
        <f t="shared" ca="1" si="73"/>
        <v>68.376855078374234</v>
      </c>
      <c r="AP121" s="24">
        <f t="shared" ca="1" si="73"/>
        <v>68.376855078374234</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4.2255463871795502</v>
      </c>
      <c r="L122" s="24">
        <f t="shared" si="45"/>
        <v>4.5591542776790295</v>
      </c>
      <c r="M122" s="24">
        <f t="shared" si="45"/>
        <v>4.8927621681785096</v>
      </c>
      <c r="N122" s="24">
        <f t="shared" si="45"/>
        <v>5.2263700586779898</v>
      </c>
      <c r="O122" s="24">
        <f>'[5]TS BYDem'!O33</f>
        <v>5.559977949177469</v>
      </c>
      <c r="P122" s="24">
        <f t="shared" ref="P122:AP122" ca="1" si="74">OFFSET(P$33,$BB122,$J$96)/OFFSET(O$33,$BB122,$J$96)*O122</f>
        <v>5.7655147678070247</v>
      </c>
      <c r="Q122" s="24">
        <f t="shared" ca="1" si="74"/>
        <v>5.8507751057928949</v>
      </c>
      <c r="R122" s="24">
        <f t="shared" ca="1" si="74"/>
        <v>5.0089429401761976</v>
      </c>
      <c r="S122" s="24">
        <f t="shared" ca="1" si="74"/>
        <v>5.1401388051398449</v>
      </c>
      <c r="T122" s="24">
        <f t="shared" ca="1" si="74"/>
        <v>5.3245126873362958</v>
      </c>
      <c r="U122" s="24">
        <f t="shared" ca="1" si="74"/>
        <v>5.5332919126275275</v>
      </c>
      <c r="V122" s="24">
        <f t="shared" ca="1" si="74"/>
        <v>5.762135858600681</v>
      </c>
      <c r="W122" s="24">
        <f t="shared" ca="1" si="74"/>
        <v>5.9787977011892899</v>
      </c>
      <c r="X122" s="24">
        <f t="shared" ca="1" si="74"/>
        <v>6.2381299054975541</v>
      </c>
      <c r="Y122" s="24">
        <f t="shared" ca="1" si="74"/>
        <v>6.4959265054965947</v>
      </c>
      <c r="Z122" s="24">
        <f t="shared" ca="1" si="74"/>
        <v>6.7513890456715355</v>
      </c>
      <c r="AA122" s="24">
        <f t="shared" ca="1" si="74"/>
        <v>6.985295715899384</v>
      </c>
      <c r="AB122" s="24">
        <f t="shared" ca="1" si="74"/>
        <v>7.1520565735860613</v>
      </c>
      <c r="AC122" s="24">
        <f t="shared" ca="1" si="74"/>
        <v>7.3866697690153238</v>
      </c>
      <c r="AD122" s="24">
        <f t="shared" ca="1" si="74"/>
        <v>7.6152816221132174</v>
      </c>
      <c r="AE122" s="24">
        <f t="shared" ca="1" si="74"/>
        <v>7.8444129632305861</v>
      </c>
      <c r="AF122" s="24">
        <f t="shared" ca="1" si="74"/>
        <v>8.0485793248672373</v>
      </c>
      <c r="AG122" s="24">
        <f t="shared" ca="1" si="74"/>
        <v>8.24972182823978</v>
      </c>
      <c r="AH122" s="24">
        <f t="shared" ca="1" si="74"/>
        <v>8.476757911536362</v>
      </c>
      <c r="AI122" s="24">
        <f t="shared" ca="1" si="74"/>
        <v>8.7031869494030492</v>
      </c>
      <c r="AJ122" s="24">
        <f t="shared" ca="1" si="74"/>
        <v>8.9152551990597839</v>
      </c>
      <c r="AK122" s="24">
        <f t="shared" ca="1" si="74"/>
        <v>9.1268800054732129</v>
      </c>
      <c r="AL122" s="24">
        <f t="shared" ca="1" si="74"/>
        <v>9.3437882588362555</v>
      </c>
      <c r="AM122" s="24">
        <f t="shared" ca="1" si="74"/>
        <v>10.49480522607421</v>
      </c>
      <c r="AN122" s="24">
        <f t="shared" ca="1" si="74"/>
        <v>11.510786894773934</v>
      </c>
      <c r="AO122" s="24">
        <f t="shared" ca="1" si="74"/>
        <v>11.510786894773934</v>
      </c>
      <c r="AP122" s="24">
        <f t="shared" ca="1" si="74"/>
        <v>11.510786894773934</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7.2331507185231221</v>
      </c>
      <c r="L123" s="24">
        <f t="shared" si="45"/>
        <v>7.3819993877513435</v>
      </c>
      <c r="M123" s="24">
        <f t="shared" si="45"/>
        <v>7.5308480569795657</v>
      </c>
      <c r="N123" s="24">
        <f t="shared" si="45"/>
        <v>7.6796967262077871</v>
      </c>
      <c r="O123" s="24">
        <f>'[5]TS BYDem'!O34</f>
        <v>7.8285453954360094</v>
      </c>
      <c r="P123" s="24">
        <f ca="1">IF(OR($E$78=1,$E$78=2,$E$78=3), P91,P83)</f>
        <v>8.1179448012939073</v>
      </c>
      <c r="Q123" s="24">
        <f t="shared" ref="Q123:AP123" ca="1" si="75">IF(OR($E$78=1,$E$78=2,$E$78=3), Q91,Q83)</f>
        <v>8.2379928360979573</v>
      </c>
      <c r="R123" s="24">
        <f t="shared" ca="1" si="75"/>
        <v>7.0526785445469491</v>
      </c>
      <c r="S123" s="24">
        <f t="shared" ca="1" si="75"/>
        <v>7.2374045981301922</v>
      </c>
      <c r="T123" s="24">
        <f t="shared" ca="1" si="75"/>
        <v>7.4970062223994436</v>
      </c>
      <c r="U123" s="24">
        <f t="shared" ca="1" si="75"/>
        <v>7.7909709930795437</v>
      </c>
      <c r="V123" s="24">
        <f t="shared" ca="1" si="75"/>
        <v>8.1131872385210517</v>
      </c>
      <c r="W123" s="24">
        <f t="shared" ca="1" si="75"/>
        <v>8.4182508710871939</v>
      </c>
      <c r="X123" s="24">
        <f t="shared" ca="1" si="75"/>
        <v>8.783395113111764</v>
      </c>
      <c r="Y123" s="24">
        <f t="shared" ca="1" si="75"/>
        <v>9.1463771976324608</v>
      </c>
      <c r="Z123" s="24">
        <f t="shared" ca="1" si="75"/>
        <v>9.506072885434385</v>
      </c>
      <c r="AA123" s="24">
        <f t="shared" ca="1" si="75"/>
        <v>9.8354175344441686</v>
      </c>
      <c r="AB123" s="24">
        <f t="shared" ca="1" si="75"/>
        <v>10.070219714689349</v>
      </c>
      <c r="AC123" s="24">
        <f t="shared" ca="1" si="75"/>
        <v>10.400559163438063</v>
      </c>
      <c r="AD123" s="24">
        <f t="shared" ca="1" si="75"/>
        <v>10.722448618085338</v>
      </c>
      <c r="AE123" s="24">
        <f t="shared" ca="1" si="75"/>
        <v>11.045069520875037</v>
      </c>
      <c r="AF123" s="24">
        <f t="shared" ca="1" si="75"/>
        <v>11.332539299515073</v>
      </c>
      <c r="AG123" s="24">
        <f t="shared" ca="1" si="75"/>
        <v>11.615751433267608</v>
      </c>
      <c r="AH123" s="24">
        <f t="shared" ca="1" si="75"/>
        <v>11.93542217670144</v>
      </c>
      <c r="AI123" s="24">
        <f t="shared" ca="1" si="75"/>
        <v>12.254238189640212</v>
      </c>
      <c r="AJ123" s="24">
        <f t="shared" ca="1" si="75"/>
        <v>12.552833963678131</v>
      </c>
      <c r="AK123" s="24">
        <f t="shared" ca="1" si="75"/>
        <v>12.850805361937539</v>
      </c>
      <c r="AL123" s="24">
        <f t="shared" ca="1" si="75"/>
        <v>13.156215945148309</v>
      </c>
      <c r="AM123" s="24">
        <f t="shared" ca="1" si="75"/>
        <v>14.776867800480296</v>
      </c>
      <c r="AN123" s="24">
        <f t="shared" ca="1" si="75"/>
        <v>16.207387613157479</v>
      </c>
      <c r="AO123" s="24">
        <f t="shared" ca="1" si="75"/>
        <v>16.207387613157479</v>
      </c>
      <c r="AP123" s="24">
        <f t="shared" ca="1" si="75"/>
        <v>16.207387613157479</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32.218961379660456</v>
      </c>
      <c r="L124" s="24">
        <f t="shared" si="45"/>
        <v>32.695961284984342</v>
      </c>
      <c r="M124" s="24">
        <f t="shared" si="45"/>
        <v>33.172961190308229</v>
      </c>
      <c r="N124" s="24">
        <f t="shared" si="45"/>
        <v>33.649961095632122</v>
      </c>
      <c r="O124" s="24">
        <f>'[5]TS BYDem'!O35</f>
        <v>34.126961000956008</v>
      </c>
      <c r="P124" s="24">
        <f t="shared" ref="P124:AP124" ca="1" si="76">OFFSET(P$33,$BB124,$J$96)/OFFSET(O$33,$BB124,$J$96)*O124</f>
        <v>35.388539204637389</v>
      </c>
      <c r="Q124" s="24">
        <f t="shared" ca="1" si="76"/>
        <v>35.911864342968663</v>
      </c>
      <c r="R124" s="24">
        <f t="shared" ca="1" si="76"/>
        <v>30.744726316890429</v>
      </c>
      <c r="S124" s="349">
        <f ca="1">S132-S125</f>
        <v>31.711653395032034</v>
      </c>
      <c r="T124" s="349">
        <f t="shared" ref="T124:AN124" ca="1" si="77">T132-T125</f>
        <v>33.016582060783271</v>
      </c>
      <c r="U124" s="349">
        <f t="shared" ca="1" si="77"/>
        <v>34.485209146866559</v>
      </c>
      <c r="V124" s="349">
        <f t="shared" ca="1" si="77"/>
        <v>36.092648583032144</v>
      </c>
      <c r="W124" s="349">
        <f t="shared" ca="1" si="77"/>
        <v>37.637792842954831</v>
      </c>
      <c r="X124" s="349">
        <f t="shared" ca="1" si="77"/>
        <v>39.732347823418209</v>
      </c>
      <c r="Y124" s="349">
        <f t="shared" ca="1" si="77"/>
        <v>41.855421356277539</v>
      </c>
      <c r="Z124" s="349">
        <f t="shared" ca="1" si="77"/>
        <v>44.001468405068103</v>
      </c>
      <c r="AA124" s="349">
        <f t="shared" ca="1" si="77"/>
        <v>46.043270659989204</v>
      </c>
      <c r="AB124" s="349">
        <f t="shared" ca="1" si="77"/>
        <v>47.672158193623467</v>
      </c>
      <c r="AC124" s="349">
        <f t="shared" ca="1" si="77"/>
        <v>49.673629676468515</v>
      </c>
      <c r="AD124" s="349">
        <f t="shared" ca="1" si="77"/>
        <v>51.662189174685643</v>
      </c>
      <c r="AE124" s="349">
        <f t="shared" ca="1" si="77"/>
        <v>53.681393734545672</v>
      </c>
      <c r="AF124" s="349">
        <f t="shared" ca="1" si="77"/>
        <v>55.555428808280006</v>
      </c>
      <c r="AG124" s="349">
        <f t="shared" ca="1" si="77"/>
        <v>57.432605821939468</v>
      </c>
      <c r="AH124" s="349">
        <f t="shared" ca="1" si="77"/>
        <v>59.515416966917918</v>
      </c>
      <c r="AI124" s="349">
        <f t="shared" ca="1" si="77"/>
        <v>61.620833413880192</v>
      </c>
      <c r="AJ124" s="349">
        <f t="shared" ca="1" si="77"/>
        <v>63.650552280233178</v>
      </c>
      <c r="AK124" s="349">
        <f t="shared" ca="1" si="77"/>
        <v>65.70220858786314</v>
      </c>
      <c r="AL124" s="349">
        <f t="shared" ca="1" si="77"/>
        <v>67.817289330470942</v>
      </c>
      <c r="AM124" s="349">
        <f t="shared" ca="1" si="77"/>
        <v>76.948638588243313</v>
      </c>
      <c r="AN124" s="349">
        <f t="shared" ca="1" si="77"/>
        <v>85.250390435073456</v>
      </c>
      <c r="AO124" s="24">
        <f t="shared" ca="1" si="76"/>
        <v>85.250390435073456</v>
      </c>
      <c r="AP124" s="24">
        <f t="shared" ca="1" si="76"/>
        <v>85.250390435073456</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1.8585441241857823</v>
      </c>
      <c r="L125" s="24">
        <f t="shared" si="45"/>
        <v>3.1566484746496895</v>
      </c>
      <c r="M125" s="24">
        <f t="shared" si="45"/>
        <v>4.4547528251135962</v>
      </c>
      <c r="N125" s="24">
        <f t="shared" si="45"/>
        <v>5.7528571755775033</v>
      </c>
      <c r="O125" s="24">
        <f>'[5]TS BYDem'!O36</f>
        <v>7.0509615260414105</v>
      </c>
      <c r="P125" s="24">
        <f t="shared" ref="P125:AP125" ca="1" si="78">OFFSET(P$33,$BB125,$J$96)/OFFSET(O$33,$BB125,$J$96)*O125</f>
        <v>7.3116158332327439</v>
      </c>
      <c r="Q125" s="24">
        <f t="shared" ca="1" si="78"/>
        <v>7.4197398884593655</v>
      </c>
      <c r="R125" s="24">
        <f t="shared" ca="1" si="78"/>
        <v>6.3521589977787523</v>
      </c>
      <c r="S125" s="349">
        <f ca="1">S133*S132</f>
        <v>6.3568856227124781</v>
      </c>
      <c r="T125" s="349">
        <f t="shared" ref="T125:AN125" ca="1" si="79">T133*T132</f>
        <v>6.4174539978641532</v>
      </c>
      <c r="U125" s="349">
        <f t="shared" ca="1" si="79"/>
        <v>6.4950731096746361</v>
      </c>
      <c r="V125" s="349">
        <f t="shared" ca="1" si="79"/>
        <v>6.582481812151217</v>
      </c>
      <c r="W125" s="349">
        <f t="shared" ca="1" si="79"/>
        <v>6.6419634428743821</v>
      </c>
      <c r="X125" s="349">
        <f t="shared" ca="1" si="79"/>
        <v>6.4680566224169169</v>
      </c>
      <c r="Y125" s="349">
        <f t="shared" ca="1" si="79"/>
        <v>6.2542583635817</v>
      </c>
      <c r="Z125" s="349">
        <f t="shared" ca="1" si="79"/>
        <v>6.0002002370547407</v>
      </c>
      <c r="AA125" s="349">
        <f t="shared" ca="1" si="79"/>
        <v>5.6907413175267552</v>
      </c>
      <c r="AB125" s="349">
        <f t="shared" ca="1" si="79"/>
        <v>5.2969064659581635</v>
      </c>
      <c r="AC125" s="349">
        <f t="shared" ca="1" si="79"/>
        <v>5.033010936382273</v>
      </c>
      <c r="AD125" s="349">
        <f t="shared" ca="1" si="79"/>
        <v>4.7375806666742282</v>
      </c>
      <c r="AE125" s="349">
        <f t="shared" ca="1" si="79"/>
        <v>4.4153527314128462</v>
      </c>
      <c r="AF125" s="349">
        <f t="shared" ca="1" si="79"/>
        <v>4.0534003851534752</v>
      </c>
      <c r="AG125" s="349">
        <f t="shared" ca="1" si="79"/>
        <v>3.6659110099110284</v>
      </c>
      <c r="AH125" s="349">
        <f t="shared" ca="1" si="79"/>
        <v>3.2645587365819941</v>
      </c>
      <c r="AI125" s="349">
        <f t="shared" ca="1" si="79"/>
        <v>2.836105303567706</v>
      </c>
      <c r="AJ125" s="349">
        <f t="shared" ca="1" si="79"/>
        <v>2.3769915789298679</v>
      </c>
      <c r="AK125" s="349">
        <f t="shared" ca="1" si="79"/>
        <v>1.8926562144651917</v>
      </c>
      <c r="AL125" s="349">
        <f t="shared" ca="1" si="79"/>
        <v>1.3840263128667538</v>
      </c>
      <c r="AM125" s="349">
        <f t="shared" ca="1" si="79"/>
        <v>0.77725897563882129</v>
      </c>
      <c r="AN125" s="349">
        <f t="shared" ca="1" si="79"/>
        <v>0</v>
      </c>
      <c r="AO125" s="24">
        <f t="shared" ca="1" si="78"/>
        <v>0</v>
      </c>
      <c r="AP125" s="24">
        <f t="shared" ca="1" si="78"/>
        <v>0</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5.3632755096927909</v>
      </c>
      <c r="L126" s="24">
        <f t="shared" si="45"/>
        <v>5.5035015492948061</v>
      </c>
      <c r="M126" s="24">
        <f t="shared" si="45"/>
        <v>5.6437275888968221</v>
      </c>
      <c r="N126" s="24">
        <f t="shared" si="45"/>
        <v>5.7839536284988373</v>
      </c>
      <c r="O126" s="24">
        <f>'[5]TS BYDem'!O37</f>
        <v>5.9241796681008534</v>
      </c>
      <c r="P126" s="24">
        <f t="shared" ref="P126:AP126" ca="1" si="80">OFFSET(P$33,$BB126,$J$96)/OFFSET(O$33,$BB126,$J$96)*O126</f>
        <v>6.1431800046312306</v>
      </c>
      <c r="Q126" s="24">
        <f t="shared" ca="1" si="80"/>
        <v>6.2340252499556339</v>
      </c>
      <c r="R126" s="24">
        <f t="shared" ca="1" si="80"/>
        <v>5.3370495703600813</v>
      </c>
      <c r="S126" s="24">
        <f t="shared" ca="1" si="80"/>
        <v>5.4768393110498854</v>
      </c>
      <c r="T126" s="24">
        <f t="shared" ca="1" si="80"/>
        <v>5.6732904506445356</v>
      </c>
      <c r="U126" s="24">
        <f t="shared" ca="1" si="80"/>
        <v>5.8957455849810199</v>
      </c>
      <c r="V126" s="24">
        <f t="shared" ca="1" si="80"/>
        <v>6.1395797627951048</v>
      </c>
      <c r="W126" s="24">
        <f t="shared" ca="1" si="80"/>
        <v>6.3704338587014719</v>
      </c>
      <c r="X126" s="24">
        <f t="shared" ca="1" si="80"/>
        <v>6.646753402787807</v>
      </c>
      <c r="Y126" s="24">
        <f t="shared" ca="1" si="80"/>
        <v>6.9214367540852306</v>
      </c>
      <c r="Z126" s="24">
        <f t="shared" ca="1" si="80"/>
        <v>7.1936331549162222</v>
      </c>
      <c r="AA126" s="24">
        <f t="shared" ca="1" si="80"/>
        <v>7.442861686515343</v>
      </c>
      <c r="AB126" s="24">
        <f t="shared" ca="1" si="80"/>
        <v>7.6205460751177521</v>
      </c>
      <c r="AC126" s="24">
        <f t="shared" ca="1" si="80"/>
        <v>7.8705274122624127</v>
      </c>
      <c r="AD126" s="24">
        <f t="shared" ca="1" si="80"/>
        <v>8.1141142941509923</v>
      </c>
      <c r="AE126" s="24">
        <f t="shared" ca="1" si="80"/>
        <v>8.3582546926885453</v>
      </c>
      <c r="AF126" s="24">
        <f t="shared" ca="1" si="80"/>
        <v>8.5757948015835641</v>
      </c>
      <c r="AG126" s="24">
        <f t="shared" ca="1" si="80"/>
        <v>8.7901129769005735</v>
      </c>
      <c r="AH126" s="24">
        <f t="shared" ca="1" si="80"/>
        <v>9.0320208695010891</v>
      </c>
      <c r="AI126" s="24">
        <f t="shared" ca="1" si="80"/>
        <v>9.2732819526670589</v>
      </c>
      <c r="AJ126" s="24">
        <f t="shared" ca="1" si="80"/>
        <v>9.4992415561672896</v>
      </c>
      <c r="AK126" s="24">
        <f t="shared" ca="1" si="80"/>
        <v>9.724728669044362</v>
      </c>
      <c r="AL126" s="24">
        <f t="shared" ca="1" si="80"/>
        <v>9.9558453166574523</v>
      </c>
      <c r="AM126" s="24">
        <f t="shared" ca="1" si="80"/>
        <v>11.182258690465698</v>
      </c>
      <c r="AN126" s="24">
        <f t="shared" ca="1" si="80"/>
        <v>12.264791391115077</v>
      </c>
      <c r="AO126" s="24">
        <f t="shared" ca="1" si="80"/>
        <v>12.264791391115077</v>
      </c>
      <c r="AP126" s="24">
        <f t="shared" ca="1" si="80"/>
        <v>12.264791391115077</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12.004282116591277</v>
      </c>
      <c r="L127" s="24">
        <f t="shared" si="45"/>
        <v>12.3181412380242</v>
      </c>
      <c r="M127" s="24">
        <f t="shared" si="45"/>
        <v>12.632000359457125</v>
      </c>
      <c r="N127" s="24">
        <f t="shared" si="45"/>
        <v>12.945859480890048</v>
      </c>
      <c r="O127" s="24">
        <f>'[5]TS BYDem'!O38</f>
        <v>13.259718602322971</v>
      </c>
      <c r="P127" s="24">
        <f ca="1">IF(OR($E$78=1,$E$78=2,$E$78=3), P93,P85)</f>
        <v>13.749893276099831</v>
      </c>
      <c r="Q127" s="24">
        <f t="shared" ref="Q127:AP127" ca="1" si="81">IF(OR($E$78=1,$E$78=2,$E$78=3), Q93,Q85)</f>
        <v>13.953226472735771</v>
      </c>
      <c r="R127" s="24">
        <f t="shared" ca="1" si="81"/>
        <v>11.945582246716331</v>
      </c>
      <c r="S127" s="24">
        <f t="shared" ca="1" si="81"/>
        <v>12.258464827745934</v>
      </c>
      <c r="T127" s="24">
        <f t="shared" ca="1" si="81"/>
        <v>12.698169052814752</v>
      </c>
      <c r="U127" s="24">
        <f t="shared" ca="1" si="81"/>
        <v>13.19607638314549</v>
      </c>
      <c r="V127" s="24">
        <f t="shared" ca="1" si="81"/>
        <v>13.741835081324881</v>
      </c>
      <c r="W127" s="24">
        <f t="shared" ca="1" si="81"/>
        <v>14.258541278875674</v>
      </c>
      <c r="X127" s="24">
        <f t="shared" ca="1" si="81"/>
        <v>14.877009928406276</v>
      </c>
      <c r="Y127" s="24">
        <f t="shared" ca="1" si="81"/>
        <v>15.491816390566541</v>
      </c>
      <c r="Z127" s="24">
        <f t="shared" ca="1" si="81"/>
        <v>16.101056467976463</v>
      </c>
      <c r="AA127" s="24">
        <f t="shared" ca="1" si="81"/>
        <v>16.658889008820704</v>
      </c>
      <c r="AB127" s="24">
        <f t="shared" ca="1" si="81"/>
        <v>17.056588795945668</v>
      </c>
      <c r="AC127" s="24">
        <f t="shared" ca="1" si="81"/>
        <v>17.616106294076044</v>
      </c>
      <c r="AD127" s="24">
        <f t="shared" ca="1" si="81"/>
        <v>18.161311485345212</v>
      </c>
      <c r="AE127" s="24">
        <f t="shared" ca="1" si="81"/>
        <v>18.707755578102567</v>
      </c>
      <c r="AF127" s="24">
        <f t="shared" ca="1" si="81"/>
        <v>19.19466191624058</v>
      </c>
      <c r="AG127" s="24">
        <f t="shared" ca="1" si="81"/>
        <v>19.674356803174671</v>
      </c>
      <c r="AH127" s="24">
        <f t="shared" ca="1" si="81"/>
        <v>20.215804018362203</v>
      </c>
      <c r="AI127" s="24">
        <f t="shared" ca="1" si="81"/>
        <v>20.755803520689575</v>
      </c>
      <c r="AJ127" s="24">
        <f t="shared" ca="1" si="81"/>
        <v>21.261554683848679</v>
      </c>
      <c r="AK127" s="24">
        <f t="shared" ca="1" si="81"/>
        <v>21.766248300975032</v>
      </c>
      <c r="AL127" s="24">
        <f t="shared" ca="1" si="81"/>
        <v>22.283542151491257</v>
      </c>
      <c r="AM127" s="24">
        <f t="shared" ca="1" si="81"/>
        <v>25.028546040280478</v>
      </c>
      <c r="AN127" s="24">
        <f t="shared" ca="1" si="81"/>
        <v>27.45151087129565</v>
      </c>
      <c r="AO127" s="24">
        <f t="shared" ca="1" si="81"/>
        <v>27.45151087129565</v>
      </c>
      <c r="AP127" s="24">
        <f t="shared" ca="1" si="81"/>
        <v>27.45151087129565</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2">OFFSET(P$33,$BB128,$J$96)/OFFSET(O$33,$BB128,$J$96)*O128</f>
        <v>#N/A</v>
      </c>
      <c r="Q128" s="24" t="e">
        <f t="shared" ca="1" si="82"/>
        <v>#N/A</v>
      </c>
      <c r="R128" s="24" t="e">
        <f t="shared" ca="1" si="82"/>
        <v>#N/A</v>
      </c>
      <c r="S128" s="24" t="e">
        <f t="shared" ca="1" si="82"/>
        <v>#N/A</v>
      </c>
      <c r="T128" s="24" t="e">
        <f t="shared" ca="1" si="82"/>
        <v>#N/A</v>
      </c>
      <c r="U128" s="24" t="e">
        <f t="shared" ca="1" si="82"/>
        <v>#N/A</v>
      </c>
      <c r="V128" s="24" t="e">
        <f t="shared" ca="1" si="82"/>
        <v>#N/A</v>
      </c>
      <c r="W128" s="24" t="e">
        <f t="shared" ca="1" si="82"/>
        <v>#N/A</v>
      </c>
      <c r="X128" s="24" t="e">
        <f t="shared" ca="1" si="82"/>
        <v>#N/A</v>
      </c>
      <c r="Y128" s="24" t="e">
        <f t="shared" ca="1" si="82"/>
        <v>#N/A</v>
      </c>
      <c r="Z128" s="24" t="e">
        <f t="shared" ca="1" si="82"/>
        <v>#N/A</v>
      </c>
      <c r="AA128" s="24" t="e">
        <f t="shared" ca="1" si="82"/>
        <v>#N/A</v>
      </c>
      <c r="AB128" s="24" t="e">
        <f t="shared" ca="1" si="82"/>
        <v>#N/A</v>
      </c>
      <c r="AC128" s="24" t="e">
        <f t="shared" ca="1" si="82"/>
        <v>#N/A</v>
      </c>
      <c r="AD128" s="24" t="e">
        <f t="shared" ca="1" si="82"/>
        <v>#N/A</v>
      </c>
      <c r="AE128" s="24" t="e">
        <f t="shared" ca="1" si="82"/>
        <v>#N/A</v>
      </c>
      <c r="AF128" s="24" t="e">
        <f t="shared" ca="1" si="82"/>
        <v>#N/A</v>
      </c>
      <c r="AG128" s="24" t="e">
        <f t="shared" ca="1" si="82"/>
        <v>#N/A</v>
      </c>
      <c r="AH128" s="24" t="e">
        <f t="shared" ca="1" si="82"/>
        <v>#N/A</v>
      </c>
      <c r="AI128" s="24" t="e">
        <f t="shared" ca="1" si="82"/>
        <v>#N/A</v>
      </c>
      <c r="AJ128" s="24" t="e">
        <f t="shared" ca="1" si="82"/>
        <v>#N/A</v>
      </c>
      <c r="AK128" s="24" t="e">
        <f t="shared" ca="1" si="82"/>
        <v>#N/A</v>
      </c>
      <c r="AL128" s="24" t="e">
        <f t="shared" ca="1" si="82"/>
        <v>#N/A</v>
      </c>
      <c r="AM128" s="24" t="e">
        <f t="shared" ca="1" si="82"/>
        <v>#N/A</v>
      </c>
      <c r="AN128" s="24" t="e">
        <f t="shared" ca="1" si="82"/>
        <v>#N/A</v>
      </c>
      <c r="AO128" s="24" t="e">
        <f t="shared" ca="1" si="82"/>
        <v>#N/A</v>
      </c>
      <c r="AP128" s="24" t="e">
        <f t="shared" ca="1" si="82"/>
        <v>#N/A</v>
      </c>
      <c r="AQ128" s="186"/>
      <c r="AR128" s="186"/>
      <c r="AS128" s="186"/>
      <c r="AT128" s="186"/>
      <c r="AU128" s="186"/>
      <c r="AV128" s="186"/>
      <c r="BB128" s="313" t="e">
        <f t="shared" si="62"/>
        <v>#N/A</v>
      </c>
    </row>
    <row r="129" spans="1:48">
      <c r="A129" s="22" t="s">
        <v>16</v>
      </c>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t="s">
        <v>16</v>
      </c>
      <c r="B130" s="22"/>
      <c r="C130" s="22" t="s">
        <v>692</v>
      </c>
      <c r="D130" s="22" t="s">
        <v>521</v>
      </c>
      <c r="E130" s="111"/>
      <c r="F130" s="111"/>
      <c r="G130" s="111"/>
      <c r="H130" s="111"/>
      <c r="I130" s="111"/>
      <c r="J130" s="186"/>
      <c r="K130" s="24"/>
      <c r="L130" s="24"/>
      <c r="M130" s="24"/>
      <c r="N130" s="24"/>
      <c r="O130" s="24"/>
      <c r="P130" s="24"/>
      <c r="Q130" s="24"/>
      <c r="R130" s="24">
        <f ca="1">R124</f>
        <v>30.744726316890429</v>
      </c>
      <c r="S130" s="24">
        <f ca="1">OFFSET(S$33,$BB124,$J$96)/OFFSET(R$33,$BB124,$J$96)*R130</f>
        <v>31.550002202519337</v>
      </c>
      <c r="T130" s="24">
        <f t="shared" ref="T130:AN130" ca="1" si="83">OFFSET(T$33,$BB124,$J$96)/OFFSET(S$33,$BB124,$J$96)*S130</f>
        <v>32.68168300140524</v>
      </c>
      <c r="U130" s="24">
        <f t="shared" ca="1" si="83"/>
        <v>33.96316299007637</v>
      </c>
      <c r="V130" s="24">
        <f t="shared" ca="1" si="83"/>
        <v>35.367799571537283</v>
      </c>
      <c r="W130" s="24">
        <f t="shared" ca="1" si="83"/>
        <v>36.697662804809738</v>
      </c>
      <c r="X130" s="24">
        <f t="shared" ca="1" si="83"/>
        <v>38.28943530887684</v>
      </c>
      <c r="Y130" s="24">
        <f t="shared" ca="1" si="83"/>
        <v>39.871782324416323</v>
      </c>
      <c r="Z130" s="24">
        <f t="shared" ca="1" si="83"/>
        <v>41.43980295785159</v>
      </c>
      <c r="AA130" s="24">
        <f t="shared" ca="1" si="83"/>
        <v>42.875514373561465</v>
      </c>
      <c r="AB130" s="24">
        <f t="shared" ca="1" si="83"/>
        <v>43.899087009780487</v>
      </c>
      <c r="AC130" s="24">
        <f t="shared" ca="1" si="83"/>
        <v>45.339135053839478</v>
      </c>
      <c r="AD130" s="24">
        <f t="shared" ca="1" si="83"/>
        <v>46.742347056898282</v>
      </c>
      <c r="AE130" s="24">
        <f t="shared" ca="1" si="83"/>
        <v>48.148747660261471</v>
      </c>
      <c r="AF130" s="24">
        <f t="shared" ca="1" si="83"/>
        <v>49.401914044187833</v>
      </c>
      <c r="AG130" s="24">
        <f t="shared" ca="1" si="83"/>
        <v>50.636520085969877</v>
      </c>
      <c r="AH130" s="24">
        <f t="shared" ca="1" si="83"/>
        <v>52.030060066037329</v>
      </c>
      <c r="AI130" s="24">
        <f t="shared" ca="1" si="83"/>
        <v>53.419874021307344</v>
      </c>
      <c r="AJ130" s="24">
        <f t="shared" ca="1" si="83"/>
        <v>54.721541932894489</v>
      </c>
      <c r="AK130" s="24">
        <f t="shared" ca="1" si="83"/>
        <v>56.020488004501551</v>
      </c>
      <c r="AL130" s="24">
        <f t="shared" ca="1" si="83"/>
        <v>57.351863698968309</v>
      </c>
      <c r="AM130" s="24">
        <f t="shared" ca="1" si="83"/>
        <v>64.416767824744454</v>
      </c>
      <c r="AN130" s="24">
        <f t="shared" ca="1" si="83"/>
        <v>70.652829748430875</v>
      </c>
      <c r="AO130" s="24"/>
      <c r="AP130" s="24"/>
      <c r="AQ130" s="186"/>
      <c r="AR130" s="186"/>
      <c r="AS130" s="186"/>
      <c r="AT130" s="186"/>
      <c r="AU130" s="186"/>
      <c r="AV130" s="186"/>
    </row>
    <row r="131" spans="1:48">
      <c r="A131" s="22" t="s">
        <v>16</v>
      </c>
      <c r="B131" s="22"/>
      <c r="C131" s="22"/>
      <c r="D131" s="22" t="s">
        <v>691</v>
      </c>
      <c r="E131" s="111"/>
      <c r="F131" s="111"/>
      <c r="G131" s="111"/>
      <c r="H131" s="111"/>
      <c r="I131" s="111"/>
      <c r="J131" s="186"/>
      <c r="K131" s="24"/>
      <c r="L131" s="24"/>
      <c r="M131" s="24"/>
      <c r="N131" s="24"/>
      <c r="O131" s="24"/>
      <c r="P131" s="24"/>
      <c r="Q131" s="24"/>
      <c r="R131" s="24">
        <f ca="1">R125</f>
        <v>6.3521589977787523</v>
      </c>
      <c r="S131" s="24">
        <f ca="1">OFFSET(S$33,$BB125,$J$96)/OFFSET(R$33,$BB125,$J$96)*R131</f>
        <v>6.5185368152251781</v>
      </c>
      <c r="T131" s="24">
        <f t="shared" ref="T131:AN131" ca="1" si="84">OFFSET(T$33,$BB125,$J$96)/OFFSET(S$33,$BB125,$J$96)*S131</f>
        <v>6.7523530572421793</v>
      </c>
      <c r="U131" s="24">
        <f t="shared" ca="1" si="84"/>
        <v>7.0171192664648228</v>
      </c>
      <c r="V131" s="24">
        <f t="shared" ca="1" si="84"/>
        <v>7.3073308236460726</v>
      </c>
      <c r="W131" s="24">
        <f t="shared" ca="1" si="84"/>
        <v>7.5820934810194744</v>
      </c>
      <c r="X131" s="24">
        <f t="shared" ca="1" si="84"/>
        <v>7.9109691369582888</v>
      </c>
      <c r="Y131" s="24">
        <f t="shared" ca="1" si="84"/>
        <v>8.237897395442916</v>
      </c>
      <c r="Z131" s="24">
        <f t="shared" ca="1" si="84"/>
        <v>8.5618656842712539</v>
      </c>
      <c r="AA131" s="24">
        <f t="shared" ca="1" si="84"/>
        <v>8.8584976039544969</v>
      </c>
      <c r="AB131" s="24">
        <f t="shared" ca="1" si="84"/>
        <v>9.0699776498011495</v>
      </c>
      <c r="AC131" s="24">
        <f t="shared" ca="1" si="84"/>
        <v>9.3675055590113097</v>
      </c>
      <c r="AD131" s="24">
        <f t="shared" ca="1" si="84"/>
        <v>9.6574227844615912</v>
      </c>
      <c r="AE131" s="24">
        <f t="shared" ca="1" si="84"/>
        <v>9.9479988056970434</v>
      </c>
      <c r="AF131" s="24">
        <f t="shared" ca="1" si="84"/>
        <v>10.206915149245644</v>
      </c>
      <c r="AG131" s="24">
        <f t="shared" ca="1" si="84"/>
        <v>10.46199674588062</v>
      </c>
      <c r="AH131" s="24">
        <f t="shared" ca="1" si="84"/>
        <v>10.749915637462582</v>
      </c>
      <c r="AI131" s="24">
        <f t="shared" ca="1" si="84"/>
        <v>11.037064696140552</v>
      </c>
      <c r="AJ131" s="24">
        <f t="shared" ca="1" si="84"/>
        <v>11.306001926268559</v>
      </c>
      <c r="AK131" s="24">
        <f t="shared" ca="1" si="84"/>
        <v>11.574376797826782</v>
      </c>
      <c r="AL131" s="24">
        <f t="shared" ca="1" si="84"/>
        <v>11.849451944369388</v>
      </c>
      <c r="AM131" s="24">
        <f t="shared" ca="1" si="84"/>
        <v>13.309129739137676</v>
      </c>
      <c r="AN131" s="24">
        <f t="shared" ca="1" si="84"/>
        <v>14.597560686642581</v>
      </c>
      <c r="AO131" s="24"/>
      <c r="AP131" s="24"/>
      <c r="AQ131" s="186"/>
      <c r="AR131" s="186"/>
      <c r="AS131" s="186"/>
      <c r="AT131" s="186"/>
      <c r="AU131" s="186"/>
      <c r="AV131" s="186"/>
    </row>
    <row r="132" spans="1:48">
      <c r="A132" s="22" t="s">
        <v>16</v>
      </c>
      <c r="B132" s="22"/>
      <c r="C132" s="22" t="s">
        <v>5</v>
      </c>
      <c r="D132" s="22"/>
      <c r="E132" s="111"/>
      <c r="F132" s="111"/>
      <c r="G132" s="111"/>
      <c r="H132" s="111"/>
      <c r="I132" s="111"/>
      <c r="J132" s="186"/>
      <c r="K132" s="24"/>
      <c r="L132" s="24"/>
      <c r="M132" s="24"/>
      <c r="N132" s="24"/>
      <c r="O132" s="24"/>
      <c r="P132" s="24"/>
      <c r="Q132" s="24"/>
      <c r="R132" s="24">
        <f ca="1">R130+R131</f>
        <v>37.09688531466918</v>
      </c>
      <c r="S132" s="24">
        <f t="shared" ref="S132:AN132" ca="1" si="85">S130+S131</f>
        <v>38.068539017744513</v>
      </c>
      <c r="T132" s="24">
        <f t="shared" ca="1" si="85"/>
        <v>39.434036058647422</v>
      </c>
      <c r="U132" s="24">
        <f t="shared" ca="1" si="85"/>
        <v>40.980282256541194</v>
      </c>
      <c r="V132" s="24">
        <f t="shared" ca="1" si="85"/>
        <v>42.675130395183359</v>
      </c>
      <c r="W132" s="24">
        <f t="shared" ca="1" si="85"/>
        <v>44.279756285829215</v>
      </c>
      <c r="X132" s="24">
        <f t="shared" ca="1" si="85"/>
        <v>46.200404445835126</v>
      </c>
      <c r="Y132" s="24">
        <f t="shared" ca="1" si="85"/>
        <v>48.109679719859237</v>
      </c>
      <c r="Z132" s="24">
        <f t="shared" ca="1" si="85"/>
        <v>50.001668642122844</v>
      </c>
      <c r="AA132" s="24">
        <f t="shared" ca="1" si="85"/>
        <v>51.734011977515962</v>
      </c>
      <c r="AB132" s="24">
        <f t="shared" ca="1" si="85"/>
        <v>52.969064659581633</v>
      </c>
      <c r="AC132" s="24">
        <f t="shared" ca="1" si="85"/>
        <v>54.706640612850791</v>
      </c>
      <c r="AD132" s="24">
        <f t="shared" ca="1" si="85"/>
        <v>56.39976984135987</v>
      </c>
      <c r="AE132" s="24">
        <f t="shared" ca="1" si="85"/>
        <v>58.096746465958518</v>
      </c>
      <c r="AF132" s="24">
        <f t="shared" ca="1" si="85"/>
        <v>59.608829193433479</v>
      </c>
      <c r="AG132" s="24">
        <f t="shared" ca="1" si="85"/>
        <v>61.098516831850496</v>
      </c>
      <c r="AH132" s="24">
        <f t="shared" ca="1" si="85"/>
        <v>62.779975703499915</v>
      </c>
      <c r="AI132" s="24">
        <f t="shared" ca="1" si="85"/>
        <v>64.456938717447898</v>
      </c>
      <c r="AJ132" s="24">
        <f t="shared" ca="1" si="85"/>
        <v>66.027543859163046</v>
      </c>
      <c r="AK132" s="24">
        <f t="shared" ca="1" si="85"/>
        <v>67.594864802328331</v>
      </c>
      <c r="AL132" s="24">
        <f t="shared" ca="1" si="85"/>
        <v>69.201315643337693</v>
      </c>
      <c r="AM132" s="24">
        <f t="shared" ca="1" si="85"/>
        <v>77.725897563882128</v>
      </c>
      <c r="AN132" s="24">
        <f t="shared" ca="1" si="85"/>
        <v>85.250390435073456</v>
      </c>
      <c r="AO132" s="24"/>
      <c r="AP132" s="24"/>
      <c r="AQ132" s="186"/>
      <c r="AR132" s="186"/>
      <c r="AS132" s="186"/>
      <c r="AT132" s="186"/>
      <c r="AU132" s="186"/>
      <c r="AV132" s="186"/>
    </row>
    <row r="133" spans="1:48">
      <c r="A133" s="22" t="s">
        <v>16</v>
      </c>
      <c r="B133" s="22"/>
      <c r="C133" s="22" t="s">
        <v>693</v>
      </c>
      <c r="D133" s="22"/>
      <c r="E133" s="111"/>
      <c r="F133" s="111"/>
      <c r="G133" s="111"/>
      <c r="H133" s="111"/>
      <c r="I133" s="111"/>
      <c r="J133" s="186"/>
      <c r="K133" s="24"/>
      <c r="L133" s="24"/>
      <c r="M133" s="24"/>
      <c r="N133" s="24"/>
      <c r="O133" s="24"/>
      <c r="P133" s="24"/>
      <c r="Q133" s="24"/>
      <c r="R133" s="109">
        <f ca="1">R131/R132</f>
        <v>0.17123159920024136</v>
      </c>
      <c r="S133" s="109">
        <f ca="1">($W$133-$R$133)/5+R133</f>
        <v>0.16698527936019308</v>
      </c>
      <c r="T133" s="109">
        <f t="shared" ref="T133:V133" ca="1" si="86">($W$133-$R$133)/5+S133</f>
        <v>0.1627389595201448</v>
      </c>
      <c r="U133" s="109">
        <f t="shared" ca="1" si="86"/>
        <v>0.15849263968009653</v>
      </c>
      <c r="V133" s="109">
        <f t="shared" ca="1" si="86"/>
        <v>0.15424631984004825</v>
      </c>
      <c r="W133" s="350">
        <v>0.15</v>
      </c>
      <c r="X133" s="190">
        <f>($AB$133-$W$133)/5+W133</f>
        <v>0.13999999999999999</v>
      </c>
      <c r="Y133" s="190">
        <f t="shared" ref="Y133:AA133" si="87">($AB$133-$W$133)/5+X133</f>
        <v>0.12999999999999998</v>
      </c>
      <c r="Z133" s="190">
        <f t="shared" si="87"/>
        <v>0.11999999999999998</v>
      </c>
      <c r="AA133" s="190">
        <f t="shared" si="87"/>
        <v>0.10999999999999999</v>
      </c>
      <c r="AB133" s="350">
        <v>0.1</v>
      </c>
      <c r="AC133" s="109">
        <f>($AL$133-$AB$133)/10+AB133</f>
        <v>9.1999999999999998E-2</v>
      </c>
      <c r="AD133" s="109">
        <f t="shared" ref="AD133:AK133" si="88">($AL$133-$AB$133)/10+AC133</f>
        <v>8.3999999999999991E-2</v>
      </c>
      <c r="AE133" s="109">
        <f t="shared" si="88"/>
        <v>7.5999999999999984E-2</v>
      </c>
      <c r="AF133" s="109">
        <f t="shared" si="88"/>
        <v>6.7999999999999977E-2</v>
      </c>
      <c r="AG133" s="109">
        <f t="shared" si="88"/>
        <v>5.9999999999999977E-2</v>
      </c>
      <c r="AH133" s="109">
        <f t="shared" si="88"/>
        <v>5.1999999999999977E-2</v>
      </c>
      <c r="AI133" s="109">
        <f t="shared" si="88"/>
        <v>4.3999999999999977E-2</v>
      </c>
      <c r="AJ133" s="109">
        <f t="shared" si="88"/>
        <v>3.5999999999999976E-2</v>
      </c>
      <c r="AK133" s="109">
        <f t="shared" si="88"/>
        <v>2.7999999999999976E-2</v>
      </c>
      <c r="AL133" s="350">
        <v>0.02</v>
      </c>
      <c r="AM133" s="350">
        <v>0.01</v>
      </c>
      <c r="AN133" s="350">
        <v>0</v>
      </c>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A221"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51" t="s">
        <v>296</v>
      </c>
      <c r="C2" s="351"/>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1970.7408635447755</v>
      </c>
      <c r="T10" s="186" cm="1">
        <f t="array" ref="T10">INDEX(Drivers!$C$7:$AG$22,$E$10,T3)</f>
        <v>2016.0771684341241</v>
      </c>
      <c r="U10" s="186" cm="1">
        <f t="array" ref="U10">INDEX(Drivers!$C$7:$AG$22,$E$10,U3)</f>
        <v>2065.4042130665671</v>
      </c>
      <c r="V10" s="186" cm="1">
        <f t="array" ref="V10">INDEX(Drivers!$C$7:$AG$22,$E$10,V3)</f>
        <v>2118.5150626172972</v>
      </c>
      <c r="W10" s="186" cm="1">
        <f t="array" ref="W10">INDEX(Drivers!$C$7:$AG$22,$E$10,W3)</f>
        <v>2172.0568782717742</v>
      </c>
      <c r="X10" s="186" cm="1">
        <f t="array" ref="X10">INDEX(Drivers!$C$7:$AG$22,$E$10,X3)</f>
        <v>2231.5020739293468</v>
      </c>
      <c r="Y10" s="186" cm="1">
        <f t="array" ref="Y10">INDEX(Drivers!$C$7:$AG$22,$E$10,Y3)</f>
        <v>2292.7690980654993</v>
      </c>
      <c r="Z10" s="186" cm="1">
        <f t="array" ref="Z10">INDEX(Drivers!$C$7:$AG$22,$E$10,Z3)</f>
        <v>2358.2377885147248</v>
      </c>
      <c r="AA10" s="186" cm="1">
        <f t="array" ref="AA10">INDEX(Drivers!$C$7:$AG$22,$E$10,AA3)</f>
        <v>2425.5863981499592</v>
      </c>
      <c r="AB10" s="186" cm="1">
        <f t="array" ref="AB10">INDEX(Drivers!$C$7:$AG$22,$E$10,AB3)</f>
        <v>2485.4888082606526</v>
      </c>
      <c r="AC10" s="186" cm="1">
        <f t="array" ref="AC10">INDEX(Drivers!$C$7:$AG$22,$E$10,AC3)</f>
        <v>2556.5297526178038</v>
      </c>
      <c r="AD10" s="186" cm="1">
        <f t="array" ref="AD10">INDEX(Drivers!$C$7:$AG$22,$E$10,AD3)</f>
        <v>2629.6045354150306</v>
      </c>
      <c r="AE10" s="186" cm="1">
        <f t="array" ref="AE10">INDEX(Drivers!$C$7:$AG$22,$E$10,AE3)</f>
        <v>2704.8656031316436</v>
      </c>
      <c r="AF10" s="186" cm="1">
        <f t="array" ref="AF10">INDEX(Drivers!$C$7:$AG$22,$E$10,AF3)</f>
        <v>2778.0912171382747</v>
      </c>
      <c r="AG10" s="186" cm="1">
        <f t="array" ref="AG10">INDEX(Drivers!$C$7:$AG$22,$E$10,AG3)</f>
        <v>2855.4804064105374</v>
      </c>
      <c r="AH10" s="186" cm="1">
        <f t="array" ref="AH10">INDEX(Drivers!$C$7:$AG$22,$E$10,AH3)</f>
        <v>2935.4002728689229</v>
      </c>
      <c r="AI10" s="186" cm="1">
        <f t="array" ref="AI10">INDEX(Drivers!$C$7:$AG$22,$E$10,AI3)</f>
        <v>3018.4445874573839</v>
      </c>
      <c r="AJ10" s="186" cm="1">
        <f t="array" ref="AJ10">INDEX(Drivers!$C$7:$AG$22,$E$10,AJ3)</f>
        <v>3101.0921063944338</v>
      </c>
      <c r="AK10" s="186" cm="1">
        <f t="array" ref="AK10">INDEX(Drivers!$C$7:$AG$22,$E$10,AK3)</f>
        <v>3186.5950536675605</v>
      </c>
      <c r="AL10" s="186" cm="1">
        <f t="array" ref="AL10">INDEX(Drivers!$C$7:$AG$22,$E$10,AL3)</f>
        <v>3277.1201456102917</v>
      </c>
      <c r="AM10" s="186">
        <f>(AQ10-AL10)/5+AL10</f>
        <v>3380.4383088044679</v>
      </c>
      <c r="AN10" s="186">
        <f>(AQ10-AL10)/5+AM10</f>
        <v>3483.756471998644</v>
      </c>
      <c r="AO10" s="186">
        <f>(AQ10-AL10)/5+AN10</f>
        <v>3587.0746351928201</v>
      </c>
      <c r="AP10" s="186">
        <f>(AQ10-AL10)/5+AO10</f>
        <v>3690.3927983869962</v>
      </c>
      <c r="AQ10" s="186" cm="1">
        <f t="array" ref="AQ10">INDEX(Drivers!$C$7:$AG$22,$E$10,AQ3)</f>
        <v>3793.7109615811719</v>
      </c>
      <c r="AR10" s="186">
        <f>(AV10-AQ10)/5+AQ10</f>
        <v>3910.9704427344964</v>
      </c>
      <c r="AS10" s="186">
        <f>(AV10-AQ10)/5+AR10</f>
        <v>4028.2299238878209</v>
      </c>
      <c r="AT10" s="186">
        <f>(AV10-AQ10)/5+AS10</f>
        <v>4145.4894050411449</v>
      </c>
      <c r="AU10" s="186">
        <f>(AV10-AQ10)/5+AT10</f>
        <v>4262.7488861944694</v>
      </c>
      <c r="AV10" s="186" cm="1">
        <f t="array" ref="AV10">INDEX(Drivers!$C$7:$AG$22,$E$10,AV3)</f>
        <v>4380.0083673477939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52" t="s">
        <v>228</v>
      </c>
      <c r="C13" s="353"/>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1.0223111334230635</v>
      </c>
      <c r="T14" s="87">
        <f t="shared" si="5"/>
        <v>1.0230047012917782</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142.44769963161394</v>
      </c>
      <c r="T23" s="337">
        <f t="shared" si="7"/>
        <v>143.89999012813689</v>
      </c>
      <c r="U23" s="219">
        <f t="shared" si="7"/>
        <v>145.4603334462314</v>
      </c>
      <c r="V23" s="219">
        <f t="shared" si="7"/>
        <v>147.11802691082636</v>
      </c>
      <c r="W23" s="219">
        <f t="shared" si="7"/>
        <v>148.76584356033999</v>
      </c>
      <c r="X23" s="219">
        <f t="shared" si="7"/>
        <v>150.57023290193962</v>
      </c>
      <c r="Y23" s="219">
        <f t="shared" si="7"/>
        <v>152.40233668020213</v>
      </c>
      <c r="Z23" s="219">
        <f t="shared" si="7"/>
        <v>154.33095557281581</v>
      </c>
      <c r="AA23" s="219">
        <f t="shared" si="7"/>
        <v>156.28428522174147</v>
      </c>
      <c r="AB23" s="219">
        <f t="shared" si="7"/>
        <v>157.99479009190122</v>
      </c>
      <c r="AC23" s="219">
        <f t="shared" si="7"/>
        <v>159.99613129666193</v>
      </c>
      <c r="AD23" s="219">
        <f t="shared" si="7"/>
        <v>162.02291601002446</v>
      </c>
      <c r="AE23" s="219">
        <f t="shared" si="7"/>
        <v>164.07803908712586</v>
      </c>
      <c r="AF23" s="219">
        <f t="shared" si="7"/>
        <v>166.04660175411703</v>
      </c>
      <c r="AG23" s="219">
        <f t="shared" si="7"/>
        <v>168.0965610802873</v>
      </c>
      <c r="AH23" s="219">
        <f t="shared" si="7"/>
        <v>170.18160808713486</v>
      </c>
      <c r="AI23" s="219">
        <f t="shared" si="7"/>
        <v>172.31532428682718</v>
      </c>
      <c r="AJ23" s="219">
        <f t="shared" si="7"/>
        <v>174.40631436251124</v>
      </c>
      <c r="AK23" s="219">
        <f t="shared" si="7"/>
        <v>176.53744503960402</v>
      </c>
      <c r="AL23" s="219">
        <f t="shared" si="7"/>
        <v>178.7600403339078</v>
      </c>
      <c r="AM23" s="219">
        <f t="shared" si="7"/>
        <v>181.2577169825332</v>
      </c>
      <c r="AN23" s="219">
        <f t="shared" si="7"/>
        <v>183.71288729583836</v>
      </c>
      <c r="AO23" s="219">
        <f t="shared" si="7"/>
        <v>186.12751382315912</v>
      </c>
      <c r="AP23" s="98">
        <f t="shared" ref="AP23:AU23" si="8">(1+$B$20*(AP10/AO10-1))*AO23</f>
        <v>188.50341458423969</v>
      </c>
      <c r="AQ23" s="98">
        <f t="shared" si="8"/>
        <v>190.84227746128008</v>
      </c>
      <c r="AR23" s="98">
        <f t="shared" si="8"/>
        <v>193.45648327501172</v>
      </c>
      <c r="AS23" s="98">
        <f t="shared" si="8"/>
        <v>196.02704584727169</v>
      </c>
      <c r="AT23" s="98">
        <f t="shared" si="8"/>
        <v>198.55594300709006</v>
      </c>
      <c r="AU23" s="98">
        <f t="shared" si="8"/>
        <v>201.04500954239904</v>
      </c>
      <c r="AV23" s="98">
        <f t="shared" ref="AV23" si="9">(1+$B$20*(AT10/AS10-1))*AU23</f>
        <v>203.6386422293067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1.0231427597720091</v>
      </c>
      <c r="T24" s="89">
        <f t="shared" si="10"/>
        <v>1.0335739602087017</v>
      </c>
      <c r="U24" s="89">
        <f t="shared" si="10"/>
        <v>1.0447812592580767</v>
      </c>
      <c r="V24" s="89">
        <f t="shared" si="10"/>
        <v>1.0566877840430182</v>
      </c>
      <c r="W24" s="89">
        <f t="shared" si="10"/>
        <v>1.0685233677607036</v>
      </c>
      <c r="X24" s="89">
        <f t="shared" si="10"/>
        <v>1.0814835482019589</v>
      </c>
      <c r="Y24" s="89">
        <f t="shared" si="10"/>
        <v>1.0946427899498277</v>
      </c>
      <c r="Z24" s="89">
        <f t="shared" si="10"/>
        <v>1.1084952597435855</v>
      </c>
      <c r="AA24" s="89">
        <f t="shared" si="10"/>
        <v>1.1225252166534883</v>
      </c>
      <c r="AB24" s="89">
        <f t="shared" si="10"/>
        <v>1.1348110638660769</v>
      </c>
      <c r="AC24" s="89">
        <f t="shared" si="10"/>
        <v>1.1491858678733005</v>
      </c>
      <c r="AD24" s="89">
        <f t="shared" si="10"/>
        <v>1.1637434220525273</v>
      </c>
      <c r="AE24" s="89">
        <f t="shared" si="10"/>
        <v>1.1785045189478403</v>
      </c>
      <c r="AF24" s="89">
        <f t="shared" si="10"/>
        <v>1.1926438883100572</v>
      </c>
      <c r="AG24" s="89">
        <f t="shared" si="10"/>
        <v>1.2073678961236078</v>
      </c>
      <c r="AH24" s="89">
        <f t="shared" si="10"/>
        <v>1.2223439241981737</v>
      </c>
      <c r="AI24" s="89">
        <f t="shared" si="10"/>
        <v>1.2376695229040089</v>
      </c>
      <c r="AJ24" s="89">
        <f t="shared" si="10"/>
        <v>1.2526882375777029</v>
      </c>
      <c r="AK24" s="89">
        <f t="shared" si="10"/>
        <v>1.2679952655468059</v>
      </c>
      <c r="AL24" s="89">
        <f t="shared" si="10"/>
        <v>1.2839592459350548</v>
      </c>
      <c r="AM24" s="89">
        <f t="shared" si="10"/>
        <v>1.3018990216274771</v>
      </c>
      <c r="AN24" s="89">
        <f t="shared" si="10"/>
        <v>1.3195334919387678</v>
      </c>
      <c r="AO24" s="89">
        <f t="shared" si="10"/>
        <v>1.3368767530470249</v>
      </c>
      <c r="AP24" s="89">
        <f t="shared" si="10"/>
        <v>1.3539418630342199</v>
      </c>
      <c r="AQ24" s="89">
        <f t="shared" si="10"/>
        <v>1.3707409452583061</v>
      </c>
      <c r="AR24" s="89">
        <f t="shared" si="10"/>
        <v>1.3895177016242601</v>
      </c>
      <c r="AS24" s="89">
        <f t="shared" si="10"/>
        <v>1.407980986683621</v>
      </c>
      <c r="AT24" s="89">
        <f t="shared" si="10"/>
        <v>1.4261450063621945</v>
      </c>
      <c r="AU24" s="89">
        <f t="shared" si="10"/>
        <v>1.4440229391808934</v>
      </c>
      <c r="AV24" s="89">
        <f t="shared" si="10"/>
        <v>1.4626519273076251</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8.7910907759525116</v>
      </c>
      <c r="T31" s="89">
        <f t="shared" si="14"/>
        <v>11.635637614721929</v>
      </c>
      <c r="U31" s="89">
        <f t="shared" si="14"/>
        <v>14.588237275062909</v>
      </c>
      <c r="V31" s="89">
        <f t="shared" si="14"/>
        <v>17.638187081904334</v>
      </c>
      <c r="W31" s="89">
        <f t="shared" si="14"/>
        <v>20.678260073664461</v>
      </c>
      <c r="X31" s="89">
        <f t="shared" si="14"/>
        <v>23.874905757510547</v>
      </c>
      <c r="Y31" s="89">
        <f t="shared" si="14"/>
        <v>27.099265878019537</v>
      </c>
      <c r="Z31" s="89">
        <f t="shared" si="14"/>
        <v>30.420141112879691</v>
      </c>
      <c r="AA31" s="89">
        <f t="shared" si="14"/>
        <v>33.765727104051834</v>
      </c>
      <c r="AB31" s="89">
        <f t="shared" si="14"/>
        <v>36.868488316458055</v>
      </c>
      <c r="AC31" s="89">
        <f t="shared" si="14"/>
        <v>40.262085863465231</v>
      </c>
      <c r="AD31" s="89">
        <f t="shared" si="14"/>
        <v>43.681126919074245</v>
      </c>
      <c r="AE31" s="89">
        <f t="shared" si="14"/>
        <v>47.128506338422113</v>
      </c>
      <c r="AF31" s="89">
        <f t="shared" si="14"/>
        <v>50.489325347659772</v>
      </c>
      <c r="AG31" s="89">
        <f t="shared" si="14"/>
        <v>53.931541016076508</v>
      </c>
      <c r="AH31" s="89">
        <f t="shared" si="14"/>
        <v>57.408844365170538</v>
      </c>
      <c r="AI31" s="89">
        <f t="shared" si="14"/>
        <v>60.934816907109337</v>
      </c>
      <c r="AJ31" s="89">
        <f t="shared" si="14"/>
        <v>64.418063325039867</v>
      </c>
      <c r="AK31" s="89">
        <f t="shared" si="14"/>
        <v>67.941450344379135</v>
      </c>
      <c r="AL31" s="89">
        <f t="shared" si="14"/>
        <v>71.556301980929376</v>
      </c>
      <c r="AM31" s="89">
        <f t="shared" si="14"/>
        <v>75.446234971801246</v>
      </c>
      <c r="AN31" s="89">
        <f t="shared" si="14"/>
        <v>79.29366162735289</v>
      </c>
      <c r="AO31" s="89">
        <f t="shared" si="14"/>
        <v>83.100544496920122</v>
      </c>
      <c r="AP31" s="89">
        <f t="shared" si="14"/>
        <v>86.868701600247164</v>
      </c>
      <c r="AQ31" s="89">
        <f t="shared" si="14"/>
        <v>90.599820819534031</v>
      </c>
      <c r="AR31" s="89">
        <f t="shared" si="14"/>
        <v>94.606282975512144</v>
      </c>
      <c r="AS31" s="89">
        <f t="shared" si="14"/>
        <v>98.569101890018601</v>
      </c>
      <c r="AT31" s="89">
        <f t="shared" si="14"/>
        <v>102.49025539208344</v>
      </c>
      <c r="AU31" s="89">
        <f t="shared" si="14"/>
        <v>106.37157826963889</v>
      </c>
      <c r="AV31" s="89">
        <f t="shared" si="14"/>
        <v>110.35746729879303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28.489539926322792</v>
      </c>
      <c r="T34" s="89">
        <f t="shared" si="15"/>
        <v>28.779998025627378</v>
      </c>
      <c r="U34" s="89">
        <f t="shared" si="15"/>
        <v>29.09206668924628</v>
      </c>
      <c r="V34" s="89">
        <f t="shared" si="15"/>
        <v>29.423605382165274</v>
      </c>
      <c r="W34" s="89">
        <f t="shared" si="15"/>
        <v>29.753168712068</v>
      </c>
      <c r="X34" s="89">
        <f t="shared" si="15"/>
        <v>30.114046580387924</v>
      </c>
      <c r="Y34" s="89">
        <f t="shared" si="15"/>
        <v>30.480467336040427</v>
      </c>
      <c r="Z34" s="89">
        <f t="shared" si="15"/>
        <v>30.866191114563165</v>
      </c>
      <c r="AA34" s="89">
        <f t="shared" si="15"/>
        <v>31.256857044348294</v>
      </c>
      <c r="AB34" s="89">
        <f t="shared" si="15"/>
        <v>31.598958018380245</v>
      </c>
      <c r="AC34" s="89">
        <f t="shared" si="15"/>
        <v>31.999226259332389</v>
      </c>
      <c r="AD34" s="89">
        <f t="shared" si="15"/>
        <v>32.404583202004893</v>
      </c>
      <c r="AE34" s="89">
        <f t="shared" si="15"/>
        <v>32.815607817425175</v>
      </c>
      <c r="AF34" s="89">
        <f t="shared" si="15"/>
        <v>33.209320350823411</v>
      </c>
      <c r="AG34" s="89">
        <f t="shared" si="15"/>
        <v>33.619312216057459</v>
      </c>
      <c r="AH34" s="89">
        <f t="shared" si="15"/>
        <v>34.036321617426971</v>
      </c>
      <c r="AI34" s="89">
        <f t="shared" si="15"/>
        <v>34.463064857365438</v>
      </c>
      <c r="AJ34" s="89">
        <f t="shared" si="15"/>
        <v>34.881262872502248</v>
      </c>
      <c r="AK34" s="89">
        <f t="shared" si="15"/>
        <v>35.307489007920807</v>
      </c>
      <c r="AL34" s="89">
        <f t="shared" si="15"/>
        <v>35.752008066781563</v>
      </c>
      <c r="AM34" s="89">
        <f t="shared" si="15"/>
        <v>36.251543396506641</v>
      </c>
      <c r="AN34" s="89">
        <f t="shared" si="15"/>
        <v>36.74257745916767</v>
      </c>
      <c r="AO34" s="89">
        <f t="shared" si="15"/>
        <v>37.225502764631827</v>
      </c>
      <c r="AP34" s="89">
        <f t="shared" si="15"/>
        <v>37.700682916847938</v>
      </c>
      <c r="AQ34" s="89">
        <f t="shared" si="15"/>
        <v>38.168455492256015</v>
      </c>
      <c r="AR34" s="89">
        <f t="shared" si="15"/>
        <v>38.691296655002347</v>
      </c>
      <c r="AS34" s="89">
        <f t="shared" si="15"/>
        <v>39.205409169454342</v>
      </c>
      <c r="AT34" s="89">
        <f t="shared" si="15"/>
        <v>39.711188601418016</v>
      </c>
      <c r="AU34" s="89">
        <f t="shared" si="15"/>
        <v>40.209001908479813</v>
      </c>
      <c r="AV34" s="89">
        <f t="shared" si="15"/>
        <v>40.727728445861345</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7.0328726207620065</v>
      </c>
      <c r="T36" s="89">
        <f t="shared" si="17"/>
        <v>9.3085100917775492</v>
      </c>
      <c r="U36" s="89">
        <f t="shared" si="17"/>
        <v>11.670589820050324</v>
      </c>
      <c r="V36" s="89">
        <f t="shared" si="17"/>
        <v>14.110549665523468</v>
      </c>
      <c r="W36" s="89">
        <f t="shared" si="17"/>
        <v>16.542608058931567</v>
      </c>
      <c r="X36" s="89">
        <f t="shared" si="17"/>
        <v>19.09992460600844</v>
      </c>
      <c r="Y36" s="89">
        <f t="shared" si="17"/>
        <v>21.679412702415625</v>
      </c>
      <c r="Z36" s="89">
        <f t="shared" si="17"/>
        <v>24.336112890303752</v>
      </c>
      <c r="AA36" s="89">
        <f t="shared" si="17"/>
        <v>27.012581683241464</v>
      </c>
      <c r="AB36" s="89">
        <f t="shared" si="17"/>
        <v>29.494790653166447</v>
      </c>
      <c r="AC36" s="89">
        <f t="shared" si="17"/>
        <v>32.209668690772176</v>
      </c>
      <c r="AD36" s="89">
        <f t="shared" si="17"/>
        <v>34.944901535259397</v>
      </c>
      <c r="AE36" s="89">
        <f t="shared" si="17"/>
        <v>37.702805070737696</v>
      </c>
      <c r="AF36" s="89">
        <f t="shared" si="17"/>
        <v>40.391460278127816</v>
      </c>
      <c r="AG36" s="89">
        <f t="shared" si="17"/>
        <v>43.145232812861202</v>
      </c>
      <c r="AH36" s="89">
        <f t="shared" si="17"/>
        <v>45.927075492136431</v>
      </c>
      <c r="AI36" s="89">
        <f t="shared" si="17"/>
        <v>48.747853525687461</v>
      </c>
      <c r="AJ36" s="89">
        <f t="shared" si="17"/>
        <v>51.534450660031894</v>
      </c>
      <c r="AK36" s="89">
        <f t="shared" si="17"/>
        <v>54.353160275503299</v>
      </c>
      <c r="AL36" s="89">
        <f t="shared" si="17"/>
        <v>57.245041584743497</v>
      </c>
      <c r="AM36" s="89">
        <f t="shared" si="17"/>
        <v>60.356987977441001</v>
      </c>
      <c r="AN36" s="89">
        <f t="shared" si="17"/>
        <v>63.434929301882313</v>
      </c>
      <c r="AO36" s="89">
        <f t="shared" si="17"/>
        <v>66.480435597536101</v>
      </c>
      <c r="AP36" s="89">
        <f t="shared" si="17"/>
        <v>69.494961280197728</v>
      </c>
      <c r="AQ36" s="89">
        <f t="shared" si="17"/>
        <v>72.479856655627231</v>
      </c>
      <c r="AR36" s="89">
        <f t="shared" si="17"/>
        <v>75.68502638040971</v>
      </c>
      <c r="AS36" s="89">
        <f t="shared" si="17"/>
        <v>78.855281512014884</v>
      </c>
      <c r="AT36" s="89">
        <f t="shared" si="17"/>
        <v>81.992204313666747</v>
      </c>
      <c r="AU36" s="89">
        <f t="shared" si="17"/>
        <v>85.097262615711116</v>
      </c>
      <c r="AV36" s="89">
        <f t="shared" si="17"/>
        <v>88.285973839034426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2.2295768154155269</v>
      </c>
      <c r="T41" s="100">
        <f t="shared" si="18"/>
        <v>2.2756374710155427</v>
      </c>
      <c r="U41" s="100">
        <f t="shared" si="18"/>
        <v>2.362079728272775</v>
      </c>
      <c r="V41" s="100">
        <f t="shared" si="18"/>
        <v>2.4399598454731439</v>
      </c>
      <c r="W41" s="100">
        <f t="shared" si="18"/>
        <v>2.4320583934080986</v>
      </c>
      <c r="X41" s="100">
        <f t="shared" si="18"/>
        <v>2.5573165470768728</v>
      </c>
      <c r="Y41" s="100">
        <f t="shared" si="18"/>
        <v>2.5794880964071858</v>
      </c>
      <c r="Z41" s="100">
        <f t="shared" si="18"/>
        <v>2.6567001878881271</v>
      </c>
      <c r="AA41" s="100">
        <f t="shared" si="18"/>
        <v>2.6764687929377118</v>
      </c>
      <c r="AB41" s="100">
        <f t="shared" si="18"/>
        <v>2.482208969924983</v>
      </c>
      <c r="AC41" s="100">
        <f t="shared" si="18"/>
        <v>2.7148780376057289</v>
      </c>
      <c r="AD41" s="100">
        <f t="shared" si="18"/>
        <v>2.7352328444872214</v>
      </c>
      <c r="AE41" s="100">
        <f t="shared" si="18"/>
        <v>2.7579035354782988</v>
      </c>
      <c r="AF41" s="100">
        <f t="shared" si="18"/>
        <v>2.68865520739012</v>
      </c>
      <c r="AG41" s="100">
        <f t="shared" si="18"/>
        <v>2.7537725347333861</v>
      </c>
      <c r="AH41" s="100">
        <f t="shared" si="18"/>
        <v>2.7818426792752291</v>
      </c>
      <c r="AI41" s="100">
        <f t="shared" si="18"/>
        <v>2.8207780335510293</v>
      </c>
      <c r="AJ41" s="100">
        <f t="shared" si="18"/>
        <v>2.7865971343444329</v>
      </c>
      <c r="AK41" s="100">
        <f t="shared" si="18"/>
        <v>2.8187096154714055</v>
      </c>
      <c r="AL41" s="100">
        <f t="shared" si="18"/>
        <v>2.8918813092401976</v>
      </c>
      <c r="AM41" s="100">
        <f t="shared" si="18"/>
        <v>3.1119463926975044</v>
      </c>
      <c r="AN41" s="100">
        <f t="shared" si="18"/>
        <v>3.0779413244413121</v>
      </c>
      <c r="AO41" s="100">
        <f t="shared" si="18"/>
        <v>3.0455062956537873</v>
      </c>
      <c r="AP41" s="100">
        <f t="shared" si="18"/>
        <v>3.0145256826616276</v>
      </c>
      <c r="AQ41" s="100">
        <f t="shared" si="18"/>
        <v>2.9848953754295025</v>
      </c>
      <c r="AR41" s="100">
        <f t="shared" si="18"/>
        <v>3.2051697247824791</v>
      </c>
      <c r="AS41" s="100">
        <f t="shared" si="18"/>
        <v>3.1702551316051739</v>
      </c>
      <c r="AT41" s="100">
        <f t="shared" si="18"/>
        <v>3.1369228016518633</v>
      </c>
      <c r="AU41" s="100">
        <f t="shared" si="18"/>
        <v>3.1050583020443696</v>
      </c>
      <c r="AV41" s="100">
        <f t="shared" si="18"/>
        <v>3.1887112233233097</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2.2295768154155269</v>
      </c>
      <c r="T44" s="89" cm="1">
        <f t="array" ref="T44">SUM($J$41:$AV$41*(T$4=$J$4:$AV$4)*($B44=$J$11:$AV$11))</f>
        <v>2.2756374710155427</v>
      </c>
      <c r="U44" s="89" cm="1">
        <f t="array" ref="U44">SUM($J$41:$AV$41*(U$4=$J$4:$AV$4)*($B44=$J$11:$AV$11))</f>
        <v>2.362079728272775</v>
      </c>
      <c r="V44" s="89" cm="1">
        <f t="array" ref="V44">SUM($J$41:$AV$41*(V$4=$J$4:$AV$4)*($B44=$J$11:$AV$11))</f>
        <v>2.4399598454731439</v>
      </c>
      <c r="W44" s="89" cm="1">
        <f t="array" ref="W44">SUM($J$41:$AV$41*(W$4=$J$4:$AV$4)*($B44=$J$11:$AV$11))</f>
        <v>2.4320583934080986</v>
      </c>
      <c r="X44" s="89" cm="1">
        <f t="array" ref="X44">SUM($J$41:$AV$41*(X$4=$J$4:$AV$4)*($B44=$J$11:$AV$11))</f>
        <v>2.5573165470768728</v>
      </c>
      <c r="Y44" s="89" cm="1">
        <f t="array" ref="Y44">SUM($J$41:$AV$41*(Y$4=$J$4:$AV$4)*($B44=$J$11:$AV$11))</f>
        <v>2.5794880964071858</v>
      </c>
      <c r="Z44" s="89" cm="1">
        <f t="array" ref="Z44">SUM($J$41:$AV$41*(Z$4=$J$4:$AV$4)*($B44=$J$11:$AV$11))</f>
        <v>2.6567001878881271</v>
      </c>
      <c r="AA44" s="89" cm="1">
        <f t="array" ref="AA44">SUM($J$41:$AV$41*(AA$4=$J$4:$AV$4)*($B44=$J$11:$AV$11))</f>
        <v>2.6764687929377118</v>
      </c>
      <c r="AB44" s="89" cm="1">
        <f t="array" ref="AB44">SUM($J$41:$AV$41*(AB$4=$J$4:$AV$4)*($B44=$J$11:$AV$11))</f>
        <v>2.482208969924983</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2.7148780376057289</v>
      </c>
      <c r="AD45" s="89" cm="1">
        <f t="array" ref="AD45">SUM($J$41:$AV$41*(AD$4=$J$4:$AV$4)*($B45=$J$11:$AV$11))</f>
        <v>2.7352328444872214</v>
      </c>
      <c r="AE45" s="89" cm="1">
        <f t="array" ref="AE45">SUM($J$41:$AV$41*(AE$4=$J$4:$AV$4)*($B45=$J$11:$AV$11))</f>
        <v>2.7579035354782988</v>
      </c>
      <c r="AF45" s="89" cm="1">
        <f t="array" ref="AF45">SUM($J$41:$AV$41*(AF$4=$J$4:$AV$4)*($B45=$J$11:$AV$11))</f>
        <v>2.68865520739012</v>
      </c>
      <c r="AG45" s="89" cm="1">
        <f t="array" ref="AG45">SUM($J$41:$AV$41*(AG$4=$J$4:$AV$4)*($B45=$J$11:$AV$11))</f>
        <v>2.7537725347333861</v>
      </c>
      <c r="AH45" s="89" cm="1">
        <f t="array" ref="AH45">SUM($J$41:$AV$41*(AH$4=$J$4:$AV$4)*($B45=$J$11:$AV$11))</f>
        <v>2.7818426792752291</v>
      </c>
      <c r="AI45" s="89" cm="1">
        <f t="array" ref="AI45">SUM($J$41:$AV$41*(AI$4=$J$4:$AV$4)*($B45=$J$11:$AV$11))</f>
        <v>2.8207780335510293</v>
      </c>
      <c r="AJ45" s="89" cm="1">
        <f t="array" ref="AJ45">SUM($J$41:$AV$41*(AJ$4=$J$4:$AV$4)*($B45=$J$11:$AV$11))</f>
        <v>2.7865971343444329</v>
      </c>
      <c r="AK45" s="89" cm="1">
        <f t="array" ref="AK45">SUM($J$41:$AV$41*(AK$4=$J$4:$AV$4)*($B45=$J$11:$AV$11))</f>
        <v>2.8187096154714055</v>
      </c>
      <c r="AL45" s="89" cm="1">
        <f t="array" ref="AL45">SUM($J$41:$AV$41*(AL$4=$J$4:$AV$4)*($B45=$J$11:$AV$11))</f>
        <v>2.8918813092401976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3.1119463926975044</v>
      </c>
      <c r="AN46" s="89" cm="1">
        <f t="array" ref="AN46">SUM($J$41:$AV$41*(AN$4=$J$4:$AV$4)*($B46=$J$11:$AV$11))</f>
        <v>3.0779413244413121</v>
      </c>
      <c r="AO46" s="89" cm="1">
        <f t="array" ref="AO46">SUM($J$41:$AV$41*(AO$4=$J$4:$AV$4)*($B46=$J$11:$AV$11))</f>
        <v>3.0455062956537873</v>
      </c>
      <c r="AP46" s="89" cm="1">
        <f t="array" ref="AP46">SUM($J$41:$AV$41*(AP$4=$J$4:$AV$4)*($B46=$J$11:$AV$11))</f>
        <v>3.0145256826616276</v>
      </c>
      <c r="AQ46" s="89" cm="1">
        <f t="array" ref="AQ46">SUM($J$41:$AV$41*(AQ$4=$J$4:$AV$4)*($B46=$J$11:$AV$11))</f>
        <v>2.9848953754295025</v>
      </c>
      <c r="AR46" s="89" cm="1">
        <f t="array" ref="AR46">SUM($J$41:$AV$41*(AR$4=$J$4:$AV$4)*($B46=$J$11:$AV$11))</f>
        <v>3.2051697247824791</v>
      </c>
      <c r="AS46" s="89" cm="1">
        <f t="array" ref="AS46">SUM($J$41:$AV$41*(AS$4=$J$4:$AV$4)*($B46=$J$11:$AV$11))</f>
        <v>3.1702551316051739</v>
      </c>
      <c r="AT46" s="89" cm="1">
        <f t="array" ref="AT46">SUM($J$41:$AV$41*(AT$4=$J$4:$AV$4)*($B46=$J$11:$AV$11))</f>
        <v>3.1369228016518633</v>
      </c>
      <c r="AU46" s="89" cm="1">
        <f t="array" ref="AU46">SUM($J$41:$AV$41*(AU$4=$J$4:$AV$4)*($B46=$J$11:$AV$11))</f>
        <v>3.1050583020443696</v>
      </c>
      <c r="AV46" s="89" cm="1">
        <f t="array" ref="AV46">SUM($J$41:$AV$41*(AV$4=$J$4:$AV$4)*($B46=$J$11:$AV$11))</f>
        <v>3.1887112233233097</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7.0328726207620065</v>
      </c>
      <c r="T50" s="89">
        <f t="shared" si="19"/>
        <v>9.3085100917775492</v>
      </c>
      <c r="U50" s="89">
        <f t="shared" si="19"/>
        <v>11.670589820050324</v>
      </c>
      <c r="V50" s="89">
        <f t="shared" si="19"/>
        <v>14.110549665523468</v>
      </c>
      <c r="W50" s="89">
        <f t="shared" si="19"/>
        <v>16.542608058931567</v>
      </c>
      <c r="X50" s="89">
        <f t="shared" si="19"/>
        <v>19.09992460600844</v>
      </c>
      <c r="Y50" s="89">
        <f t="shared" si="19"/>
        <v>21.679412702415625</v>
      </c>
      <c r="Z50" s="89">
        <f t="shared" si="19"/>
        <v>24.336112890303752</v>
      </c>
      <c r="AA50" s="89">
        <f t="shared" si="19"/>
        <v>27.012581683241464</v>
      </c>
      <c r="AB50" s="89">
        <f t="shared" si="19"/>
        <v>29.494790653166447</v>
      </c>
      <c r="AC50" s="89">
        <f t="shared" si="19"/>
        <v>29.494790653166447</v>
      </c>
      <c r="AD50" s="89">
        <f t="shared" si="19"/>
        <v>29.494790653166447</v>
      </c>
      <c r="AE50" s="89">
        <f t="shared" si="19"/>
        <v>29.494790653166447</v>
      </c>
      <c r="AF50" s="89">
        <f t="shared" si="19"/>
        <v>29.494790653166447</v>
      </c>
      <c r="AG50" s="89">
        <f t="shared" si="19"/>
        <v>29.494790653166447</v>
      </c>
      <c r="AH50" s="89">
        <f t="shared" si="19"/>
        <v>29.494790653166447</v>
      </c>
      <c r="AI50" s="89">
        <f t="shared" si="19"/>
        <v>29.494790653166447</v>
      </c>
      <c r="AJ50" s="89">
        <f t="shared" si="19"/>
        <v>29.494790653166447</v>
      </c>
      <c r="AK50" s="89">
        <f t="shared" si="19"/>
        <v>29.494790653166447</v>
      </c>
      <c r="AL50" s="89">
        <f t="shared" si="19"/>
        <v>29.494790653166447</v>
      </c>
      <c r="AM50" s="89">
        <f t="shared" si="19"/>
        <v>29.494790653166447</v>
      </c>
      <c r="AN50" s="89">
        <f t="shared" si="19"/>
        <v>29.494790653166447</v>
      </c>
      <c r="AO50" s="89">
        <f t="shared" si="19"/>
        <v>29.494790653166447</v>
      </c>
      <c r="AP50" s="89">
        <f t="shared" si="19"/>
        <v>29.494790653166447</v>
      </c>
      <c r="AQ50" s="89">
        <f t="shared" si="19"/>
        <v>29.494790653166447</v>
      </c>
      <c r="AR50" s="89">
        <f t="shared" si="19"/>
        <v>29.494790653166447</v>
      </c>
      <c r="AS50" s="89">
        <f t="shared" si="19"/>
        <v>29.494790653166447</v>
      </c>
      <c r="AT50" s="89">
        <f t="shared" si="19"/>
        <v>29.494790653166447</v>
      </c>
      <c r="AU50" s="89">
        <f t="shared" si="19"/>
        <v>29.494790653166447</v>
      </c>
      <c r="AV50" s="89">
        <f t="shared" si="19"/>
        <v>29.494790653166447</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2.7148780376057289</v>
      </c>
      <c r="AD51" s="89">
        <f t="shared" si="19"/>
        <v>5.4501108820929502</v>
      </c>
      <c r="AE51" s="89">
        <f t="shared" si="19"/>
        <v>8.2080144175712491</v>
      </c>
      <c r="AF51" s="89">
        <f t="shared" si="19"/>
        <v>10.896669624961369</v>
      </c>
      <c r="AG51" s="89">
        <f t="shared" si="19"/>
        <v>13.650442159694755</v>
      </c>
      <c r="AH51" s="89">
        <f t="shared" si="19"/>
        <v>16.432284838969984</v>
      </c>
      <c r="AI51" s="89">
        <f t="shared" si="19"/>
        <v>19.253062872521014</v>
      </c>
      <c r="AJ51" s="89">
        <f t="shared" si="19"/>
        <v>22.039660006865446</v>
      </c>
      <c r="AK51" s="89">
        <f t="shared" si="19"/>
        <v>24.858369622336852</v>
      </c>
      <c r="AL51" s="89">
        <f t="shared" si="19"/>
        <v>27.75025093157705</v>
      </c>
      <c r="AM51" s="89">
        <f t="shared" si="19"/>
        <v>27.75025093157705</v>
      </c>
      <c r="AN51" s="89">
        <f t="shared" si="19"/>
        <v>27.75025093157705</v>
      </c>
      <c r="AO51" s="89">
        <f t="shared" si="19"/>
        <v>27.75025093157705</v>
      </c>
      <c r="AP51" s="89">
        <f t="shared" si="19"/>
        <v>27.75025093157705</v>
      </c>
      <c r="AQ51" s="89">
        <f t="shared" si="19"/>
        <v>27.75025093157705</v>
      </c>
      <c r="AR51" s="89">
        <f t="shared" si="19"/>
        <v>27.75025093157705</v>
      </c>
      <c r="AS51" s="89">
        <f t="shared" si="19"/>
        <v>27.75025093157705</v>
      </c>
      <c r="AT51" s="89">
        <f t="shared" si="19"/>
        <v>27.75025093157705</v>
      </c>
      <c r="AU51" s="89">
        <f t="shared" si="19"/>
        <v>27.75025093157705</v>
      </c>
      <c r="AV51" s="89">
        <f t="shared" si="19"/>
        <v>27.75025093157705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3.1119463926975044</v>
      </c>
      <c r="AN52" s="89">
        <f t="shared" si="19"/>
        <v>6.1898877171388165</v>
      </c>
      <c r="AO52" s="89">
        <f t="shared" si="19"/>
        <v>9.2353940127926037</v>
      </c>
      <c r="AP52" s="89">
        <f t="shared" si="19"/>
        <v>12.249919695454231</v>
      </c>
      <c r="AQ52" s="89">
        <f t="shared" si="19"/>
        <v>15.234815070883734</v>
      </c>
      <c r="AR52" s="89">
        <f t="shared" si="19"/>
        <v>18.439984795666213</v>
      </c>
      <c r="AS52" s="89">
        <f t="shared" si="19"/>
        <v>21.610239927271387</v>
      </c>
      <c r="AT52" s="89">
        <f t="shared" si="19"/>
        <v>24.74716272892325</v>
      </c>
      <c r="AU52" s="89">
        <f t="shared" si="19"/>
        <v>27.85222103096762</v>
      </c>
      <c r="AV52" s="89">
        <f t="shared" si="19"/>
        <v>31.040932254290929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7.0328726207620065</v>
      </c>
      <c r="T53" s="89">
        <f t="shared" si="20"/>
        <v>9.3085100917775492</v>
      </c>
      <c r="U53" s="89">
        <f t="shared" si="20"/>
        <v>11.670589820050324</v>
      </c>
      <c r="V53" s="89">
        <f t="shared" si="20"/>
        <v>14.110549665523468</v>
      </c>
      <c r="W53" s="89">
        <f t="shared" si="20"/>
        <v>16.542608058931567</v>
      </c>
      <c r="X53" s="89">
        <f t="shared" si="20"/>
        <v>19.09992460600844</v>
      </c>
      <c r="Y53" s="89">
        <f t="shared" si="20"/>
        <v>21.679412702415625</v>
      </c>
      <c r="Z53" s="89">
        <f t="shared" si="20"/>
        <v>24.336112890303752</v>
      </c>
      <c r="AA53" s="89">
        <f t="shared" si="20"/>
        <v>27.012581683241464</v>
      </c>
      <c r="AB53" s="89">
        <f t="shared" si="20"/>
        <v>29.494790653166447</v>
      </c>
      <c r="AC53" s="89">
        <f t="shared" si="20"/>
        <v>32.209668690772176</v>
      </c>
      <c r="AD53" s="89">
        <f t="shared" si="20"/>
        <v>34.944901535259397</v>
      </c>
      <c r="AE53" s="89">
        <f t="shared" si="20"/>
        <v>37.702805070737696</v>
      </c>
      <c r="AF53" s="89">
        <f t="shared" si="20"/>
        <v>40.391460278127816</v>
      </c>
      <c r="AG53" s="89">
        <f t="shared" si="20"/>
        <v>43.145232812861202</v>
      </c>
      <c r="AH53" s="89">
        <f t="shared" si="20"/>
        <v>45.927075492136431</v>
      </c>
      <c r="AI53" s="89">
        <f t="shared" si="20"/>
        <v>48.747853525687461</v>
      </c>
      <c r="AJ53" s="89">
        <f t="shared" si="20"/>
        <v>51.534450660031894</v>
      </c>
      <c r="AK53" s="89">
        <f t="shared" si="20"/>
        <v>54.353160275503299</v>
      </c>
      <c r="AL53" s="89">
        <f t="shared" si="20"/>
        <v>57.245041584743497</v>
      </c>
      <c r="AM53" s="89">
        <f t="shared" si="20"/>
        <v>60.356987977441001</v>
      </c>
      <c r="AN53" s="89">
        <f t="shared" si="20"/>
        <v>63.434929301882313</v>
      </c>
      <c r="AO53" s="89">
        <f t="shared" si="20"/>
        <v>66.480435597536101</v>
      </c>
      <c r="AP53" s="89">
        <f t="shared" si="20"/>
        <v>69.494961280197728</v>
      </c>
      <c r="AQ53" s="89">
        <f t="shared" si="20"/>
        <v>72.479856655627231</v>
      </c>
      <c r="AR53" s="89">
        <f t="shared" si="20"/>
        <v>75.68502638040971</v>
      </c>
      <c r="AS53" s="89">
        <f t="shared" si="20"/>
        <v>78.855281512014884</v>
      </c>
      <c r="AT53" s="89">
        <f t="shared" si="20"/>
        <v>81.992204313666747</v>
      </c>
      <c r="AU53" s="89">
        <f t="shared" si="20"/>
        <v>85.097262615711116</v>
      </c>
      <c r="AV53" s="89">
        <f t="shared" si="20"/>
        <v>88.285973839034426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0.76664744264660456</v>
      </c>
      <c r="AC60" s="89" t="s">
        <v>635</v>
      </c>
      <c r="AD60" s="89"/>
      <c r="AE60" s="89"/>
      <c r="AF60" s="89"/>
      <c r="AG60" s="89">
        <f>(AB30*0.8+AB31*0.46)/(AB30+AB31)</f>
        <v>0.72066013049984556</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24.613405754738174</v>
      </c>
      <c r="T151" s="157">
        <f t="shared" si="55"/>
        <v>24.86434568116108</v>
      </c>
      <c r="U151" s="157">
        <f t="shared" si="55"/>
        <v>25.133955954294837</v>
      </c>
      <c r="V151" s="157">
        <f t="shared" si="55"/>
        <v>25.420387268851481</v>
      </c>
      <c r="W151" s="157">
        <f t="shared" si="55"/>
        <v>25.70511197770098</v>
      </c>
      <c r="X151" s="157">
        <f t="shared" si="55"/>
        <v>26.016890736636164</v>
      </c>
      <c r="Y151" s="157">
        <f t="shared" si="55"/>
        <v>26.333458247349103</v>
      </c>
      <c r="Z151" s="157">
        <f t="shared" si="55"/>
        <v>26.666702515055192</v>
      </c>
      <c r="AA151" s="157">
        <f t="shared" si="55"/>
        <v>27.004216531400157</v>
      </c>
      <c r="AB151" s="157">
        <f t="shared" si="55"/>
        <v>27.299773079688244</v>
      </c>
      <c r="AC151" s="157">
        <f t="shared" si="55"/>
        <v>27.645582968186574</v>
      </c>
      <c r="AD151" s="157">
        <f t="shared" si="55"/>
        <v>27.995789216911568</v>
      </c>
      <c r="AE151" s="157">
        <f t="shared" si="55"/>
        <v>28.350892025194455</v>
      </c>
      <c r="AF151" s="157">
        <f t="shared" si="55"/>
        <v>28.691038140586901</v>
      </c>
      <c r="AG151" s="157">
        <f t="shared" si="55"/>
        <v>29.045248709140999</v>
      </c>
      <c r="AH151" s="157">
        <f t="shared" si="55"/>
        <v>29.40552204545995</v>
      </c>
      <c r="AI151" s="157">
        <f t="shared" si="55"/>
        <v>29.774204886420549</v>
      </c>
      <c r="AJ151" s="157">
        <f t="shared" si="55"/>
        <v>30.135505120085536</v>
      </c>
      <c r="AK151" s="157">
        <f t="shared" si="55"/>
        <v>30.503741210996857</v>
      </c>
      <c r="AL151" s="157">
        <f t="shared" si="55"/>
        <v>30.887781388189929</v>
      </c>
      <c r="AM151" s="157">
        <f t="shared" si="55"/>
        <v>31.319352617179486</v>
      </c>
      <c r="AN151" s="157">
        <f t="shared" si="55"/>
        <v>31.743579215956768</v>
      </c>
      <c r="AO151" s="157">
        <f t="shared" si="55"/>
        <v>32.160800291599259</v>
      </c>
      <c r="AP151" s="157">
        <f t="shared" si="55"/>
        <v>32.571329978050507</v>
      </c>
      <c r="AQ151" s="157">
        <f t="shared" si="55"/>
        <v>32.97545992290862</v>
      </c>
      <c r="AR151" s="157">
        <f t="shared" si="55"/>
        <v>33.42716611813799</v>
      </c>
      <c r="AS151" s="157">
        <f t="shared" si="55"/>
        <v>33.871331238196809</v>
      </c>
      <c r="AT151" s="157">
        <f t="shared" si="55"/>
        <v>34.308297030326735</v>
      </c>
      <c r="AU151" s="157">
        <f t="shared" si="55"/>
        <v>34.738380525830955</v>
      </c>
      <c r="AV151" s="157">
        <f t="shared" si="55"/>
        <v>35.186531909578846</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2.3472903770927385</v>
      </c>
      <c r="T152" s="157">
        <f t="shared" si="55"/>
        <v>2.3712215989801217</v>
      </c>
      <c r="U152" s="157">
        <f t="shared" si="55"/>
        <v>2.3969333434659648</v>
      </c>
      <c r="V152" s="157">
        <f t="shared" si="55"/>
        <v>2.4242492490767686</v>
      </c>
      <c r="W152" s="157">
        <f t="shared" si="55"/>
        <v>2.4514024019505558</v>
      </c>
      <c r="X152" s="157">
        <f t="shared" si="55"/>
        <v>2.4811356005140905</v>
      </c>
      <c r="Y152" s="157">
        <f t="shared" si="55"/>
        <v>2.5113254847991464</v>
      </c>
      <c r="Z152" s="157">
        <f t="shared" si="55"/>
        <v>2.5431057703314419</v>
      </c>
      <c r="AA152" s="157">
        <f t="shared" si="55"/>
        <v>2.5752932461563973</v>
      </c>
      <c r="AB152" s="157">
        <f t="shared" si="55"/>
        <v>2.6034793918932513</v>
      </c>
      <c r="AC152" s="157">
        <f t="shared" si="55"/>
        <v>2.6364580146675247</v>
      </c>
      <c r="AD152" s="157">
        <f t="shared" si="55"/>
        <v>2.6698559022179578</v>
      </c>
      <c r="AE152" s="157">
        <f t="shared" si="55"/>
        <v>2.7037207567231323</v>
      </c>
      <c r="AF152" s="157">
        <f t="shared" si="55"/>
        <v>2.7361592461959861</v>
      </c>
      <c r="AG152" s="157">
        <f t="shared" si="55"/>
        <v>2.7699390110654432</v>
      </c>
      <c r="AH152" s="157">
        <f t="shared" si="55"/>
        <v>2.8042969598959004</v>
      </c>
      <c r="AI152" s="157">
        <f t="shared" si="55"/>
        <v>2.8394568923899817</v>
      </c>
      <c r="AJ152" s="157">
        <f t="shared" si="55"/>
        <v>2.873912772660022</v>
      </c>
      <c r="AK152" s="157">
        <f t="shared" si="55"/>
        <v>2.9090301002378194</v>
      </c>
      <c r="AL152" s="157">
        <f t="shared" si="55"/>
        <v>2.9456546056526687</v>
      </c>
      <c r="AM152" s="157">
        <f t="shared" si="55"/>
        <v>2.9868119734274337</v>
      </c>
      <c r="AN152" s="157">
        <f t="shared" si="55"/>
        <v>3.0272689107135302</v>
      </c>
      <c r="AO152" s="157">
        <f t="shared" si="55"/>
        <v>3.0670577569111916</v>
      </c>
      <c r="AP152" s="157">
        <f t="shared" si="55"/>
        <v>3.1062084698243115</v>
      </c>
      <c r="AQ152" s="157">
        <f t="shared" si="55"/>
        <v>3.1447488628163645</v>
      </c>
      <c r="AR152" s="157">
        <f t="shared" si="55"/>
        <v>3.1878264285909008</v>
      </c>
      <c r="AS152" s="157">
        <f t="shared" si="55"/>
        <v>3.230184829640443</v>
      </c>
      <c r="AT152" s="157">
        <f t="shared" si="55"/>
        <v>3.2718566571480134</v>
      </c>
      <c r="AU152" s="157">
        <f t="shared" si="55"/>
        <v>3.3128721452280865</v>
      </c>
      <c r="AV152" s="157">
        <f t="shared" si="55"/>
        <v>3.3556107016486942</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1.6887627543229273</v>
      </c>
      <c r="T153" s="157">
        <f t="shared" si="55"/>
        <v>1.7059801197512756</v>
      </c>
      <c r="U153" s="157">
        <f t="shared" si="55"/>
        <v>1.7244784857225701</v>
      </c>
      <c r="V153" s="157">
        <f t="shared" si="55"/>
        <v>1.744130968622134</v>
      </c>
      <c r="W153" s="157">
        <f t="shared" si="55"/>
        <v>1.7636663587396888</v>
      </c>
      <c r="X153" s="157">
        <f t="shared" si="55"/>
        <v>1.7850579678865621</v>
      </c>
      <c r="Y153" s="157">
        <f t="shared" si="55"/>
        <v>1.8067781404887555</v>
      </c>
      <c r="Z153" s="157">
        <f t="shared" si="55"/>
        <v>1.829642530447684</v>
      </c>
      <c r="AA153" s="157">
        <f t="shared" si="55"/>
        <v>1.8527998742766905</v>
      </c>
      <c r="AB153" s="157">
        <f t="shared" si="55"/>
        <v>1.8730784531746585</v>
      </c>
      <c r="AC153" s="157">
        <f t="shared" si="55"/>
        <v>1.8968049892579524</v>
      </c>
      <c r="AD153" s="157">
        <f t="shared" si="55"/>
        <v>1.9208331662226161</v>
      </c>
      <c r="AE153" s="157">
        <f t="shared" si="55"/>
        <v>1.945197303496393</v>
      </c>
      <c r="AF153" s="157">
        <f t="shared" si="55"/>
        <v>1.9685352395961875</v>
      </c>
      <c r="AG153" s="157">
        <f t="shared" si="55"/>
        <v>1.9928381589614428</v>
      </c>
      <c r="AH153" s="157">
        <f t="shared" si="55"/>
        <v>2.017557053933301</v>
      </c>
      <c r="AI153" s="157">
        <f t="shared" si="55"/>
        <v>2.0428529376552182</v>
      </c>
      <c r="AJ153" s="157">
        <f t="shared" si="55"/>
        <v>2.0676422895970616</v>
      </c>
      <c r="AK153" s="157">
        <f t="shared" si="55"/>
        <v>2.092907521126786</v>
      </c>
      <c r="AL153" s="157">
        <f t="shared" si="55"/>
        <v>2.1192570947644116</v>
      </c>
      <c r="AM153" s="157">
        <f t="shared" si="55"/>
        <v>2.1488678452886312</v>
      </c>
      <c r="AN153" s="157">
        <f t="shared" si="55"/>
        <v>2.1779746696975306</v>
      </c>
      <c r="AO153" s="157">
        <f t="shared" si="55"/>
        <v>2.2066008346372592</v>
      </c>
      <c r="AP153" s="157">
        <f t="shared" si="55"/>
        <v>2.234767893309717</v>
      </c>
      <c r="AQ153" s="157">
        <f t="shared" si="55"/>
        <v>2.2624958560948585</v>
      </c>
      <c r="AR153" s="157">
        <f t="shared" si="55"/>
        <v>2.2934880969087263</v>
      </c>
      <c r="AS153" s="157">
        <f t="shared" si="55"/>
        <v>2.3239629332234975</v>
      </c>
      <c r="AT153" s="157">
        <f t="shared" si="55"/>
        <v>2.3539438128309524</v>
      </c>
      <c r="AU153" s="157">
        <f t="shared" si="55"/>
        <v>2.383452487725191</v>
      </c>
      <c r="AV153" s="157">
        <f t="shared" si="55"/>
        <v>2.4142008275816536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21.419346296493828</v>
      </c>
      <c r="T154" s="157">
        <f t="shared" si="55"/>
        <v>21.637721975066231</v>
      </c>
      <c r="U154" s="157">
        <f t="shared" si="55"/>
        <v>21.872345166301457</v>
      </c>
      <c r="V154" s="157">
        <f t="shared" si="55"/>
        <v>22.1216065475903</v>
      </c>
      <c r="W154" s="157">
        <f t="shared" si="55"/>
        <v>22.369382787854889</v>
      </c>
      <c r="X154" s="157">
        <f t="shared" si="55"/>
        <v>22.640702298534073</v>
      </c>
      <c r="Y154" s="157">
        <f t="shared" si="55"/>
        <v>22.916189128993288</v>
      </c>
      <c r="Z154" s="157">
        <f t="shared" si="55"/>
        <v>23.206188588736651</v>
      </c>
      <c r="AA154" s="157">
        <f t="shared" si="55"/>
        <v>23.499903715690245</v>
      </c>
      <c r="AB154" s="157">
        <f t="shared" si="55"/>
        <v>23.757106157362109</v>
      </c>
      <c r="AC154" s="157">
        <f t="shared" si="55"/>
        <v>24.058040608624374</v>
      </c>
      <c r="AD154" s="157">
        <f t="shared" si="55"/>
        <v>24.362800908413149</v>
      </c>
      <c r="AE154" s="157">
        <f t="shared" si="55"/>
        <v>24.671822345643726</v>
      </c>
      <c r="AF154" s="157">
        <f t="shared" si="55"/>
        <v>24.967828006526126</v>
      </c>
      <c r="AG154" s="157">
        <f t="shared" si="55"/>
        <v>25.276072989172533</v>
      </c>
      <c r="AH154" s="157">
        <f t="shared" si="55"/>
        <v>25.589593979680856</v>
      </c>
      <c r="AI154" s="157">
        <f t="shared" si="55"/>
        <v>25.910433181000652</v>
      </c>
      <c r="AJ154" s="157">
        <f t="shared" si="55"/>
        <v>26.224847809312898</v>
      </c>
      <c r="AK154" s="157">
        <f t="shared" si="55"/>
        <v>26.545298234934243</v>
      </c>
      <c r="AL154" s="157">
        <f t="shared" si="55"/>
        <v>26.879501864819218</v>
      </c>
      <c r="AM154" s="157">
        <f t="shared" si="55"/>
        <v>27.255068484792208</v>
      </c>
      <c r="AN154" s="157">
        <f t="shared" si="55"/>
        <v>27.624243580589148</v>
      </c>
      <c r="AO154" s="157">
        <f t="shared" si="55"/>
        <v>27.987322253668019</v>
      </c>
      <c r="AP154" s="157">
        <f t="shared" si="55"/>
        <v>28.344577873093925</v>
      </c>
      <c r="AQ154" s="157">
        <f t="shared" si="55"/>
        <v>28.69626423961931</v>
      </c>
      <c r="AR154" s="157">
        <f t="shared" si="55"/>
        <v>29.089352929429214</v>
      </c>
      <c r="AS154" s="157">
        <f t="shared" si="55"/>
        <v>29.475879142589786</v>
      </c>
      <c r="AT154" s="157">
        <f t="shared" si="55"/>
        <v>29.856140278111472</v>
      </c>
      <c r="AU154" s="157">
        <f t="shared" si="55"/>
        <v>30.23041222643127</v>
      </c>
      <c r="AV154" s="157">
        <f t="shared" si="55"/>
        <v>30.620407409438432</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5.2105589713014879</v>
      </c>
      <c r="T155" s="157">
        <f t="shared" si="55"/>
        <v>5.2636819441200258</v>
      </c>
      <c r="U155" s="157">
        <f t="shared" si="55"/>
        <v>5.3207573542209499</v>
      </c>
      <c r="V155" s="157">
        <f t="shared" si="55"/>
        <v>5.3813937111151002</v>
      </c>
      <c r="W155" s="157">
        <f t="shared" si="55"/>
        <v>5.4416687864472228</v>
      </c>
      <c r="X155" s="157">
        <f t="shared" si="55"/>
        <v>5.5076710953360788</v>
      </c>
      <c r="Y155" s="157">
        <f t="shared" si="55"/>
        <v>5.5746871637097266</v>
      </c>
      <c r="Z155" s="157">
        <f t="shared" si="55"/>
        <v>5.6452336344433229</v>
      </c>
      <c r="AA155" s="157">
        <f t="shared" si="55"/>
        <v>5.7166839937853133</v>
      </c>
      <c r="AB155" s="157">
        <f t="shared" si="55"/>
        <v>5.7792521259469067</v>
      </c>
      <c r="AC155" s="157">
        <f t="shared" si="55"/>
        <v>5.8524586880470286</v>
      </c>
      <c r="AD155" s="157">
        <f t="shared" si="55"/>
        <v>5.9265959419192846</v>
      </c>
      <c r="AE155" s="157">
        <f t="shared" si="55"/>
        <v>6.0017697777496464</v>
      </c>
      <c r="AF155" s="157">
        <f t="shared" si="55"/>
        <v>6.0737773418702785</v>
      </c>
      <c r="AG155" s="157">
        <f t="shared" si="55"/>
        <v>6.1487622941397984</v>
      </c>
      <c r="AH155" s="157">
        <f t="shared" si="55"/>
        <v>6.2250307099528381</v>
      </c>
      <c r="AI155" s="157">
        <f t="shared" si="55"/>
        <v>6.3030793840646009</v>
      </c>
      <c r="AJ155" s="157">
        <f t="shared" si="55"/>
        <v>6.3795651899142864</v>
      </c>
      <c r="AK155" s="157">
        <f t="shared" si="55"/>
        <v>6.4575192888380242</v>
      </c>
      <c r="AL155" s="157">
        <f t="shared" si="55"/>
        <v>6.5388190492431182</v>
      </c>
      <c r="AM155" s="157">
        <f t="shared" si="55"/>
        <v>6.6301809420821156</v>
      </c>
      <c r="AN155" s="157">
        <f t="shared" si="55"/>
        <v>6.7199880062547832</v>
      </c>
      <c r="AO155" s="157">
        <f t="shared" si="55"/>
        <v>6.8083120293650978</v>
      </c>
      <c r="AP155" s="157">
        <f t="shared" si="55"/>
        <v>6.8952195123050535</v>
      </c>
      <c r="AQ155" s="157">
        <f t="shared" si="55"/>
        <v>6.9807721956977877</v>
      </c>
      <c r="AR155" s="157">
        <f t="shared" si="55"/>
        <v>7.0763965798808579</v>
      </c>
      <c r="AS155" s="157">
        <f t="shared" si="55"/>
        <v>7.1704245487902867</v>
      </c>
      <c r="AT155" s="157">
        <f t="shared" si="55"/>
        <v>7.2629284489421853</v>
      </c>
      <c r="AU155" s="157">
        <f t="shared" si="55"/>
        <v>7.3539753945879278</v>
      </c>
      <c r="AV155" s="157">
        <f t="shared" si="55"/>
        <v>7.4488472394824177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1.9745834948827368</v>
      </c>
      <c r="T156" s="157">
        <f t="shared" si="55"/>
        <v>1.9947148753937969</v>
      </c>
      <c r="U156" s="157">
        <f t="shared" si="55"/>
        <v>2.0163440640028645</v>
      </c>
      <c r="V156" s="157">
        <f t="shared" si="55"/>
        <v>2.0393227022204643</v>
      </c>
      <c r="W156" s="157">
        <f t="shared" si="55"/>
        <v>2.0621644298660295</v>
      </c>
      <c r="X156" s="157">
        <f t="shared" si="55"/>
        <v>2.0871765390224359</v>
      </c>
      <c r="Y156" s="157">
        <f t="shared" si="55"/>
        <v>2.1125728205406711</v>
      </c>
      <c r="Z156" s="157">
        <f t="shared" si="55"/>
        <v>2.139306976607231</v>
      </c>
      <c r="AA156" s="157">
        <f t="shared" si="55"/>
        <v>2.1663836685777458</v>
      </c>
      <c r="AB156" s="157">
        <f t="shared" si="55"/>
        <v>2.1900943686681558</v>
      </c>
      <c r="AC156" s="157">
        <f t="shared" si="55"/>
        <v>2.2178365878880459</v>
      </c>
      <c r="AD156" s="157">
        <f t="shared" si="55"/>
        <v>2.2459315002877269</v>
      </c>
      <c r="AE156" s="157">
        <f t="shared" si="55"/>
        <v>2.2744192338102165</v>
      </c>
      <c r="AF156" s="157">
        <f t="shared" si="55"/>
        <v>2.3017070830414474</v>
      </c>
      <c r="AG156" s="157">
        <f t="shared" si="55"/>
        <v>2.3301232376097891</v>
      </c>
      <c r="AH156" s="157">
        <f t="shared" si="55"/>
        <v>2.3590257710759182</v>
      </c>
      <c r="AI156" s="157">
        <f t="shared" si="55"/>
        <v>2.388602947833228</v>
      </c>
      <c r="AJ156" s="157">
        <f t="shared" si="55"/>
        <v>2.4175878630132344</v>
      </c>
      <c r="AK156" s="157">
        <f t="shared" si="55"/>
        <v>2.4471291997375784</v>
      </c>
      <c r="AL156" s="157">
        <f t="shared" si="55"/>
        <v>2.4779384019590669</v>
      </c>
      <c r="AM156" s="157">
        <f t="shared" si="55"/>
        <v>2.5125607307062778</v>
      </c>
      <c r="AN156" s="157">
        <f t="shared" si="55"/>
        <v>2.5465938445460643</v>
      </c>
      <c r="AO156" s="157">
        <f t="shared" si="55"/>
        <v>2.580064947971981</v>
      </c>
      <c r="AP156" s="157">
        <f t="shared" si="55"/>
        <v>2.6129992420352863</v>
      </c>
      <c r="AQ156" s="157">
        <f t="shared" si="55"/>
        <v>2.6454201238448301</v>
      </c>
      <c r="AR156" s="157">
        <f t="shared" si="55"/>
        <v>2.6816577581862089</v>
      </c>
      <c r="AS156" s="157">
        <f t="shared" si="55"/>
        <v>2.7172904180387332</v>
      </c>
      <c r="AT156" s="157">
        <f t="shared" si="55"/>
        <v>2.7523455197002344</v>
      </c>
      <c r="AU156" s="157">
        <f t="shared" si="55"/>
        <v>2.7868484966594727</v>
      </c>
      <c r="AV156" s="157">
        <f t="shared" si="55"/>
        <v>2.8228009501466165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9.0764610605732052</v>
      </c>
      <c r="T157" s="157">
        <f t="shared" si="55"/>
        <v>9.1689978875940721</v>
      </c>
      <c r="U157" s="157">
        <f t="shared" si="55"/>
        <v>9.2684196080180303</v>
      </c>
      <c r="V157" s="157">
        <f t="shared" si="55"/>
        <v>9.3740442704076212</v>
      </c>
      <c r="W157" s="157">
        <f t="shared" si="55"/>
        <v>9.479039603382132</v>
      </c>
      <c r="X157" s="157">
        <f t="shared" si="55"/>
        <v>9.5940114115580197</v>
      </c>
      <c r="Y157" s="157">
        <f t="shared" si="55"/>
        <v>9.7107491240330788</v>
      </c>
      <c r="Z157" s="157">
        <f t="shared" si="55"/>
        <v>9.8336365720211045</v>
      </c>
      <c r="AA157" s="157">
        <f t="shared" si="55"/>
        <v>9.9580985362563066</v>
      </c>
      <c r="AB157" s="157">
        <f t="shared" si="55"/>
        <v>10.067088227827853</v>
      </c>
      <c r="AC157" s="157">
        <f t="shared" si="55"/>
        <v>10.194609385143192</v>
      </c>
      <c r="AD157" s="157">
        <f t="shared" si="55"/>
        <v>10.323751748105698</v>
      </c>
      <c r="AE157" s="157">
        <f t="shared" si="55"/>
        <v>10.454699770658788</v>
      </c>
      <c r="AF157" s="157">
        <f t="shared" si="55"/>
        <v>10.580132350043721</v>
      </c>
      <c r="AG157" s="157">
        <f t="shared" ref="K157:AV159" si="57">AG98*AG$34/1000</f>
        <v>10.710751349493071</v>
      </c>
      <c r="AH157" s="157">
        <f t="shared" si="57"/>
        <v>10.843606060492677</v>
      </c>
      <c r="AI157" s="157">
        <f t="shared" si="57"/>
        <v>10.979561867788309</v>
      </c>
      <c r="AJ157" s="157">
        <f t="shared" si="57"/>
        <v>11.112795258352513</v>
      </c>
      <c r="AK157" s="157">
        <f t="shared" si="57"/>
        <v>11.248586321708745</v>
      </c>
      <c r="AL157" s="157">
        <f t="shared" si="57"/>
        <v>11.390205313762191</v>
      </c>
      <c r="AM157" s="157">
        <f t="shared" si="57"/>
        <v>11.549351898100014</v>
      </c>
      <c r="AN157" s="157">
        <f t="shared" si="57"/>
        <v>11.705790070168915</v>
      </c>
      <c r="AO157" s="157">
        <f t="shared" si="57"/>
        <v>11.859644879391753</v>
      </c>
      <c r="AP157" s="157">
        <f t="shared" si="57"/>
        <v>12.011032166076641</v>
      </c>
      <c r="AQ157" s="157">
        <f t="shared" si="57"/>
        <v>12.160059478447263</v>
      </c>
      <c r="AR157" s="157">
        <f t="shared" si="57"/>
        <v>12.326631050568276</v>
      </c>
      <c r="AS157" s="157">
        <f t="shared" si="57"/>
        <v>12.49042176920552</v>
      </c>
      <c r="AT157" s="157">
        <f t="shared" si="57"/>
        <v>12.651557657371113</v>
      </c>
      <c r="AU157" s="157">
        <f t="shared" si="57"/>
        <v>12.810155623806043</v>
      </c>
      <c r="AV157" s="157">
        <f t="shared" si="57"/>
        <v>12.975416320532121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3.1363668927374868</v>
      </c>
      <c r="T158" s="157">
        <f t="shared" si="57"/>
        <v>3.1683429502218221</v>
      </c>
      <c r="U158" s="157">
        <f t="shared" si="57"/>
        <v>3.2026980794154261</v>
      </c>
      <c r="V158" s="157">
        <f t="shared" si="57"/>
        <v>3.2391966323166557</v>
      </c>
      <c r="W158" s="157">
        <f t="shared" si="57"/>
        <v>3.2754777207315735</v>
      </c>
      <c r="X158" s="157">
        <f t="shared" si="57"/>
        <v>3.3152061755064617</v>
      </c>
      <c r="Y158" s="157">
        <f t="shared" si="57"/>
        <v>3.3555448376895782</v>
      </c>
      <c r="Z158" s="157">
        <f t="shared" si="57"/>
        <v>3.3980085381153811</v>
      </c>
      <c r="AA158" s="157">
        <f t="shared" si="57"/>
        <v>3.4410163118971724</v>
      </c>
      <c r="AB158" s="157">
        <f t="shared" si="57"/>
        <v>3.4786776490651938</v>
      </c>
      <c r="AC158" s="157">
        <f t="shared" si="57"/>
        <v>3.5227425255912155</v>
      </c>
      <c r="AD158" s="157">
        <f t="shared" si="57"/>
        <v>3.5673676089736492</v>
      </c>
      <c r="AE158" s="157">
        <f t="shared" si="57"/>
        <v>3.6126166371867461</v>
      </c>
      <c r="AF158" s="157">
        <f t="shared" si="57"/>
        <v>3.6559598065815284</v>
      </c>
      <c r="AG158" s="157">
        <f t="shared" si="57"/>
        <v>3.7010951410143482</v>
      </c>
      <c r="AH158" s="157">
        <f t="shared" si="57"/>
        <v>3.7470030245322286</v>
      </c>
      <c r="AI158" s="157">
        <f t="shared" si="57"/>
        <v>3.7939824904310764</v>
      </c>
      <c r="AJ158" s="157">
        <f t="shared" si="57"/>
        <v>3.8400212264961593</v>
      </c>
      <c r="AK158" s="157">
        <f t="shared" si="57"/>
        <v>3.8869437652034651</v>
      </c>
      <c r="AL158" s="157">
        <f t="shared" si="57"/>
        <v>3.9358801419581333</v>
      </c>
      <c r="AM158" s="157">
        <f t="shared" si="57"/>
        <v>3.9908731700643849</v>
      </c>
      <c r="AN158" s="157">
        <f t="shared" si="57"/>
        <v>4.0449303075723684</v>
      </c>
      <c r="AO158" s="157">
        <f t="shared" si="57"/>
        <v>4.098094765251922</v>
      </c>
      <c r="AP158" s="157">
        <f t="shared" si="57"/>
        <v>4.150406571667566</v>
      </c>
      <c r="AQ158" s="157">
        <f t="shared" si="57"/>
        <v>4.2019028900579141</v>
      </c>
      <c r="AR158" s="157">
        <f t="shared" si="57"/>
        <v>4.2594616192349637</v>
      </c>
      <c r="AS158" s="157">
        <f t="shared" si="57"/>
        <v>4.3160594257856921</v>
      </c>
      <c r="AT158" s="157">
        <f t="shared" si="57"/>
        <v>4.3717398569032468</v>
      </c>
      <c r="AU158" s="157">
        <f t="shared" si="57"/>
        <v>4.4265433103486354</v>
      </c>
      <c r="AV158" s="157">
        <f t="shared" si="57"/>
        <v>4.4836490671434168</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3.4785302227646526</v>
      </c>
      <c r="T159" s="157">
        <f t="shared" si="57"/>
        <v>3.5139947223490862</v>
      </c>
      <c r="U159" s="157">
        <f t="shared" si="57"/>
        <v>3.5520978395206328</v>
      </c>
      <c r="V159" s="157">
        <f t="shared" si="57"/>
        <v>3.5925782181549346</v>
      </c>
      <c r="W159" s="157">
        <f t="shared" si="57"/>
        <v>3.6328174079188376</v>
      </c>
      <c r="X159" s="157">
        <f t="shared" si="57"/>
        <v>3.6768800559968393</v>
      </c>
      <c r="Y159" s="157">
        <f t="shared" si="57"/>
        <v>3.7216194823295132</v>
      </c>
      <c r="Z159" s="157">
        <f t="shared" si="57"/>
        <v>3.7687157788895931</v>
      </c>
      <c r="AA159" s="157">
        <f t="shared" si="57"/>
        <v>3.8164155047284938</v>
      </c>
      <c r="AB159" s="157">
        <f t="shared" si="57"/>
        <v>3.8581855220922301</v>
      </c>
      <c r="AC159" s="157">
        <f t="shared" si="57"/>
        <v>3.9070576757656714</v>
      </c>
      <c r="AD159" s="157">
        <f t="shared" si="57"/>
        <v>3.9565511523097059</v>
      </c>
      <c r="AE159" s="157">
        <f t="shared" si="57"/>
        <v>4.0067366432210081</v>
      </c>
      <c r="AF159" s="157">
        <f t="shared" si="57"/>
        <v>4.0548083548052878</v>
      </c>
      <c r="AG159" s="157">
        <f t="shared" si="57"/>
        <v>4.1048677484631888</v>
      </c>
      <c r="AH159" s="157">
        <f t="shared" si="57"/>
        <v>4.1557839727894583</v>
      </c>
      <c r="AI159" s="157">
        <f t="shared" si="57"/>
        <v>4.2078886842493617</v>
      </c>
      <c r="AJ159" s="157">
        <f t="shared" si="57"/>
        <v>4.2589500365392068</v>
      </c>
      <c r="AK159" s="157">
        <f t="shared" si="57"/>
        <v>4.3109916103104897</v>
      </c>
      <c r="AL159" s="157">
        <f t="shared" si="57"/>
        <v>4.3652667226794817</v>
      </c>
      <c r="AM159" s="157">
        <f t="shared" si="57"/>
        <v>4.4262592394516425</v>
      </c>
      <c r="AN159" s="157">
        <f t="shared" si="57"/>
        <v>4.4862137642277737</v>
      </c>
      <c r="AO159" s="157">
        <f t="shared" si="57"/>
        <v>4.5451782218757124</v>
      </c>
      <c r="AP159" s="157">
        <f t="shared" si="57"/>
        <v>4.6031970078938906</v>
      </c>
      <c r="AQ159" s="157">
        <f t="shared" si="57"/>
        <v>4.660311339860832</v>
      </c>
      <c r="AR159" s="157">
        <f t="shared" si="57"/>
        <v>4.7241494639941797</v>
      </c>
      <c r="AS159" s="157">
        <f t="shared" si="57"/>
        <v>4.7869218332232961</v>
      </c>
      <c r="AT159" s="157">
        <f t="shared" si="57"/>
        <v>4.8486767455415825</v>
      </c>
      <c r="AU159" s="157">
        <f t="shared" si="57"/>
        <v>4.9094590059216072</v>
      </c>
      <c r="AV159" s="157">
        <f t="shared" si="57"/>
        <v>4.9727947404507749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6.0760176501224006</v>
      </c>
      <c r="T186" s="157">
        <f t="shared" si="70"/>
        <v>8.042044078406013</v>
      </c>
      <c r="U186" s="157">
        <f t="shared" si="70"/>
        <v>10.082751893533009</v>
      </c>
      <c r="V186" s="157">
        <f>INDEX(V$49:V$52,MATCH($I$185,$B$49:$B$52,0),1)*INDEX(V$81:V$89,MATCH($B186,$B$81:$B$89,0))*INDEX(V$116:V$124,MATCH($B186,$B$116:$B$124,0))/1000</f>
        <v>12.190743874351574</v>
      </c>
      <c r="W186" s="157">
        <f t="shared" si="70"/>
        <v>14.291909432341567</v>
      </c>
      <c r="X186" s="157">
        <f t="shared" si="70"/>
        <v>16.501291190674277</v>
      </c>
      <c r="Y186" s="157">
        <f t="shared" si="70"/>
        <v>18.729827956118001</v>
      </c>
      <c r="Z186" s="157">
        <f t="shared" ref="Z186:AO194" si="71">INDEX(Z$49:Z$52,MATCH($I$185,$B$49:$B$52,0),1)*INDEX(Z$81:Z$89,MATCH($B186,$B$81:$B$89,0))*INDEX(Z$116:Z$124,MATCH($B186,$B$116:$B$124,0))/1000</f>
        <v>21.025071749534352</v>
      </c>
      <c r="AA186" s="157">
        <f t="shared" si="71"/>
        <v>23.337394537506206</v>
      </c>
      <c r="AB186" s="157">
        <f t="shared" si="71"/>
        <v>25.481887453250529</v>
      </c>
      <c r="AC186" s="157">
        <f t="shared" si="71"/>
        <v>25.481887453250529</v>
      </c>
      <c r="AD186" s="157">
        <f t="shared" si="71"/>
        <v>25.481887453250529</v>
      </c>
      <c r="AE186" s="157">
        <f t="shared" si="71"/>
        <v>25.481887453250529</v>
      </c>
      <c r="AF186" s="157">
        <f t="shared" si="71"/>
        <v>25.481887453250529</v>
      </c>
      <c r="AG186" s="157">
        <f t="shared" si="71"/>
        <v>25.481887453250529</v>
      </c>
      <c r="AH186" s="157">
        <f t="shared" si="71"/>
        <v>25.481887453250529</v>
      </c>
      <c r="AI186" s="157">
        <f t="shared" si="71"/>
        <v>25.481887453250529</v>
      </c>
      <c r="AJ186" s="157">
        <f t="shared" si="71"/>
        <v>25.481887453250529</v>
      </c>
      <c r="AK186" s="157">
        <f t="shared" si="71"/>
        <v>25.481887453250529</v>
      </c>
      <c r="AL186" s="157">
        <f t="shared" si="71"/>
        <v>25.481887453250529</v>
      </c>
      <c r="AM186" s="157">
        <f t="shared" si="71"/>
        <v>25.481887453250529</v>
      </c>
      <c r="AN186" s="157">
        <f t="shared" si="71"/>
        <v>25.481887453250529</v>
      </c>
      <c r="AO186" s="157">
        <f t="shared" si="71"/>
        <v>25.481887453250529</v>
      </c>
      <c r="AP186" s="157">
        <f t="shared" ref="AN186:AV194" si="72">INDEX(AP$49:AP$52,MATCH($I$185,$B$49:$B$52,0),1)*INDEX(AP$81:AP$89,MATCH($B186,$B$81:$B$89,0))*INDEX(AP$116:AP$124,MATCH($B186,$B$116:$B$124,0))/1000</f>
        <v>25.481887453250529</v>
      </c>
      <c r="AQ186" s="157">
        <f t="shared" si="72"/>
        <v>25.481887453250529</v>
      </c>
      <c r="AR186" s="157">
        <f t="shared" si="72"/>
        <v>25.481887453250529</v>
      </c>
      <c r="AS186" s="157">
        <f t="shared" si="72"/>
        <v>25.481887453250529</v>
      </c>
      <c r="AT186" s="157">
        <f t="shared" si="72"/>
        <v>25.481887453250529</v>
      </c>
      <c r="AU186" s="157">
        <f t="shared" si="72"/>
        <v>25.481887453250529</v>
      </c>
      <c r="AV186" s="157">
        <f t="shared" si="72"/>
        <v>25.481887453250529</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0.57944755404003445</v>
      </c>
      <c r="T187" s="157">
        <f t="shared" si="70"/>
        <v>0.76694029528051699</v>
      </c>
      <c r="U187" s="157">
        <f t="shared" si="70"/>
        <v>0.96155512691483591</v>
      </c>
      <c r="V187" s="157">
        <f t="shared" si="70"/>
        <v>1.1625866030489971</v>
      </c>
      <c r="W187" s="157">
        <f t="shared" si="70"/>
        <v>1.3629670682350945</v>
      </c>
      <c r="X187" s="157">
        <f t="shared" si="70"/>
        <v>1.5736677161801793</v>
      </c>
      <c r="Y187" s="157">
        <f t="shared" si="70"/>
        <v>1.78619510701135</v>
      </c>
      <c r="Z187" s="157">
        <f t="shared" si="71"/>
        <v>2.005084102831479</v>
      </c>
      <c r="AA187" s="157">
        <f t="shared" si="71"/>
        <v>2.22560185982225</v>
      </c>
      <c r="AB187" s="157">
        <f t="shared" si="71"/>
        <v>2.4301142964606126</v>
      </c>
      <c r="AC187" s="157">
        <f t="shared" si="71"/>
        <v>2.4301142964606126</v>
      </c>
      <c r="AD187" s="157">
        <f t="shared" si="71"/>
        <v>2.4301142964606126</v>
      </c>
      <c r="AE187" s="157">
        <f t="shared" si="71"/>
        <v>2.4301142964606126</v>
      </c>
      <c r="AF187" s="157">
        <f t="shared" si="71"/>
        <v>2.4301142964606126</v>
      </c>
      <c r="AG187" s="157">
        <f t="shared" si="71"/>
        <v>2.4301142964606126</v>
      </c>
      <c r="AH187" s="157">
        <f t="shared" si="71"/>
        <v>2.4301142964606126</v>
      </c>
      <c r="AI187" s="157">
        <f t="shared" si="71"/>
        <v>2.4301142964606126</v>
      </c>
      <c r="AJ187" s="157">
        <f t="shared" si="71"/>
        <v>2.4301142964606126</v>
      </c>
      <c r="AK187" s="157">
        <f t="shared" si="71"/>
        <v>2.4301142964606126</v>
      </c>
      <c r="AL187" s="157">
        <f t="shared" si="71"/>
        <v>2.4301142964606126</v>
      </c>
      <c r="AM187" s="157">
        <f t="shared" si="71"/>
        <v>2.4301142964606126</v>
      </c>
      <c r="AN187" s="157">
        <f t="shared" si="72"/>
        <v>2.4301142964606126</v>
      </c>
      <c r="AO187" s="157">
        <f t="shared" si="72"/>
        <v>2.4301142964606126</v>
      </c>
      <c r="AP187" s="157">
        <f t="shared" si="72"/>
        <v>2.4301142964606126</v>
      </c>
      <c r="AQ187" s="157">
        <f t="shared" si="72"/>
        <v>2.4301142964606126</v>
      </c>
      <c r="AR187" s="157">
        <f t="shared" si="72"/>
        <v>2.4301142964606126</v>
      </c>
      <c r="AS187" s="157">
        <f t="shared" si="72"/>
        <v>2.4301142964606126</v>
      </c>
      <c r="AT187" s="157">
        <f t="shared" si="72"/>
        <v>2.4301142964606126</v>
      </c>
      <c r="AU187" s="157">
        <f t="shared" si="72"/>
        <v>2.4301142964606126</v>
      </c>
      <c r="AV187" s="157">
        <f t="shared" si="72"/>
        <v>2.4301142964606126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0.4168847011413751</v>
      </c>
      <c r="T188" s="157">
        <f t="shared" si="70"/>
        <v>0.55177672864800165</v>
      </c>
      <c r="U188" s="157">
        <f t="shared" si="70"/>
        <v>0.69179275832641252</v>
      </c>
      <c r="V188" s="157">
        <f t="shared" si="70"/>
        <v>0.83642525571790027</v>
      </c>
      <c r="W188" s="157">
        <f t="shared" si="70"/>
        <v>0.98058938198135226</v>
      </c>
      <c r="X188" s="157">
        <f t="shared" si="70"/>
        <v>1.1321783843620785</v>
      </c>
      <c r="Y188" s="157">
        <f t="shared" si="70"/>
        <v>1.2850816405640841</v>
      </c>
      <c r="Z188" s="157">
        <f t="shared" si="71"/>
        <v>1.4425617661930303</v>
      </c>
      <c r="AA188" s="157">
        <f t="shared" si="71"/>
        <v>1.6012137073022896</v>
      </c>
      <c r="AB188" s="157">
        <f t="shared" si="71"/>
        <v>1.7483505886873951</v>
      </c>
      <c r="AC188" s="157">
        <f t="shared" si="71"/>
        <v>1.7483505886873951</v>
      </c>
      <c r="AD188" s="157">
        <f t="shared" si="71"/>
        <v>1.7483505886873951</v>
      </c>
      <c r="AE188" s="157">
        <f t="shared" si="71"/>
        <v>1.7483505886873951</v>
      </c>
      <c r="AF188" s="157">
        <f t="shared" si="71"/>
        <v>1.7483505886873951</v>
      </c>
      <c r="AG188" s="157">
        <f t="shared" si="71"/>
        <v>1.7483505886873951</v>
      </c>
      <c r="AH188" s="157">
        <f t="shared" si="71"/>
        <v>1.7483505886873951</v>
      </c>
      <c r="AI188" s="157">
        <f t="shared" si="71"/>
        <v>1.7483505886873951</v>
      </c>
      <c r="AJ188" s="157">
        <f t="shared" si="71"/>
        <v>1.7483505886873951</v>
      </c>
      <c r="AK188" s="157">
        <f t="shared" si="71"/>
        <v>1.7483505886873951</v>
      </c>
      <c r="AL188" s="157">
        <f t="shared" si="71"/>
        <v>1.7483505886873951</v>
      </c>
      <c r="AM188" s="157">
        <f t="shared" si="71"/>
        <v>1.7483505886873951</v>
      </c>
      <c r="AN188" s="157">
        <f t="shared" si="72"/>
        <v>1.7483505886873951</v>
      </c>
      <c r="AO188" s="157">
        <f t="shared" si="72"/>
        <v>1.7483505886873951</v>
      </c>
      <c r="AP188" s="157">
        <f t="shared" si="72"/>
        <v>1.7483505886873951</v>
      </c>
      <c r="AQ188" s="157">
        <f t="shared" si="72"/>
        <v>1.7483505886873951</v>
      </c>
      <c r="AR188" s="157">
        <f t="shared" si="72"/>
        <v>1.7483505886873951</v>
      </c>
      <c r="AS188" s="157">
        <f t="shared" si="72"/>
        <v>1.7483505886873951</v>
      </c>
      <c r="AT188" s="157">
        <f t="shared" si="72"/>
        <v>1.7483505886873951</v>
      </c>
      <c r="AU188" s="157">
        <f t="shared" si="72"/>
        <v>1.7483505886873951</v>
      </c>
      <c r="AV188" s="157">
        <f t="shared" si="72"/>
        <v>1.7483505886873951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5.2875383215314313</v>
      </c>
      <c r="T189" s="157">
        <f t="shared" si="70"/>
        <v>6.9984352739923503</v>
      </c>
      <c r="U189" s="157">
        <f t="shared" si="70"/>
        <v>8.7743222771045453</v>
      </c>
      <c r="V189" s="157">
        <f t="shared" si="70"/>
        <v>10.608762040431198</v>
      </c>
      <c r="W189" s="157">
        <f t="shared" si="70"/>
        <v>12.437261239660852</v>
      </c>
      <c r="X189" s="157">
        <f t="shared" si="70"/>
        <v>14.359933520548875</v>
      </c>
      <c r="Y189" s="157">
        <f t="shared" si="70"/>
        <v>16.29927508055702</v>
      </c>
      <c r="Z189" s="157">
        <f t="shared" si="71"/>
        <v>18.296667157701762</v>
      </c>
      <c r="AA189" s="157">
        <f t="shared" si="71"/>
        <v>20.308921903687448</v>
      </c>
      <c r="AB189" s="157">
        <f t="shared" si="71"/>
        <v>22.175125908546182</v>
      </c>
      <c r="AC189" s="157">
        <f t="shared" si="71"/>
        <v>22.175125908546182</v>
      </c>
      <c r="AD189" s="157">
        <f t="shared" si="71"/>
        <v>22.175125908546182</v>
      </c>
      <c r="AE189" s="157">
        <f t="shared" si="71"/>
        <v>22.175125908546182</v>
      </c>
      <c r="AF189" s="157">
        <f t="shared" si="71"/>
        <v>22.175125908546182</v>
      </c>
      <c r="AG189" s="157">
        <f t="shared" si="71"/>
        <v>22.175125908546182</v>
      </c>
      <c r="AH189" s="157">
        <f t="shared" si="71"/>
        <v>22.175125908546182</v>
      </c>
      <c r="AI189" s="157">
        <f t="shared" si="71"/>
        <v>22.175125908546182</v>
      </c>
      <c r="AJ189" s="157">
        <f t="shared" si="71"/>
        <v>22.175125908546182</v>
      </c>
      <c r="AK189" s="157">
        <f t="shared" si="71"/>
        <v>22.175125908546182</v>
      </c>
      <c r="AL189" s="157">
        <f t="shared" si="71"/>
        <v>22.175125908546182</v>
      </c>
      <c r="AM189" s="157">
        <f t="shared" si="71"/>
        <v>22.175125908546182</v>
      </c>
      <c r="AN189" s="157">
        <f t="shared" si="72"/>
        <v>22.175125908546182</v>
      </c>
      <c r="AO189" s="157">
        <f t="shared" si="72"/>
        <v>22.175125908546182</v>
      </c>
      <c r="AP189" s="157">
        <f t="shared" si="72"/>
        <v>22.175125908546182</v>
      </c>
      <c r="AQ189" s="157">
        <f t="shared" si="72"/>
        <v>22.175125908546182</v>
      </c>
      <c r="AR189" s="157">
        <f t="shared" si="72"/>
        <v>22.175125908546182</v>
      </c>
      <c r="AS189" s="157">
        <f t="shared" si="72"/>
        <v>22.175125908546182</v>
      </c>
      <c r="AT189" s="157">
        <f t="shared" si="72"/>
        <v>22.175125908546182</v>
      </c>
      <c r="AU189" s="157">
        <f t="shared" si="72"/>
        <v>22.175125908546182</v>
      </c>
      <c r="AV189" s="157">
        <f t="shared" si="72"/>
        <v>22.175125908546182</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1.2862684909233619</v>
      </c>
      <c r="T190" s="157">
        <f t="shared" si="70"/>
        <v>1.7024683758879597</v>
      </c>
      <c r="U190" s="157">
        <f t="shared" si="70"/>
        <v>2.1344780099820997</v>
      </c>
      <c r="V190" s="157">
        <f t="shared" si="70"/>
        <v>2.5807314312491396</v>
      </c>
      <c r="W190" s="157">
        <f t="shared" si="70"/>
        <v>3.0255397262680797</v>
      </c>
      <c r="X190" s="157">
        <f t="shared" si="70"/>
        <v>3.4932569555139446</v>
      </c>
      <c r="Y190" s="157">
        <f t="shared" si="70"/>
        <v>3.9650292226989787</v>
      </c>
      <c r="Z190" s="157">
        <f t="shared" si="71"/>
        <v>4.4509230993238083</v>
      </c>
      <c r="AA190" s="157">
        <f t="shared" si="71"/>
        <v>4.940432530382215</v>
      </c>
      <c r="AB190" s="157">
        <f t="shared" si="71"/>
        <v>5.3944130527190337</v>
      </c>
      <c r="AC190" s="157">
        <f t="shared" si="71"/>
        <v>5.3944130527190337</v>
      </c>
      <c r="AD190" s="157">
        <f t="shared" si="71"/>
        <v>5.3944130527190337</v>
      </c>
      <c r="AE190" s="157">
        <f t="shared" si="71"/>
        <v>5.3944130527190337</v>
      </c>
      <c r="AF190" s="157">
        <f t="shared" si="71"/>
        <v>5.3944130527190337</v>
      </c>
      <c r="AG190" s="157">
        <f t="shared" si="71"/>
        <v>5.3944130527190337</v>
      </c>
      <c r="AH190" s="157">
        <f t="shared" si="71"/>
        <v>5.3944130527190337</v>
      </c>
      <c r="AI190" s="157">
        <f t="shared" si="71"/>
        <v>5.3944130527190337</v>
      </c>
      <c r="AJ190" s="157">
        <f t="shared" si="71"/>
        <v>5.3944130527190337</v>
      </c>
      <c r="AK190" s="157">
        <f t="shared" si="71"/>
        <v>5.3944130527190337</v>
      </c>
      <c r="AL190" s="157">
        <f t="shared" si="71"/>
        <v>5.3944130527190337</v>
      </c>
      <c r="AM190" s="157">
        <f t="shared" si="71"/>
        <v>5.3944130527190337</v>
      </c>
      <c r="AN190" s="157">
        <f t="shared" si="72"/>
        <v>5.3944130527190337</v>
      </c>
      <c r="AO190" s="157">
        <f t="shared" si="72"/>
        <v>5.3944130527190337</v>
      </c>
      <c r="AP190" s="157">
        <f t="shared" si="72"/>
        <v>5.3944130527190337</v>
      </c>
      <c r="AQ190" s="157">
        <f t="shared" si="72"/>
        <v>5.3944130527190337</v>
      </c>
      <c r="AR190" s="157">
        <f t="shared" si="72"/>
        <v>5.3944130527190337</v>
      </c>
      <c r="AS190" s="157">
        <f t="shared" si="72"/>
        <v>5.3944130527190337</v>
      </c>
      <c r="AT190" s="157">
        <f t="shared" si="72"/>
        <v>5.3944130527190337</v>
      </c>
      <c r="AU190" s="157">
        <f t="shared" si="72"/>
        <v>5.3944130527190337</v>
      </c>
      <c r="AV190" s="157">
        <f t="shared" si="72"/>
        <v>5.3944130527190337</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0.48744185530839423</v>
      </c>
      <c r="T191" s="157">
        <f t="shared" si="70"/>
        <v>0.64516417031328799</v>
      </c>
      <c r="U191" s="157">
        <f t="shared" si="70"/>
        <v>0.808877717710209</v>
      </c>
      <c r="V191" s="157">
        <f t="shared" si="70"/>
        <v>0.97798906354125981</v>
      </c>
      <c r="W191" s="157">
        <f t="shared" si="70"/>
        <v>1.1465527670841726</v>
      </c>
      <c r="X191" s="157">
        <f t="shared" si="70"/>
        <v>1.3237979966704505</v>
      </c>
      <c r="Y191" s="157">
        <f t="shared" si="70"/>
        <v>1.5025799157040418</v>
      </c>
      <c r="Z191" s="157">
        <f t="shared" si="71"/>
        <v>1.686713332930933</v>
      </c>
      <c r="AA191" s="157">
        <f t="shared" si="71"/>
        <v>1.8722168937736461</v>
      </c>
      <c r="AB191" s="157">
        <f t="shared" si="71"/>
        <v>2.0442564870959372</v>
      </c>
      <c r="AC191" s="157">
        <f t="shared" si="71"/>
        <v>2.0442564870959372</v>
      </c>
      <c r="AD191" s="157">
        <f t="shared" si="71"/>
        <v>2.0442564870959372</v>
      </c>
      <c r="AE191" s="157">
        <f t="shared" si="71"/>
        <v>2.0442564870959372</v>
      </c>
      <c r="AF191" s="157">
        <f t="shared" si="71"/>
        <v>2.0442564870959372</v>
      </c>
      <c r="AG191" s="157">
        <f t="shared" si="71"/>
        <v>2.0442564870959372</v>
      </c>
      <c r="AH191" s="157">
        <f t="shared" si="71"/>
        <v>2.0442564870959372</v>
      </c>
      <c r="AI191" s="157">
        <f t="shared" si="71"/>
        <v>2.0442564870959372</v>
      </c>
      <c r="AJ191" s="157">
        <f t="shared" si="71"/>
        <v>2.0442564870959372</v>
      </c>
      <c r="AK191" s="157">
        <f t="shared" si="71"/>
        <v>2.0442564870959372</v>
      </c>
      <c r="AL191" s="157">
        <f t="shared" si="71"/>
        <v>2.0442564870959372</v>
      </c>
      <c r="AM191" s="157">
        <f t="shared" si="71"/>
        <v>2.0442564870959372</v>
      </c>
      <c r="AN191" s="157">
        <f t="shared" si="72"/>
        <v>2.0442564870959372</v>
      </c>
      <c r="AO191" s="157">
        <f t="shared" si="72"/>
        <v>2.0442564870959372</v>
      </c>
      <c r="AP191" s="157">
        <f t="shared" si="72"/>
        <v>2.0442564870959372</v>
      </c>
      <c r="AQ191" s="157">
        <f t="shared" si="72"/>
        <v>2.0442564870959372</v>
      </c>
      <c r="AR191" s="157">
        <f t="shared" si="72"/>
        <v>2.0442564870959372</v>
      </c>
      <c r="AS191" s="157">
        <f t="shared" si="72"/>
        <v>2.0442564870959372</v>
      </c>
      <c r="AT191" s="157">
        <f t="shared" si="72"/>
        <v>2.0442564870959372</v>
      </c>
      <c r="AU191" s="157">
        <f t="shared" si="72"/>
        <v>2.0442564870959372</v>
      </c>
      <c r="AV191" s="157">
        <f t="shared" si="72"/>
        <v>2.0442564870959372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0.85870323028878481</v>
      </c>
      <c r="T194" s="157">
        <f t="shared" si="70"/>
        <v>1.136555162592874</v>
      </c>
      <c r="U194" s="157">
        <f t="shared" si="70"/>
        <v>1.4249615652454106</v>
      </c>
      <c r="V194" s="157">
        <f t="shared" si="70"/>
        <v>1.7228770137489693</v>
      </c>
      <c r="W194" s="157">
        <f t="shared" si="70"/>
        <v>2.0198277067709354</v>
      </c>
      <c r="X194" s="157">
        <f t="shared" si="70"/>
        <v>2.3320722330492942</v>
      </c>
      <c r="Y194" s="157">
        <f t="shared" si="70"/>
        <v>2.6470238723463417</v>
      </c>
      <c r="Z194" s="157">
        <f t="shared" si="71"/>
        <v>2.9714029925530117</v>
      </c>
      <c r="AA194" s="157">
        <f t="shared" si="71"/>
        <v>3.2981958298749707</v>
      </c>
      <c r="AB194" s="157">
        <f t="shared" si="71"/>
        <v>3.6012698332962692</v>
      </c>
      <c r="AC194" s="157">
        <f t="shared" si="71"/>
        <v>3.6012698332962692</v>
      </c>
      <c r="AD194" s="157">
        <f t="shared" si="71"/>
        <v>3.6012698332962692</v>
      </c>
      <c r="AE194" s="157">
        <f t="shared" si="71"/>
        <v>3.6012698332962692</v>
      </c>
      <c r="AF194" s="157">
        <f t="shared" si="71"/>
        <v>3.6012698332962692</v>
      </c>
      <c r="AG194" s="157">
        <f t="shared" si="71"/>
        <v>3.6012698332962692</v>
      </c>
      <c r="AH194" s="157">
        <f t="shared" si="71"/>
        <v>3.6012698332962692</v>
      </c>
      <c r="AI194" s="157">
        <f t="shared" si="71"/>
        <v>3.6012698332962692</v>
      </c>
      <c r="AJ194" s="157">
        <f t="shared" si="71"/>
        <v>3.6012698332962692</v>
      </c>
      <c r="AK194" s="157">
        <f t="shared" si="71"/>
        <v>3.6012698332962692</v>
      </c>
      <c r="AL194" s="157">
        <f t="shared" si="71"/>
        <v>3.6012698332962692</v>
      </c>
      <c r="AM194" s="157">
        <f t="shared" si="71"/>
        <v>3.6012698332962692</v>
      </c>
      <c r="AN194" s="157">
        <f t="shared" si="72"/>
        <v>3.6012698332962692</v>
      </c>
      <c r="AO194" s="157">
        <f t="shared" si="72"/>
        <v>3.6012698332962692</v>
      </c>
      <c r="AP194" s="157">
        <f t="shared" si="72"/>
        <v>3.6012698332962692</v>
      </c>
      <c r="AQ194" s="157">
        <f t="shared" si="72"/>
        <v>3.6012698332962692</v>
      </c>
      <c r="AR194" s="157">
        <f t="shared" si="72"/>
        <v>3.6012698332962692</v>
      </c>
      <c r="AS194" s="157">
        <f t="shared" si="72"/>
        <v>3.6012698332962692</v>
      </c>
      <c r="AT194" s="157">
        <f t="shared" si="72"/>
        <v>3.6012698332962692</v>
      </c>
      <c r="AU194" s="157">
        <f t="shared" si="72"/>
        <v>3.6012698332962692</v>
      </c>
      <c r="AV194" s="157">
        <f t="shared" si="72"/>
        <v>3.6012698332962692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2.3220512138194302</v>
      </c>
      <c r="AD197" s="157">
        <f t="shared" si="75"/>
        <v>4.6615120141364965</v>
      </c>
      <c r="AE197" s="157">
        <f t="shared" si="75"/>
        <v>7.0203631903027794</v>
      </c>
      <c r="AF197" s="157">
        <f t="shared" si="75"/>
        <v>9.3199858626229251</v>
      </c>
      <c r="AG197" s="157">
        <f t="shared" si="75"/>
        <v>11.675303769463241</v>
      </c>
      <c r="AH197" s="157">
        <f t="shared" si="75"/>
        <v>14.054630236652351</v>
      </c>
      <c r="AI197" s="157">
        <f t="shared" si="75"/>
        <v>16.467258342222365</v>
      </c>
      <c r="AJ197" s="157">
        <f t="shared" si="75"/>
        <v>18.850651322901793</v>
      </c>
      <c r="AK197" s="157">
        <f t="shared" si="75"/>
        <v>21.261510298276662</v>
      </c>
      <c r="AL197" s="157">
        <f t="shared" si="75"/>
        <v>23.734953455327286</v>
      </c>
      <c r="AM197" s="157">
        <f t="shared" si="75"/>
        <v>23.734953455327286</v>
      </c>
      <c r="AN197" s="157">
        <f t="shared" si="75"/>
        <v>23.734953455327286</v>
      </c>
      <c r="AO197" s="157">
        <f t="shared" si="75"/>
        <v>23.734953455327286</v>
      </c>
      <c r="AP197" s="157">
        <f t="shared" ref="AN197:AV205" si="76">INDEX(AP$49:AP$52,MATCH($I$196,$B$49:$B$52,0),1)*INDEX(AP$81:AP$89,MATCH($B197,$B$81:$B$89,0))*INDEX(AP$127:AP$135,MATCH($B197,$B$127:$B$135,0))/1000</f>
        <v>23.734953455327286</v>
      </c>
      <c r="AQ197" s="157">
        <f t="shared" si="76"/>
        <v>23.734953455327286</v>
      </c>
      <c r="AR197" s="157">
        <f t="shared" si="76"/>
        <v>23.734953455327286</v>
      </c>
      <c r="AS197" s="157">
        <f t="shared" si="76"/>
        <v>23.734953455327286</v>
      </c>
      <c r="AT197" s="157">
        <f t="shared" si="76"/>
        <v>23.734953455327286</v>
      </c>
      <c r="AU197" s="157">
        <f t="shared" si="76"/>
        <v>23.734953455327286</v>
      </c>
      <c r="AV197" s="157">
        <f t="shared" si="76"/>
        <v>23.734953455327286</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0.22144552134015882</v>
      </c>
      <c r="AD198" s="157">
        <f t="shared" si="75"/>
        <v>0.44455133119391355</v>
      </c>
      <c r="AE198" s="157">
        <f t="shared" si="75"/>
        <v>0.66950633018844008</v>
      </c>
      <c r="AF198" s="157">
        <f t="shared" si="75"/>
        <v>0.88881292365498032</v>
      </c>
      <c r="AG198" s="157">
        <f t="shared" si="75"/>
        <v>1.1134309676920677</v>
      </c>
      <c r="AH198" s="157">
        <f t="shared" si="75"/>
        <v>1.3403386202147152</v>
      </c>
      <c r="AI198" s="157">
        <f t="shared" si="75"/>
        <v>1.570422128045313</v>
      </c>
      <c r="AJ198" s="157">
        <f t="shared" si="75"/>
        <v>1.7977175890687123</v>
      </c>
      <c r="AK198" s="157">
        <f t="shared" si="75"/>
        <v>2.0276323814308261</v>
      </c>
      <c r="AL198" s="157">
        <f t="shared" si="75"/>
        <v>2.2635155980276664</v>
      </c>
      <c r="AM198" s="157">
        <f t="shared" si="75"/>
        <v>2.2635155980276664</v>
      </c>
      <c r="AN198" s="157">
        <f t="shared" si="76"/>
        <v>2.2635155980276664</v>
      </c>
      <c r="AO198" s="157">
        <f t="shared" si="76"/>
        <v>2.2635155980276664</v>
      </c>
      <c r="AP198" s="157">
        <f t="shared" si="76"/>
        <v>2.2635155980276664</v>
      </c>
      <c r="AQ198" s="157">
        <f t="shared" si="76"/>
        <v>2.2635155980276664</v>
      </c>
      <c r="AR198" s="157">
        <f t="shared" si="76"/>
        <v>2.2635155980276664</v>
      </c>
      <c r="AS198" s="157">
        <f t="shared" si="76"/>
        <v>2.2635155980276664</v>
      </c>
      <c r="AT198" s="157">
        <f t="shared" si="76"/>
        <v>2.2635155980276664</v>
      </c>
      <c r="AU198" s="157">
        <f t="shared" si="76"/>
        <v>2.2635155980276664</v>
      </c>
      <c r="AV198" s="157">
        <f t="shared" si="76"/>
        <v>2.2635155980276664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0.15931942302514207</v>
      </c>
      <c r="AD199" s="157">
        <f t="shared" si="75"/>
        <v>0.3198333439405126</v>
      </c>
      <c r="AE199" s="157">
        <f t="shared" si="75"/>
        <v>0.48167766767996911</v>
      </c>
      <c r="AF199" s="157">
        <f t="shared" si="75"/>
        <v>0.63945823477045505</v>
      </c>
      <c r="AG199" s="157">
        <f t="shared" si="75"/>
        <v>0.80106013559216738</v>
      </c>
      <c r="AH199" s="157">
        <f t="shared" si="75"/>
        <v>0.9643092998160262</v>
      </c>
      <c r="AI199" s="157">
        <f t="shared" si="75"/>
        <v>1.1298433394901171</v>
      </c>
      <c r="AJ199" s="157">
        <f t="shared" si="75"/>
        <v>1.2933715133151189</v>
      </c>
      <c r="AK199" s="157">
        <f t="shared" si="75"/>
        <v>1.4587841703081261</v>
      </c>
      <c r="AL199" s="157">
        <f t="shared" si="75"/>
        <v>1.6284908220484244</v>
      </c>
      <c r="AM199" s="157">
        <f t="shared" si="75"/>
        <v>1.6284908220484244</v>
      </c>
      <c r="AN199" s="157">
        <f t="shared" si="76"/>
        <v>1.6284908220484244</v>
      </c>
      <c r="AO199" s="157">
        <f t="shared" si="76"/>
        <v>1.6284908220484244</v>
      </c>
      <c r="AP199" s="157">
        <f t="shared" si="76"/>
        <v>1.6284908220484244</v>
      </c>
      <c r="AQ199" s="157">
        <f t="shared" si="76"/>
        <v>1.6284908220484244</v>
      </c>
      <c r="AR199" s="157">
        <f t="shared" si="76"/>
        <v>1.6284908220484244</v>
      </c>
      <c r="AS199" s="157">
        <f t="shared" si="76"/>
        <v>1.6284908220484244</v>
      </c>
      <c r="AT199" s="157">
        <f t="shared" si="76"/>
        <v>1.6284908220484244</v>
      </c>
      <c r="AU199" s="157">
        <f t="shared" si="76"/>
        <v>1.6284908220484244</v>
      </c>
      <c r="AV199" s="157">
        <f t="shared" si="76"/>
        <v>1.6284908220484244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2.0207207227881367</v>
      </c>
      <c r="AD200" s="157">
        <f t="shared" si="75"/>
        <v>4.0565918057412755</v>
      </c>
      <c r="AE200" s="157">
        <f t="shared" si="75"/>
        <v>6.1093369929639376</v>
      </c>
      <c r="AF200" s="157">
        <f t="shared" si="75"/>
        <v>8.1105397058478186</v>
      </c>
      <c r="AG200" s="157">
        <f t="shared" si="75"/>
        <v>10.160210132917181</v>
      </c>
      <c r="AH200" s="157">
        <f t="shared" si="75"/>
        <v>12.230773551119723</v>
      </c>
      <c r="AI200" s="157">
        <f t="shared" si="75"/>
        <v>14.33031708413567</v>
      </c>
      <c r="AJ200" s="157">
        <f t="shared" si="75"/>
        <v>16.404419308041756</v>
      </c>
      <c r="AK200" s="157">
        <f t="shared" si="75"/>
        <v>18.502423289291844</v>
      </c>
      <c r="AL200" s="157">
        <f t="shared" si="75"/>
        <v>20.654889959425926</v>
      </c>
      <c r="AM200" s="157">
        <f t="shared" si="75"/>
        <v>20.654889959425926</v>
      </c>
      <c r="AN200" s="157">
        <f t="shared" si="76"/>
        <v>20.654889959425926</v>
      </c>
      <c r="AO200" s="157">
        <f t="shared" si="76"/>
        <v>20.654889959425926</v>
      </c>
      <c r="AP200" s="157">
        <f t="shared" si="76"/>
        <v>20.654889959425926</v>
      </c>
      <c r="AQ200" s="157">
        <f t="shared" si="76"/>
        <v>20.654889959425926</v>
      </c>
      <c r="AR200" s="157">
        <f t="shared" si="76"/>
        <v>20.654889959425926</v>
      </c>
      <c r="AS200" s="157">
        <f t="shared" si="76"/>
        <v>20.654889959425926</v>
      </c>
      <c r="AT200" s="157">
        <f t="shared" si="76"/>
        <v>20.654889959425926</v>
      </c>
      <c r="AU200" s="157">
        <f t="shared" si="76"/>
        <v>20.654889959425926</v>
      </c>
      <c r="AV200" s="157">
        <f t="shared" si="76"/>
        <v>20.654889959425926</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0.49156889967001838</v>
      </c>
      <c r="AD201" s="157">
        <f t="shared" si="75"/>
        <v>0.98682333875769523</v>
      </c>
      <c r="AE201" s="157">
        <f t="shared" si="75"/>
        <v>1.4861826423994611</v>
      </c>
      <c r="AF201" s="157">
        <f t="shared" si="75"/>
        <v>1.9730035100707055</v>
      </c>
      <c r="AG201" s="157">
        <f t="shared" si="75"/>
        <v>2.4716148348115472</v>
      </c>
      <c r="AH201" s="157">
        <f t="shared" si="75"/>
        <v>2.9753086751847224</v>
      </c>
      <c r="AI201" s="157">
        <f t="shared" si="75"/>
        <v>3.4860523384208419</v>
      </c>
      <c r="AJ201" s="157">
        <f t="shared" si="75"/>
        <v>3.9906070433391374</v>
      </c>
      <c r="AK201" s="157">
        <f t="shared" si="75"/>
        <v>4.5009761888306752</v>
      </c>
      <c r="AL201" s="157">
        <f t="shared" si="75"/>
        <v>5.024594153788386</v>
      </c>
      <c r="AM201" s="157">
        <f t="shared" si="75"/>
        <v>5.024594153788386</v>
      </c>
      <c r="AN201" s="157">
        <f t="shared" si="76"/>
        <v>5.024594153788386</v>
      </c>
      <c r="AO201" s="157">
        <f t="shared" si="76"/>
        <v>5.024594153788386</v>
      </c>
      <c r="AP201" s="157">
        <f t="shared" si="76"/>
        <v>5.024594153788386</v>
      </c>
      <c r="AQ201" s="157">
        <f t="shared" si="76"/>
        <v>5.024594153788386</v>
      </c>
      <c r="AR201" s="157">
        <f t="shared" si="76"/>
        <v>5.024594153788386</v>
      </c>
      <c r="AS201" s="157">
        <f t="shared" si="76"/>
        <v>5.024594153788386</v>
      </c>
      <c r="AT201" s="157">
        <f t="shared" si="76"/>
        <v>5.024594153788386</v>
      </c>
      <c r="AU201" s="157">
        <f t="shared" si="76"/>
        <v>5.024594153788386</v>
      </c>
      <c r="AV201" s="157">
        <f t="shared" si="76"/>
        <v>5.024594153788386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0.1862840131418069</v>
      </c>
      <c r="AD202" s="157">
        <f t="shared" si="75"/>
        <v>0.37396469127559068</v>
      </c>
      <c r="AE202" s="157">
        <f t="shared" si="75"/>
        <v>0.56320094105569418</v>
      </c>
      <c r="AF202" s="157">
        <f t="shared" si="75"/>
        <v>0.74768564904241286</v>
      </c>
      <c r="AG202" s="157">
        <f t="shared" si="75"/>
        <v>0.9366384461640932</v>
      </c>
      <c r="AH202" s="157">
        <f t="shared" si="75"/>
        <v>1.1275173037210102</v>
      </c>
      <c r="AI202" s="157">
        <f t="shared" si="75"/>
        <v>1.3210677487110003</v>
      </c>
      <c r="AJ202" s="157">
        <f t="shared" si="75"/>
        <v>1.5122728378548709</v>
      </c>
      <c r="AK202" s="157">
        <f t="shared" si="75"/>
        <v>1.7056813563143172</v>
      </c>
      <c r="AL202" s="157">
        <f t="shared" si="75"/>
        <v>1.9041106221424573</v>
      </c>
      <c r="AM202" s="157">
        <f t="shared" si="75"/>
        <v>1.9041106221424573</v>
      </c>
      <c r="AN202" s="157">
        <f t="shared" si="76"/>
        <v>1.9041106221424573</v>
      </c>
      <c r="AO202" s="157">
        <f t="shared" si="76"/>
        <v>1.9041106221424573</v>
      </c>
      <c r="AP202" s="157">
        <f t="shared" si="76"/>
        <v>1.9041106221424573</v>
      </c>
      <c r="AQ202" s="157">
        <f t="shared" si="76"/>
        <v>1.9041106221424573</v>
      </c>
      <c r="AR202" s="157">
        <f t="shared" si="76"/>
        <v>1.9041106221424573</v>
      </c>
      <c r="AS202" s="157">
        <f t="shared" si="76"/>
        <v>1.9041106221424573</v>
      </c>
      <c r="AT202" s="157">
        <f t="shared" si="76"/>
        <v>1.9041106221424573</v>
      </c>
      <c r="AU202" s="157">
        <f t="shared" si="76"/>
        <v>1.9041106221424573</v>
      </c>
      <c r="AV202" s="157">
        <f t="shared" si="76"/>
        <v>1.9041106221424573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0.32816772317351162</v>
      </c>
      <c r="AD205" s="157">
        <f t="shared" si="75"/>
        <v>0.65879588491457919</v>
      </c>
      <c r="AE205" s="157">
        <f t="shared" si="75"/>
        <v>0.99216442355002599</v>
      </c>
      <c r="AF205" s="157">
        <f t="shared" si="75"/>
        <v>1.3171623960504608</v>
      </c>
      <c r="AG205" s="157">
        <f t="shared" si="75"/>
        <v>1.6500315895624404</v>
      </c>
      <c r="AH205" s="157">
        <f t="shared" si="75"/>
        <v>1.9862938325211543</v>
      </c>
      <c r="AI205" s="157">
        <f t="shared" si="75"/>
        <v>2.327262484529061</v>
      </c>
      <c r="AJ205" s="157">
        <f t="shared" si="75"/>
        <v>2.6640994342235396</v>
      </c>
      <c r="AK205" s="157">
        <f t="shared" si="75"/>
        <v>3.0048180609845074</v>
      </c>
      <c r="AL205" s="157">
        <f t="shared" si="75"/>
        <v>3.3543815005924018</v>
      </c>
      <c r="AM205" s="157">
        <f t="shared" si="75"/>
        <v>3.3543815005924018</v>
      </c>
      <c r="AN205" s="157">
        <f t="shared" si="76"/>
        <v>3.3543815005924018</v>
      </c>
      <c r="AO205" s="157">
        <f t="shared" si="76"/>
        <v>3.3543815005924018</v>
      </c>
      <c r="AP205" s="157">
        <f t="shared" si="76"/>
        <v>3.3543815005924018</v>
      </c>
      <c r="AQ205" s="157">
        <f t="shared" si="76"/>
        <v>3.3543815005924018</v>
      </c>
      <c r="AR205" s="157">
        <f t="shared" si="76"/>
        <v>3.3543815005924018</v>
      </c>
      <c r="AS205" s="157">
        <f t="shared" si="76"/>
        <v>3.3543815005924018</v>
      </c>
      <c r="AT205" s="157">
        <f t="shared" si="76"/>
        <v>3.3543815005924018</v>
      </c>
      <c r="AU205" s="157">
        <f t="shared" si="76"/>
        <v>3.3543815005924018</v>
      </c>
      <c r="AV205" s="157">
        <f t="shared" si="76"/>
        <v>3.3543815005924018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2.6084327997214372</v>
      </c>
      <c r="AN208" s="157">
        <f t="shared" si="79"/>
        <v>5.1883625585150606</v>
      </c>
      <c r="AO208" s="157">
        <f t="shared" si="79"/>
        <v>7.7411052831271752</v>
      </c>
      <c r="AP208" s="157">
        <f t="shared" ref="AN208:AV216" si="80">INDEX(AP$49:AP$52,MATCH($I$207,$B$49:$B$52,0),1)*INDEX(AP$81:AP$89,MATCH($B208,$B$81:$B$89,0))*INDEX(AP$138:AP$146,MATCH($B208,$B$138:$B$146,0))/1000</f>
        <v>10.267880064565896</v>
      </c>
      <c r="AQ208" s="157">
        <f t="shared" si="80"/>
        <v>12.769818728830016</v>
      </c>
      <c r="AR208" s="157">
        <f t="shared" si="80"/>
        <v>15.456391305534884</v>
      </c>
      <c r="AS208" s="157">
        <f t="shared" si="80"/>
        <v>18.1136984777179</v>
      </c>
      <c r="AT208" s="157">
        <f t="shared" si="80"/>
        <v>20.743066498074462</v>
      </c>
      <c r="AU208" s="157">
        <f t="shared" si="80"/>
        <v>23.345725701686</v>
      </c>
      <c r="AV208" s="157">
        <f t="shared" si="80"/>
        <v>26.01850276599351</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0.24875668451126662</v>
      </c>
      <c r="AN209" s="157">
        <f t="shared" si="80"/>
        <v>0.49479513838210853</v>
      </c>
      <c r="AO209" s="157">
        <f t="shared" si="80"/>
        <v>0.73824086435694747</v>
      </c>
      <c r="AP209" s="157">
        <f t="shared" si="80"/>
        <v>0.97921012268114171</v>
      </c>
      <c r="AQ209" s="157">
        <f t="shared" si="80"/>
        <v>1.2178108514556594</v>
      </c>
      <c r="AR209" s="157">
        <f t="shared" si="80"/>
        <v>1.4740194403644336</v>
      </c>
      <c r="AS209" s="157">
        <f t="shared" si="80"/>
        <v>1.7274370948084543</v>
      </c>
      <c r="AT209" s="157">
        <f t="shared" si="80"/>
        <v>1.9781902946507892</v>
      </c>
      <c r="AU209" s="157">
        <f t="shared" si="80"/>
        <v>2.2263963724428955</v>
      </c>
      <c r="AV209" s="157">
        <f t="shared" si="80"/>
        <v>2.4812893338509476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0.17896849396698605</v>
      </c>
      <c r="AN210" s="157">
        <f t="shared" si="80"/>
        <v>0.35598135146563953</v>
      </c>
      <c r="AO210" s="157">
        <f t="shared" si="80"/>
        <v>0.53112886569633033</v>
      </c>
      <c r="AP210" s="157">
        <f t="shared" si="80"/>
        <v>0.70449468032499951</v>
      </c>
      <c r="AQ210" s="157">
        <f t="shared" si="80"/>
        <v>0.87615645163417089</v>
      </c>
      <c r="AR210" s="157">
        <f t="shared" si="80"/>
        <v>1.060486233117222</v>
      </c>
      <c r="AS210" s="157">
        <f t="shared" si="80"/>
        <v>1.2428080712201826</v>
      </c>
      <c r="AT210" s="157">
        <f t="shared" si="80"/>
        <v>1.4232129621333869</v>
      </c>
      <c r="AU210" s="157">
        <f t="shared" si="80"/>
        <v>1.6017853209955417</v>
      </c>
      <c r="AV210" s="157">
        <f t="shared" si="80"/>
        <v>1.7851685716430958</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2.2699388286649853</v>
      </c>
      <c r="AN211" s="157">
        <f t="shared" si="80"/>
        <v>4.5150734303075293</v>
      </c>
      <c r="AO211" s="157">
        <f t="shared" si="80"/>
        <v>6.7365490346657904</v>
      </c>
      <c r="AP211" s="157">
        <f t="shared" si="80"/>
        <v>8.9354265324076358</v>
      </c>
      <c r="AQ211" s="157">
        <f t="shared" si="80"/>
        <v>11.112690873493149</v>
      </c>
      <c r="AR211" s="157">
        <f t="shared" si="80"/>
        <v>13.45062935078119</v>
      </c>
      <c r="AS211" s="157">
        <f t="shared" si="80"/>
        <v>15.763100168688535</v>
      </c>
      <c r="AT211" s="157">
        <f t="shared" si="80"/>
        <v>18.051257473294868</v>
      </c>
      <c r="AU211" s="157">
        <f t="shared" si="80"/>
        <v>20.316171940208118</v>
      </c>
      <c r="AV211" s="157">
        <f t="shared" si="80"/>
        <v>22.642105136296113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0.55219472920805346</v>
      </c>
      <c r="AN212" s="157">
        <f t="shared" si="80"/>
        <v>1.0983554793278127</v>
      </c>
      <c r="AO212" s="157">
        <f t="shared" si="80"/>
        <v>1.6387608436927881</v>
      </c>
      <c r="AP212" s="157">
        <f t="shared" si="80"/>
        <v>2.1736688989646344</v>
      </c>
      <c r="AQ212" s="157">
        <f t="shared" si="80"/>
        <v>2.7033192481536288</v>
      </c>
      <c r="AR212" s="157">
        <f t="shared" si="80"/>
        <v>3.2720558537697504</v>
      </c>
      <c r="AS212" s="157">
        <f t="shared" si="80"/>
        <v>3.8345970909919327</v>
      </c>
      <c r="AT212" s="157">
        <f t="shared" si="80"/>
        <v>4.3912237221798867</v>
      </c>
      <c r="AU212" s="157">
        <f t="shared" si="80"/>
        <v>4.9421962043203518</v>
      </c>
      <c r="AV212" s="157">
        <f t="shared" si="80"/>
        <v>5.5080123554653602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0.20925866193260201</v>
      </c>
      <c r="AN213" s="157">
        <f t="shared" si="80"/>
        <v>0.41623069865247037</v>
      </c>
      <c r="AO213" s="157">
        <f t="shared" si="80"/>
        <v>0.62102168535819013</v>
      </c>
      <c r="AP213" s="157">
        <f t="shared" si="80"/>
        <v>0.82372942228949064</v>
      </c>
      <c r="AQ213" s="157">
        <f t="shared" si="80"/>
        <v>1.0244447089463919</v>
      </c>
      <c r="AR213" s="157">
        <f t="shared" si="80"/>
        <v>1.2399720488288384</v>
      </c>
      <c r="AS213" s="157">
        <f t="shared" si="80"/>
        <v>1.4531516037149399</v>
      </c>
      <c r="AT213" s="157">
        <f t="shared" si="80"/>
        <v>1.6640897707733167</v>
      </c>
      <c r="AU213" s="157">
        <f t="shared" si="80"/>
        <v>1.8728852522871531</v>
      </c>
      <c r="AV213" s="157">
        <f t="shared" si="80"/>
        <v>2.087305862310485</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0.3686410738235586</v>
      </c>
      <c r="AN216" s="157">
        <f t="shared" si="80"/>
        <v>0.73325390830892601</v>
      </c>
      <c r="AO216" s="157">
        <f t="shared" si="80"/>
        <v>1.0940244902831999</v>
      </c>
      <c r="AP216" s="157">
        <f t="shared" si="80"/>
        <v>1.4511251097966993</v>
      </c>
      <c r="AQ216" s="157">
        <f t="shared" si="80"/>
        <v>1.804715724028165</v>
      </c>
      <c r="AR216" s="157">
        <f t="shared" si="80"/>
        <v>2.1844000308990084</v>
      </c>
      <c r="AS216" s="157">
        <f t="shared" si="80"/>
        <v>2.5599483561375211</v>
      </c>
      <c r="AT216" s="157">
        <f t="shared" si="80"/>
        <v>2.93154813459648</v>
      </c>
      <c r="AU216" s="157">
        <f t="shared" si="80"/>
        <v>3.2993732454134372</v>
      </c>
      <c r="AV216" s="157">
        <f t="shared" si="80"/>
        <v>3.6771078787083891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6.0760176501224006</v>
      </c>
      <c r="T220" s="157">
        <f t="shared" si="82"/>
        <v>8.042044078406013</v>
      </c>
      <c r="U220" s="157">
        <f t="shared" si="82"/>
        <v>10.082751893533009</v>
      </c>
      <c r="V220" s="157">
        <f t="shared" si="82"/>
        <v>12.190743874351574</v>
      </c>
      <c r="W220" s="157">
        <f t="shared" si="82"/>
        <v>14.291909432341567</v>
      </c>
      <c r="X220" s="157">
        <f t="shared" si="82"/>
        <v>16.501291190674277</v>
      </c>
      <c r="Y220" s="157">
        <f t="shared" si="82"/>
        <v>18.729827956118001</v>
      </c>
      <c r="Z220" s="157">
        <f t="shared" si="82"/>
        <v>21.025071749534352</v>
      </c>
      <c r="AA220" s="157">
        <f t="shared" si="82"/>
        <v>23.337394537506206</v>
      </c>
      <c r="AB220" s="157">
        <f t="shared" si="82"/>
        <v>25.481887453250529</v>
      </c>
      <c r="AC220" s="157">
        <f t="shared" si="82"/>
        <v>27.803938667069961</v>
      </c>
      <c r="AD220" s="157">
        <f t="shared" si="82"/>
        <v>30.143399467387027</v>
      </c>
      <c r="AE220" s="157">
        <f t="shared" si="82"/>
        <v>32.50225064355331</v>
      </c>
      <c r="AF220" s="157">
        <f t="shared" si="82"/>
        <v>34.801873315873451</v>
      </c>
      <c r="AG220" s="157">
        <f t="shared" si="82"/>
        <v>37.15719122271377</v>
      </c>
      <c r="AH220" s="157">
        <f t="shared" si="82"/>
        <v>39.53651768990288</v>
      </c>
      <c r="AI220" s="157">
        <f t="shared" si="82"/>
        <v>41.949145795472894</v>
      </c>
      <c r="AJ220" s="157">
        <f t="shared" si="82"/>
        <v>44.332538776152319</v>
      </c>
      <c r="AK220" s="157">
        <f t="shared" si="82"/>
        <v>46.743397751527191</v>
      </c>
      <c r="AL220" s="157">
        <f t="shared" si="82"/>
        <v>49.216840908577815</v>
      </c>
      <c r="AM220" s="157">
        <f t="shared" si="82"/>
        <v>51.82527370829925</v>
      </c>
      <c r="AN220" s="157">
        <f t="shared" si="82"/>
        <v>54.405203467092875</v>
      </c>
      <c r="AO220" s="157">
        <f t="shared" si="82"/>
        <v>56.957946191704991</v>
      </c>
      <c r="AP220" s="157">
        <f t="shared" si="82"/>
        <v>59.484720973143709</v>
      </c>
      <c r="AQ220" s="157">
        <f t="shared" si="82"/>
        <v>61.986659637407833</v>
      </c>
      <c r="AR220" s="157">
        <f t="shared" si="82"/>
        <v>64.673232214112701</v>
      </c>
      <c r="AS220" s="157">
        <f t="shared" si="82"/>
        <v>67.330539386295712</v>
      </c>
      <c r="AT220" s="157">
        <f t="shared" si="82"/>
        <v>69.959907406652277</v>
      </c>
      <c r="AU220" s="157">
        <f t="shared" si="82"/>
        <v>72.562566610263815</v>
      </c>
      <c r="AV220" s="157">
        <f t="shared" si="82"/>
        <v>75.235343674571325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0.57944755404003445</v>
      </c>
      <c r="T221" s="157">
        <f t="shared" si="82"/>
        <v>0.76694029528051699</v>
      </c>
      <c r="U221" s="157">
        <f t="shared" si="82"/>
        <v>0.96155512691483591</v>
      </c>
      <c r="V221" s="157">
        <f t="shared" si="82"/>
        <v>1.1625866030489971</v>
      </c>
      <c r="W221" s="157">
        <f t="shared" si="82"/>
        <v>1.3629670682350945</v>
      </c>
      <c r="X221" s="157">
        <f t="shared" si="82"/>
        <v>1.5736677161801793</v>
      </c>
      <c r="Y221" s="157">
        <f t="shared" si="82"/>
        <v>1.78619510701135</v>
      </c>
      <c r="Z221" s="157">
        <f t="shared" si="82"/>
        <v>2.005084102831479</v>
      </c>
      <c r="AA221" s="157">
        <f t="shared" si="82"/>
        <v>2.22560185982225</v>
      </c>
      <c r="AB221" s="157">
        <f t="shared" si="82"/>
        <v>2.4301142964606126</v>
      </c>
      <c r="AC221" s="157">
        <f t="shared" si="82"/>
        <v>2.6515598178007713</v>
      </c>
      <c r="AD221" s="157">
        <f t="shared" si="82"/>
        <v>2.8746656276545259</v>
      </c>
      <c r="AE221" s="157">
        <f t="shared" si="82"/>
        <v>3.0996206266490525</v>
      </c>
      <c r="AF221" s="157">
        <f t="shared" si="82"/>
        <v>3.3189272201155928</v>
      </c>
      <c r="AG221" s="157">
        <f t="shared" si="82"/>
        <v>3.5435452641526801</v>
      </c>
      <c r="AH221" s="157">
        <f t="shared" si="82"/>
        <v>3.7704529166753278</v>
      </c>
      <c r="AI221" s="157">
        <f t="shared" si="82"/>
        <v>4.0005364245059258</v>
      </c>
      <c r="AJ221" s="157">
        <f t="shared" si="82"/>
        <v>4.2278318855293247</v>
      </c>
      <c r="AK221" s="157">
        <f t="shared" si="82"/>
        <v>4.4577466778914392</v>
      </c>
      <c r="AL221" s="157">
        <f t="shared" si="82"/>
        <v>4.6936298944882786</v>
      </c>
      <c r="AM221" s="157">
        <f t="shared" si="82"/>
        <v>4.9423865789995451</v>
      </c>
      <c r="AN221" s="157">
        <f t="shared" si="82"/>
        <v>5.1884250328703869</v>
      </c>
      <c r="AO221" s="157">
        <f t="shared" si="82"/>
        <v>5.4318707588452257</v>
      </c>
      <c r="AP221" s="157">
        <f t="shared" si="82"/>
        <v>5.6728400171694204</v>
      </c>
      <c r="AQ221" s="157">
        <f t="shared" si="82"/>
        <v>5.9114407459439384</v>
      </c>
      <c r="AR221" s="157">
        <f t="shared" si="82"/>
        <v>6.1676493348527117</v>
      </c>
      <c r="AS221" s="157">
        <f t="shared" si="82"/>
        <v>6.4210669892967331</v>
      </c>
      <c r="AT221" s="157">
        <f t="shared" si="82"/>
        <v>6.6718201891390674</v>
      </c>
      <c r="AU221" s="157">
        <f t="shared" si="82"/>
        <v>6.9200262669311741</v>
      </c>
      <c r="AV221" s="157">
        <f t="shared" si="82"/>
        <v>7.1749192283392258</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0.4168847011413751</v>
      </c>
      <c r="T222" s="157">
        <f t="shared" si="82"/>
        <v>0.55177672864800165</v>
      </c>
      <c r="U222" s="157">
        <f t="shared" si="82"/>
        <v>0.69179275832641252</v>
      </c>
      <c r="V222" s="157">
        <f t="shared" si="82"/>
        <v>0.83642525571790027</v>
      </c>
      <c r="W222" s="157">
        <f t="shared" si="82"/>
        <v>0.98058938198135226</v>
      </c>
      <c r="X222" s="157">
        <f t="shared" si="82"/>
        <v>1.1321783843620785</v>
      </c>
      <c r="Y222" s="157">
        <f t="shared" si="82"/>
        <v>1.2850816405640841</v>
      </c>
      <c r="Z222" s="157">
        <f t="shared" si="82"/>
        <v>1.4425617661930303</v>
      </c>
      <c r="AA222" s="157">
        <f t="shared" si="82"/>
        <v>1.6012137073022896</v>
      </c>
      <c r="AB222" s="157">
        <f t="shared" si="82"/>
        <v>1.7483505886873951</v>
      </c>
      <c r="AC222" s="157">
        <f t="shared" si="82"/>
        <v>1.9076700117125371</v>
      </c>
      <c r="AD222" s="157">
        <f t="shared" si="82"/>
        <v>2.0681839326279077</v>
      </c>
      <c r="AE222" s="157">
        <f t="shared" si="82"/>
        <v>2.2300282563673641</v>
      </c>
      <c r="AF222" s="157">
        <f t="shared" si="82"/>
        <v>2.3878088234578501</v>
      </c>
      <c r="AG222" s="157">
        <f t="shared" si="82"/>
        <v>2.5494107242795625</v>
      </c>
      <c r="AH222" s="157">
        <f t="shared" si="82"/>
        <v>2.7126598885034214</v>
      </c>
      <c r="AI222" s="157">
        <f t="shared" si="82"/>
        <v>2.8781939281775122</v>
      </c>
      <c r="AJ222" s="157">
        <f t="shared" si="82"/>
        <v>3.041722102002514</v>
      </c>
      <c r="AK222" s="157">
        <f t="shared" si="82"/>
        <v>3.2071347589955215</v>
      </c>
      <c r="AL222" s="157">
        <f t="shared" si="82"/>
        <v>3.3768414107358193</v>
      </c>
      <c r="AM222" s="157">
        <f t="shared" si="82"/>
        <v>3.5558099047028056</v>
      </c>
      <c r="AN222" s="157">
        <f t="shared" si="82"/>
        <v>3.7328227622014589</v>
      </c>
      <c r="AO222" s="157">
        <f t="shared" si="82"/>
        <v>3.9079702764321498</v>
      </c>
      <c r="AP222" s="157">
        <f t="shared" si="82"/>
        <v>4.0813360910608187</v>
      </c>
      <c r="AQ222" s="157">
        <f t="shared" si="82"/>
        <v>4.2529978623699902</v>
      </c>
      <c r="AR222" s="157">
        <f t="shared" si="82"/>
        <v>4.4373276438530418</v>
      </c>
      <c r="AS222" s="157">
        <f t="shared" si="82"/>
        <v>4.6196494819560021</v>
      </c>
      <c r="AT222" s="157">
        <f t="shared" si="82"/>
        <v>4.800054372869206</v>
      </c>
      <c r="AU222" s="157">
        <f t="shared" si="82"/>
        <v>4.9786267317313611</v>
      </c>
      <c r="AV222" s="157">
        <f t="shared" si="82"/>
        <v>5.1620099823789154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5.2875383215314313</v>
      </c>
      <c r="T223" s="157">
        <f t="shared" si="82"/>
        <v>6.9984352739923503</v>
      </c>
      <c r="U223" s="157">
        <f t="shared" si="82"/>
        <v>8.7743222771045453</v>
      </c>
      <c r="V223" s="157">
        <f t="shared" si="82"/>
        <v>10.608762040431198</v>
      </c>
      <c r="W223" s="157">
        <f t="shared" si="82"/>
        <v>12.437261239660852</v>
      </c>
      <c r="X223" s="157">
        <f t="shared" si="82"/>
        <v>14.359933520548875</v>
      </c>
      <c r="Y223" s="157">
        <f t="shared" si="82"/>
        <v>16.29927508055702</v>
      </c>
      <c r="Z223" s="157">
        <f t="shared" si="82"/>
        <v>18.296667157701762</v>
      </c>
      <c r="AA223" s="157">
        <f t="shared" si="82"/>
        <v>20.308921903687448</v>
      </c>
      <c r="AB223" s="157">
        <f t="shared" si="82"/>
        <v>22.175125908546182</v>
      </c>
      <c r="AC223" s="157">
        <f t="shared" si="82"/>
        <v>24.195846631334319</v>
      </c>
      <c r="AD223" s="157">
        <f t="shared" si="82"/>
        <v>26.231717714287456</v>
      </c>
      <c r="AE223" s="157">
        <f t="shared" si="82"/>
        <v>28.284462901510118</v>
      </c>
      <c r="AF223" s="157">
        <f t="shared" si="82"/>
        <v>30.285665614393999</v>
      </c>
      <c r="AG223" s="157">
        <f t="shared" si="82"/>
        <v>32.335336041463364</v>
      </c>
      <c r="AH223" s="157">
        <f t="shared" si="82"/>
        <v>34.405899459665903</v>
      </c>
      <c r="AI223" s="157">
        <f t="shared" si="82"/>
        <v>36.50544299268185</v>
      </c>
      <c r="AJ223" s="157">
        <f t="shared" si="82"/>
        <v>38.579545216587938</v>
      </c>
      <c r="AK223" s="157">
        <f t="shared" si="82"/>
        <v>40.677549197838026</v>
      </c>
      <c r="AL223" s="157">
        <f t="shared" si="82"/>
        <v>42.830015867972108</v>
      </c>
      <c r="AM223" s="157">
        <f t="shared" si="82"/>
        <v>45.099954696637091</v>
      </c>
      <c r="AN223" s="157">
        <f t="shared" si="82"/>
        <v>47.345089298279639</v>
      </c>
      <c r="AO223" s="157">
        <f t="shared" si="82"/>
        <v>49.5665649026379</v>
      </c>
      <c r="AP223" s="157">
        <f t="shared" si="82"/>
        <v>51.76544240037974</v>
      </c>
      <c r="AQ223" s="157">
        <f t="shared" si="82"/>
        <v>53.942706741465258</v>
      </c>
      <c r="AR223" s="157">
        <f t="shared" si="82"/>
        <v>56.2806452187533</v>
      </c>
      <c r="AS223" s="157">
        <f t="shared" si="82"/>
        <v>58.593116036660646</v>
      </c>
      <c r="AT223" s="157">
        <f t="shared" si="82"/>
        <v>60.881273341266976</v>
      </c>
      <c r="AU223" s="157">
        <f t="shared" si="82"/>
        <v>63.14618780818023</v>
      </c>
      <c r="AV223" s="157">
        <f t="shared" si="82"/>
        <v>65.472121004268217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1.2862684909233619</v>
      </c>
      <c r="T224" s="157">
        <f t="shared" si="82"/>
        <v>1.7024683758879597</v>
      </c>
      <c r="U224" s="157">
        <f t="shared" si="82"/>
        <v>2.1344780099820997</v>
      </c>
      <c r="V224" s="157">
        <f t="shared" si="82"/>
        <v>2.5807314312491396</v>
      </c>
      <c r="W224" s="157">
        <f t="shared" si="82"/>
        <v>3.0255397262680797</v>
      </c>
      <c r="X224" s="157">
        <f t="shared" si="82"/>
        <v>3.4932569555139446</v>
      </c>
      <c r="Y224" s="157">
        <f t="shared" si="82"/>
        <v>3.9650292226989787</v>
      </c>
      <c r="Z224" s="157">
        <f t="shared" si="82"/>
        <v>4.4509230993238083</v>
      </c>
      <c r="AA224" s="157">
        <f t="shared" si="82"/>
        <v>4.940432530382215</v>
      </c>
      <c r="AB224" s="157">
        <f t="shared" si="82"/>
        <v>5.3944130527190337</v>
      </c>
      <c r="AC224" s="157">
        <f t="shared" si="82"/>
        <v>5.8859819523890522</v>
      </c>
      <c r="AD224" s="157">
        <f t="shared" si="82"/>
        <v>6.3812363914767287</v>
      </c>
      <c r="AE224" s="157">
        <f t="shared" si="82"/>
        <v>6.8805956951184948</v>
      </c>
      <c r="AF224" s="157">
        <f t="shared" si="82"/>
        <v>7.3674165627897388</v>
      </c>
      <c r="AG224" s="157">
        <f t="shared" si="82"/>
        <v>7.8660278875305814</v>
      </c>
      <c r="AH224" s="157">
        <f t="shared" si="82"/>
        <v>8.3697217279037552</v>
      </c>
      <c r="AI224" s="157">
        <f t="shared" si="82"/>
        <v>8.8804653911398752</v>
      </c>
      <c r="AJ224" s="157">
        <f t="shared" si="82"/>
        <v>9.3850200960581702</v>
      </c>
      <c r="AK224" s="157">
        <f t="shared" si="82"/>
        <v>9.895389241549708</v>
      </c>
      <c r="AL224" s="157">
        <f t="shared" si="82"/>
        <v>10.41900720650742</v>
      </c>
      <c r="AM224" s="157">
        <f t="shared" si="82"/>
        <v>10.971201935715474</v>
      </c>
      <c r="AN224" s="157">
        <f t="shared" si="82"/>
        <v>11.517362685835232</v>
      </c>
      <c r="AO224" s="157">
        <f t="shared" si="82"/>
        <v>12.057768050200208</v>
      </c>
      <c r="AP224" s="157">
        <f t="shared" si="82"/>
        <v>12.592676105472055</v>
      </c>
      <c r="AQ224" s="157">
        <f t="shared" si="82"/>
        <v>13.122326454661049</v>
      </c>
      <c r="AR224" s="157">
        <f t="shared" si="82"/>
        <v>13.69106306027717</v>
      </c>
      <c r="AS224" s="157">
        <f t="shared" si="82"/>
        <v>14.253604297499352</v>
      </c>
      <c r="AT224" s="157">
        <f t="shared" si="82"/>
        <v>14.810230928687307</v>
      </c>
      <c r="AU224" s="157">
        <f t="shared" si="82"/>
        <v>15.361203410827772</v>
      </c>
      <c r="AV224" s="157">
        <f t="shared" si="82"/>
        <v>15.927019561972781</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0.48744185530839423</v>
      </c>
      <c r="T225" s="157">
        <f t="shared" si="82"/>
        <v>0.64516417031328799</v>
      </c>
      <c r="U225" s="157">
        <f t="shared" si="82"/>
        <v>0.808877717710209</v>
      </c>
      <c r="V225" s="157">
        <f t="shared" si="82"/>
        <v>0.97798906354125981</v>
      </c>
      <c r="W225" s="157">
        <f t="shared" si="82"/>
        <v>1.1465527670841726</v>
      </c>
      <c r="X225" s="157">
        <f t="shared" si="82"/>
        <v>1.3237979966704505</v>
      </c>
      <c r="Y225" s="157">
        <f t="shared" si="82"/>
        <v>1.5025799157040418</v>
      </c>
      <c r="Z225" s="157">
        <f t="shared" si="82"/>
        <v>1.686713332930933</v>
      </c>
      <c r="AA225" s="157">
        <f t="shared" si="82"/>
        <v>1.8722168937736461</v>
      </c>
      <c r="AB225" s="157">
        <f t="shared" si="82"/>
        <v>2.0442564870959372</v>
      </c>
      <c r="AC225" s="157">
        <f t="shared" si="82"/>
        <v>2.2305405002377441</v>
      </c>
      <c r="AD225" s="157">
        <f t="shared" si="82"/>
        <v>2.4182211783715277</v>
      </c>
      <c r="AE225" s="157">
        <f t="shared" si="82"/>
        <v>2.6074574281516316</v>
      </c>
      <c r="AF225" s="157">
        <f t="shared" si="82"/>
        <v>2.7919421361383501</v>
      </c>
      <c r="AG225" s="157">
        <f t="shared" si="82"/>
        <v>2.9808949332600303</v>
      </c>
      <c r="AH225" s="157">
        <f t="shared" si="82"/>
        <v>3.1717737908169474</v>
      </c>
      <c r="AI225" s="157">
        <f t="shared" si="82"/>
        <v>3.3653242358069377</v>
      </c>
      <c r="AJ225" s="157">
        <f t="shared" si="82"/>
        <v>3.5565293249508079</v>
      </c>
      <c r="AK225" s="157">
        <f t="shared" si="82"/>
        <v>3.7499378434102546</v>
      </c>
      <c r="AL225" s="157">
        <f t="shared" si="82"/>
        <v>3.9483671092383945</v>
      </c>
      <c r="AM225" s="157">
        <f t="shared" si="82"/>
        <v>4.1576257711709967</v>
      </c>
      <c r="AN225" s="157">
        <f t="shared" si="82"/>
        <v>4.3645978078908652</v>
      </c>
      <c r="AO225" s="157">
        <f t="shared" si="82"/>
        <v>4.569388794596585</v>
      </c>
      <c r="AP225" s="157">
        <f t="shared" si="82"/>
        <v>4.7720965315278852</v>
      </c>
      <c r="AQ225" s="157">
        <f t="shared" si="82"/>
        <v>4.9728118181847867</v>
      </c>
      <c r="AR225" s="157">
        <f t="shared" si="82"/>
        <v>5.1883391580672331</v>
      </c>
      <c r="AS225" s="157">
        <f t="shared" si="82"/>
        <v>5.4015187129533349</v>
      </c>
      <c r="AT225" s="157">
        <f t="shared" si="82"/>
        <v>5.6124568800117114</v>
      </c>
      <c r="AU225" s="157">
        <f t="shared" si="82"/>
        <v>5.8212523615255476</v>
      </c>
      <c r="AV225" s="157">
        <f t="shared" si="82"/>
        <v>6.0356729715488795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0.85870323028878481</v>
      </c>
      <c r="T228" s="157">
        <f t="shared" si="84"/>
        <v>1.136555162592874</v>
      </c>
      <c r="U228" s="157">
        <f t="shared" si="84"/>
        <v>1.4249615652454106</v>
      </c>
      <c r="V228" s="157">
        <f t="shared" si="84"/>
        <v>1.7228770137489693</v>
      </c>
      <c r="W228" s="157">
        <f t="shared" si="84"/>
        <v>2.0198277067709354</v>
      </c>
      <c r="X228" s="157">
        <f t="shared" si="84"/>
        <v>2.3320722330492942</v>
      </c>
      <c r="Y228" s="157">
        <f t="shared" si="84"/>
        <v>2.6470238723463417</v>
      </c>
      <c r="Z228" s="157">
        <f t="shared" si="84"/>
        <v>2.9714029925530117</v>
      </c>
      <c r="AA228" s="157">
        <f t="shared" si="84"/>
        <v>3.2981958298749707</v>
      </c>
      <c r="AB228" s="157">
        <f t="shared" si="84"/>
        <v>3.6012698332962692</v>
      </c>
      <c r="AC228" s="157">
        <f t="shared" si="84"/>
        <v>3.9294375564697805</v>
      </c>
      <c r="AD228" s="157">
        <f t="shared" si="84"/>
        <v>4.2600657182108481</v>
      </c>
      <c r="AE228" s="157">
        <f t="shared" si="84"/>
        <v>4.5934342568462956</v>
      </c>
      <c r="AF228" s="157">
        <f t="shared" si="84"/>
        <v>4.9184322293467302</v>
      </c>
      <c r="AG228" s="157">
        <f t="shared" si="84"/>
        <v>5.2513014228587096</v>
      </c>
      <c r="AH228" s="157">
        <f t="shared" si="84"/>
        <v>5.5875636658174237</v>
      </c>
      <c r="AI228" s="157">
        <f t="shared" si="83"/>
        <v>5.9285323178253302</v>
      </c>
      <c r="AJ228" s="157">
        <f t="shared" si="83"/>
        <v>6.2653692675198087</v>
      </c>
      <c r="AK228" s="157">
        <f t="shared" si="83"/>
        <v>6.6060878942807761</v>
      </c>
      <c r="AL228" s="157">
        <f t="shared" si="83"/>
        <v>6.955651333888671</v>
      </c>
      <c r="AM228" s="157">
        <f t="shared" si="83"/>
        <v>7.32429240771223</v>
      </c>
      <c r="AN228" s="157">
        <f t="shared" si="83"/>
        <v>7.6889052421975972</v>
      </c>
      <c r="AO228" s="157">
        <f t="shared" si="83"/>
        <v>8.0496758241718709</v>
      </c>
      <c r="AP228" s="157">
        <f t="shared" si="83"/>
        <v>8.40677644368537</v>
      </c>
      <c r="AQ228" s="157">
        <f t="shared" si="83"/>
        <v>8.7603670579168362</v>
      </c>
      <c r="AR228" s="157">
        <f t="shared" si="83"/>
        <v>9.1400513647876789</v>
      </c>
      <c r="AS228" s="157">
        <f t="shared" si="84"/>
        <v>9.5155996900261925</v>
      </c>
      <c r="AT228" s="157">
        <f t="shared" si="84"/>
        <v>9.8871994684851501</v>
      </c>
      <c r="AU228" s="157">
        <f t="shared" si="84"/>
        <v>10.255024579302109</v>
      </c>
      <c r="AV228" s="157">
        <f t="shared" si="84"/>
        <v>10.63275921259706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116.99101112356846</v>
      </c>
      <c r="T233" s="94">
        <f t="shared" si="86"/>
        <v>116.27968432739939</v>
      </c>
      <c r="U233" s="94">
        <f t="shared" si="86"/>
        <v>115.58702787794117</v>
      </c>
      <c r="V233" s="94">
        <f t="shared" si="86"/>
        <v>114.91119246990583</v>
      </c>
      <c r="W233" s="94">
        <f t="shared" si="86"/>
        <v>114.23365045616333</v>
      </c>
      <c r="X233" s="94">
        <f t="shared" si="86"/>
        <v>113.58316249250655</v>
      </c>
      <c r="Y233" s="94">
        <f t="shared" si="86"/>
        <v>112.9374632806275</v>
      </c>
      <c r="Z233" s="94">
        <f t="shared" si="86"/>
        <v>112.30844082574161</v>
      </c>
      <c r="AA233" s="94">
        <f t="shared" si="86"/>
        <v>111.68368811949459</v>
      </c>
      <c r="AB233" s="94">
        <f t="shared" si="86"/>
        <v>111.01697794519069</v>
      </c>
      <c r="AC233" s="94">
        <f t="shared" si="86"/>
        <v>110.40052111109705</v>
      </c>
      <c r="AD233" s="94">
        <f t="shared" si="86"/>
        <v>109.78846063723003</v>
      </c>
      <c r="AE233" s="94">
        <f t="shared" si="86"/>
        <v>109.18129672292095</v>
      </c>
      <c r="AF233" s="94">
        <f t="shared" si="86"/>
        <v>108.5591761157214</v>
      </c>
      <c r="AG233" s="94">
        <f t="shared" si="86"/>
        <v>107.95111996168353</v>
      </c>
      <c r="AH233" s="94">
        <f t="shared" si="86"/>
        <v>107.34912657541049</v>
      </c>
      <c r="AI233" s="94">
        <f t="shared" si="86"/>
        <v>106.75554269377911</v>
      </c>
      <c r="AJ233" s="94">
        <f t="shared" si="86"/>
        <v>106.15457620485212</v>
      </c>
      <c r="AK233" s="94">
        <f t="shared" si="86"/>
        <v>105.56054557317145</v>
      </c>
      <c r="AL233" s="94">
        <f t="shared" si="86"/>
        <v>104.98231902777255</v>
      </c>
      <c r="AM233" s="94">
        <f t="shared" si="86"/>
        <v>104.45162353417012</v>
      </c>
      <c r="AN233" s="94">
        <f t="shared" si="86"/>
        <v>103.91358341035541</v>
      </c>
      <c r="AO233" s="94">
        <f t="shared" si="86"/>
        <v>103.36853776340591</v>
      </c>
      <c r="AP233" s="94">
        <f t="shared" si="86"/>
        <v>102.81680072726519</v>
      </c>
      <c r="AQ233" s="94">
        <f t="shared" si="86"/>
        <v>102.25866394953132</v>
      </c>
      <c r="AR233" s="94">
        <f t="shared" si="86"/>
        <v>101.74810342216871</v>
      </c>
      <c r="AS233" s="94">
        <f t="shared" si="86"/>
        <v>101.23000181963553</v>
      </c>
      <c r="AT233" s="94">
        <f t="shared" si="86"/>
        <v>100.70470088917349</v>
      </c>
      <c r="AU233" s="94">
        <f t="shared" si="86"/>
        <v>100.17251766208571</v>
      </c>
      <c r="AV233" s="94">
        <f t="shared" si="86"/>
        <v>99.658402323241631</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11.157004331423655</v>
      </c>
      <c r="T234" s="94">
        <f t="shared" si="86"/>
        <v>11.089167699620091</v>
      </c>
      <c r="U234" s="94">
        <f t="shared" si="86"/>
        <v>11.023111590414988</v>
      </c>
      <c r="V234" s="94">
        <f t="shared" si="86"/>
        <v>10.958659642334844</v>
      </c>
      <c r="W234" s="94">
        <f t="shared" si="86"/>
        <v>10.894044941517684</v>
      </c>
      <c r="X234" s="94">
        <f t="shared" si="86"/>
        <v>10.832010286390272</v>
      </c>
      <c r="Y234" s="94">
        <f t="shared" si="86"/>
        <v>10.77043231698438</v>
      </c>
      <c r="Z234" s="94">
        <f t="shared" si="86"/>
        <v>10.710444748825729</v>
      </c>
      <c r="AA234" s="94">
        <f t="shared" si="86"/>
        <v>10.650864370959738</v>
      </c>
      <c r="AB234" s="94">
        <f t="shared" si="86"/>
        <v>10.587282663005645</v>
      </c>
      <c r="AC234" s="94">
        <f t="shared" si="86"/>
        <v>10.528493432088972</v>
      </c>
      <c r="AD234" s="94">
        <f t="shared" si="86"/>
        <v>10.470123465948456</v>
      </c>
      <c r="AE234" s="94">
        <f t="shared" si="86"/>
        <v>10.412220466762683</v>
      </c>
      <c r="AF234" s="94">
        <f t="shared" si="86"/>
        <v>10.352891102544589</v>
      </c>
      <c r="AG234" s="94">
        <f t="shared" si="86"/>
        <v>10.294903013723101</v>
      </c>
      <c r="AH234" s="94">
        <f t="shared" si="86"/>
        <v>10.237493108862612</v>
      </c>
      <c r="AI234" s="94">
        <f t="shared" si="86"/>
        <v>10.180885187665746</v>
      </c>
      <c r="AJ234" s="94">
        <f t="shared" si="86"/>
        <v>10.123573214244839</v>
      </c>
      <c r="AK234" s="94">
        <f t="shared" si="86"/>
        <v>10.066922688131688</v>
      </c>
      <c r="AL234" s="94">
        <f t="shared" si="86"/>
        <v>10.01177933985559</v>
      </c>
      <c r="AM234" s="94">
        <f t="shared" si="86"/>
        <v>9.9611688539394088</v>
      </c>
      <c r="AN234" s="94">
        <f t="shared" si="86"/>
        <v>9.9098579375345572</v>
      </c>
      <c r="AO234" s="94">
        <f t="shared" si="86"/>
        <v>9.8578789300412719</v>
      </c>
      <c r="AP234" s="94">
        <f t="shared" si="86"/>
        <v>9.8052617892634455</v>
      </c>
      <c r="AQ234" s="94">
        <f t="shared" si="86"/>
        <v>9.7520343285645499</v>
      </c>
      <c r="AR234" s="94">
        <f t="shared" si="86"/>
        <v>9.7033440406481404</v>
      </c>
      <c r="AS234" s="94">
        <f t="shared" si="86"/>
        <v>9.6539345880067344</v>
      </c>
      <c r="AT234" s="94">
        <f t="shared" si="86"/>
        <v>9.6038385618233573</v>
      </c>
      <c r="AU234" s="94">
        <f t="shared" si="86"/>
        <v>9.5530861962124849</v>
      </c>
      <c r="AV234" s="94">
        <f t="shared" si="86"/>
        <v>9.5040568989421459</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8.0269290704732601</v>
      </c>
      <c r="T235" s="94">
        <f t="shared" si="86"/>
        <v>7.9781238701083765</v>
      </c>
      <c r="U235" s="94">
        <f t="shared" si="86"/>
        <v>7.9305996702864388</v>
      </c>
      <c r="V235" s="94">
        <f t="shared" si="86"/>
        <v>7.8842295873927695</v>
      </c>
      <c r="W235" s="94">
        <f t="shared" si="86"/>
        <v>7.8377424117170911</v>
      </c>
      <c r="X235" s="94">
        <f t="shared" si="86"/>
        <v>7.7931114550707319</v>
      </c>
      <c r="Y235" s="94">
        <f t="shared" si="86"/>
        <v>7.748809061879693</v>
      </c>
      <c r="Z235" s="94">
        <f t="shared" si="86"/>
        <v>7.7056508860453885</v>
      </c>
      <c r="AA235" s="94">
        <f t="shared" si="86"/>
        <v>7.662785664081162</v>
      </c>
      <c r="AB235" s="94">
        <f t="shared" si="86"/>
        <v>7.617041677185898</v>
      </c>
      <c r="AC235" s="94">
        <f t="shared" si="86"/>
        <v>7.57474564747596</v>
      </c>
      <c r="AD235" s="94">
        <f t="shared" si="86"/>
        <v>7.5327512586473899</v>
      </c>
      <c r="AE235" s="94">
        <f t="shared" si="86"/>
        <v>7.4910928301279336</v>
      </c>
      <c r="AF235" s="94">
        <f t="shared" si="86"/>
        <v>7.4484082004344954</v>
      </c>
      <c r="AG235" s="94">
        <f t="shared" si="86"/>
        <v>7.4066885540065188</v>
      </c>
      <c r="AH235" s="94">
        <f t="shared" si="86"/>
        <v>7.3653848831851452</v>
      </c>
      <c r="AI235" s="94">
        <f t="shared" si="86"/>
        <v>7.3246582011138281</v>
      </c>
      <c r="AJ235" s="94">
        <f t="shared" si="86"/>
        <v>7.283424987262439</v>
      </c>
      <c r="AK235" s="94">
        <f t="shared" si="86"/>
        <v>7.2426676529989322</v>
      </c>
      <c r="AL235" s="94">
        <f t="shared" si="86"/>
        <v>7.2029946608433235</v>
      </c>
      <c r="AM235" s="94">
        <f t="shared" si="86"/>
        <v>7.166582845574311</v>
      </c>
      <c r="AN235" s="94">
        <f t="shared" si="86"/>
        <v>7.1296671041899771</v>
      </c>
      <c r="AO235" s="94">
        <f t="shared" si="86"/>
        <v>7.0922707033364727</v>
      </c>
      <c r="AP235" s="94">
        <f t="shared" si="86"/>
        <v>7.0544151962156985</v>
      </c>
      <c r="AQ235" s="94">
        <f t="shared" si="86"/>
        <v>7.0161205932076065</v>
      </c>
      <c r="AR235" s="94">
        <f t="shared" si="86"/>
        <v>6.9810902682282423</v>
      </c>
      <c r="AS235" s="94">
        <f t="shared" si="86"/>
        <v>6.9455425387497804</v>
      </c>
      <c r="AT235" s="94">
        <f t="shared" si="86"/>
        <v>6.9095008525640029</v>
      </c>
      <c r="AU235" s="94">
        <f t="shared" si="86"/>
        <v>6.872986961665009</v>
      </c>
      <c r="AV235" s="94">
        <f t="shared" si="86"/>
        <v>6.837712735728239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101.80919316093768</v>
      </c>
      <c r="T236" s="94">
        <f t="shared" si="86"/>
        <v>101.1901746013388</v>
      </c>
      <c r="U236" s="94">
        <f t="shared" si="86"/>
        <v>100.58740355440274</v>
      </c>
      <c r="V236" s="94">
        <f t="shared" si="86"/>
        <v>99.999270697520302</v>
      </c>
      <c r="W236" s="94">
        <f t="shared" si="86"/>
        <v>99.409652699613574</v>
      </c>
      <c r="X236" s="94">
        <f t="shared" si="86"/>
        <v>98.843577972121466</v>
      </c>
      <c r="Y236" s="94">
        <f t="shared" si="86"/>
        <v>98.28167056440941</v>
      </c>
      <c r="Z236" s="94">
        <f t="shared" si="86"/>
        <v>97.734275785981467</v>
      </c>
      <c r="AA236" s="94">
        <f t="shared" si="86"/>
        <v>97.190596674763782</v>
      </c>
      <c r="AB236" s="94">
        <f t="shared" si="86"/>
        <v>96.610404878264347</v>
      </c>
      <c r="AC236" s="94">
        <f t="shared" si="86"/>
        <v>96.073945091355341</v>
      </c>
      <c r="AD236" s="94">
        <f t="shared" si="86"/>
        <v>95.54131115297281</v>
      </c>
      <c r="AE236" s="94">
        <f t="shared" si="86"/>
        <v>95.012938352032108</v>
      </c>
      <c r="AF236" s="94">
        <f t="shared" si="86"/>
        <v>94.47154977474321</v>
      </c>
      <c r="AG236" s="94">
        <f t="shared" si="86"/>
        <v>93.942400519218324</v>
      </c>
      <c r="AH236" s="94">
        <f t="shared" si="86"/>
        <v>93.418527271555362</v>
      </c>
      <c r="AI236" s="94">
        <f t="shared" si="86"/>
        <v>92.901972234703862</v>
      </c>
      <c r="AJ236" s="94">
        <f t="shared" si="86"/>
        <v>92.378992624844813</v>
      </c>
      <c r="AK236" s="94">
        <f t="shared" si="86"/>
        <v>91.862048812294859</v>
      </c>
      <c r="AL236" s="94">
        <f t="shared" si="86"/>
        <v>91.358858204008556</v>
      </c>
      <c r="AM236" s="94">
        <f t="shared" si="86"/>
        <v>90.897030585810256</v>
      </c>
      <c r="AN236" s="94">
        <f t="shared" si="86"/>
        <v>90.428811443435904</v>
      </c>
      <c r="AO236" s="94">
        <f t="shared" si="86"/>
        <v>89.954495878343479</v>
      </c>
      <c r="AP236" s="94">
        <f t="shared" si="86"/>
        <v>89.474357259598094</v>
      </c>
      <c r="AQ236" s="94">
        <f t="shared" si="86"/>
        <v>88.988649387952194</v>
      </c>
      <c r="AR236" s="94">
        <f t="shared" si="86"/>
        <v>88.544343839590809</v>
      </c>
      <c r="AS236" s="94">
        <f t="shared" si="86"/>
        <v>88.093475814580074</v>
      </c>
      <c r="AT236" s="94">
        <f t="shared" si="86"/>
        <v>87.636342711930482</v>
      </c>
      <c r="AU236" s="94">
        <f t="shared" si="86"/>
        <v>87.173220422078998</v>
      </c>
      <c r="AV236" s="94">
        <f t="shared" si="86"/>
        <v>86.725821366914857</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24.766526365584077</v>
      </c>
      <c r="T237" s="94">
        <f t="shared" si="86"/>
        <v>24.615941344712173</v>
      </c>
      <c r="U237" s="94">
        <f t="shared" si="86"/>
        <v>24.469308761122655</v>
      </c>
      <c r="V237" s="94">
        <f t="shared" si="86"/>
        <v>24.326237124326362</v>
      </c>
      <c r="W237" s="94">
        <f t="shared" si="86"/>
        <v>24.182804205968036</v>
      </c>
      <c r="X237" s="94">
        <f t="shared" si="86"/>
        <v>24.045098521166448</v>
      </c>
      <c r="Y237" s="94">
        <f t="shared" si="86"/>
        <v>23.908406595849652</v>
      </c>
      <c r="Z237" s="94">
        <f t="shared" si="86"/>
        <v>23.775245072892808</v>
      </c>
      <c r="AA237" s="94">
        <f t="shared" si="86"/>
        <v>23.642987438544353</v>
      </c>
      <c r="AB237" s="94">
        <f t="shared" si="86"/>
        <v>23.501847577015504</v>
      </c>
      <c r="AC237" s="94">
        <f t="shared" si="86"/>
        <v>23.371346145425182</v>
      </c>
      <c r="AD237" s="94">
        <f t="shared" si="86"/>
        <v>23.24177540560699</v>
      </c>
      <c r="AE237" s="94">
        <f t="shared" si="86"/>
        <v>23.11324124774691</v>
      </c>
      <c r="AF237" s="94">
        <f t="shared" si="86"/>
        <v>22.981540818177098</v>
      </c>
      <c r="AG237" s="94">
        <f t="shared" si="86"/>
        <v>22.852817776756176</v>
      </c>
      <c r="AH237" s="94">
        <f t="shared" si="86"/>
        <v>22.725378198878772</v>
      </c>
      <c r="AI237" s="94">
        <f t="shared" si="86"/>
        <v>22.599718879300092</v>
      </c>
      <c r="AJ237" s="94">
        <f t="shared" si="86"/>
        <v>22.472496691459334</v>
      </c>
      <c r="AK237" s="94">
        <f t="shared" si="86"/>
        <v>22.346742796692624</v>
      </c>
      <c r="AL237" s="94">
        <f t="shared" si="86"/>
        <v>22.224334563407275</v>
      </c>
      <c r="AM237" s="94">
        <f t="shared" si="86"/>
        <v>22.111988462555829</v>
      </c>
      <c r="AN237" s="94">
        <f t="shared" si="86"/>
        <v>21.998087533038049</v>
      </c>
      <c r="AO237" s="94">
        <f t="shared" si="86"/>
        <v>21.882703562457923</v>
      </c>
      <c r="AP237" s="94">
        <f t="shared" si="86"/>
        <v>21.765903051707436</v>
      </c>
      <c r="AQ237" s="94">
        <f t="shared" si="86"/>
        <v>21.647747741409724</v>
      </c>
      <c r="AR237" s="94">
        <f t="shared" si="86"/>
        <v>21.539664131902352</v>
      </c>
      <c r="AS237" s="94">
        <f t="shared" si="86"/>
        <v>21.429984107121335</v>
      </c>
      <c r="AT237" s="94">
        <f t="shared" si="86"/>
        <v>21.318780013582792</v>
      </c>
      <c r="AU237" s="94">
        <f t="shared" si="86"/>
        <v>21.206118965538089</v>
      </c>
      <c r="AV237" s="94">
        <f t="shared" si="86"/>
        <v>21.097282816742137</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9.3854756191052893</v>
      </c>
      <c r="T238" s="94">
        <f t="shared" si="86"/>
        <v>9.3284102066556969</v>
      </c>
      <c r="U238" s="94">
        <f t="shared" si="86"/>
        <v>9.2728426023041131</v>
      </c>
      <c r="V238" s="94">
        <f t="shared" si="86"/>
        <v>9.2186244475610621</v>
      </c>
      <c r="W238" s="94">
        <f t="shared" si="86"/>
        <v>9.1642693822459727</v>
      </c>
      <c r="X238" s="94">
        <f t="shared" si="86"/>
        <v>9.1120846984417305</v>
      </c>
      <c r="Y238" s="94">
        <f t="shared" si="86"/>
        <v>9.0602841869993114</v>
      </c>
      <c r="Z238" s="94">
        <f t="shared" si="86"/>
        <v>9.0098215501052206</v>
      </c>
      <c r="AA238" s="94">
        <f t="shared" si="86"/>
        <v>8.9597014491150837</v>
      </c>
      <c r="AB238" s="94">
        <f t="shared" si="86"/>
        <v>8.906215356244843</v>
      </c>
      <c r="AC238" s="94">
        <f t="shared" si="86"/>
        <v>8.8567607825040824</v>
      </c>
      <c r="AD238" s="94">
        <f t="shared" si="86"/>
        <v>8.8076589019431104</v>
      </c>
      <c r="AE238" s="94">
        <f t="shared" si="86"/>
        <v>8.758949842504947</v>
      </c>
      <c r="AF238" s="94">
        <f t="shared" si="86"/>
        <v>8.7090408987755268</v>
      </c>
      <c r="AG238" s="94">
        <f t="shared" si="86"/>
        <v>8.6602602603832182</v>
      </c>
      <c r="AH238" s="94">
        <f t="shared" si="86"/>
        <v>8.611966000888696</v>
      </c>
      <c r="AI238" s="94">
        <f t="shared" si="86"/>
        <v>8.5643463846853525</v>
      </c>
      <c r="AJ238" s="94">
        <f t="shared" si="86"/>
        <v>8.5161345069047076</v>
      </c>
      <c r="AK238" s="94">
        <f t="shared" si="86"/>
        <v>8.4684790506683996</v>
      </c>
      <c r="AL238" s="94">
        <f t="shared" si="86"/>
        <v>8.4220914599292378</v>
      </c>
      <c r="AM238" s="94">
        <f t="shared" si="86"/>
        <v>8.3795169957157967</v>
      </c>
      <c r="AN238" s="94">
        <f t="shared" si="86"/>
        <v>8.3363533165949306</v>
      </c>
      <c r="AO238" s="94">
        <f t="shared" si="86"/>
        <v>8.2926276270601953</v>
      </c>
      <c r="AP238" s="94">
        <f t="shared" si="86"/>
        <v>8.2483651281628507</v>
      </c>
      <c r="AQ238" s="94">
        <f t="shared" si="86"/>
        <v>8.2035892170117428</v>
      </c>
      <c r="AR238" s="94">
        <f t="shared" si="86"/>
        <v>8.1626300583924696</v>
      </c>
      <c r="AS238" s="94">
        <f t="shared" si="86"/>
        <v>8.1210659252843413</v>
      </c>
      <c r="AT238" s="94">
        <f t="shared" si="86"/>
        <v>8.0789242339851928</v>
      </c>
      <c r="AU238" s="94">
        <f t="shared" si="86"/>
        <v>8.0362304179837771</v>
      </c>
      <c r="AV238" s="94">
        <f t="shared" si="86"/>
        <v>7.9949860785102702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9.0764610605732052</v>
      </c>
      <c r="T239" s="94">
        <f t="shared" si="86"/>
        <v>9.1689978875940721</v>
      </c>
      <c r="U239" s="94">
        <f t="shared" si="86"/>
        <v>9.2684196080180303</v>
      </c>
      <c r="V239" s="94">
        <f t="shared" si="86"/>
        <v>9.3740442704076212</v>
      </c>
      <c r="W239" s="94">
        <f t="shared" si="86"/>
        <v>9.479039603382132</v>
      </c>
      <c r="X239" s="94">
        <f t="shared" si="86"/>
        <v>9.5940114115580197</v>
      </c>
      <c r="Y239" s="94">
        <f t="shared" si="86"/>
        <v>9.7107491240330788</v>
      </c>
      <c r="Z239" s="94">
        <f t="shared" si="86"/>
        <v>9.8336365720211045</v>
      </c>
      <c r="AA239" s="94">
        <f t="shared" si="86"/>
        <v>9.9580985362563066</v>
      </c>
      <c r="AB239" s="94">
        <f t="shared" si="86"/>
        <v>10.067088227827853</v>
      </c>
      <c r="AC239" s="94">
        <f t="shared" si="86"/>
        <v>10.194609385143192</v>
      </c>
      <c r="AD239" s="94">
        <f t="shared" si="86"/>
        <v>10.323751748105698</v>
      </c>
      <c r="AE239" s="94">
        <f t="shared" ref="K239:AV241" si="87">AE168+AE180+AE157</f>
        <v>10.454699770658788</v>
      </c>
      <c r="AF239" s="94">
        <f t="shared" si="87"/>
        <v>10.580132350043721</v>
      </c>
      <c r="AG239" s="94">
        <f t="shared" si="87"/>
        <v>10.710751349493071</v>
      </c>
      <c r="AH239" s="94">
        <f t="shared" si="87"/>
        <v>10.843606060492677</v>
      </c>
      <c r="AI239" s="94">
        <f t="shared" si="87"/>
        <v>10.979561867788309</v>
      </c>
      <c r="AJ239" s="94">
        <f t="shared" si="87"/>
        <v>11.112795258352513</v>
      </c>
      <c r="AK239" s="94">
        <f t="shared" si="87"/>
        <v>11.248586321708745</v>
      </c>
      <c r="AL239" s="94">
        <f t="shared" si="87"/>
        <v>11.390205313762191</v>
      </c>
      <c r="AM239" s="94">
        <f t="shared" si="87"/>
        <v>11.549351898100014</v>
      </c>
      <c r="AN239" s="94">
        <f t="shared" si="87"/>
        <v>11.705790070168915</v>
      </c>
      <c r="AO239" s="94">
        <f t="shared" si="87"/>
        <v>11.859644879391753</v>
      </c>
      <c r="AP239" s="94">
        <f t="shared" si="87"/>
        <v>12.011032166076641</v>
      </c>
      <c r="AQ239" s="94">
        <f t="shared" si="87"/>
        <v>12.160059478447263</v>
      </c>
      <c r="AR239" s="94">
        <f t="shared" si="87"/>
        <v>12.326631050568276</v>
      </c>
      <c r="AS239" s="94">
        <f t="shared" si="87"/>
        <v>12.49042176920552</v>
      </c>
      <c r="AT239" s="94">
        <f t="shared" si="87"/>
        <v>12.651557657371113</v>
      </c>
      <c r="AU239" s="94">
        <f t="shared" si="87"/>
        <v>12.810155623806043</v>
      </c>
      <c r="AV239" s="94">
        <f t="shared" si="87"/>
        <v>12.975416320532121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3.1363668927374868</v>
      </c>
      <c r="T240" s="94">
        <f t="shared" si="87"/>
        <v>3.1683429502218221</v>
      </c>
      <c r="U240" s="94">
        <f t="shared" si="87"/>
        <v>3.2026980794154261</v>
      </c>
      <c r="V240" s="94">
        <f t="shared" si="87"/>
        <v>3.2391966323166557</v>
      </c>
      <c r="W240" s="94">
        <f t="shared" si="87"/>
        <v>3.2754777207315735</v>
      </c>
      <c r="X240" s="94">
        <f t="shared" si="87"/>
        <v>3.3152061755064617</v>
      </c>
      <c r="Y240" s="94">
        <f t="shared" si="87"/>
        <v>3.3555448376895782</v>
      </c>
      <c r="Z240" s="94">
        <f t="shared" si="87"/>
        <v>3.3980085381153811</v>
      </c>
      <c r="AA240" s="94">
        <f t="shared" si="87"/>
        <v>3.4410163118971724</v>
      </c>
      <c r="AB240" s="94">
        <f t="shared" si="87"/>
        <v>3.4786776490651938</v>
      </c>
      <c r="AC240" s="94">
        <f t="shared" si="87"/>
        <v>3.5227425255912155</v>
      </c>
      <c r="AD240" s="94">
        <f t="shared" si="87"/>
        <v>3.5673676089736492</v>
      </c>
      <c r="AE240" s="94">
        <f t="shared" si="87"/>
        <v>3.6126166371867461</v>
      </c>
      <c r="AF240" s="94">
        <f t="shared" si="87"/>
        <v>3.6559598065815284</v>
      </c>
      <c r="AG240" s="94">
        <f t="shared" si="87"/>
        <v>3.7010951410143482</v>
      </c>
      <c r="AH240" s="94">
        <f t="shared" si="87"/>
        <v>3.7470030245322286</v>
      </c>
      <c r="AI240" s="94">
        <f t="shared" si="87"/>
        <v>3.7939824904310764</v>
      </c>
      <c r="AJ240" s="94">
        <f t="shared" si="87"/>
        <v>3.8400212264961593</v>
      </c>
      <c r="AK240" s="94">
        <f t="shared" si="87"/>
        <v>3.8869437652034651</v>
      </c>
      <c r="AL240" s="94">
        <f t="shared" si="87"/>
        <v>3.9358801419581333</v>
      </c>
      <c r="AM240" s="94">
        <f t="shared" si="87"/>
        <v>3.9908731700643849</v>
      </c>
      <c r="AN240" s="94">
        <f t="shared" si="87"/>
        <v>4.0449303075723684</v>
      </c>
      <c r="AO240" s="94">
        <f t="shared" si="87"/>
        <v>4.098094765251922</v>
      </c>
      <c r="AP240" s="94">
        <f t="shared" si="87"/>
        <v>4.150406571667566</v>
      </c>
      <c r="AQ240" s="94">
        <f t="shared" si="87"/>
        <v>4.2019028900579141</v>
      </c>
      <c r="AR240" s="94">
        <f t="shared" si="87"/>
        <v>4.2594616192349637</v>
      </c>
      <c r="AS240" s="94">
        <f t="shared" si="87"/>
        <v>4.3160594257856921</v>
      </c>
      <c r="AT240" s="94">
        <f t="shared" si="87"/>
        <v>4.3717398569032468</v>
      </c>
      <c r="AU240" s="94">
        <f t="shared" si="87"/>
        <v>4.4265433103486354</v>
      </c>
      <c r="AV240" s="94">
        <f t="shared" si="87"/>
        <v>4.4836490671434168</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16.533947883534477</v>
      </c>
      <c r="T241" s="94">
        <f t="shared" si="87"/>
        <v>16.433418449152558</v>
      </c>
      <c r="U241" s="94">
        <f t="shared" si="87"/>
        <v>16.335527632357756</v>
      </c>
      <c r="V241" s="94">
        <f t="shared" si="87"/>
        <v>16.240014077025702</v>
      </c>
      <c r="W241" s="94">
        <f t="shared" si="87"/>
        <v>16.144259332823253</v>
      </c>
      <c r="X241" s="94">
        <f t="shared" si="87"/>
        <v>16.0523280469349</v>
      </c>
      <c r="Y241" s="94">
        <f t="shared" si="87"/>
        <v>15.961073539301223</v>
      </c>
      <c r="Z241" s="94">
        <f t="shared" si="87"/>
        <v>15.87217590189495</v>
      </c>
      <c r="AA241" s="94">
        <f t="shared" si="87"/>
        <v>15.783881693767498</v>
      </c>
      <c r="AB241" s="94">
        <f t="shared" si="87"/>
        <v>15.689657777164882</v>
      </c>
      <c r="AC241" s="94">
        <f t="shared" si="87"/>
        <v>15.602535996871973</v>
      </c>
      <c r="AD241" s="94">
        <f t="shared" si="87"/>
        <v>15.516035539449653</v>
      </c>
      <c r="AE241" s="94">
        <f t="shared" si="87"/>
        <v>15.430227096394603</v>
      </c>
      <c r="AF241" s="94">
        <f t="shared" si="87"/>
        <v>15.34230487401253</v>
      </c>
      <c r="AG241" s="94">
        <f t="shared" si="87"/>
        <v>15.25637033370408</v>
      </c>
      <c r="AH241" s="94">
        <f t="shared" si="87"/>
        <v>15.171292624063998</v>
      </c>
      <c r="AI241" s="94">
        <f t="shared" si="87"/>
        <v>15.087403401557548</v>
      </c>
      <c r="AJ241" s="94">
        <f t="shared" si="87"/>
        <v>15.00247081988104</v>
      </c>
      <c r="AK241" s="94">
        <f t="shared" si="87"/>
        <v>14.918518459685972</v>
      </c>
      <c r="AL241" s="94">
        <f t="shared" si="87"/>
        <v>14.83679963808861</v>
      </c>
      <c r="AM241" s="94">
        <f t="shared" si="87"/>
        <v>14.761798220894416</v>
      </c>
      <c r="AN241" s="94">
        <f t="shared" si="87"/>
        <v>14.685758811704195</v>
      </c>
      <c r="AO241" s="94">
        <f t="shared" si="87"/>
        <v>14.608729335385782</v>
      </c>
      <c r="AP241" s="94">
        <f t="shared" si="87"/>
        <v>14.530754187437608</v>
      </c>
      <c r="AQ241" s="94">
        <f t="shared" si="87"/>
        <v>14.451874585438198</v>
      </c>
      <c r="AR241" s="94">
        <f t="shared" si="87"/>
        <v>14.379718775605195</v>
      </c>
      <c r="AS241" s="94">
        <f t="shared" si="87"/>
        <v>14.306497210867956</v>
      </c>
      <c r="AT241" s="94">
        <f t="shared" si="87"/>
        <v>14.232258189219891</v>
      </c>
      <c r="AU241" s="94">
        <f t="shared" si="87"/>
        <v>14.157046515633564</v>
      </c>
      <c r="AV241" s="94">
        <f t="shared" si="87"/>
        <v>14.084388316196378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315.8752173112934</v>
      </c>
      <c r="T245" s="162">
        <f t="shared" si="89"/>
        <v>319.09564542192396</v>
      </c>
      <c r="U245" s="162">
        <f t="shared" si="89"/>
        <v>322.55567872507982</v>
      </c>
      <c r="V245" s="162">
        <f t="shared" si="89"/>
        <v>326.23158423088023</v>
      </c>
      <c r="W245" s="162">
        <f t="shared" si="89"/>
        <v>329.88558807650469</v>
      </c>
      <c r="X245" s="162">
        <f t="shared" si="89"/>
        <v>333.8867890566957</v>
      </c>
      <c r="Y245" s="162">
        <f t="shared" si="89"/>
        <v>337.94944630277365</v>
      </c>
      <c r="Z245" s="162">
        <f t="shared" si="89"/>
        <v>342.22612408269202</v>
      </c>
      <c r="AA245" s="162">
        <f t="shared" si="89"/>
        <v>346.55759752122873</v>
      </c>
      <c r="AB245" s="162">
        <f t="shared" si="89"/>
        <v>350.35061137102088</v>
      </c>
      <c r="AC245" s="162">
        <f t="shared" si="89"/>
        <v>354.73067525456713</v>
      </c>
      <c r="AD245" s="162">
        <f t="shared" si="89"/>
        <v>359.16672574889378</v>
      </c>
      <c r="AE245" s="162">
        <f t="shared" si="89"/>
        <v>363.66513277453191</v>
      </c>
      <c r="AF245" s="162">
        <f t="shared" si="89"/>
        <v>367.9730698431498</v>
      </c>
      <c r="AG245" s="162">
        <f t="shared" si="89"/>
        <v>372.46011440624102</v>
      </c>
      <c r="AH245" s="162">
        <f t="shared" si="89"/>
        <v>377.02436688715562</v>
      </c>
      <c r="AI245" s="162">
        <f t="shared" ref="AI245:AR245" si="90">SUM(AI220:AI241)</f>
        <v>381.69571242663523</v>
      </c>
      <c r="AJ245" s="162">
        <f t="shared" si="90"/>
        <v>386.27304220309884</v>
      </c>
      <c r="AK245" s="162">
        <f t="shared" si="90"/>
        <v>390.93869848604908</v>
      </c>
      <c r="AL245" s="162">
        <f t="shared" si="90"/>
        <v>395.80561608103397</v>
      </c>
      <c r="AM245" s="162">
        <f t="shared" si="90"/>
        <v>401.1464795700619</v>
      </c>
      <c r="AN245" s="162">
        <f t="shared" si="90"/>
        <v>406.39524623096236</v>
      </c>
      <c r="AO245" s="162">
        <f t="shared" si="90"/>
        <v>411.55616824326364</v>
      </c>
      <c r="AP245" s="162">
        <f t="shared" si="90"/>
        <v>416.63318463983353</v>
      </c>
      <c r="AQ245" s="162">
        <f t="shared" si="90"/>
        <v>421.6299524895702</v>
      </c>
      <c r="AR245" s="162">
        <f t="shared" si="90"/>
        <v>427.2232952010429</v>
      </c>
      <c r="AS245" s="162">
        <f t="shared" si="89"/>
        <v>432.722077793925</v>
      </c>
      <c r="AT245" s="162">
        <f t="shared" si="89"/>
        <v>438.13058555366524</v>
      </c>
      <c r="AU245" s="162">
        <f t="shared" si="89"/>
        <v>443.45279384411435</v>
      </c>
      <c r="AV245" s="162">
        <f t="shared" si="89"/>
        <v>449.00156155962765</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116.99101112356846</v>
      </c>
      <c r="T248" s="10">
        <f t="shared" si="95"/>
        <v>116.27968432739939</v>
      </c>
      <c r="U248" s="10">
        <f t="shared" si="95"/>
        <v>115.58702787794117</v>
      </c>
      <c r="V248" s="10">
        <f t="shared" si="95"/>
        <v>114.91119246990583</v>
      </c>
      <c r="W248" s="10">
        <f t="shared" si="95"/>
        <v>114.23365045616333</v>
      </c>
      <c r="X248" s="10">
        <f t="shared" si="95"/>
        <v>113.58316249250655</v>
      </c>
      <c r="Y248" s="10">
        <f t="shared" si="95"/>
        <v>112.9374632806275</v>
      </c>
      <c r="Z248" s="10">
        <f t="shared" ref="Z248:AN256" si="96">INDEX($J$233:$AV$241,MATCH($D248,$B$233:$B$241,0),MATCH(Z$247,$J$104:$AV$104,0))</f>
        <v>112.30844082574161</v>
      </c>
      <c r="AA248" s="10">
        <f t="shared" si="96"/>
        <v>111.68368811949459</v>
      </c>
      <c r="AB248" s="10">
        <f t="shared" si="96"/>
        <v>111.01697794519069</v>
      </c>
      <c r="AC248" s="10">
        <f t="shared" si="96"/>
        <v>110.40052111109705</v>
      </c>
      <c r="AD248" s="10">
        <f t="shared" si="96"/>
        <v>109.78846063723003</v>
      </c>
      <c r="AE248" s="10">
        <f t="shared" si="96"/>
        <v>109.18129672292095</v>
      </c>
      <c r="AF248" s="10">
        <f t="shared" si="96"/>
        <v>108.5591761157214</v>
      </c>
      <c r="AG248" s="10">
        <f t="shared" si="96"/>
        <v>107.95111996168353</v>
      </c>
      <c r="AH248" s="10">
        <f t="shared" si="96"/>
        <v>107.34912657541049</v>
      </c>
      <c r="AI248" s="10">
        <f t="shared" si="96"/>
        <v>106.75554269377911</v>
      </c>
      <c r="AJ248" s="10">
        <f t="shared" si="96"/>
        <v>106.15457620485212</v>
      </c>
      <c r="AK248" s="10">
        <f t="shared" si="96"/>
        <v>105.56054557317145</v>
      </c>
      <c r="AL248" s="10">
        <f t="shared" si="96"/>
        <v>104.98231902777255</v>
      </c>
      <c r="AM248" s="10">
        <f>INDEX($J$233:$AV$241,MATCH($D248,$B$233:$B$241,0),MATCH(AM$247,$J$104:$AV$104,0))</f>
        <v>102.25866394953132</v>
      </c>
      <c r="AN248" s="10">
        <f>INDEX($J$233:$AV$241,MATCH($D248,$B$233:$B$241,0),MATCH(AN$247,$J$104:$AV$104,0))</f>
        <v>99.658402323241631</v>
      </c>
      <c r="AO248" s="186">
        <f>AN248</f>
        <v>99.658402323241631</v>
      </c>
      <c r="AP248" s="186">
        <f>AO248</f>
        <v>99.658402323241631</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11.157004331423655</v>
      </c>
      <c r="T249" s="10">
        <f t="shared" si="95"/>
        <v>11.089167699620091</v>
      </c>
      <c r="U249" s="10">
        <f t="shared" si="95"/>
        <v>11.023111590414988</v>
      </c>
      <c r="V249" s="10">
        <f t="shared" si="95"/>
        <v>10.958659642334844</v>
      </c>
      <c r="W249" s="10">
        <f t="shared" si="95"/>
        <v>10.894044941517684</v>
      </c>
      <c r="X249" s="10">
        <f t="shared" si="95"/>
        <v>10.832010286390272</v>
      </c>
      <c r="Y249" s="10">
        <f t="shared" si="95"/>
        <v>10.77043231698438</v>
      </c>
      <c r="Z249" s="10">
        <f t="shared" si="96"/>
        <v>10.710444748825729</v>
      </c>
      <c r="AA249" s="10">
        <f t="shared" si="96"/>
        <v>10.650864370959738</v>
      </c>
      <c r="AB249" s="10">
        <f t="shared" si="96"/>
        <v>10.587282663005645</v>
      </c>
      <c r="AC249" s="10">
        <f t="shared" si="96"/>
        <v>10.528493432088972</v>
      </c>
      <c r="AD249" s="10">
        <f t="shared" si="96"/>
        <v>10.470123465948456</v>
      </c>
      <c r="AE249" s="10">
        <f t="shared" si="96"/>
        <v>10.412220466762683</v>
      </c>
      <c r="AF249" s="10">
        <f t="shared" si="96"/>
        <v>10.352891102544589</v>
      </c>
      <c r="AG249" s="10">
        <f t="shared" si="96"/>
        <v>10.294903013723101</v>
      </c>
      <c r="AH249" s="10">
        <f t="shared" si="96"/>
        <v>10.237493108862612</v>
      </c>
      <c r="AI249" s="10">
        <f t="shared" si="96"/>
        <v>10.180885187665746</v>
      </c>
      <c r="AJ249" s="10">
        <f t="shared" si="96"/>
        <v>10.123573214244839</v>
      </c>
      <c r="AK249" s="10">
        <f t="shared" si="96"/>
        <v>10.066922688131688</v>
      </c>
      <c r="AL249" s="10">
        <f t="shared" si="96"/>
        <v>10.01177933985559</v>
      </c>
      <c r="AM249" s="10">
        <f t="shared" si="96"/>
        <v>9.7520343285645499</v>
      </c>
      <c r="AN249" s="10">
        <f t="shared" si="96"/>
        <v>9.5040568989421459</v>
      </c>
      <c r="AO249" s="186">
        <f t="shared" ref="AO249:AP264" si="97">AN249</f>
        <v>9.5040568989421459</v>
      </c>
      <c r="AP249" s="186">
        <f t="shared" si="97"/>
        <v>9.5040568989421459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8.0269290704732601</v>
      </c>
      <c r="T250" s="10">
        <f t="shared" si="95"/>
        <v>7.9781238701083765</v>
      </c>
      <c r="U250" s="10">
        <f t="shared" si="95"/>
        <v>7.9305996702864388</v>
      </c>
      <c r="V250" s="10">
        <f t="shared" si="95"/>
        <v>7.8842295873927695</v>
      </c>
      <c r="W250" s="10">
        <f t="shared" si="95"/>
        <v>7.8377424117170911</v>
      </c>
      <c r="X250" s="10">
        <f t="shared" si="95"/>
        <v>7.7931114550707319</v>
      </c>
      <c r="Y250" s="10">
        <f t="shared" si="95"/>
        <v>7.748809061879693</v>
      </c>
      <c r="Z250" s="10">
        <f t="shared" si="96"/>
        <v>7.7056508860453885</v>
      </c>
      <c r="AA250" s="10">
        <f t="shared" si="96"/>
        <v>7.662785664081162</v>
      </c>
      <c r="AB250" s="10">
        <f t="shared" si="96"/>
        <v>7.617041677185898</v>
      </c>
      <c r="AC250" s="10">
        <f t="shared" si="96"/>
        <v>7.57474564747596</v>
      </c>
      <c r="AD250" s="10">
        <f t="shared" si="96"/>
        <v>7.5327512586473899</v>
      </c>
      <c r="AE250" s="10">
        <f t="shared" si="96"/>
        <v>7.4910928301279336</v>
      </c>
      <c r="AF250" s="10">
        <f t="shared" si="96"/>
        <v>7.4484082004344954</v>
      </c>
      <c r="AG250" s="10">
        <f t="shared" si="96"/>
        <v>7.4066885540065188</v>
      </c>
      <c r="AH250" s="10">
        <f t="shared" si="96"/>
        <v>7.3653848831851452</v>
      </c>
      <c r="AI250" s="10">
        <f t="shared" si="96"/>
        <v>7.3246582011138281</v>
      </c>
      <c r="AJ250" s="10">
        <f t="shared" si="96"/>
        <v>7.283424987262439</v>
      </c>
      <c r="AK250" s="10">
        <f t="shared" si="96"/>
        <v>7.2426676529989322</v>
      </c>
      <c r="AL250" s="10">
        <f t="shared" si="96"/>
        <v>7.2029946608433235</v>
      </c>
      <c r="AM250" s="10">
        <f t="shared" si="96"/>
        <v>7.0161205932076065</v>
      </c>
      <c r="AN250" s="10">
        <f t="shared" si="96"/>
        <v>6.837712735728239</v>
      </c>
      <c r="AO250" s="186">
        <f t="shared" si="97"/>
        <v>6.837712735728239</v>
      </c>
      <c r="AP250" s="186">
        <f t="shared" si="97"/>
        <v>6.837712735728239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101.80919316093768</v>
      </c>
      <c r="T251" s="10">
        <f t="shared" si="95"/>
        <v>101.1901746013388</v>
      </c>
      <c r="U251" s="10">
        <f t="shared" si="95"/>
        <v>100.58740355440274</v>
      </c>
      <c r="V251" s="10">
        <f t="shared" si="95"/>
        <v>99.999270697520302</v>
      </c>
      <c r="W251" s="10">
        <f t="shared" si="95"/>
        <v>99.409652699613574</v>
      </c>
      <c r="X251" s="10">
        <f t="shared" si="95"/>
        <v>98.843577972121466</v>
      </c>
      <c r="Y251" s="10">
        <f t="shared" si="95"/>
        <v>98.28167056440941</v>
      </c>
      <c r="Z251" s="10">
        <f t="shared" si="96"/>
        <v>97.734275785981467</v>
      </c>
      <c r="AA251" s="10">
        <f t="shared" si="96"/>
        <v>97.190596674763782</v>
      </c>
      <c r="AB251" s="10">
        <f t="shared" si="96"/>
        <v>96.610404878264347</v>
      </c>
      <c r="AC251" s="10">
        <f t="shared" si="96"/>
        <v>96.073945091355341</v>
      </c>
      <c r="AD251" s="10">
        <f t="shared" si="96"/>
        <v>95.54131115297281</v>
      </c>
      <c r="AE251" s="10">
        <f t="shared" si="96"/>
        <v>95.012938352032108</v>
      </c>
      <c r="AF251" s="10">
        <f t="shared" si="96"/>
        <v>94.47154977474321</v>
      </c>
      <c r="AG251" s="10">
        <f t="shared" si="96"/>
        <v>93.942400519218324</v>
      </c>
      <c r="AH251" s="10">
        <f t="shared" si="96"/>
        <v>93.418527271555362</v>
      </c>
      <c r="AI251" s="10">
        <f t="shared" si="96"/>
        <v>92.901972234703862</v>
      </c>
      <c r="AJ251" s="10">
        <f t="shared" si="96"/>
        <v>92.378992624844813</v>
      </c>
      <c r="AK251" s="10">
        <f t="shared" si="96"/>
        <v>91.862048812294859</v>
      </c>
      <c r="AL251" s="10">
        <f t="shared" si="96"/>
        <v>91.358858204008556</v>
      </c>
      <c r="AM251" s="10">
        <f t="shared" si="96"/>
        <v>88.988649387952194</v>
      </c>
      <c r="AN251" s="10">
        <f t="shared" si="96"/>
        <v>86.725821366914857</v>
      </c>
      <c r="AO251" s="186">
        <f t="shared" si="97"/>
        <v>86.725821366914857</v>
      </c>
      <c r="AP251" s="186">
        <f t="shared" si="97"/>
        <v>86.725821366914857</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24.766526365584077</v>
      </c>
      <c r="T252" s="10">
        <f t="shared" si="95"/>
        <v>24.615941344712173</v>
      </c>
      <c r="U252" s="10">
        <f t="shared" si="95"/>
        <v>24.469308761122655</v>
      </c>
      <c r="V252" s="10">
        <f t="shared" si="95"/>
        <v>24.326237124326362</v>
      </c>
      <c r="W252" s="10">
        <f t="shared" si="95"/>
        <v>24.182804205968036</v>
      </c>
      <c r="X252" s="10">
        <f t="shared" si="95"/>
        <v>24.045098521166448</v>
      </c>
      <c r="Y252" s="10">
        <f t="shared" si="95"/>
        <v>23.908406595849652</v>
      </c>
      <c r="Z252" s="10">
        <f t="shared" si="96"/>
        <v>23.775245072892808</v>
      </c>
      <c r="AA252" s="10">
        <f t="shared" si="96"/>
        <v>23.642987438544353</v>
      </c>
      <c r="AB252" s="10">
        <f t="shared" si="96"/>
        <v>23.501847577015504</v>
      </c>
      <c r="AC252" s="10">
        <f t="shared" si="96"/>
        <v>23.371346145425182</v>
      </c>
      <c r="AD252" s="10">
        <f t="shared" si="96"/>
        <v>23.24177540560699</v>
      </c>
      <c r="AE252" s="10">
        <f t="shared" si="96"/>
        <v>23.11324124774691</v>
      </c>
      <c r="AF252" s="10">
        <f t="shared" si="96"/>
        <v>22.981540818177098</v>
      </c>
      <c r="AG252" s="10">
        <f t="shared" si="96"/>
        <v>22.852817776756176</v>
      </c>
      <c r="AH252" s="10">
        <f t="shared" si="96"/>
        <v>22.725378198878772</v>
      </c>
      <c r="AI252" s="10">
        <f t="shared" si="96"/>
        <v>22.599718879300092</v>
      </c>
      <c r="AJ252" s="10">
        <f t="shared" si="96"/>
        <v>22.472496691459334</v>
      </c>
      <c r="AK252" s="10">
        <f t="shared" si="96"/>
        <v>22.346742796692624</v>
      </c>
      <c r="AL252" s="10">
        <f t="shared" si="96"/>
        <v>22.224334563407275</v>
      </c>
      <c r="AM252" s="10">
        <f t="shared" si="96"/>
        <v>21.647747741409724</v>
      </c>
      <c r="AN252" s="10">
        <f t="shared" si="96"/>
        <v>21.097282816742137</v>
      </c>
      <c r="AO252" s="186">
        <f t="shared" si="97"/>
        <v>21.097282816742137</v>
      </c>
      <c r="AP252" s="186">
        <f t="shared" si="97"/>
        <v>21.097282816742137</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9.3854756191052893</v>
      </c>
      <c r="T253" s="10">
        <f t="shared" si="95"/>
        <v>9.3284102066556969</v>
      </c>
      <c r="U253" s="10">
        <f t="shared" si="95"/>
        <v>9.2728426023041131</v>
      </c>
      <c r="V253" s="10">
        <f t="shared" si="95"/>
        <v>9.2186244475610621</v>
      </c>
      <c r="W253" s="10">
        <f t="shared" si="95"/>
        <v>9.1642693822459727</v>
      </c>
      <c r="X253" s="10">
        <f t="shared" si="95"/>
        <v>9.1120846984417305</v>
      </c>
      <c r="Y253" s="10">
        <f t="shared" si="95"/>
        <v>9.0602841869993114</v>
      </c>
      <c r="Z253" s="10">
        <f t="shared" si="96"/>
        <v>9.0098215501052206</v>
      </c>
      <c r="AA253" s="10">
        <f t="shared" si="96"/>
        <v>8.9597014491150837</v>
      </c>
      <c r="AB253" s="10">
        <f t="shared" si="96"/>
        <v>8.906215356244843</v>
      </c>
      <c r="AC253" s="10">
        <f t="shared" si="96"/>
        <v>8.8567607825040824</v>
      </c>
      <c r="AD253" s="10">
        <f t="shared" si="96"/>
        <v>8.8076589019431104</v>
      </c>
      <c r="AE253" s="10">
        <f t="shared" si="96"/>
        <v>8.758949842504947</v>
      </c>
      <c r="AF253" s="10">
        <f t="shared" si="96"/>
        <v>8.7090408987755268</v>
      </c>
      <c r="AG253" s="10">
        <f t="shared" si="96"/>
        <v>8.6602602603832182</v>
      </c>
      <c r="AH253" s="10">
        <f t="shared" si="96"/>
        <v>8.611966000888696</v>
      </c>
      <c r="AI253" s="10">
        <f t="shared" si="96"/>
        <v>8.5643463846853525</v>
      </c>
      <c r="AJ253" s="10">
        <f t="shared" si="96"/>
        <v>8.5161345069047076</v>
      </c>
      <c r="AK253" s="10">
        <f t="shared" si="96"/>
        <v>8.4684790506683996</v>
      </c>
      <c r="AL253" s="10">
        <f t="shared" si="96"/>
        <v>8.4220914599292378</v>
      </c>
      <c r="AM253" s="10">
        <f t="shared" si="96"/>
        <v>8.2035892170117428</v>
      </c>
      <c r="AN253" s="10">
        <f t="shared" si="96"/>
        <v>7.9949860785102702</v>
      </c>
      <c r="AO253" s="186">
        <f t="shared" si="97"/>
        <v>7.9949860785102702</v>
      </c>
      <c r="AP253" s="186">
        <f t="shared" si="97"/>
        <v>7.9949860785102702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9.0764610605732052</v>
      </c>
      <c r="T254" s="10">
        <f t="shared" si="95"/>
        <v>9.1689978875940721</v>
      </c>
      <c r="U254" s="10">
        <f t="shared" si="95"/>
        <v>9.2684196080180303</v>
      </c>
      <c r="V254" s="10">
        <f t="shared" si="95"/>
        <v>9.3740442704076212</v>
      </c>
      <c r="W254" s="10">
        <f t="shared" si="95"/>
        <v>9.479039603382132</v>
      </c>
      <c r="X254" s="10">
        <f t="shared" si="95"/>
        <v>9.5940114115580197</v>
      </c>
      <c r="Y254" s="10">
        <f t="shared" si="95"/>
        <v>9.7107491240330788</v>
      </c>
      <c r="Z254" s="10">
        <f t="shared" si="96"/>
        <v>9.8336365720211045</v>
      </c>
      <c r="AA254" s="10">
        <f t="shared" si="96"/>
        <v>9.9580985362563066</v>
      </c>
      <c r="AB254" s="10">
        <f t="shared" si="96"/>
        <v>10.067088227827853</v>
      </c>
      <c r="AC254" s="10">
        <f t="shared" si="96"/>
        <v>10.194609385143192</v>
      </c>
      <c r="AD254" s="10">
        <f t="shared" si="96"/>
        <v>10.323751748105698</v>
      </c>
      <c r="AE254" s="10">
        <f t="shared" si="96"/>
        <v>10.454699770658788</v>
      </c>
      <c r="AF254" s="10">
        <f t="shared" si="96"/>
        <v>10.580132350043721</v>
      </c>
      <c r="AG254" s="10">
        <f t="shared" si="96"/>
        <v>10.710751349493071</v>
      </c>
      <c r="AH254" s="10">
        <f t="shared" si="96"/>
        <v>10.843606060492677</v>
      </c>
      <c r="AI254" s="10">
        <f t="shared" si="96"/>
        <v>10.979561867788309</v>
      </c>
      <c r="AJ254" s="10">
        <f t="shared" si="96"/>
        <v>11.112795258352513</v>
      </c>
      <c r="AK254" s="10">
        <f t="shared" si="96"/>
        <v>11.248586321708745</v>
      </c>
      <c r="AL254" s="10">
        <f t="shared" si="96"/>
        <v>11.390205313762191</v>
      </c>
      <c r="AM254" s="10">
        <f t="shared" si="96"/>
        <v>12.160059478447263</v>
      </c>
      <c r="AN254" s="10">
        <f t="shared" si="96"/>
        <v>12.975416320532121</v>
      </c>
      <c r="AO254" s="186">
        <f t="shared" si="97"/>
        <v>12.975416320532121</v>
      </c>
      <c r="AP254" s="186">
        <f t="shared" si="97"/>
        <v>12.975416320532121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3.1363668927374868</v>
      </c>
      <c r="T255" s="10">
        <f t="shared" si="95"/>
        <v>3.1683429502218221</v>
      </c>
      <c r="U255" s="10">
        <f t="shared" si="95"/>
        <v>3.2026980794154261</v>
      </c>
      <c r="V255" s="10">
        <f t="shared" si="95"/>
        <v>3.2391966323166557</v>
      </c>
      <c r="W255" s="10">
        <f t="shared" si="95"/>
        <v>3.2754777207315735</v>
      </c>
      <c r="X255" s="10">
        <f t="shared" si="95"/>
        <v>3.3152061755064617</v>
      </c>
      <c r="Y255" s="10">
        <f t="shared" si="95"/>
        <v>3.3555448376895782</v>
      </c>
      <c r="Z255" s="10">
        <f t="shared" si="96"/>
        <v>3.3980085381153811</v>
      </c>
      <c r="AA255" s="10">
        <f t="shared" si="96"/>
        <v>3.4410163118971724</v>
      </c>
      <c r="AB255" s="10">
        <f t="shared" si="96"/>
        <v>3.4786776490651938</v>
      </c>
      <c r="AC255" s="10">
        <f t="shared" si="96"/>
        <v>3.5227425255912155</v>
      </c>
      <c r="AD255" s="10">
        <f t="shared" si="96"/>
        <v>3.5673676089736492</v>
      </c>
      <c r="AE255" s="10">
        <f t="shared" si="96"/>
        <v>3.6126166371867461</v>
      </c>
      <c r="AF255" s="10">
        <f t="shared" si="96"/>
        <v>3.6559598065815284</v>
      </c>
      <c r="AG255" s="10">
        <f t="shared" si="96"/>
        <v>3.7010951410143482</v>
      </c>
      <c r="AH255" s="10">
        <f t="shared" si="96"/>
        <v>3.7470030245322286</v>
      </c>
      <c r="AI255" s="10">
        <f t="shared" si="96"/>
        <v>3.7939824904310764</v>
      </c>
      <c r="AJ255" s="10">
        <f t="shared" si="96"/>
        <v>3.8400212264961593</v>
      </c>
      <c r="AK255" s="10">
        <f t="shared" si="96"/>
        <v>3.8869437652034651</v>
      </c>
      <c r="AL255" s="10">
        <f t="shared" si="96"/>
        <v>3.9358801419581333</v>
      </c>
      <c r="AM255" s="10">
        <f t="shared" si="96"/>
        <v>4.2019028900579141</v>
      </c>
      <c r="AN255" s="10">
        <f t="shared" si="96"/>
        <v>4.4836490671434168</v>
      </c>
      <c r="AO255" s="186">
        <f t="shared" si="97"/>
        <v>4.4836490671434168</v>
      </c>
      <c r="AP255" s="186">
        <f t="shared" si="97"/>
        <v>4.4836490671434168</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16.533947883534477</v>
      </c>
      <c r="T256" s="10">
        <f t="shared" si="95"/>
        <v>16.433418449152558</v>
      </c>
      <c r="U256" s="10">
        <f t="shared" si="95"/>
        <v>16.335527632357756</v>
      </c>
      <c r="V256" s="10">
        <f t="shared" si="95"/>
        <v>16.240014077025702</v>
      </c>
      <c r="W256" s="10">
        <f t="shared" si="95"/>
        <v>16.144259332823253</v>
      </c>
      <c r="X256" s="10">
        <f t="shared" si="95"/>
        <v>16.0523280469349</v>
      </c>
      <c r="Y256" s="10">
        <f t="shared" si="95"/>
        <v>15.961073539301223</v>
      </c>
      <c r="Z256" s="10">
        <f t="shared" si="96"/>
        <v>15.87217590189495</v>
      </c>
      <c r="AA256" s="10">
        <f t="shared" si="96"/>
        <v>15.783881693767498</v>
      </c>
      <c r="AB256" s="10">
        <f t="shared" si="96"/>
        <v>15.689657777164882</v>
      </c>
      <c r="AC256" s="10">
        <f t="shared" si="96"/>
        <v>15.602535996871973</v>
      </c>
      <c r="AD256" s="10">
        <f t="shared" si="96"/>
        <v>15.516035539449653</v>
      </c>
      <c r="AE256" s="10">
        <f t="shared" si="96"/>
        <v>15.430227096394603</v>
      </c>
      <c r="AF256" s="10">
        <f t="shared" si="96"/>
        <v>15.34230487401253</v>
      </c>
      <c r="AG256" s="10">
        <f t="shared" si="96"/>
        <v>15.25637033370408</v>
      </c>
      <c r="AH256" s="10">
        <f t="shared" si="96"/>
        <v>15.171292624063998</v>
      </c>
      <c r="AI256" s="10">
        <f t="shared" si="96"/>
        <v>15.087403401557548</v>
      </c>
      <c r="AJ256" s="10">
        <f t="shared" si="96"/>
        <v>15.00247081988104</v>
      </c>
      <c r="AK256" s="10">
        <f t="shared" si="96"/>
        <v>14.918518459685972</v>
      </c>
      <c r="AL256" s="10">
        <f t="shared" si="96"/>
        <v>14.83679963808861</v>
      </c>
      <c r="AM256" s="10">
        <f t="shared" si="96"/>
        <v>14.451874585438198</v>
      </c>
      <c r="AN256" s="10">
        <f t="shared" si="96"/>
        <v>14.084388316196378</v>
      </c>
      <c r="AO256" s="186">
        <f t="shared" si="97"/>
        <v>14.084388316196378</v>
      </c>
      <c r="AP256" s="186">
        <f t="shared" si="97"/>
        <v>14.084388316196378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6.0760176501224006</v>
      </c>
      <c r="T258" s="225">
        <f t="shared" si="99"/>
        <v>8.042044078406013</v>
      </c>
      <c r="U258" s="225">
        <f t="shared" si="99"/>
        <v>10.082751893533009</v>
      </c>
      <c r="V258" s="225">
        <f t="shared" si="99"/>
        <v>12.190743874351574</v>
      </c>
      <c r="W258" s="225">
        <f t="shared" si="99"/>
        <v>14.291909432341567</v>
      </c>
      <c r="X258" s="225">
        <f t="shared" si="99"/>
        <v>16.501291190674277</v>
      </c>
      <c r="Y258" s="225">
        <f t="shared" si="99"/>
        <v>18.729827956118001</v>
      </c>
      <c r="Z258" s="225">
        <f t="shared" ref="Z258:AN266" si="100">INDEX($J$220:$AV$228,MATCH($D258,$B$220:$B$228,0),MATCH(Z$247,$J$104:$AV$104,0))</f>
        <v>21.025071749534352</v>
      </c>
      <c r="AA258" s="225">
        <f t="shared" si="100"/>
        <v>23.337394537506206</v>
      </c>
      <c r="AB258" s="225">
        <f t="shared" si="100"/>
        <v>25.481887453250529</v>
      </c>
      <c r="AC258" s="225">
        <f t="shared" si="100"/>
        <v>27.803938667069961</v>
      </c>
      <c r="AD258" s="225">
        <f t="shared" si="100"/>
        <v>30.143399467387027</v>
      </c>
      <c r="AE258" s="225">
        <f t="shared" si="100"/>
        <v>32.50225064355331</v>
      </c>
      <c r="AF258" s="225">
        <f t="shared" si="100"/>
        <v>34.801873315873451</v>
      </c>
      <c r="AG258" s="225">
        <f t="shared" si="100"/>
        <v>37.15719122271377</v>
      </c>
      <c r="AH258" s="225">
        <f t="shared" si="100"/>
        <v>39.53651768990288</v>
      </c>
      <c r="AI258" s="225">
        <f t="shared" si="100"/>
        <v>41.949145795472894</v>
      </c>
      <c r="AJ258" s="225">
        <f t="shared" si="100"/>
        <v>44.332538776152319</v>
      </c>
      <c r="AK258" s="225">
        <f t="shared" si="100"/>
        <v>46.743397751527191</v>
      </c>
      <c r="AL258" s="225">
        <f t="shared" si="100"/>
        <v>49.216840908577815</v>
      </c>
      <c r="AM258" s="225">
        <f>INDEX($J$220:$AV$228,MATCH($D258,$B$220:$B$228,0),MATCH(AM$247,$J$104:$AV$104,0))</f>
        <v>61.986659637407833</v>
      </c>
      <c r="AN258" s="225">
        <f t="shared" si="100"/>
        <v>75.235343674571325</v>
      </c>
      <c r="AO258" s="226">
        <f t="shared" si="97"/>
        <v>75.235343674571325</v>
      </c>
      <c r="AP258" s="226">
        <f t="shared" si="97"/>
        <v>75.235343674571325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0.57944755404003445</v>
      </c>
      <c r="T259" s="10">
        <f t="shared" si="99"/>
        <v>0.76694029528051699</v>
      </c>
      <c r="U259" s="10">
        <f t="shared" si="99"/>
        <v>0.96155512691483591</v>
      </c>
      <c r="V259" s="10">
        <f t="shared" si="99"/>
        <v>1.1625866030489971</v>
      </c>
      <c r="W259" s="10">
        <f t="shared" si="99"/>
        <v>1.3629670682350945</v>
      </c>
      <c r="X259" s="10">
        <f t="shared" si="99"/>
        <v>1.5736677161801793</v>
      </c>
      <c r="Y259" s="10">
        <f t="shared" si="99"/>
        <v>1.78619510701135</v>
      </c>
      <c r="Z259" s="10">
        <f t="shared" si="100"/>
        <v>2.005084102831479</v>
      </c>
      <c r="AA259" s="10">
        <f t="shared" si="100"/>
        <v>2.22560185982225</v>
      </c>
      <c r="AB259" s="10">
        <f t="shared" si="100"/>
        <v>2.4301142964606126</v>
      </c>
      <c r="AC259" s="10">
        <f t="shared" si="100"/>
        <v>2.6515598178007713</v>
      </c>
      <c r="AD259" s="10">
        <f t="shared" si="100"/>
        <v>2.8746656276545259</v>
      </c>
      <c r="AE259" s="10">
        <f t="shared" si="100"/>
        <v>3.0996206266490525</v>
      </c>
      <c r="AF259" s="10">
        <f t="shared" si="100"/>
        <v>3.3189272201155928</v>
      </c>
      <c r="AG259" s="10">
        <f t="shared" si="100"/>
        <v>3.5435452641526801</v>
      </c>
      <c r="AH259" s="10">
        <f t="shared" si="100"/>
        <v>3.7704529166753278</v>
      </c>
      <c r="AI259" s="10">
        <f t="shared" si="100"/>
        <v>4.0005364245059258</v>
      </c>
      <c r="AJ259" s="10">
        <f t="shared" si="100"/>
        <v>4.2278318855293247</v>
      </c>
      <c r="AK259" s="10">
        <f t="shared" si="100"/>
        <v>4.4577466778914392</v>
      </c>
      <c r="AL259" s="10">
        <f t="shared" si="100"/>
        <v>4.6936298944882786</v>
      </c>
      <c r="AM259" s="10">
        <f t="shared" si="100"/>
        <v>5.9114407459439384</v>
      </c>
      <c r="AN259" s="10">
        <f t="shared" si="100"/>
        <v>7.1749192283392258</v>
      </c>
      <c r="AO259" s="186">
        <f t="shared" si="97"/>
        <v>7.1749192283392258</v>
      </c>
      <c r="AP259" s="186">
        <f t="shared" si="97"/>
        <v>7.1749192283392258</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0.4168847011413751</v>
      </c>
      <c r="T260" s="10">
        <f t="shared" si="99"/>
        <v>0.55177672864800165</v>
      </c>
      <c r="U260" s="10">
        <f t="shared" si="99"/>
        <v>0.69179275832641252</v>
      </c>
      <c r="V260" s="10">
        <f t="shared" si="99"/>
        <v>0.83642525571790027</v>
      </c>
      <c r="W260" s="10">
        <f t="shared" si="99"/>
        <v>0.98058938198135226</v>
      </c>
      <c r="X260" s="10">
        <f t="shared" si="99"/>
        <v>1.1321783843620785</v>
      </c>
      <c r="Y260" s="10">
        <f t="shared" si="99"/>
        <v>1.2850816405640841</v>
      </c>
      <c r="Z260" s="10">
        <f t="shared" si="100"/>
        <v>1.4425617661930303</v>
      </c>
      <c r="AA260" s="10">
        <f t="shared" si="100"/>
        <v>1.6012137073022896</v>
      </c>
      <c r="AB260" s="10">
        <f t="shared" si="100"/>
        <v>1.7483505886873951</v>
      </c>
      <c r="AC260" s="10">
        <f t="shared" si="100"/>
        <v>1.9076700117125371</v>
      </c>
      <c r="AD260" s="10">
        <f t="shared" si="100"/>
        <v>2.0681839326279077</v>
      </c>
      <c r="AE260" s="10">
        <f t="shared" si="100"/>
        <v>2.2300282563673641</v>
      </c>
      <c r="AF260" s="10">
        <f t="shared" si="100"/>
        <v>2.3878088234578501</v>
      </c>
      <c r="AG260" s="10">
        <f t="shared" si="100"/>
        <v>2.5494107242795625</v>
      </c>
      <c r="AH260" s="10">
        <f t="shared" si="100"/>
        <v>2.7126598885034214</v>
      </c>
      <c r="AI260" s="10">
        <f t="shared" si="100"/>
        <v>2.8781939281775122</v>
      </c>
      <c r="AJ260" s="10">
        <f t="shared" si="100"/>
        <v>3.041722102002514</v>
      </c>
      <c r="AK260" s="10">
        <f t="shared" si="100"/>
        <v>3.2071347589955215</v>
      </c>
      <c r="AL260" s="10">
        <f t="shared" si="100"/>
        <v>3.3768414107358193</v>
      </c>
      <c r="AM260" s="10">
        <f t="shared" si="100"/>
        <v>4.2529978623699902</v>
      </c>
      <c r="AN260" s="10">
        <f t="shared" si="100"/>
        <v>5.1620099823789154</v>
      </c>
      <c r="AO260" s="186">
        <f t="shared" si="97"/>
        <v>5.1620099823789154</v>
      </c>
      <c r="AP260" s="186">
        <f t="shared" si="97"/>
        <v>5.1620099823789154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5.2875383215314313</v>
      </c>
      <c r="T261" s="225">
        <f t="shared" si="99"/>
        <v>6.9984352739923503</v>
      </c>
      <c r="U261" s="225">
        <f t="shared" si="99"/>
        <v>8.7743222771045453</v>
      </c>
      <c r="V261" s="225">
        <f t="shared" si="99"/>
        <v>10.608762040431198</v>
      </c>
      <c r="W261" s="225">
        <f t="shared" si="99"/>
        <v>12.437261239660852</v>
      </c>
      <c r="X261" s="225">
        <f t="shared" si="99"/>
        <v>14.359933520548875</v>
      </c>
      <c r="Y261" s="225">
        <f t="shared" si="99"/>
        <v>16.29927508055702</v>
      </c>
      <c r="Z261" s="225">
        <f t="shared" si="100"/>
        <v>18.296667157701762</v>
      </c>
      <c r="AA261" s="225">
        <f t="shared" si="100"/>
        <v>20.308921903687448</v>
      </c>
      <c r="AB261" s="225">
        <f t="shared" si="100"/>
        <v>22.175125908546182</v>
      </c>
      <c r="AC261" s="225">
        <f t="shared" si="100"/>
        <v>24.195846631334319</v>
      </c>
      <c r="AD261" s="225">
        <f t="shared" si="100"/>
        <v>26.231717714287456</v>
      </c>
      <c r="AE261" s="225">
        <f t="shared" si="100"/>
        <v>28.284462901510118</v>
      </c>
      <c r="AF261" s="225">
        <f t="shared" si="100"/>
        <v>30.285665614393999</v>
      </c>
      <c r="AG261" s="225">
        <f t="shared" si="100"/>
        <v>32.335336041463364</v>
      </c>
      <c r="AH261" s="225">
        <f t="shared" si="100"/>
        <v>34.405899459665903</v>
      </c>
      <c r="AI261" s="225">
        <f t="shared" si="100"/>
        <v>36.50544299268185</v>
      </c>
      <c r="AJ261" s="225">
        <f t="shared" si="100"/>
        <v>38.579545216587938</v>
      </c>
      <c r="AK261" s="225">
        <f t="shared" si="100"/>
        <v>40.677549197838026</v>
      </c>
      <c r="AL261" s="225">
        <f t="shared" si="100"/>
        <v>42.830015867972108</v>
      </c>
      <c r="AM261" s="225">
        <f t="shared" si="100"/>
        <v>53.942706741465258</v>
      </c>
      <c r="AN261" s="225">
        <f t="shared" si="100"/>
        <v>65.472121004268217</v>
      </c>
      <c r="AO261" s="226">
        <f t="shared" si="97"/>
        <v>65.472121004268217</v>
      </c>
      <c r="AP261" s="226">
        <f t="shared" si="97"/>
        <v>65.472121004268217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1.2862684909233619</v>
      </c>
      <c r="T262" s="10">
        <f t="shared" si="99"/>
        <v>1.7024683758879597</v>
      </c>
      <c r="U262" s="10">
        <f t="shared" si="99"/>
        <v>2.1344780099820997</v>
      </c>
      <c r="V262" s="10">
        <f t="shared" si="99"/>
        <v>2.5807314312491396</v>
      </c>
      <c r="W262" s="10">
        <f t="shared" si="99"/>
        <v>3.0255397262680797</v>
      </c>
      <c r="X262" s="10">
        <f t="shared" si="99"/>
        <v>3.4932569555139446</v>
      </c>
      <c r="Y262" s="10">
        <f t="shared" si="99"/>
        <v>3.9650292226989787</v>
      </c>
      <c r="Z262" s="10">
        <f t="shared" si="100"/>
        <v>4.4509230993238083</v>
      </c>
      <c r="AA262" s="10">
        <f t="shared" si="100"/>
        <v>4.940432530382215</v>
      </c>
      <c r="AB262" s="10">
        <f t="shared" si="100"/>
        <v>5.3944130527190337</v>
      </c>
      <c r="AC262" s="10">
        <f t="shared" si="100"/>
        <v>5.8859819523890522</v>
      </c>
      <c r="AD262" s="10">
        <f t="shared" si="100"/>
        <v>6.3812363914767287</v>
      </c>
      <c r="AE262" s="10">
        <f t="shared" si="100"/>
        <v>6.8805956951184948</v>
      </c>
      <c r="AF262" s="10">
        <f t="shared" si="100"/>
        <v>7.3674165627897388</v>
      </c>
      <c r="AG262" s="10">
        <f t="shared" si="100"/>
        <v>7.8660278875305814</v>
      </c>
      <c r="AH262" s="10">
        <f t="shared" si="100"/>
        <v>8.3697217279037552</v>
      </c>
      <c r="AI262" s="10">
        <f t="shared" si="100"/>
        <v>8.8804653911398752</v>
      </c>
      <c r="AJ262" s="10">
        <f t="shared" si="100"/>
        <v>9.3850200960581702</v>
      </c>
      <c r="AK262" s="10">
        <f t="shared" si="100"/>
        <v>9.895389241549708</v>
      </c>
      <c r="AL262" s="10">
        <f t="shared" si="100"/>
        <v>10.41900720650742</v>
      </c>
      <c r="AM262" s="10">
        <f t="shared" si="100"/>
        <v>13.122326454661049</v>
      </c>
      <c r="AN262" s="10">
        <f t="shared" si="100"/>
        <v>15.927019561972781</v>
      </c>
      <c r="AO262" s="186">
        <f t="shared" si="97"/>
        <v>15.927019561972781</v>
      </c>
      <c r="AP262" s="186">
        <f t="shared" si="97"/>
        <v>15.927019561972781</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0.48744185530839423</v>
      </c>
      <c r="T263" s="10">
        <f t="shared" si="99"/>
        <v>0.64516417031328799</v>
      </c>
      <c r="U263" s="10">
        <f t="shared" si="99"/>
        <v>0.808877717710209</v>
      </c>
      <c r="V263" s="10">
        <f t="shared" si="99"/>
        <v>0.97798906354125981</v>
      </c>
      <c r="W263" s="10">
        <f t="shared" si="99"/>
        <v>1.1465527670841726</v>
      </c>
      <c r="X263" s="10">
        <f t="shared" si="99"/>
        <v>1.3237979966704505</v>
      </c>
      <c r="Y263" s="10">
        <f t="shared" si="99"/>
        <v>1.5025799157040418</v>
      </c>
      <c r="Z263" s="10">
        <f t="shared" si="100"/>
        <v>1.686713332930933</v>
      </c>
      <c r="AA263" s="10">
        <f t="shared" si="100"/>
        <v>1.8722168937736461</v>
      </c>
      <c r="AB263" s="10">
        <f t="shared" si="100"/>
        <v>2.0442564870959372</v>
      </c>
      <c r="AC263" s="10">
        <f t="shared" si="100"/>
        <v>2.2305405002377441</v>
      </c>
      <c r="AD263" s="10">
        <f t="shared" si="100"/>
        <v>2.4182211783715277</v>
      </c>
      <c r="AE263" s="10">
        <f t="shared" si="100"/>
        <v>2.6074574281516316</v>
      </c>
      <c r="AF263" s="10">
        <f t="shared" si="100"/>
        <v>2.7919421361383501</v>
      </c>
      <c r="AG263" s="10">
        <f t="shared" si="100"/>
        <v>2.9808949332600303</v>
      </c>
      <c r="AH263" s="10">
        <f t="shared" si="100"/>
        <v>3.1717737908169474</v>
      </c>
      <c r="AI263" s="10">
        <f t="shared" si="100"/>
        <v>3.3653242358069377</v>
      </c>
      <c r="AJ263" s="10">
        <f t="shared" si="100"/>
        <v>3.5565293249508079</v>
      </c>
      <c r="AK263" s="10">
        <f t="shared" si="100"/>
        <v>3.7499378434102546</v>
      </c>
      <c r="AL263" s="10">
        <f t="shared" si="100"/>
        <v>3.9483671092383945</v>
      </c>
      <c r="AM263" s="10">
        <f t="shared" si="100"/>
        <v>4.9728118181847867</v>
      </c>
      <c r="AN263" s="10">
        <f t="shared" si="100"/>
        <v>6.0356729715488795</v>
      </c>
      <c r="AO263" s="186">
        <f t="shared" si="97"/>
        <v>6.0356729715488795</v>
      </c>
      <c r="AP263" s="186">
        <f t="shared" si="97"/>
        <v>6.0356729715488795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0.85870323028878481</v>
      </c>
      <c r="T266" s="10">
        <f t="shared" si="99"/>
        <v>1.136555162592874</v>
      </c>
      <c r="U266" s="10">
        <f t="shared" si="99"/>
        <v>1.4249615652454106</v>
      </c>
      <c r="V266" s="10">
        <f t="shared" si="99"/>
        <v>1.7228770137489693</v>
      </c>
      <c r="W266" s="10">
        <f t="shared" si="99"/>
        <v>2.0198277067709354</v>
      </c>
      <c r="X266" s="10">
        <f t="shared" si="99"/>
        <v>2.3320722330492942</v>
      </c>
      <c r="Y266" s="10">
        <f t="shared" si="99"/>
        <v>2.6470238723463417</v>
      </c>
      <c r="Z266" s="10">
        <f t="shared" si="100"/>
        <v>2.9714029925530117</v>
      </c>
      <c r="AA266" s="10">
        <f t="shared" si="100"/>
        <v>3.2981958298749707</v>
      </c>
      <c r="AB266" s="10">
        <f t="shared" si="100"/>
        <v>3.6012698332962692</v>
      </c>
      <c r="AC266" s="10">
        <f t="shared" si="100"/>
        <v>3.9294375564697805</v>
      </c>
      <c r="AD266" s="10">
        <f t="shared" si="100"/>
        <v>4.2600657182108481</v>
      </c>
      <c r="AE266" s="10">
        <f t="shared" si="100"/>
        <v>4.5934342568462956</v>
      </c>
      <c r="AF266" s="10">
        <f t="shared" si="100"/>
        <v>4.9184322293467302</v>
      </c>
      <c r="AG266" s="10">
        <f t="shared" si="100"/>
        <v>5.2513014228587096</v>
      </c>
      <c r="AH266" s="10">
        <f t="shared" si="100"/>
        <v>5.5875636658174237</v>
      </c>
      <c r="AI266" s="10">
        <f t="shared" si="100"/>
        <v>5.9285323178253302</v>
      </c>
      <c r="AJ266" s="10">
        <f t="shared" si="100"/>
        <v>6.2653692675198087</v>
      </c>
      <c r="AK266" s="10">
        <f t="shared" si="100"/>
        <v>6.6060878942807761</v>
      </c>
      <c r="AL266" s="10">
        <f t="shared" si="100"/>
        <v>6.955651333888671</v>
      </c>
      <c r="AM266" s="10">
        <f t="shared" si="100"/>
        <v>8.7603670579168362</v>
      </c>
      <c r="AN266" s="10">
        <f t="shared" si="100"/>
        <v>10.63275921259706</v>
      </c>
      <c r="AO266" s="186">
        <f>AN266</f>
        <v>10.63275921259706</v>
      </c>
      <c r="AP266" s="186">
        <f>AO266</f>
        <v>10.63275921259706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51" t="s">
        <v>296</v>
      </c>
      <c r="C2" s="351"/>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142.92774302092894</v>
      </c>
      <c r="L7" s="24" cm="1">
        <f t="array" ref="L7">INDEX(Drivers!$C$7:$AG$22,$D7,L$3)</f>
        <v>177.61047399301378</v>
      </c>
      <c r="M7" s="24" cm="1">
        <f t="array" ref="M7">INDEX(Drivers!$C$7:$AG$22,$D7,M$3)</f>
        <v>226.46955752177888</v>
      </c>
      <c r="N7" s="24" cm="1">
        <f t="array" ref="N7">INDEX(Drivers!$C$7:$AG$22,$D7,N$3)</f>
        <v>294.49053369302624</v>
      </c>
      <c r="O7" s="186"/>
      <c r="P7" s="186">
        <f>G7</f>
        <v>145.137</v>
      </c>
      <c r="Q7" s="186">
        <f t="shared" ref="Q7:V7" si="0">I7</f>
        <v>150.78899999999999</v>
      </c>
      <c r="R7" s="186">
        <f t="shared" si="0"/>
        <v>140.006</v>
      </c>
      <c r="S7" s="24">
        <f t="shared" si="0"/>
        <v>142.92774302092894</v>
      </c>
      <c r="T7" s="186">
        <f t="shared" si="0"/>
        <v>177.61047399301378</v>
      </c>
      <c r="U7" s="186">
        <f t="shared" si="0"/>
        <v>226.46955752177888</v>
      </c>
      <c r="V7" s="186">
        <f t="shared" si="0"/>
        <v>294.49053369302624</v>
      </c>
      <c r="X7" s="186">
        <f t="shared" ref="X7:AD7" si="1">P7</f>
        <v>145.137</v>
      </c>
      <c r="Y7" s="186">
        <f t="shared" si="1"/>
        <v>150.78899999999999</v>
      </c>
      <c r="Z7" s="186">
        <f t="shared" si="1"/>
        <v>140.006</v>
      </c>
      <c r="AA7" s="186">
        <f t="shared" si="1"/>
        <v>142.92774302092894</v>
      </c>
      <c r="AB7" s="186">
        <f t="shared" si="1"/>
        <v>177.61047399301378</v>
      </c>
      <c r="AC7" s="186">
        <f t="shared" si="1"/>
        <v>226.46955752177888</v>
      </c>
      <c r="AD7" s="186">
        <f t="shared" si="1"/>
        <v>294.49053369302624</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203.29437807937791</v>
      </c>
      <c r="L8" s="24" cm="1">
        <f t="array" ref="L8">INDEX(Drivers!$C$7:$AG$22,$D8,L$3)</f>
        <v>238.25091961160444</v>
      </c>
      <c r="M8" s="24" cm="1">
        <f t="array" ref="M8">INDEX(Drivers!$C$7:$AG$22,$D8,M$3)</f>
        <v>309.57342460424826</v>
      </c>
      <c r="N8" s="24" cm="1">
        <f t="array" ref="N8">INDEX(Drivers!$C$7:$AG$22,$D8,N$3)</f>
        <v>394.35250707791403</v>
      </c>
      <c r="O8" s="186"/>
      <c r="P8" s="186">
        <f>G8</f>
        <v>218.495</v>
      </c>
      <c r="Q8" s="186">
        <f t="shared" ref="Q8:Q9" si="2">I8</f>
        <v>218.15700000000001</v>
      </c>
      <c r="R8" s="186">
        <f>J8</f>
        <v>200.386</v>
      </c>
      <c r="S8" s="24">
        <f t="shared" ref="S8:S9" si="3">K8</f>
        <v>203.29437807937791</v>
      </c>
      <c r="T8" s="186">
        <f t="shared" ref="T8:V9" si="4">L8</f>
        <v>238.25091961160444</v>
      </c>
      <c r="U8" s="186">
        <f t="shared" si="4"/>
        <v>309.57342460424826</v>
      </c>
      <c r="V8" s="186">
        <f t="shared" si="4"/>
        <v>394.35250707791403</v>
      </c>
      <c r="X8" s="186">
        <f>P8</f>
        <v>218.495</v>
      </c>
      <c r="Y8" s="186">
        <f>Q8</f>
        <v>218.15700000000001</v>
      </c>
      <c r="Z8" s="186">
        <f t="shared" ref="Z8:Z9" si="5">R8</f>
        <v>200.386</v>
      </c>
      <c r="AA8" s="186">
        <f t="shared" ref="AA8:AA9" si="6">S8</f>
        <v>203.29437807937791</v>
      </c>
      <c r="AB8" s="186">
        <f t="shared" ref="AB8:AD9" si="7">T8</f>
        <v>238.25091961160444</v>
      </c>
      <c r="AC8" s="186">
        <f t="shared" si="7"/>
        <v>309.57342460424826</v>
      </c>
      <c r="AD8" s="186">
        <f t="shared" si="7"/>
        <v>394.35250707791403</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12.934494714926089</v>
      </c>
      <c r="L9" s="24" cm="1">
        <f t="array" ref="L9">INDEX(Drivers!$C$7:$AG$22,$D9,L$3)</f>
        <v>15.914985935307293</v>
      </c>
      <c r="M9" s="24" cm="1">
        <f t="array" ref="M9">INDEX(Drivers!$C$7:$AG$22,$D9,M$3)</f>
        <v>20.549589211641038</v>
      </c>
      <c r="N9" s="24" cm="1">
        <f t="array" ref="N9">INDEX(Drivers!$C$7:$AG$22,$D9,N$3)</f>
        <v>26.156893976631636</v>
      </c>
      <c r="O9" s="186"/>
      <c r="P9" s="186">
        <f>G9</f>
        <v>14.365</v>
      </c>
      <c r="Q9" s="186">
        <f t="shared" si="2"/>
        <v>14.384</v>
      </c>
      <c r="R9" s="186">
        <f>J9</f>
        <v>12.598000000000001</v>
      </c>
      <c r="S9" s="24">
        <f t="shared" si="3"/>
        <v>12.934494714926089</v>
      </c>
      <c r="T9" s="186">
        <f t="shared" si="4"/>
        <v>15.914985935307293</v>
      </c>
      <c r="U9" s="186">
        <f t="shared" si="4"/>
        <v>20.549589211641038</v>
      </c>
      <c r="V9" s="186">
        <f t="shared" si="4"/>
        <v>26.156893976631636</v>
      </c>
      <c r="X9" s="186">
        <f>P9</f>
        <v>14.365</v>
      </c>
      <c r="Y9" s="186">
        <f>Q9</f>
        <v>14.384</v>
      </c>
      <c r="Z9" s="186">
        <f t="shared" si="5"/>
        <v>12.598000000000001</v>
      </c>
      <c r="AA9" s="186">
        <f t="shared" si="6"/>
        <v>12.934494714926089</v>
      </c>
      <c r="AB9" s="186">
        <f t="shared" si="7"/>
        <v>15.914985935307293</v>
      </c>
      <c r="AC9" s="186">
        <f t="shared" si="7"/>
        <v>20.549589211641038</v>
      </c>
      <c r="AD9" s="186">
        <f t="shared" si="7"/>
        <v>26.156893976631636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18.363497083448415</v>
      </c>
      <c r="L43" s="47">
        <f>J43*(1+(J13+L13)/2*((L7/J7)^(1/(L$4-J$4))-1))^(L$4-J$4)</f>
        <v>21.307547009301889</v>
      </c>
      <c r="M43" s="47">
        <f>L43*(1+(L13+M13)/2*((M7/L7)^(1/(M$4-L$4))-1))^(M$4-L$4)</f>
        <v>25.892301305945971</v>
      </c>
      <c r="N43" s="47">
        <f>M43*(1+(M13+N13)/2*((N7/M7)^(1/(N$4-M$4))-1))^(N$4-M$4)</f>
        <v>31.963788883729556</v>
      </c>
      <c r="O43" s="47"/>
      <c r="P43" s="47">
        <f>$G43</f>
        <v>18.120758900121242</v>
      </c>
      <c r="Q43" s="47">
        <f>I43</f>
        <v>19.166790908504293</v>
      </c>
      <c r="R43" s="47">
        <f t="shared" ref="R43:S43" si="63">J43</f>
        <v>17.606790705410827</v>
      </c>
      <c r="S43" s="47">
        <f t="shared" si="63"/>
        <v>18.363497083448415</v>
      </c>
      <c r="T43" s="311">
        <f>R43*(1+(R13+T13)/2*((T7/R7)^(1/(T$4-R$4))-1))^(T$4-R$4)</f>
        <v>21.307547009301889</v>
      </c>
      <c r="U43" s="311">
        <f>T43*(1+(T13+U13)/2*((U7/T7)^(1/(U$4-T$4))-1))^(U$4-T$4)</f>
        <v>25.892301305945971</v>
      </c>
      <c r="V43" s="311">
        <f>U43*(1+(U13+V13)/2*((V7/U7)^(1/(V$4-U$4))-1))^(V$4-U$4)</f>
        <v>31.963788883729556</v>
      </c>
      <c r="X43" s="47">
        <f>P43</f>
        <v>18.120758900121242</v>
      </c>
      <c r="Y43" s="47">
        <f t="shared" ref="Y43:AA43" si="64">Q43</f>
        <v>19.166790908504293</v>
      </c>
      <c r="Z43" s="47">
        <f t="shared" si="64"/>
        <v>17.606790705410827</v>
      </c>
      <c r="AA43" s="47">
        <f t="shared" si="64"/>
        <v>18.363497083448415</v>
      </c>
      <c r="AB43" s="311">
        <f>Z43*(1+(Z13+AB13)/2*((AB7/Z7)^(1/(AB$4-Z$4))-1))^(AB$4-Z$4)</f>
        <v>21.307547009301889</v>
      </c>
      <c r="AC43" s="311">
        <f>AB43*(1+(AB13+AC13)/2*((AC7/AB7)^(1/(AC$4-AB$4))-1))^(AC$4-AB$4)</f>
        <v>25.892301305945971</v>
      </c>
      <c r="AD43" s="311">
        <f>AC43*(1+(AC13+AD13)/2*((AD7/AC7)^(1/(AD$4-AC$4))-1))^(AD$4-AC$4)</f>
        <v>31.963788883729556</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5.6562347791587255</v>
      </c>
      <c r="L46" s="10">
        <f t="shared" si="65"/>
        <v>6.7327453318311399</v>
      </c>
      <c r="M46" s="10">
        <f t="shared" si="65"/>
        <v>8.1814331171894299</v>
      </c>
      <c r="N46" s="10">
        <f t="shared" si="65"/>
        <v>10.099897951679662</v>
      </c>
      <c r="P46" s="10">
        <f t="shared" ref="P46" si="66">P39*P$48</f>
        <v>5.725786025053389</v>
      </c>
      <c r="Q46" s="10">
        <f t="shared" ref="Q46:Q48" si="67">$I46</f>
        <v>5.9036614240138503</v>
      </c>
      <c r="R46" s="10">
        <f t="shared" ref="R46:V47" si="68">R39*R$48</f>
        <v>5.5633826774444142</v>
      </c>
      <c r="S46" s="10">
        <f t="shared" si="68"/>
        <v>5.6567763722279709</v>
      </c>
      <c r="T46" s="310">
        <f t="shared" si="68"/>
        <v>6.7327453318311399</v>
      </c>
      <c r="U46" s="310">
        <f t="shared" si="68"/>
        <v>8.1814331171894299</v>
      </c>
      <c r="V46" s="310">
        <f t="shared" si="68"/>
        <v>10.099897951679662</v>
      </c>
      <c r="W46" s="10"/>
      <c r="X46" s="10">
        <f t="shared" ref="X46:AD47" si="69">X39*X$48</f>
        <v>5.725786025053389</v>
      </c>
      <c r="Y46" s="10">
        <f t="shared" si="69"/>
        <v>5.9036614240138503</v>
      </c>
      <c r="Z46" s="10">
        <f t="shared" si="69"/>
        <v>5.5633826774444142</v>
      </c>
      <c r="AA46" s="10">
        <f t="shared" si="69"/>
        <v>5.6567763722279709</v>
      </c>
      <c r="AB46" s="310">
        <f t="shared" si="69"/>
        <v>6.3961080652395834</v>
      </c>
      <c r="AC46" s="310">
        <f t="shared" si="69"/>
        <v>7.3837433882634604</v>
      </c>
      <c r="AD46" s="310">
        <f t="shared" si="69"/>
        <v>8.6594000063213503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26.12887643066572</v>
      </c>
      <c r="L47" s="10">
        <f>L40*L$48</f>
        <v>31.101797871396435</v>
      </c>
      <c r="M47" s="10">
        <f>M40*M$48</f>
        <v>37.79398544990984</v>
      </c>
      <c r="N47" s="10">
        <f>N40*N$48</f>
        <v>46.656299790480489</v>
      </c>
      <c r="P47" s="10">
        <f>P40*P$48</f>
        <v>26.450167179818607</v>
      </c>
      <c r="Q47" s="10">
        <f t="shared" si="67"/>
        <v>27.271859436409219</v>
      </c>
      <c r="R47" s="10">
        <f t="shared" si="68"/>
        <v>25.699947790546279</v>
      </c>
      <c r="S47" s="10">
        <f t="shared" si="68"/>
        <v>26.131378310261344</v>
      </c>
      <c r="T47" s="310">
        <f t="shared" si="68"/>
        <v>31.101797871396435</v>
      </c>
      <c r="U47" s="310">
        <f t="shared" si="68"/>
        <v>37.79398544990984</v>
      </c>
      <c r="V47" s="310">
        <f t="shared" si="68"/>
        <v>46.656299790480489</v>
      </c>
      <c r="W47" s="10"/>
      <c r="X47" s="10">
        <f t="shared" si="69"/>
        <v>26.450167179818607</v>
      </c>
      <c r="Y47" s="10">
        <f t="shared" si="69"/>
        <v>27.271859436409219</v>
      </c>
      <c r="Z47" s="10">
        <f t="shared" si="69"/>
        <v>25.699947790546279</v>
      </c>
      <c r="AA47" s="10">
        <f t="shared" si="69"/>
        <v>26.131378310261344</v>
      </c>
      <c r="AB47" s="310">
        <f t="shared" si="69"/>
        <v>31.438435137987994</v>
      </c>
      <c r="AC47" s="310">
        <f t="shared" si="69"/>
        <v>38.591675178835814</v>
      </c>
      <c r="AD47" s="310">
        <f t="shared" si="69"/>
        <v>48.096797735838805</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31.785111209824446</v>
      </c>
      <c r="L48" s="47">
        <f>J48*(1+(J21+L21)/2*((L7/J7)^(1/(L$4-J$4))-1))^(L$4-J$4)</f>
        <v>37.834543203227575</v>
      </c>
      <c r="M48" s="47">
        <f>L48*(1+(L21+M21)/2*((M7/L7)^(1/(M$4-L$4))-1))^(M$4-L$4)</f>
        <v>45.975418567099268</v>
      </c>
      <c r="N48" s="47">
        <f>M48*(1+(M21+N21)/2*((N7/M7)^(1/(N$4-M$4))-1))^(N$4-M$4)</f>
        <v>56.756197742160154</v>
      </c>
      <c r="P48" s="47">
        <f>$G48</f>
        <v>32.175953204871995</v>
      </c>
      <c r="Q48" s="47">
        <f t="shared" si="67"/>
        <v>33.17552086042307</v>
      </c>
      <c r="R48" s="47">
        <f>P48*(1+(P21+R21)/2*((R7/P7)^(1/(R$4-P$4))-1))^(R$4-P$4)</f>
        <v>31.263330467990691</v>
      </c>
      <c r="S48" s="47">
        <f>Q48*(1+(Q21+S21)/2*((S7/Q7)^(1/(S$4-Q$4))-1))^(S$4-Q$4)</f>
        <v>31.788154682489314</v>
      </c>
      <c r="T48" s="311">
        <f>R48*(1+(R21+T21)/2*((T7/R7)^(1/(T$4-R$4))-1))^(T$4-R$4)</f>
        <v>37.834543203227575</v>
      </c>
      <c r="U48" s="311">
        <f>T48*(1+(T21+U21)/2*((U7/T7)^(1/(U$4-T$4))-1))^(U$4-T$4)</f>
        <v>45.975418567099268</v>
      </c>
      <c r="V48" s="311">
        <f>U48*(1+(U21+V21)/2*((V7/U7)^(1/(V$4-U$4))-1))^(V$4-U$4)</f>
        <v>56.756197742160154</v>
      </c>
      <c r="W48" s="186"/>
      <c r="X48" s="47">
        <f>P48</f>
        <v>32.175953204871995</v>
      </c>
      <c r="Y48" s="47">
        <f>Q48</f>
        <v>33.17552086042307</v>
      </c>
      <c r="Z48" s="47">
        <f>R48</f>
        <v>31.263330467990691</v>
      </c>
      <c r="AA48" s="47">
        <f>S48</f>
        <v>31.788154682489314</v>
      </c>
      <c r="AB48" s="311">
        <f>Z48*(1+(Z21+AB21)/2*((AB7/Z7)^(1/(AB$4-Z$4))-1))^(AB$4-Z$4)</f>
        <v>37.834543203227575</v>
      </c>
      <c r="AC48" s="311">
        <f>AB48*(1+(AB21+AC21)/2*((AC7/AB7)^(1/(AC$4-AB$4))-1))^(AC$4-AB$4)</f>
        <v>45.975418567099268</v>
      </c>
      <c r="AD48" s="311">
        <f>AC48*(1+(AC21+AD21)/2*((AD7/AC7)^(1/(AD$4-AC$4))-1))^(AD$4-AC$4)</f>
        <v>56.756197742160154</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2.3696261001422978</v>
      </c>
      <c r="L51" s="10">
        <f t="shared" si="74"/>
        <v>2.8206200214148818</v>
      </c>
      <c r="M51" s="10">
        <f t="shared" si="74"/>
        <v>3.4275340766431426</v>
      </c>
      <c r="N51" s="10">
        <f t="shared" si="74"/>
        <v>4.2312567864507047</v>
      </c>
      <c r="P51" s="10">
        <f t="shared" ref="P51:V51" si="75">P28*P$60</f>
        <v>2.3987639372378653</v>
      </c>
      <c r="Q51" s="10">
        <f t="shared" si="75"/>
        <v>2.4732805331425385</v>
      </c>
      <c r="R51" s="10">
        <f t="shared" si="75"/>
        <v>2.3307265897319418</v>
      </c>
      <c r="S51" s="10">
        <f t="shared" si="75"/>
        <v>2.3698504837799264</v>
      </c>
      <c r="T51" s="310">
        <f t="shared" si="75"/>
        <v>2.8206200214148818</v>
      </c>
      <c r="U51" s="310">
        <f t="shared" si="75"/>
        <v>3.4275340766431426</v>
      </c>
      <c r="V51" s="310">
        <f t="shared" si="75"/>
        <v>4.2312567864507047</v>
      </c>
      <c r="W51" s="10"/>
      <c r="X51" s="10">
        <f>P51</f>
        <v>2.3987639372378653</v>
      </c>
      <c r="Y51" s="10">
        <f t="shared" ref="Y51:AA51" si="76">Q51</f>
        <v>2.4732805331425385</v>
      </c>
      <c r="Z51" s="10">
        <f t="shared" si="76"/>
        <v>2.3307265897319418</v>
      </c>
      <c r="AA51" s="10">
        <f t="shared" si="76"/>
        <v>2.3698504837799264</v>
      </c>
      <c r="AB51" s="310">
        <f t="shared" ref="AB51:AD59" si="77">AB28*AB$60</f>
        <v>2.6795890203441379</v>
      </c>
      <c r="AC51" s="310">
        <f t="shared" si="77"/>
        <v>3.093349504170436</v>
      </c>
      <c r="AD51" s="310">
        <f t="shared" si="77"/>
        <v>3.6277737872831728</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15.857962782981954</v>
      </c>
      <c r="L52" s="10">
        <f t="shared" si="74"/>
        <v>18.876094976268586</v>
      </c>
      <c r="M52" s="10">
        <f t="shared" si="74"/>
        <v>22.937672665550647</v>
      </c>
      <c r="N52" s="10">
        <f t="shared" si="74"/>
        <v>28.316329162961928</v>
      </c>
      <c r="P52" s="10">
        <f t="shared" ref="P52:P59" si="82">P29*P$60</f>
        <v>16.052958413816011</v>
      </c>
      <c r="Q52" s="10">
        <f t="shared" ref="Q52:V59" si="83">Q29*Q$60</f>
        <v>16.55163683590963</v>
      </c>
      <c r="R52" s="10">
        <f t="shared" si="83"/>
        <v>15.597640283864223</v>
      </c>
      <c r="S52" s="10">
        <f t="shared" si="83"/>
        <v>15.859464398521386</v>
      </c>
      <c r="T52" s="310">
        <f t="shared" si="83"/>
        <v>18.876094976268586</v>
      </c>
      <c r="U52" s="310">
        <f t="shared" si="83"/>
        <v>22.937672665550647</v>
      </c>
      <c r="V52" s="310">
        <f t="shared" si="83"/>
        <v>28.316329162961928</v>
      </c>
      <c r="W52" s="10"/>
      <c r="X52" s="10">
        <f t="shared" ref="X52:X59" si="84">P52</f>
        <v>16.052958413816011</v>
      </c>
      <c r="Y52" s="10">
        <f t="shared" ref="Y52:Y60" si="85">Q52</f>
        <v>16.55163683590963</v>
      </c>
      <c r="Z52" s="10">
        <f t="shared" ref="Z52:Z60" si="86">R52</f>
        <v>15.597640283864223</v>
      </c>
      <c r="AA52" s="10">
        <f t="shared" ref="AA52:AA60" si="87">S52</f>
        <v>15.859464398521386</v>
      </c>
      <c r="AB52" s="310">
        <f t="shared" si="77"/>
        <v>17.932290227455159</v>
      </c>
      <c r="AC52" s="310">
        <f t="shared" si="77"/>
        <v>20.701249580659457</v>
      </c>
      <c r="AD52" s="310">
        <f t="shared" si="77"/>
        <v>24.277712716094481</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5.2890335880183272</v>
      </c>
      <c r="L53" s="10">
        <f t="shared" si="74"/>
        <v>6.2956573745556001</v>
      </c>
      <c r="M53" s="10">
        <f t="shared" si="74"/>
        <v>7.6502967511854907</v>
      </c>
      <c r="N53" s="10">
        <f t="shared" si="74"/>
        <v>9.4442153813736169</v>
      </c>
      <c r="P53" s="10">
        <f t="shared" si="82"/>
        <v>5.3540695863437202</v>
      </c>
      <c r="Q53" s="10">
        <f t="shared" si="83"/>
        <v>5.5203915130734007</v>
      </c>
      <c r="R53" s="10">
        <f t="shared" si="83"/>
        <v>5.2022094189625063</v>
      </c>
      <c r="S53" s="10">
        <f t="shared" si="83"/>
        <v>5.289534414961425</v>
      </c>
      <c r="T53" s="310">
        <f t="shared" si="83"/>
        <v>6.2956573745556001</v>
      </c>
      <c r="U53" s="310">
        <f t="shared" si="83"/>
        <v>7.6502967511854907</v>
      </c>
      <c r="V53" s="310">
        <f t="shared" si="83"/>
        <v>9.4442153813736169</v>
      </c>
      <c r="W53" s="10"/>
      <c r="X53" s="10">
        <f t="shared" si="84"/>
        <v>5.3540695863437202</v>
      </c>
      <c r="Y53" s="10">
        <f t="shared" si="85"/>
        <v>5.5203915130734007</v>
      </c>
      <c r="Z53" s="10">
        <f t="shared" si="86"/>
        <v>5.2022094189625063</v>
      </c>
      <c r="AA53" s="10">
        <f t="shared" si="87"/>
        <v>5.289534414961425</v>
      </c>
      <c r="AB53" s="310">
        <f t="shared" si="77"/>
        <v>5.9808745058278197</v>
      </c>
      <c r="AC53" s="310">
        <f t="shared" si="77"/>
        <v>6.9043928179449043</v>
      </c>
      <c r="AD53" s="310">
        <f t="shared" si="77"/>
        <v>8.0972341626052042</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3.1883455688318136</v>
      </c>
      <c r="L54" s="10">
        <f t="shared" si="74"/>
        <v>3.7951604880180847</v>
      </c>
      <c r="M54" s="10">
        <f t="shared" si="74"/>
        <v>4.6117668456761853</v>
      </c>
      <c r="N54" s="10">
        <f t="shared" si="74"/>
        <v>5.693180381858352</v>
      </c>
      <c r="P54" s="10">
        <f t="shared" si="82"/>
        <v>3.2275506965029748</v>
      </c>
      <c r="Q54" s="10">
        <f t="shared" si="83"/>
        <v>3.3278132055725829</v>
      </c>
      <c r="R54" s="10">
        <f t="shared" si="83"/>
        <v>3.1360060534799454</v>
      </c>
      <c r="S54" s="10">
        <f t="shared" si="83"/>
        <v>3.1886474783088858</v>
      </c>
      <c r="T54" s="310">
        <f t="shared" si="83"/>
        <v>3.7951604880180847</v>
      </c>
      <c r="U54" s="310">
        <f t="shared" si="83"/>
        <v>4.6117668456761853</v>
      </c>
      <c r="V54" s="310">
        <f t="shared" si="83"/>
        <v>5.693180381858352</v>
      </c>
      <c r="W54" s="10"/>
      <c r="X54" s="10">
        <f t="shared" si="84"/>
        <v>3.2275506965029748</v>
      </c>
      <c r="Y54" s="10">
        <f t="shared" si="85"/>
        <v>3.3278132055725829</v>
      </c>
      <c r="Z54" s="10">
        <f t="shared" si="86"/>
        <v>3.1360060534799454</v>
      </c>
      <c r="AA54" s="10">
        <f t="shared" si="87"/>
        <v>3.1886474783088858</v>
      </c>
      <c r="AB54" s="310">
        <f t="shared" si="77"/>
        <v>3.60540246361718</v>
      </c>
      <c r="AC54" s="310">
        <f t="shared" si="77"/>
        <v>4.1621195782227574</v>
      </c>
      <c r="AD54" s="310">
        <f t="shared" si="77"/>
        <v>4.8811905298958038</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104.73789257593573</v>
      </c>
      <c r="L55" s="10">
        <f t="shared" si="74"/>
        <v>124.67190363186195</v>
      </c>
      <c r="M55" s="10">
        <f t="shared" si="74"/>
        <v>151.49761217529243</v>
      </c>
      <c r="N55" s="10">
        <f t="shared" si="74"/>
        <v>187.02229804687755</v>
      </c>
      <c r="P55" s="10">
        <f t="shared" si="82"/>
        <v>106.02579012712634</v>
      </c>
      <c r="Q55" s="10">
        <f t="shared" si="83"/>
        <v>109.31943684063926</v>
      </c>
      <c r="R55" s="10">
        <f t="shared" si="83"/>
        <v>103.01852733836863</v>
      </c>
      <c r="S55" s="10">
        <f t="shared" si="83"/>
        <v>104.74781037238991</v>
      </c>
      <c r="T55" s="310">
        <f t="shared" si="83"/>
        <v>124.67190363186195</v>
      </c>
      <c r="U55" s="310">
        <f t="shared" si="83"/>
        <v>151.49761217529243</v>
      </c>
      <c r="V55" s="310">
        <f t="shared" si="83"/>
        <v>187.02229804687755</v>
      </c>
      <c r="W55" s="10"/>
      <c r="X55" s="10">
        <f t="shared" si="84"/>
        <v>106.02579012712634</v>
      </c>
      <c r="Y55" s="10">
        <f t="shared" si="85"/>
        <v>109.31943684063926</v>
      </c>
      <c r="Z55" s="10">
        <f t="shared" si="86"/>
        <v>103.01852733836863</v>
      </c>
      <c r="AA55" s="10">
        <f t="shared" si="87"/>
        <v>104.74781037238991</v>
      </c>
      <c r="AB55" s="310">
        <f t="shared" si="77"/>
        <v>118.43830845026886</v>
      </c>
      <c r="AC55" s="310">
        <f t="shared" si="77"/>
        <v>136.72659498820144</v>
      </c>
      <c r="AD55" s="310">
        <f t="shared" si="77"/>
        <v>160.34824278794164</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36.802543631170238</v>
      </c>
      <c r="L56" s="10">
        <f t="shared" si="74"/>
        <v>43.806907511206049</v>
      </c>
      <c r="M56" s="10">
        <f t="shared" si="74"/>
        <v>53.232859139847896</v>
      </c>
      <c r="N56" s="10">
        <f t="shared" si="74"/>
        <v>65.715436071828407</v>
      </c>
      <c r="P56" s="10">
        <f t="shared" si="82"/>
        <v>37.255081911772038</v>
      </c>
      <c r="Q56" s="10">
        <f t="shared" si="83"/>
        <v>38.412395410244791</v>
      </c>
      <c r="R56" s="10">
        <f t="shared" si="83"/>
        <v>36.198397293896896</v>
      </c>
      <c r="S56" s="10">
        <f t="shared" si="83"/>
        <v>36.806028522146683</v>
      </c>
      <c r="T56" s="310">
        <f t="shared" si="83"/>
        <v>43.806907511206049</v>
      </c>
      <c r="U56" s="310">
        <f t="shared" si="83"/>
        <v>53.232859139847896</v>
      </c>
      <c r="V56" s="310">
        <f t="shared" si="83"/>
        <v>65.715436071828407</v>
      </c>
      <c r="W56" s="10"/>
      <c r="X56" s="10">
        <f t="shared" si="84"/>
        <v>37.255081911772038</v>
      </c>
      <c r="Y56" s="10">
        <f t="shared" si="85"/>
        <v>38.412395410244791</v>
      </c>
      <c r="Z56" s="10">
        <f t="shared" si="86"/>
        <v>36.198397293896896</v>
      </c>
      <c r="AA56" s="10">
        <f t="shared" si="87"/>
        <v>36.806028522146683</v>
      </c>
      <c r="AB56" s="310">
        <f t="shared" si="77"/>
        <v>41.616562135645744</v>
      </c>
      <c r="AC56" s="310">
        <f t="shared" si="77"/>
        <v>48.042655373712726</v>
      </c>
      <c r="AD56" s="310">
        <f t="shared" si="77"/>
        <v>56.342772002083869</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1.3544545855395904</v>
      </c>
      <c r="L57" s="10">
        <f t="shared" si="74"/>
        <v>1.6122382015630004</v>
      </c>
      <c r="M57" s="10">
        <f t="shared" si="74"/>
        <v>1.959144207148853</v>
      </c>
      <c r="N57" s="10">
        <f t="shared" si="74"/>
        <v>2.4185440718514686</v>
      </c>
      <c r="P57" s="10">
        <f t="shared" si="82"/>
        <v>1.3711094818814338</v>
      </c>
      <c r="Q57" s="10">
        <f t="shared" si="83"/>
        <v>1.4137024230276445</v>
      </c>
      <c r="R57" s="10">
        <f t="shared" si="83"/>
        <v>1.3322200143355563</v>
      </c>
      <c r="S57" s="10">
        <f t="shared" si="83"/>
        <v>1.3545828409833027</v>
      </c>
      <c r="T57" s="310">
        <f t="shared" si="83"/>
        <v>1.6122382015630004</v>
      </c>
      <c r="U57" s="310">
        <f t="shared" si="83"/>
        <v>1.959144207148853</v>
      </c>
      <c r="V57" s="310">
        <f t="shared" si="83"/>
        <v>2.4185440718514686</v>
      </c>
      <c r="W57" s="10"/>
      <c r="X57" s="10">
        <f t="shared" si="84"/>
        <v>1.3711094818814338</v>
      </c>
      <c r="Y57" s="10">
        <f t="shared" si="85"/>
        <v>1.4137024230276445</v>
      </c>
      <c r="Z57" s="10">
        <f t="shared" si="86"/>
        <v>1.3322200143355563</v>
      </c>
      <c r="AA57" s="10">
        <f t="shared" si="87"/>
        <v>1.3545828409833027</v>
      </c>
      <c r="AB57" s="310">
        <f t="shared" si="77"/>
        <v>1.5316262914848502</v>
      </c>
      <c r="AC57" s="310">
        <f t="shared" si="77"/>
        <v>1.7681276469518397</v>
      </c>
      <c r="AD57" s="310">
        <f t="shared" si="77"/>
        <v>2.0735992236036527</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1.2045368341263811</v>
      </c>
      <c r="L58" s="10">
        <f t="shared" si="74"/>
        <v>1.4337876809613728</v>
      </c>
      <c r="M58" s="10">
        <f t="shared" si="74"/>
        <v>1.7422964092487396</v>
      </c>
      <c r="N58" s="10">
        <f t="shared" si="74"/>
        <v>2.150847618373648</v>
      </c>
      <c r="P58" s="10">
        <f t="shared" si="82"/>
        <v>1.219348283935394</v>
      </c>
      <c r="Q58" s="10">
        <f t="shared" si="83"/>
        <v>1.257226827101128</v>
      </c>
      <c r="R58" s="10">
        <f t="shared" si="83"/>
        <v>1.1847632955432508</v>
      </c>
      <c r="S58" s="10">
        <f t="shared" si="83"/>
        <v>1.2046508936214559</v>
      </c>
      <c r="T58" s="310">
        <f t="shared" si="83"/>
        <v>1.4337876809613728</v>
      </c>
      <c r="U58" s="310">
        <f t="shared" si="83"/>
        <v>1.7422964092487396</v>
      </c>
      <c r="V58" s="310">
        <f t="shared" si="83"/>
        <v>2.150847618373648</v>
      </c>
      <c r="W58" s="10"/>
      <c r="X58" s="10">
        <f t="shared" si="84"/>
        <v>1.219348283935394</v>
      </c>
      <c r="Y58" s="10">
        <f t="shared" si="85"/>
        <v>1.257226827101128</v>
      </c>
      <c r="Z58" s="10">
        <f t="shared" si="86"/>
        <v>1.1847632955432508</v>
      </c>
      <c r="AA58" s="10">
        <f t="shared" si="87"/>
        <v>1.2046508936214559</v>
      </c>
      <c r="AB58" s="310">
        <f t="shared" si="77"/>
        <v>1.362098296913304</v>
      </c>
      <c r="AC58" s="310">
        <f t="shared" si="77"/>
        <v>1.5724225093469872</v>
      </c>
      <c r="AD58" s="310">
        <f t="shared" si="77"/>
        <v>1.844082976803106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22.901804042814582</v>
      </c>
      <c r="L59" s="10">
        <f t="shared" si="74"/>
        <v>27.260539966961023</v>
      </c>
      <c r="M59" s="10">
        <f t="shared" si="74"/>
        <v>33.126202386375169</v>
      </c>
      <c r="N59" s="10">
        <f t="shared" si="74"/>
        <v>40.89396794384745</v>
      </c>
      <c r="P59" s="10">
        <f t="shared" si="82"/>
        <v>23.183413464382845</v>
      </c>
      <c r="Q59" s="10">
        <f t="shared" si="83"/>
        <v>23.903596482810922</v>
      </c>
      <c r="R59" s="10">
        <f t="shared" si="83"/>
        <v>22.525850653068453</v>
      </c>
      <c r="S59" s="10">
        <f t="shared" si="83"/>
        <v>22.903972650806818</v>
      </c>
      <c r="T59" s="310">
        <f t="shared" si="83"/>
        <v>27.260539966961023</v>
      </c>
      <c r="U59" s="310">
        <f t="shared" si="83"/>
        <v>33.126202386375169</v>
      </c>
      <c r="V59" s="310">
        <f t="shared" si="83"/>
        <v>40.89396794384745</v>
      </c>
      <c r="W59" s="10"/>
      <c r="X59" s="10">
        <f t="shared" si="84"/>
        <v>23.183413464382845</v>
      </c>
      <c r="Y59" s="10">
        <f t="shared" si="85"/>
        <v>23.903596482810922</v>
      </c>
      <c r="Z59" s="10">
        <f t="shared" si="86"/>
        <v>22.525850653068453</v>
      </c>
      <c r="AA59" s="10">
        <f t="shared" si="87"/>
        <v>22.903972650806818</v>
      </c>
      <c r="AB59" s="310">
        <f t="shared" si="77"/>
        <v>37.4261584612535</v>
      </c>
      <c r="AC59" s="310">
        <f t="shared" si="77"/>
        <v>57.21447265775798</v>
      </c>
      <c r="AD59" s="310">
        <f t="shared" si="77"/>
        <v>84.393467279112116</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193.70619970956091</v>
      </c>
      <c r="L60" s="47">
        <f>J60*(1+(J22+L22)/2*((L7/J7)^(1/(L$4-J$4))-1))^(L$4-J$4)</f>
        <v>230.57290985281054</v>
      </c>
      <c r="M60" s="47">
        <f>L60*(1+(L22+M22)/2*((M7/L7)^(1/(M$4-L$4))-1))^(M$4-L$4)</f>
        <v>280.18538465696855</v>
      </c>
      <c r="N60" s="47">
        <f>M60*(1+(M22+N22)/2*((N7/M7)^(1/(N$4-M$4))-1))^(N$4-M$4)</f>
        <v>345.88607546542312</v>
      </c>
      <c r="P60" s="78">
        <f>$G60</f>
        <v>196.08808590299861</v>
      </c>
      <c r="Q60" s="47">
        <f>P60*(1+(P22+Q22)/2*((Q7/P7)^(1/(Q$4-P$4))-1))^(Q$4-P$4)</f>
        <v>202.17948007152188</v>
      </c>
      <c r="R60" s="47">
        <f>P60*(1+(P22+R22)/2*((R7/P7)^(1/(R$4-P$4))-1))^(R$4-P$4)</f>
        <v>190.52634094125139</v>
      </c>
      <c r="S60" s="47">
        <f>Q60*(1+(Q22+S22)/2*((S7/Q7)^(1/(S$4-Q$4))-1))^(S$4-Q$4)</f>
        <v>193.72454205551978</v>
      </c>
      <c r="T60" s="311">
        <f>R60*(1+(R22+T22)/2*((T7/R7)^(1/(T$4-R$4))-1))^(T$4-R$4)</f>
        <v>230.57290985281054</v>
      </c>
      <c r="U60" s="311">
        <f>T60*(1+(T22+U22)/2*((U7/T7)^(1/(U$4-T$4))-1))^(U$4-T$4)</f>
        <v>280.18538465696855</v>
      </c>
      <c r="V60" s="311">
        <f>U60*(1+(U22+V22)/2*((V7/U7)^(1/(V$4-U$4))-1))^(V$4-U$4)</f>
        <v>345.88607546542312</v>
      </c>
      <c r="X60" s="78">
        <f>P60</f>
        <v>196.08808590299861</v>
      </c>
      <c r="Y60" s="78">
        <f t="shared" si="85"/>
        <v>202.17948007152188</v>
      </c>
      <c r="Z60" s="78">
        <f t="shared" si="86"/>
        <v>190.52634094125139</v>
      </c>
      <c r="AA60" s="78">
        <f t="shared" si="87"/>
        <v>193.72454205551978</v>
      </c>
      <c r="AB60" s="311">
        <f>Z60*(1+(Z22+AB22)/2*((AB7/Z7)^(1/(AB$4-Z$4))-1))^(AB$4-Z$4)</f>
        <v>230.57290985281054</v>
      </c>
      <c r="AC60" s="311">
        <f>AB60*(1+(AB22+AC22)/2*((AC7/AB7)^(1/(AC$4-AB$4))-1))^(AC$4-AB$4)</f>
        <v>280.18538465696855</v>
      </c>
      <c r="AD60" s="311">
        <f>AC60*(1+(AC22+AD22)/2*((AD7/AC7)^(1/(AD$4-AC$4))-1))^(AD$4-AC$4)</f>
        <v>345.88607546542312</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629</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18.363497083448415</v>
      </c>
      <c r="L76" s="234">
        <f t="shared" si="127"/>
        <v>21.307547009301889</v>
      </c>
      <c r="M76" s="234">
        <f t="shared" si="127"/>
        <v>25.892301305945967</v>
      </c>
      <c r="N76" s="234">
        <f t="shared" si="127"/>
        <v>31.963788883729556</v>
      </c>
      <c r="O76" s="8"/>
      <c r="P76" s="234">
        <f>P43</f>
        <v>18.120758900121242</v>
      </c>
      <c r="Q76" s="234">
        <f t="shared" ref="Q76:V76" si="128">Q43</f>
        <v>19.166790908504293</v>
      </c>
      <c r="R76" s="234">
        <f t="shared" si="128"/>
        <v>17.606790705410827</v>
      </c>
      <c r="S76" s="234">
        <f t="shared" si="128"/>
        <v>18.363497083448415</v>
      </c>
      <c r="T76" s="234">
        <f t="shared" si="128"/>
        <v>21.307547009301889</v>
      </c>
      <c r="U76" s="234">
        <f t="shared" si="128"/>
        <v>25.892301305945971</v>
      </c>
      <c r="V76" s="234">
        <f t="shared" si="128"/>
        <v>31.963788883729556</v>
      </c>
      <c r="W76" s="8"/>
      <c r="X76" s="234">
        <f>X43</f>
        <v>18.120758900121242</v>
      </c>
      <c r="Y76" s="234">
        <f>Y43</f>
        <v>19.166790908504293</v>
      </c>
      <c r="Z76" s="234">
        <f t="shared" ref="Z76:AD76" si="129">Z43</f>
        <v>17.606790705410827</v>
      </c>
      <c r="AA76" s="234">
        <f t="shared" si="129"/>
        <v>18.363497083448415</v>
      </c>
      <c r="AB76" s="234">
        <f t="shared" si="129"/>
        <v>21.307547009301889</v>
      </c>
      <c r="AC76" s="234">
        <f t="shared" si="129"/>
        <v>25.892301305945971</v>
      </c>
      <c r="AD76" s="234">
        <f t="shared" si="129"/>
        <v>31.963788883729556</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5.2566662658314449</v>
      </c>
      <c r="L77" s="234">
        <f t="shared" si="127"/>
        <v>6.2571298123404366</v>
      </c>
      <c r="M77" s="234">
        <f t="shared" si="127"/>
        <v>7.603479196399709</v>
      </c>
      <c r="N77" s="234">
        <f t="shared" si="127"/>
        <v>9.3864195748308621</v>
      </c>
      <c r="O77" s="8"/>
      <c r="P77" s="234">
        <f>P46</f>
        <v>5.725786025053389</v>
      </c>
      <c r="Q77" s="234">
        <f t="shared" ref="Q77:V77" si="132">Q46</f>
        <v>5.9036614240138503</v>
      </c>
      <c r="R77" s="234">
        <f t="shared" si="132"/>
        <v>5.5633826774444142</v>
      </c>
      <c r="S77" s="234">
        <f t="shared" si="132"/>
        <v>5.6567763722279709</v>
      </c>
      <c r="T77" s="234">
        <f t="shared" si="132"/>
        <v>6.7327453318311399</v>
      </c>
      <c r="U77" s="234">
        <f t="shared" si="132"/>
        <v>8.1814331171894299</v>
      </c>
      <c r="V77" s="234">
        <f t="shared" si="132"/>
        <v>10.099897951679662</v>
      </c>
      <c r="W77" s="8"/>
      <c r="X77" s="234">
        <f>X46</f>
        <v>5.725786025053389</v>
      </c>
      <c r="Y77" s="234">
        <f>Y46</f>
        <v>5.9036614240138503</v>
      </c>
      <c r="Z77" s="234">
        <f t="shared" ref="Z77:AD77" si="133">Z46</f>
        <v>5.5633826774444142</v>
      </c>
      <c r="AA77" s="234">
        <f t="shared" si="133"/>
        <v>5.6567763722279709</v>
      </c>
      <c r="AB77" s="234">
        <f t="shared" si="133"/>
        <v>6.3961080652395834</v>
      </c>
      <c r="AC77" s="234">
        <f t="shared" si="133"/>
        <v>7.3837433882634604</v>
      </c>
      <c r="AD77" s="234">
        <f t="shared" si="133"/>
        <v>8.6594000063213503</v>
      </c>
      <c r="AI77" s="185" t="s">
        <v>592</v>
      </c>
      <c r="AJ77" s="186">
        <f>SUM(P78:P85)</f>
        <v>172.90467243861579</v>
      </c>
      <c r="AK77" s="186">
        <f>SUM(R78:R85)</f>
        <v>168.00049028818296</v>
      </c>
      <c r="AL77" s="186">
        <f>SUM(T78:T85)</f>
        <v>203.31236988584951</v>
      </c>
      <c r="AM77" s="186">
        <f>SUM(U78:U85)</f>
        <v>247.0591822705934</v>
      </c>
      <c r="AN77" s="186">
        <f>SUM(V78:V85)</f>
        <v>304.99210752157563</v>
      </c>
      <c r="AO77" s="186"/>
      <c r="AP77" s="186">
        <f>SUM(G78:G85)</f>
        <v>181.50313258938655</v>
      </c>
      <c r="AQ77" s="186">
        <f>SUM(J78:J85)</f>
        <v>190.61046946456293</v>
      </c>
      <c r="AR77" s="186">
        <f>SUM(L78:L85)</f>
        <v>230.67472127859938</v>
      </c>
      <c r="AS77" s="186">
        <f>SUM(M78:M85)</f>
        <v>280.30910289219111</v>
      </c>
      <c r="AT77" s="186">
        <f>SUM(N78:N85)</f>
        <v>346.03880439843664</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2.433332476057644</v>
      </c>
      <c r="L78" s="234">
        <f t="shared" si="127"/>
        <v>2.896451174434262</v>
      </c>
      <c r="M78" s="234">
        <f t="shared" si="127"/>
        <v>3.5196818523349171</v>
      </c>
      <c r="N78" s="234">
        <f t="shared" si="127"/>
        <v>4.3450123006289969</v>
      </c>
      <c r="O78" s="8"/>
      <c r="P78" s="234">
        <f>P51</f>
        <v>2.3987639372378653</v>
      </c>
      <c r="Q78" s="234">
        <f t="shared" ref="Q78:V78" si="135">Q51</f>
        <v>2.4732805331425385</v>
      </c>
      <c r="R78" s="234">
        <f t="shared" si="135"/>
        <v>2.3307265897319418</v>
      </c>
      <c r="S78" s="234">
        <f t="shared" si="135"/>
        <v>2.3698504837799264</v>
      </c>
      <c r="T78" s="234">
        <f t="shared" si="135"/>
        <v>2.8206200214148818</v>
      </c>
      <c r="U78" s="234">
        <f t="shared" si="135"/>
        <v>3.4275340766431426</v>
      </c>
      <c r="V78" s="234">
        <f t="shared" si="135"/>
        <v>4.2312567864507047</v>
      </c>
      <c r="W78" s="8"/>
      <c r="X78" s="234">
        <f>X51</f>
        <v>2.3987639372378653</v>
      </c>
      <c r="Y78" s="234">
        <f>Y51</f>
        <v>2.4732805331425385</v>
      </c>
      <c r="Z78" s="234">
        <f t="shared" ref="Z78:AD78" si="136">Z51</f>
        <v>2.3307265897319418</v>
      </c>
      <c r="AA78" s="234">
        <f t="shared" si="136"/>
        <v>2.3698504837799264</v>
      </c>
      <c r="AB78" s="234">
        <f t="shared" si="136"/>
        <v>2.6795890203441379</v>
      </c>
      <c r="AC78" s="234">
        <f t="shared" si="136"/>
        <v>3.093349504170436</v>
      </c>
      <c r="AD78" s="234">
        <f t="shared" si="136"/>
        <v>3.6277737872831728</v>
      </c>
      <c r="AI78" s="185" t="s">
        <v>627</v>
      </c>
      <c r="AJ78" s="186">
        <f>P86</f>
        <v>23.183413464382845</v>
      </c>
      <c r="AK78" s="186">
        <f>R86</f>
        <v>22.525850653068453</v>
      </c>
      <c r="AL78" s="186">
        <f>T86</f>
        <v>27.260539966961023</v>
      </c>
      <c r="AM78" s="186">
        <f>U86</f>
        <v>33.126202386375169</v>
      </c>
      <c r="AN78" s="186">
        <f>V86</f>
        <v>40.89396794384745</v>
      </c>
      <c r="AO78" s="186"/>
      <c r="AP78" s="186">
        <f>H86</f>
        <v>23.609739017898917</v>
      </c>
      <c r="AQ78" s="186">
        <f>J86</f>
        <v>22.525850653068453</v>
      </c>
      <c r="AR78" s="186">
        <f>L86</f>
        <v>27.260539966961023</v>
      </c>
      <c r="AS78" s="186">
        <f>M86</f>
        <v>33.126202386375169</v>
      </c>
      <c r="AT78" s="186">
        <f>N86</f>
        <v>40.89396794384745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16.0248271586225</v>
      </c>
      <c r="L79" s="234">
        <f t="shared" si="127"/>
        <v>19.074717450406741</v>
      </c>
      <c r="M79" s="234">
        <f t="shared" si="127"/>
        <v>23.179032825135064</v>
      </c>
      <c r="N79" s="234">
        <f t="shared" si="127"/>
        <v>28.614285883561653</v>
      </c>
      <c r="O79" s="8"/>
      <c r="P79" s="234">
        <f t="shared" ref="P79:P85" si="138">P52</f>
        <v>16.052958413816011</v>
      </c>
      <c r="Q79" s="234">
        <f t="shared" ref="Q79:V79" si="139">Q52</f>
        <v>16.55163683590963</v>
      </c>
      <c r="R79" s="234">
        <f t="shared" si="139"/>
        <v>15.597640283864223</v>
      </c>
      <c r="S79" s="234">
        <f t="shared" si="139"/>
        <v>15.859464398521386</v>
      </c>
      <c r="T79" s="234">
        <f t="shared" si="139"/>
        <v>18.876094976268586</v>
      </c>
      <c r="U79" s="234">
        <f t="shared" si="139"/>
        <v>22.937672665550647</v>
      </c>
      <c r="V79" s="234">
        <f t="shared" si="139"/>
        <v>28.316329162961928</v>
      </c>
      <c r="W79" s="8"/>
      <c r="X79" s="234">
        <f t="shared" ref="X79:X85" si="140">X52</f>
        <v>16.052958413816011</v>
      </c>
      <c r="Y79" s="234">
        <f t="shared" ref="Y79:AD79" si="141">Y52</f>
        <v>16.55163683590963</v>
      </c>
      <c r="Z79" s="234">
        <f t="shared" si="141"/>
        <v>15.597640283864223</v>
      </c>
      <c r="AA79" s="234">
        <f t="shared" si="141"/>
        <v>15.859464398521386</v>
      </c>
      <c r="AB79" s="234">
        <f t="shared" si="141"/>
        <v>17.932290227455159</v>
      </c>
      <c r="AC79" s="234">
        <f t="shared" si="141"/>
        <v>20.701249580659457</v>
      </c>
      <c r="AD79" s="234">
        <f t="shared" si="141"/>
        <v>24.277712716094481</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4.5969011769409418</v>
      </c>
      <c r="L80" s="234">
        <f t="shared" si="127"/>
        <v>5.4717963713206181</v>
      </c>
      <c r="M80" s="234">
        <f t="shared" si="127"/>
        <v>6.6491652121741405</v>
      </c>
      <c r="N80" s="234">
        <f t="shared" si="127"/>
        <v>8.2083284364594729</v>
      </c>
      <c r="O80" s="8"/>
      <c r="P80" s="234">
        <f t="shared" si="138"/>
        <v>5.3540695863437202</v>
      </c>
      <c r="Q80" s="234">
        <f t="shared" ref="Q80:V80" si="143">Q53</f>
        <v>5.5203915130734007</v>
      </c>
      <c r="R80" s="234">
        <f t="shared" si="143"/>
        <v>5.2022094189625063</v>
      </c>
      <c r="S80" s="234">
        <f t="shared" si="143"/>
        <v>5.289534414961425</v>
      </c>
      <c r="T80" s="234">
        <f t="shared" si="143"/>
        <v>6.2956573745556001</v>
      </c>
      <c r="U80" s="234">
        <f t="shared" si="143"/>
        <v>7.6502967511854907</v>
      </c>
      <c r="V80" s="234">
        <f t="shared" si="143"/>
        <v>9.4442153813736169</v>
      </c>
      <c r="W80" s="8"/>
      <c r="X80" s="234">
        <f t="shared" si="140"/>
        <v>5.3540695863437202</v>
      </c>
      <c r="Y80" s="234">
        <f t="shared" ref="Y80:AD80" si="144">Y53</f>
        <v>5.5203915130734007</v>
      </c>
      <c r="Z80" s="234">
        <f t="shared" si="144"/>
        <v>5.2022094189625063</v>
      </c>
      <c r="AA80" s="234">
        <f t="shared" si="144"/>
        <v>5.289534414961425</v>
      </c>
      <c r="AB80" s="234">
        <f t="shared" si="144"/>
        <v>5.9808745058278197</v>
      </c>
      <c r="AC80" s="234">
        <f t="shared" si="144"/>
        <v>6.9043928179449043</v>
      </c>
      <c r="AD80" s="234">
        <f t="shared" si="144"/>
        <v>8.0972341626052042</v>
      </c>
      <c r="AI80" s="186" t="s">
        <v>475</v>
      </c>
      <c r="AJ80" s="186">
        <f>SUM(AJ77:AJ78)</f>
        <v>196.08808590299864</v>
      </c>
      <c r="AK80" s="186">
        <f>SUM(AK77:AK78)</f>
        <v>190.52634094125142</v>
      </c>
      <c r="AL80" s="186">
        <f>SUM(AL77:AL78)</f>
        <v>230.57290985281054</v>
      </c>
      <c r="AM80" s="186">
        <f>SUM(AM77:AM78)</f>
        <v>280.18538465696855</v>
      </c>
      <c r="AN80" s="186">
        <f>SUM(AN77:AN78)</f>
        <v>345.88607546542306</v>
      </c>
      <c r="AO80" s="186"/>
      <c r="AP80" s="186">
        <f>SUM(AP77:AP78)</f>
        <v>205.11287160728546</v>
      </c>
      <c r="AQ80" s="186">
        <f>SUM(AQ77:AQ78)</f>
        <v>213.13632011763139</v>
      </c>
      <c r="AR80" s="186">
        <f>SUM(AR77:AR78)</f>
        <v>257.93526124556041</v>
      </c>
      <c r="AS80" s="186">
        <f>SUM(AS77:AS78)</f>
        <v>313.43530527856626</v>
      </c>
      <c r="AT80" s="186">
        <f>SUM(AT77:AT78)</f>
        <v>386.93277234228407</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3.1469008454952734</v>
      </c>
      <c r="L81" s="234">
        <f t="shared" si="127"/>
        <v>3.7458278880699214</v>
      </c>
      <c r="M81" s="234">
        <f t="shared" si="127"/>
        <v>4.55181932841829</v>
      </c>
      <c r="N81" s="234">
        <f t="shared" si="127"/>
        <v>5.6191757670080271</v>
      </c>
      <c r="O81" s="8"/>
      <c r="P81" s="234">
        <f t="shared" si="138"/>
        <v>3.2275506965029748</v>
      </c>
      <c r="Q81" s="234">
        <f t="shared" ref="Q81:V81" si="146">Q54</f>
        <v>3.3278132055725829</v>
      </c>
      <c r="R81" s="234">
        <f t="shared" si="146"/>
        <v>3.1360060534799454</v>
      </c>
      <c r="S81" s="234">
        <f t="shared" si="146"/>
        <v>3.1886474783088858</v>
      </c>
      <c r="T81" s="234">
        <f t="shared" si="146"/>
        <v>3.7951604880180847</v>
      </c>
      <c r="U81" s="234">
        <f t="shared" si="146"/>
        <v>4.6117668456761853</v>
      </c>
      <c r="V81" s="234">
        <f t="shared" si="146"/>
        <v>5.693180381858352</v>
      </c>
      <c r="W81" s="8"/>
      <c r="X81" s="234">
        <f t="shared" si="140"/>
        <v>3.2275506965029748</v>
      </c>
      <c r="Y81" s="234">
        <f t="shared" ref="Y81:AD81" si="147">Y54</f>
        <v>3.3278132055725829</v>
      </c>
      <c r="Z81" s="234">
        <f t="shared" si="147"/>
        <v>3.1360060534799454</v>
      </c>
      <c r="AA81" s="234">
        <f t="shared" si="147"/>
        <v>3.1886474783088858</v>
      </c>
      <c r="AB81" s="234">
        <f t="shared" si="147"/>
        <v>3.60540246361718</v>
      </c>
      <c r="AC81" s="234">
        <f t="shared" si="147"/>
        <v>4.1621195782227574</v>
      </c>
      <c r="AD81" s="234">
        <f t="shared" si="147"/>
        <v>4.8811905298958038</v>
      </c>
      <c r="AE81" s="186"/>
      <c r="AF81" s="186"/>
      <c r="AG81" s="186"/>
      <c r="AH81" s="186"/>
      <c r="AI81" s="185" t="s">
        <v>474</v>
      </c>
      <c r="AJ81" s="190">
        <f>AJ78/AJ80</f>
        <v>0.11822958726748588</v>
      </c>
      <c r="AK81" s="190">
        <f>AK78/AK80</f>
        <v>0.11822958726748588</v>
      </c>
      <c r="AL81" s="190">
        <f>AL78/AL80</f>
        <v>0.11822958726748591</v>
      </c>
      <c r="AM81" s="190">
        <f>AM78/AM80</f>
        <v>0.11822958726748591</v>
      </c>
      <c r="AN81" s="190">
        <f>AN78/AN80</f>
        <v>0.11822958726748591</v>
      </c>
      <c r="AO81" s="190"/>
      <c r="AP81" s="190">
        <f>AP78/AP80</f>
        <v>0.11510608199714911</v>
      </c>
      <c r="AQ81" s="190">
        <f>AQ78/AQ80</f>
        <v>0.10568752730945286</v>
      </c>
      <c r="AR81" s="190">
        <f>AR78/AR80</f>
        <v>0.10568752730945286</v>
      </c>
      <c r="AS81" s="190">
        <f>AS78/AS80</f>
        <v>0.10568752730945287</v>
      </c>
      <c r="AT81" s="190">
        <f>AT78/AT80</f>
        <v>0.10568752730945286</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126.15151329289614</v>
      </c>
      <c r="L82" s="234">
        <f t="shared" si="127"/>
        <v>150.16102502599921</v>
      </c>
      <c r="M82" s="234">
        <f t="shared" si="127"/>
        <v>182.47123907250037</v>
      </c>
      <c r="N82" s="234">
        <f t="shared" si="127"/>
        <v>225.25893292175473</v>
      </c>
      <c r="O82" s="8"/>
      <c r="P82" s="234">
        <f>P55</f>
        <v>106.02579012712634</v>
      </c>
      <c r="Q82" s="234">
        <f t="shared" ref="Q82:V82" si="149">Q55</f>
        <v>109.31943684063926</v>
      </c>
      <c r="R82" s="234">
        <f t="shared" si="149"/>
        <v>103.01852733836863</v>
      </c>
      <c r="S82" s="234">
        <f t="shared" si="149"/>
        <v>104.74781037238991</v>
      </c>
      <c r="T82" s="234">
        <f t="shared" si="149"/>
        <v>124.67190363186195</v>
      </c>
      <c r="U82" s="234">
        <f t="shared" si="149"/>
        <v>151.49761217529243</v>
      </c>
      <c r="V82" s="234">
        <f t="shared" si="149"/>
        <v>187.02229804687755</v>
      </c>
      <c r="W82" s="8"/>
      <c r="X82" s="234">
        <f t="shared" si="140"/>
        <v>106.02579012712634</v>
      </c>
      <c r="Y82" s="234">
        <f t="shared" ref="Y82:AD82" si="150">Y55</f>
        <v>109.31943684063926</v>
      </c>
      <c r="Z82" s="234">
        <f t="shared" si="150"/>
        <v>103.01852733836863</v>
      </c>
      <c r="AA82" s="234">
        <f t="shared" si="150"/>
        <v>104.74781037238991</v>
      </c>
      <c r="AB82" s="234">
        <f t="shared" si="150"/>
        <v>118.43830845026886</v>
      </c>
      <c r="AC82" s="234">
        <f t="shared" si="150"/>
        <v>136.72659498820144</v>
      </c>
      <c r="AD82" s="234">
        <f t="shared" si="150"/>
        <v>160.34824278794164</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38.631590394535536</v>
      </c>
      <c r="L83" s="234">
        <f t="shared" si="127"/>
        <v>45.98406361213793</v>
      </c>
      <c r="M83" s="234">
        <f t="shared" si="127"/>
        <v>55.878474880167396</v>
      </c>
      <c r="N83" s="234">
        <f t="shared" si="127"/>
        <v>68.981422435567538</v>
      </c>
      <c r="O83" s="8"/>
      <c r="P83" s="234">
        <f t="shared" si="138"/>
        <v>37.255081911772038</v>
      </c>
      <c r="Q83" s="234">
        <f t="shared" ref="Q83:V83" si="152">Q56</f>
        <v>38.412395410244791</v>
      </c>
      <c r="R83" s="234">
        <f t="shared" si="152"/>
        <v>36.198397293896896</v>
      </c>
      <c r="S83" s="234">
        <f t="shared" si="152"/>
        <v>36.806028522146683</v>
      </c>
      <c r="T83" s="234">
        <f t="shared" si="152"/>
        <v>43.806907511206049</v>
      </c>
      <c r="U83" s="234">
        <f t="shared" si="152"/>
        <v>53.232859139847896</v>
      </c>
      <c r="V83" s="234">
        <f t="shared" si="152"/>
        <v>65.715436071828407</v>
      </c>
      <c r="W83" s="8"/>
      <c r="X83" s="234">
        <f t="shared" si="140"/>
        <v>37.255081911772038</v>
      </c>
      <c r="Y83" s="234">
        <f t="shared" ref="Y83:AD83" si="153">Y56</f>
        <v>38.412395410244791</v>
      </c>
      <c r="Z83" s="234">
        <f t="shared" si="153"/>
        <v>36.198397293896896</v>
      </c>
      <c r="AA83" s="234">
        <f t="shared" si="153"/>
        <v>36.806028522146683</v>
      </c>
      <c r="AB83" s="234">
        <f t="shared" si="153"/>
        <v>41.616562135645744</v>
      </c>
      <c r="AC83" s="234">
        <f t="shared" si="153"/>
        <v>48.042655373712726</v>
      </c>
      <c r="AD83" s="234">
        <f t="shared" si="153"/>
        <v>56.342772002083869</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2.1816564762594366</v>
      </c>
      <c r="L84" s="234">
        <f t="shared" si="127"/>
        <v>2.5968754886761576</v>
      </c>
      <c r="M84" s="234">
        <f t="shared" si="127"/>
        <v>3.1556463340184253</v>
      </c>
      <c r="N84" s="234">
        <f t="shared" si="127"/>
        <v>3.8956140676887947</v>
      </c>
      <c r="O84" s="8"/>
      <c r="P84" s="234">
        <f t="shared" si="138"/>
        <v>1.3711094818814338</v>
      </c>
      <c r="Q84" s="234">
        <f t="shared" ref="Q84:V84" si="155">Q57</f>
        <v>1.4137024230276445</v>
      </c>
      <c r="R84" s="234">
        <f t="shared" si="155"/>
        <v>1.3322200143355563</v>
      </c>
      <c r="S84" s="234">
        <f t="shared" si="155"/>
        <v>1.3545828409833027</v>
      </c>
      <c r="T84" s="234">
        <f t="shared" si="155"/>
        <v>1.6122382015630004</v>
      </c>
      <c r="U84" s="234">
        <f t="shared" si="155"/>
        <v>1.959144207148853</v>
      </c>
      <c r="V84" s="234">
        <f t="shared" si="155"/>
        <v>2.4185440718514686</v>
      </c>
      <c r="W84" s="8"/>
      <c r="X84" s="234">
        <f t="shared" si="140"/>
        <v>1.3711094818814338</v>
      </c>
      <c r="Y84" s="234">
        <f t="shared" ref="Y84:AD84" si="156">Y57</f>
        <v>1.4137024230276445</v>
      </c>
      <c r="Z84" s="234">
        <f t="shared" si="156"/>
        <v>1.3322200143355563</v>
      </c>
      <c r="AA84" s="234">
        <f t="shared" si="156"/>
        <v>1.3545828409833027</v>
      </c>
      <c r="AB84" s="234">
        <f t="shared" si="156"/>
        <v>1.5316262914848502</v>
      </c>
      <c r="AC84" s="234">
        <f t="shared" si="156"/>
        <v>1.7681276469518397</v>
      </c>
      <c r="AD84" s="234">
        <f t="shared" si="156"/>
        <v>2.0735992236036527</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0.6250105056994667</v>
      </c>
      <c r="L85" s="234">
        <f t="shared" si="127"/>
        <v>0.74396426755456968</v>
      </c>
      <c r="M85" s="234">
        <f t="shared" si="127"/>
        <v>0.90404338744253454</v>
      </c>
      <c r="N85" s="234">
        <f t="shared" si="127"/>
        <v>1.1160325857674536</v>
      </c>
      <c r="O85" s="8"/>
      <c r="P85" s="234">
        <f t="shared" si="138"/>
        <v>1.219348283935394</v>
      </c>
      <c r="Q85" s="234">
        <f t="shared" ref="Q85:V85" si="158">Q58</f>
        <v>1.257226827101128</v>
      </c>
      <c r="R85" s="234">
        <f t="shared" si="158"/>
        <v>1.1847632955432508</v>
      </c>
      <c r="S85" s="234">
        <f t="shared" si="158"/>
        <v>1.2046508936214559</v>
      </c>
      <c r="T85" s="234">
        <f t="shared" si="158"/>
        <v>1.4337876809613728</v>
      </c>
      <c r="U85" s="234">
        <f t="shared" si="158"/>
        <v>1.7422964092487396</v>
      </c>
      <c r="V85" s="234">
        <f t="shared" si="158"/>
        <v>2.150847618373648</v>
      </c>
      <c r="W85" s="8"/>
      <c r="X85" s="234">
        <f t="shared" si="140"/>
        <v>1.219348283935394</v>
      </c>
      <c r="Y85" s="234">
        <f t="shared" ref="Y85:AD85" si="159">Y58</f>
        <v>1.257226827101128</v>
      </c>
      <c r="Z85" s="234">
        <f t="shared" si="159"/>
        <v>1.1847632955432508</v>
      </c>
      <c r="AA85" s="234">
        <f t="shared" si="159"/>
        <v>1.2046508936214559</v>
      </c>
      <c r="AB85" s="234">
        <f t="shared" si="159"/>
        <v>1.362098296913304</v>
      </c>
      <c r="AC85" s="234">
        <f t="shared" si="159"/>
        <v>1.5724225093469872</v>
      </c>
      <c r="AD85" s="234">
        <f t="shared" si="159"/>
        <v>1.844082976803106</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22.901804042814582</v>
      </c>
      <c r="L86" s="234">
        <f t="shared" si="161"/>
        <v>27.260539966961023</v>
      </c>
      <c r="M86" s="234">
        <f t="shared" si="161"/>
        <v>33.126202386375169</v>
      </c>
      <c r="N86" s="234">
        <f t="shared" si="161"/>
        <v>40.89396794384745</v>
      </c>
      <c r="O86" s="8"/>
      <c r="P86" s="234">
        <f>P59</f>
        <v>23.183413464382845</v>
      </c>
      <c r="Q86" s="234">
        <f t="shared" ref="Q86:V86" si="162">Q59</f>
        <v>23.903596482810922</v>
      </c>
      <c r="R86" s="234">
        <f t="shared" si="162"/>
        <v>22.525850653068453</v>
      </c>
      <c r="S86" s="234">
        <f t="shared" si="162"/>
        <v>22.903972650806818</v>
      </c>
      <c r="T86" s="234">
        <f t="shared" si="162"/>
        <v>27.260539966961023</v>
      </c>
      <c r="U86" s="234">
        <f t="shared" si="162"/>
        <v>33.126202386375169</v>
      </c>
      <c r="V86" s="234">
        <f t="shared" si="162"/>
        <v>40.89396794384745</v>
      </c>
      <c r="W86" s="8"/>
      <c r="X86" s="234">
        <f>X59</f>
        <v>23.183413464382845</v>
      </c>
      <c r="Y86" s="234">
        <f>Y59</f>
        <v>23.903596482810922</v>
      </c>
      <c r="Z86" s="234">
        <f t="shared" ref="Z86:AD86" si="163">Z59</f>
        <v>22.525850653068453</v>
      </c>
      <c r="AA86" s="234">
        <f t="shared" si="163"/>
        <v>22.903972650806818</v>
      </c>
      <c r="AB86" s="234">
        <f t="shared" si="163"/>
        <v>37.4261584612535</v>
      </c>
      <c r="AC86" s="234">
        <f t="shared" si="163"/>
        <v>57.21447265775798</v>
      </c>
      <c r="AD86" s="234">
        <f t="shared" si="163"/>
        <v>84.393467279112116</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26.12887643066572</v>
      </c>
      <c r="L87" s="234">
        <f t="shared" si="165"/>
        <v>31.101797871396435</v>
      </c>
      <c r="M87" s="234">
        <f t="shared" si="165"/>
        <v>37.79398544990984</v>
      </c>
      <c r="N87" s="234">
        <f t="shared" si="165"/>
        <v>46.656299790480489</v>
      </c>
      <c r="O87" s="8"/>
      <c r="P87" s="234">
        <f>P47</f>
        <v>26.450167179818607</v>
      </c>
      <c r="Q87" s="234">
        <f t="shared" ref="Q87:V87" si="166">Q47</f>
        <v>27.271859436409219</v>
      </c>
      <c r="R87" s="234">
        <f t="shared" si="166"/>
        <v>25.699947790546279</v>
      </c>
      <c r="S87" s="234">
        <f t="shared" si="166"/>
        <v>26.131378310261344</v>
      </c>
      <c r="T87" s="234">
        <f t="shared" si="166"/>
        <v>31.101797871396435</v>
      </c>
      <c r="U87" s="234">
        <f t="shared" si="166"/>
        <v>37.79398544990984</v>
      </c>
      <c r="V87" s="234">
        <f t="shared" si="166"/>
        <v>46.656299790480489</v>
      </c>
      <c r="W87" s="8"/>
      <c r="X87" s="234">
        <f>X47</f>
        <v>26.450167179818607</v>
      </c>
      <c r="Y87" s="234">
        <f>Y47</f>
        <v>27.271859436409219</v>
      </c>
      <c r="Z87" s="234">
        <f t="shared" ref="Z87:AD87" si="167">Z47</f>
        <v>25.699947790546279</v>
      </c>
      <c r="AA87" s="234">
        <f t="shared" si="167"/>
        <v>26.131378310261344</v>
      </c>
      <c r="AB87" s="234">
        <f t="shared" si="167"/>
        <v>31.438435137987994</v>
      </c>
      <c r="AC87" s="234">
        <f t="shared" si="167"/>
        <v>38.591675178835814</v>
      </c>
      <c r="AD87" s="234">
        <f t="shared" si="167"/>
        <v>48.096797735838805</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81.331040777374611</v>
      </c>
      <c r="L88" s="234">
        <f t="shared" si="169"/>
        <v>87.911204464677908</v>
      </c>
      <c r="M88" s="234">
        <f t="shared" si="169"/>
        <v>108.4587289306711</v>
      </c>
      <c r="N88" s="234">
        <f t="shared" si="169"/>
        <v>131.69334513658779</v>
      </c>
      <c r="O88" s="8"/>
      <c r="P88" s="234">
        <f>F104</f>
        <v>82</v>
      </c>
      <c r="Q88" s="234">
        <f t="shared" ref="Q88:V88" si="170">G104</f>
        <v>82</v>
      </c>
      <c r="R88" s="234">
        <f t="shared" si="170"/>
        <v>82</v>
      </c>
      <c r="S88" s="234">
        <f t="shared" si="170"/>
        <v>86.036801673044508</v>
      </c>
      <c r="T88" s="234">
        <f t="shared" si="170"/>
        <v>76.525600127976475</v>
      </c>
      <c r="U88" s="234">
        <f t="shared" si="170"/>
        <v>81.331040777374611</v>
      </c>
      <c r="V88" s="234">
        <f t="shared" si="170"/>
        <v>87.911204464677908</v>
      </c>
      <c r="W88" s="8"/>
      <c r="X88" s="234">
        <f>P88</f>
        <v>82</v>
      </c>
      <c r="Y88" s="234">
        <f>Q88</f>
        <v>82</v>
      </c>
      <c r="Z88" s="234">
        <f t="shared" ref="Z88:AD88" si="171">R88</f>
        <v>82</v>
      </c>
      <c r="AA88" s="234">
        <f t="shared" si="171"/>
        <v>86.036801673044508</v>
      </c>
      <c r="AB88" s="234">
        <f t="shared" si="171"/>
        <v>76.525600127976475</v>
      </c>
      <c r="AC88" s="234">
        <f t="shared" si="171"/>
        <v>81.331040777374611</v>
      </c>
      <c r="AD88" s="234">
        <f t="shared" si="171"/>
        <v>87.911204464677908</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347.77361692664169</v>
      </c>
      <c r="L89" s="79">
        <f t="shared" ref="L89:N89" si="173">SUM(L76:L88)</f>
        <v>404.51294040327713</v>
      </c>
      <c r="M89" s="79">
        <f t="shared" si="173"/>
        <v>493.18380016149285</v>
      </c>
      <c r="N89" s="79">
        <f t="shared" si="173"/>
        <v>606.6326257279128</v>
      </c>
      <c r="O89" s="79"/>
      <c r="P89" s="79">
        <f t="shared" ref="P89:V89" si="174">SUM(P76:P88)</f>
        <v>328.38479800799189</v>
      </c>
      <c r="Q89" s="79">
        <f t="shared" si="174"/>
        <v>336.52179184044923</v>
      </c>
      <c r="R89" s="79">
        <f t="shared" si="174"/>
        <v>321.39646211465293</v>
      </c>
      <c r="S89" s="79">
        <f t="shared" si="174"/>
        <v>329.91299549450201</v>
      </c>
      <c r="T89" s="79">
        <f t="shared" si="174"/>
        <v>366.24060019331648</v>
      </c>
      <c r="U89" s="79">
        <f t="shared" si="174"/>
        <v>433.38414530738839</v>
      </c>
      <c r="V89" s="79">
        <f t="shared" si="174"/>
        <v>522.51726655599066</v>
      </c>
      <c r="W89" s="79"/>
      <c r="X89" s="79">
        <f t="shared" ref="X89:AD89" si="175">SUM(X76:X88)</f>
        <v>328.38479800799189</v>
      </c>
      <c r="Y89" s="79">
        <f t="shared" si="175"/>
        <v>336.52179184044923</v>
      </c>
      <c r="Z89" s="79">
        <f t="shared" si="175"/>
        <v>321.39646211465293</v>
      </c>
      <c r="AA89" s="79">
        <f t="shared" si="175"/>
        <v>329.91299549450201</v>
      </c>
      <c r="AB89" s="79">
        <f t="shared" si="175"/>
        <v>366.24060019331654</v>
      </c>
      <c r="AC89" s="79">
        <f t="shared" si="175"/>
        <v>433.38414530738845</v>
      </c>
      <c r="AD89" s="79">
        <f t="shared" si="175"/>
        <v>522.51726655599066</v>
      </c>
    </row>
    <row r="90" spans="1:46">
      <c r="A90" s="185" t="s">
        <v>16</v>
      </c>
      <c r="N90" s="185">
        <f>N89/F89</f>
        <v>1.9201943401971628</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46.157995886407633</v>
      </c>
      <c r="L92" s="10">
        <f t="shared" si="179"/>
        <v>53.558081161526964</v>
      </c>
      <c r="M92" s="10">
        <f t="shared" si="179"/>
        <v>65.082197129363479</v>
      </c>
      <c r="N92" s="10">
        <f t="shared" si="179"/>
        <v>80.343326170645369</v>
      </c>
      <c r="P92" s="10">
        <f>P76/P63</f>
        <v>45.547855670926104</v>
      </c>
      <c r="Q92" s="10">
        <f t="shared" ref="Q92:V92" si="180">Q76/Q63</f>
        <v>48.177133793746961</v>
      </c>
      <c r="R92" s="10">
        <f t="shared" si="180"/>
        <v>44.255958941812857</v>
      </c>
      <c r="S92" s="10">
        <f t="shared" si="180"/>
        <v>46.157995886407633</v>
      </c>
      <c r="T92" s="10">
        <f t="shared" si="180"/>
        <v>53.558081161526964</v>
      </c>
      <c r="U92" s="10">
        <f t="shared" si="180"/>
        <v>65.082197129363479</v>
      </c>
      <c r="V92" s="10">
        <f t="shared" si="180"/>
        <v>80.343326170645369</v>
      </c>
      <c r="W92" s="285"/>
      <c r="X92" s="10">
        <f>P92</f>
        <v>45.547855670926104</v>
      </c>
      <c r="Y92" s="10">
        <f t="shared" ref="Y92:AA92" si="181">Q92</f>
        <v>48.177133793746961</v>
      </c>
      <c r="Z92" s="10">
        <f t="shared" si="181"/>
        <v>44.255958941812857</v>
      </c>
      <c r="AA92" s="10">
        <f t="shared" si="181"/>
        <v>46.157995886407633</v>
      </c>
      <c r="AB92" s="10">
        <f t="shared" ref="AB92:AD92" si="182">AB76/AB63</f>
        <v>53.558081161526964</v>
      </c>
      <c r="AC92" s="10">
        <f t="shared" si="182"/>
        <v>65.082197129363479</v>
      </c>
      <c r="AD92" s="10">
        <f t="shared" si="182"/>
        <v>80.343326170645369</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3.5419892634131425</v>
      </c>
      <c r="L93" s="24">
        <f t="shared" si="187"/>
        <v>4.2161106477598791</v>
      </c>
      <c r="M93" s="24">
        <f t="shared" si="187"/>
        <v>5.1232930371266825</v>
      </c>
      <c r="N93" s="24">
        <f t="shared" si="187"/>
        <v>6.3246543863829006</v>
      </c>
      <c r="P93" s="10">
        <f t="shared" ref="P93:V100" si="188">P77/P64</f>
        <v>3.8580863992004506</v>
      </c>
      <c r="Q93" s="10">
        <f t="shared" si="188"/>
        <v>3.9779404514613912</v>
      </c>
      <c r="R93" s="10">
        <f t="shared" si="188"/>
        <v>3.7486575550464352</v>
      </c>
      <c r="S93" s="10">
        <f t="shared" si="188"/>
        <v>3.8115870711057012</v>
      </c>
      <c r="T93" s="10">
        <f t="shared" si="188"/>
        <v>4.5365846855543026</v>
      </c>
      <c r="U93" s="10">
        <f t="shared" si="188"/>
        <v>5.5127236151131527</v>
      </c>
      <c r="V93" s="10">
        <f t="shared" si="188"/>
        <v>6.8054025683442232</v>
      </c>
      <c r="W93" s="285"/>
      <c r="X93" s="10">
        <f t="shared" ref="X93:X101" si="189">P93</f>
        <v>3.8580863992004506</v>
      </c>
      <c r="Y93" s="10">
        <f t="shared" ref="Y93:Y101" si="190">Q93</f>
        <v>3.9779404514613912</v>
      </c>
      <c r="Z93" s="10">
        <f t="shared" ref="Z93:Z101" si="191">R93</f>
        <v>3.7486575550464352</v>
      </c>
      <c r="AA93" s="10">
        <f t="shared" ref="AA93:AA101" si="192">S93</f>
        <v>3.8115870711057012</v>
      </c>
      <c r="AB93" s="10">
        <f t="shared" ref="AB93:AD93" si="193">AB77/AB64</f>
        <v>4.3097554512765877</v>
      </c>
      <c r="AC93" s="10">
        <f t="shared" si="193"/>
        <v>4.97523306263962</v>
      </c>
      <c r="AD93" s="10">
        <f t="shared" si="193"/>
        <v>5.8347820270341284</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0.97294381289789855</v>
      </c>
      <c r="L94" s="24">
        <f t="shared" si="194"/>
        <v>1.1581172228845511</v>
      </c>
      <c r="M94" s="24">
        <f t="shared" si="194"/>
        <v>1.4073098170071641</v>
      </c>
      <c r="N94" s="24">
        <f t="shared" si="194"/>
        <v>1.7373099962530976</v>
      </c>
      <c r="P94" s="10">
        <f t="shared" si="188"/>
        <v>0.95912192612469627</v>
      </c>
      <c r="Q94" s="10">
        <f t="shared" si="188"/>
        <v>0.98891664659837608</v>
      </c>
      <c r="R94" s="10">
        <f t="shared" si="188"/>
        <v>0.9319178687452786</v>
      </c>
      <c r="S94" s="10">
        <f t="shared" si="188"/>
        <v>0.94756116904435284</v>
      </c>
      <c r="T94" s="10">
        <f t="shared" si="188"/>
        <v>1.1277968898100288</v>
      </c>
      <c r="U94" s="10">
        <f t="shared" si="188"/>
        <v>1.3704654444794653</v>
      </c>
      <c r="V94" s="10">
        <f t="shared" si="188"/>
        <v>1.6918259841866072</v>
      </c>
      <c r="W94" s="285"/>
      <c r="X94" s="10">
        <f t="shared" si="189"/>
        <v>0.95912192612469627</v>
      </c>
      <c r="Y94" s="10">
        <f t="shared" si="190"/>
        <v>0.98891664659837608</v>
      </c>
      <c r="Z94" s="10">
        <f t="shared" si="191"/>
        <v>0.9319178687452786</v>
      </c>
      <c r="AA94" s="10">
        <f t="shared" si="192"/>
        <v>0.94756116904435284</v>
      </c>
      <c r="AB94" s="10">
        <f t="shared" ref="AB94:AD94" si="195">AB78/AB65</f>
        <v>1.0714070453195275</v>
      </c>
      <c r="AC94" s="10">
        <f t="shared" si="195"/>
        <v>1.2368450636427173</v>
      </c>
      <c r="AD94" s="10">
        <f t="shared" si="195"/>
        <v>1.4505293031919924</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3.2004236635204188</v>
      </c>
      <c r="L95" s="24">
        <f t="shared" si="196"/>
        <v>3.8095373197457469</v>
      </c>
      <c r="M95" s="24">
        <f t="shared" si="196"/>
        <v>4.6292371466336357</v>
      </c>
      <c r="N95" s="24">
        <f t="shared" si="196"/>
        <v>5.7147472949318887</v>
      </c>
      <c r="P95" s="10">
        <f t="shared" si="188"/>
        <v>3.2060419415782513</v>
      </c>
      <c r="Q95" s="10">
        <f t="shared" si="188"/>
        <v>3.3056362901947787</v>
      </c>
      <c r="R95" s="10">
        <f t="shared" si="188"/>
        <v>3.1151073621844585</v>
      </c>
      <c r="S95" s="10">
        <f t="shared" si="188"/>
        <v>3.1673979787343032</v>
      </c>
      <c r="T95" s="10">
        <f t="shared" si="188"/>
        <v>3.7698691186446394</v>
      </c>
      <c r="U95" s="10">
        <f t="shared" si="188"/>
        <v>4.5810335211892639</v>
      </c>
      <c r="V95" s="10">
        <f t="shared" si="188"/>
        <v>5.6552403979230679</v>
      </c>
      <c r="W95" s="285"/>
      <c r="X95" s="10">
        <f t="shared" si="189"/>
        <v>3.2060419415782513</v>
      </c>
      <c r="Y95" s="10">
        <f t="shared" si="190"/>
        <v>3.3056362901947787</v>
      </c>
      <c r="Z95" s="10">
        <f t="shared" si="191"/>
        <v>3.1151073621844585</v>
      </c>
      <c r="AA95" s="10">
        <f t="shared" si="192"/>
        <v>3.1673979787343032</v>
      </c>
      <c r="AB95" s="10">
        <f t="shared" ref="AB95:AD95" si="197">AB79/AB66</f>
        <v>3.581375662712408</v>
      </c>
      <c r="AC95" s="10">
        <f t="shared" si="197"/>
        <v>4.1343827528733108</v>
      </c>
      <c r="AD95" s="10">
        <f t="shared" si="197"/>
        <v>4.8486617361692899</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0.58046383282637526</v>
      </c>
      <c r="L96" s="24">
        <f t="shared" si="196"/>
        <v>0.69093934628715292</v>
      </c>
      <c r="M96" s="24">
        <f t="shared" si="196"/>
        <v>0.83960907045707112</v>
      </c>
      <c r="N96" s="24">
        <f t="shared" si="196"/>
        <v>1.0364890612018061</v>
      </c>
      <c r="P96" s="10">
        <f t="shared" si="188"/>
        <v>0.67607364911341206</v>
      </c>
      <c r="Q96" s="10">
        <f t="shared" si="188"/>
        <v>0.69707559354433934</v>
      </c>
      <c r="R96" s="10">
        <f t="shared" si="188"/>
        <v>0.65689783231449317</v>
      </c>
      <c r="S96" s="10">
        <f t="shared" si="188"/>
        <v>0.66792460881631299</v>
      </c>
      <c r="T96" s="10">
        <f t="shared" si="188"/>
        <v>0.79497062676210062</v>
      </c>
      <c r="U96" s="10">
        <f t="shared" si="188"/>
        <v>0.96602480747855068</v>
      </c>
      <c r="V96" s="10">
        <f t="shared" si="188"/>
        <v>1.192548033403235</v>
      </c>
      <c r="W96" s="285"/>
      <c r="X96" s="10">
        <f t="shared" si="189"/>
        <v>0.67607364911341206</v>
      </c>
      <c r="Y96" s="10">
        <f t="shared" si="190"/>
        <v>0.69707559354433934</v>
      </c>
      <c r="Z96" s="10">
        <f t="shared" si="191"/>
        <v>0.65689783231449317</v>
      </c>
      <c r="AA96" s="10">
        <f t="shared" si="192"/>
        <v>0.66792460881631299</v>
      </c>
      <c r="AB96" s="10">
        <f t="shared" ref="AB96:AD96" si="198">AB80/AB67</f>
        <v>0.75522209542399554</v>
      </c>
      <c r="AC96" s="10">
        <f t="shared" si="198"/>
        <v>0.87183738874939187</v>
      </c>
      <c r="AD96" s="10">
        <f t="shared" si="198"/>
        <v>1.0224608701390987</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0.28905296148047083</v>
      </c>
      <c r="L97" s="24">
        <f t="shared" si="196"/>
        <v>0.34406633618363702</v>
      </c>
      <c r="M97" s="24">
        <f t="shared" si="196"/>
        <v>0.41809924163539414</v>
      </c>
      <c r="N97" s="24">
        <f t="shared" si="196"/>
        <v>0.51613936259162185</v>
      </c>
      <c r="P97" s="10">
        <f t="shared" si="188"/>
        <v>0.29646090962415178</v>
      </c>
      <c r="Q97" s="10">
        <f t="shared" si="188"/>
        <v>0.30567034347508448</v>
      </c>
      <c r="R97" s="10">
        <f t="shared" si="188"/>
        <v>0.28805223980179057</v>
      </c>
      <c r="S97" s="10">
        <f t="shared" si="188"/>
        <v>0.29288752394019563</v>
      </c>
      <c r="T97" s="10">
        <f t="shared" si="188"/>
        <v>0.34859769411725622</v>
      </c>
      <c r="U97" s="10">
        <f t="shared" si="188"/>
        <v>0.42360561385605089</v>
      </c>
      <c r="V97" s="10">
        <f t="shared" si="188"/>
        <v>0.52293692442657103</v>
      </c>
      <c r="W97" s="285"/>
      <c r="X97" s="10">
        <f t="shared" si="189"/>
        <v>0.29646090962415178</v>
      </c>
      <c r="Y97" s="10">
        <f t="shared" si="190"/>
        <v>0.30567034347508448</v>
      </c>
      <c r="Z97" s="10">
        <f t="shared" si="191"/>
        <v>0.28805223980179057</v>
      </c>
      <c r="AA97" s="10">
        <f t="shared" si="192"/>
        <v>0.29288752394019563</v>
      </c>
      <c r="AB97" s="10">
        <f t="shared" ref="AB97:AD97" si="199">AB81/AB68</f>
        <v>0.33116780941139334</v>
      </c>
      <c r="AC97" s="10">
        <f t="shared" si="199"/>
        <v>0.38230406650508592</v>
      </c>
      <c r="AD97" s="10">
        <f t="shared" si="199"/>
        <v>0.44835304558023131</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6.4624229249838852</v>
      </c>
      <c r="L98" s="24">
        <f t="shared" si="196"/>
        <v>7.6923694788665022</v>
      </c>
      <c r="M98" s="24">
        <f t="shared" si="196"/>
        <v>9.3475400155881054</v>
      </c>
      <c r="N98" s="24">
        <f t="shared" si="196"/>
        <v>11.539445339756615</v>
      </c>
      <c r="P98" s="10">
        <f t="shared" si="188"/>
        <v>5.4314330353392233</v>
      </c>
      <c r="Q98" s="10">
        <f t="shared" si="188"/>
        <v>5.6001582251733302</v>
      </c>
      <c r="R98" s="10">
        <f t="shared" si="188"/>
        <v>5.2773785695604669</v>
      </c>
      <c r="S98" s="10">
        <f t="shared" si="188"/>
        <v>5.3659653651615482</v>
      </c>
      <c r="T98" s="10">
        <f t="shared" si="188"/>
        <v>6.3866262647306353</v>
      </c>
      <c r="U98" s="10">
        <f t="shared" si="188"/>
        <v>7.7608394576195661</v>
      </c>
      <c r="V98" s="10">
        <f t="shared" si="188"/>
        <v>9.5806792549144166</v>
      </c>
      <c r="W98" s="285"/>
      <c r="X98" s="10">
        <f t="shared" si="189"/>
        <v>5.4314330353392233</v>
      </c>
      <c r="Y98" s="10">
        <f t="shared" si="190"/>
        <v>5.6001582251733302</v>
      </c>
      <c r="Z98" s="10">
        <f t="shared" si="191"/>
        <v>5.2773785695604669</v>
      </c>
      <c r="AA98" s="10">
        <f t="shared" si="192"/>
        <v>5.3659653651615482</v>
      </c>
      <c r="AB98" s="10">
        <f t="shared" ref="AB98:AD98" si="200">AB82/AB69</f>
        <v>6.0672949514941035</v>
      </c>
      <c r="AC98" s="10">
        <f t="shared" si="200"/>
        <v>7.0041576105016592</v>
      </c>
      <c r="AD98" s="10">
        <f t="shared" si="200"/>
        <v>8.2142348761822479</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2.1594056116176379</v>
      </c>
      <c r="L99" s="24">
        <f t="shared" si="196"/>
        <v>2.5703897767325388</v>
      </c>
      <c r="M99" s="24">
        <f t="shared" si="196"/>
        <v>3.123461679743238</v>
      </c>
      <c r="N99" s="24">
        <f t="shared" si="196"/>
        <v>3.8558824315398028</v>
      </c>
      <c r="P99" s="10">
        <f t="shared" si="188"/>
        <v>2.0824623609835862</v>
      </c>
      <c r="Q99" s="10">
        <f t="shared" si="188"/>
        <v>2.147153181047686</v>
      </c>
      <c r="R99" s="10">
        <f t="shared" si="188"/>
        <v>2.0233964341023469</v>
      </c>
      <c r="S99" s="10">
        <f t="shared" si="188"/>
        <v>2.0573614422906275</v>
      </c>
      <c r="T99" s="10">
        <f t="shared" si="188"/>
        <v>2.4486924028034318</v>
      </c>
      <c r="U99" s="10">
        <f t="shared" si="188"/>
        <v>2.9755786281400094</v>
      </c>
      <c r="V99" s="10">
        <f t="shared" si="188"/>
        <v>3.6733222726310317</v>
      </c>
      <c r="W99" s="285"/>
      <c r="X99" s="10">
        <f t="shared" si="189"/>
        <v>2.0824623609835862</v>
      </c>
      <c r="Y99" s="10">
        <f t="shared" si="190"/>
        <v>2.147153181047686</v>
      </c>
      <c r="Z99" s="10">
        <f t="shared" si="191"/>
        <v>2.0233964341023469</v>
      </c>
      <c r="AA99" s="10">
        <f t="shared" si="192"/>
        <v>2.0573614422906275</v>
      </c>
      <c r="AB99" s="10">
        <f t="shared" ref="AB99:AD99" si="201">AB83/AB70</f>
        <v>2.32625778266326</v>
      </c>
      <c r="AC99" s="10">
        <f t="shared" si="201"/>
        <v>2.6854597118963586</v>
      </c>
      <c r="AD99" s="10">
        <f t="shared" si="201"/>
        <v>3.1494146834970302</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0.11854911747429903</v>
      </c>
      <c r="L100" s="24">
        <f t="shared" si="196"/>
        <v>0.14111171979790094</v>
      </c>
      <c r="M100" s="24">
        <f t="shared" si="196"/>
        <v>0.17147479084347125</v>
      </c>
      <c r="N100" s="24">
        <f t="shared" si="196"/>
        <v>0.21168392676412007</v>
      </c>
      <c r="P100" s="10">
        <f t="shared" si="188"/>
        <v>7.450477231703187E-2</v>
      </c>
      <c r="Q100" s="10">
        <f t="shared" si="188"/>
        <v>7.6819231829088244E-2</v>
      </c>
      <c r="R100" s="10">
        <f t="shared" si="188"/>
        <v>7.2391556003291321E-2</v>
      </c>
      <c r="S100" s="10">
        <f t="shared" si="188"/>
        <v>7.3606730524197791E-2</v>
      </c>
      <c r="T100" s="10">
        <f t="shared" si="188"/>
        <v>8.7607475344306282E-2</v>
      </c>
      <c r="U100" s="10">
        <f t="shared" si="188"/>
        <v>0.10645801449025319</v>
      </c>
      <c r="V100" s="10">
        <f t="shared" si="188"/>
        <v>0.13142136189207901</v>
      </c>
      <c r="W100" s="285"/>
      <c r="X100" s="10">
        <f t="shared" si="189"/>
        <v>7.450477231703187E-2</v>
      </c>
      <c r="Y100" s="10">
        <f t="shared" si="190"/>
        <v>7.6819231829088244E-2</v>
      </c>
      <c r="Z100" s="10">
        <f t="shared" si="191"/>
        <v>7.2391556003291321E-2</v>
      </c>
      <c r="AA100" s="10">
        <f t="shared" si="192"/>
        <v>7.3606730524197791E-2</v>
      </c>
      <c r="AB100" s="10">
        <f t="shared" ref="AB100:AD100" si="202">AB84/AB71</f>
        <v>8.322710157709097E-2</v>
      </c>
      <c r="AC100" s="10">
        <f t="shared" si="202"/>
        <v>9.6078358077453491E-2</v>
      </c>
      <c r="AD100" s="10">
        <f t="shared" si="202"/>
        <v>0.11267739015222122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2.8530151083595065E-2</v>
      </c>
      <c r="L101" s="24">
        <f t="shared" si="196"/>
        <v>3.3960089887407674E-2</v>
      </c>
      <c r="M101" s="24">
        <f t="shared" si="196"/>
        <v>4.1267297420857718E-2</v>
      </c>
      <c r="N101" s="24">
        <f t="shared" si="196"/>
        <v>5.0944068932932636E-2</v>
      </c>
      <c r="P101" s="10">
        <f>P85/P72</f>
        <v>5.5660169624295722E-2</v>
      </c>
      <c r="Q101" s="10">
        <f t="shared" ref="Q101:V101" si="203">Q85/Q72</f>
        <v>5.7389229455274797E-2</v>
      </c>
      <c r="R101" s="10">
        <f t="shared" si="203"/>
        <v>5.4081452250660592E-2</v>
      </c>
      <c r="S101" s="10">
        <f t="shared" si="203"/>
        <v>5.4989270875606774E-2</v>
      </c>
      <c r="T101" s="10">
        <f t="shared" si="203"/>
        <v>6.5448786518949975E-2</v>
      </c>
      <c r="U101" s="10">
        <f t="shared" si="203"/>
        <v>7.9531430807938397E-2</v>
      </c>
      <c r="V101" s="10">
        <f t="shared" si="203"/>
        <v>9.8180761683864221E-2</v>
      </c>
      <c r="W101" s="285"/>
      <c r="X101" s="10">
        <f t="shared" si="189"/>
        <v>5.5660169624295722E-2</v>
      </c>
      <c r="Y101" s="10">
        <f t="shared" si="190"/>
        <v>5.7389229455274797E-2</v>
      </c>
      <c r="Z101" s="10">
        <f t="shared" si="191"/>
        <v>5.4081452250660592E-2</v>
      </c>
      <c r="AA101" s="10">
        <f t="shared" si="192"/>
        <v>5.4989270875606774E-2</v>
      </c>
      <c r="AB101" s="10">
        <f t="shared" ref="AB101:AD101" si="204">AB85/AB72</f>
        <v>6.2176347193002475E-2</v>
      </c>
      <c r="AC101" s="10">
        <f t="shared" si="204"/>
        <v>7.177711630416439E-2</v>
      </c>
      <c r="AD101" s="10">
        <f t="shared" si="204"/>
        <v>8.4177730548703061E-2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22.901804042814582</v>
      </c>
      <c r="L102" s="10">
        <f t="shared" si="206"/>
        <v>27.260539966961023</v>
      </c>
      <c r="M102" s="10">
        <f t="shared" si="206"/>
        <v>33.126202386375169</v>
      </c>
      <c r="N102" s="10">
        <f t="shared" si="206"/>
        <v>40.89396794384745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26.12887643066572</v>
      </c>
      <c r="L103" s="10">
        <f t="shared" si="208"/>
        <v>31.101797871396435</v>
      </c>
      <c r="M103" s="10">
        <f t="shared" si="208"/>
        <v>37.79398544990984</v>
      </c>
      <c r="N103" s="10">
        <f t="shared" si="208"/>
        <v>46.656299790480489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81.331040777374611</v>
      </c>
      <c r="L104" s="10">
        <f>J104*(1+(J25+L25)/2*((L8/J8)^(1/(L$4-J$4))-1))^(L$4-J$4)</f>
        <v>87.911204464677908</v>
      </c>
      <c r="M104" s="10">
        <f>L104*(1+(L25+M25)/2*((M8/L8)^(1/(M$4-L$4))-1))^(M$4-L$4)</f>
        <v>108.4587289306711</v>
      </c>
      <c r="N104" s="10">
        <f>M104*(1+(M25+N25)/2*((N8/M8)^(1/(N$4-M$4))-1))^(N$4-M$4)</f>
        <v>131.69334513658779</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46.157995886407633</v>
      </c>
      <c r="W111" s="186" cm="1">
        <f t="array" ref="W111">IF(W$110=-1,X111,IF(W$110=99,V111,IF(W$110=0,INDEX($F92:$N92,0,W$108),(INDEX($F92:$N92,0,W$110+1)-INDEX($F92:$N92,0,W$110))/(INDEX($F$4:$N$4,0,W$110+1)-INDEX($F$4:$N$4,0,W$110))+V111)))</f>
        <v>46.980227583643114</v>
      </c>
      <c r="X111" s="186" cm="1">
        <f t="array" ref="X111">IF(X$110=-1,Y111,IF(X$110=99,W111,IF(X$110=0,INDEX($F92:$N92,0,X$108),(INDEX($F92:$N92,0,X$110+1)-INDEX($F92:$N92,0,X$110))/(INDEX($F$4:$N$4,0,X$110+1)-INDEX($F$4:$N$4,0,X$110))+W111)))</f>
        <v>47.802459280878594</v>
      </c>
      <c r="Y111" s="186" cm="1">
        <f t="array" ref="Y111">IF(Y$110=-1,Z111,IF(Y$110=99,X111,IF(Y$110=0,INDEX($F92:$N92,0,Y$108),(INDEX($F92:$N92,0,Y$110+1)-INDEX($F92:$N92,0,Y$110))/(INDEX($F$4:$N$4,0,Y$110+1)-INDEX($F$4:$N$4,0,Y$110))+X111)))</f>
        <v>48.624690978114074</v>
      </c>
      <c r="Z111" s="186" cm="1">
        <f t="array" ref="Z111">IF(Z$110=-1,AA111,IF(Z$110=99,Y111,IF(Z$110=0,INDEX($F92:$N92,0,Z$108),(INDEX($F92:$N92,0,Z$110+1)-INDEX($F92:$N92,0,Z$110))/(INDEX($F$4:$N$4,0,Z$110+1)-INDEX($F$4:$N$4,0,Z$110))+Y111)))</f>
        <v>49.446922675349555</v>
      </c>
      <c r="AA111" s="186" cm="1">
        <f t="array" ref="AA111">IF(AA$110=-1,AB111,IF(AA$110=99,Z111,IF(AA$110=0,INDEX($F92:$N92,0,AA$108),(INDEX($F92:$N92,0,AA$110+1)-INDEX($F92:$N92,0,AA$110))/(INDEX($F$4:$N$4,0,AA$110+1)-INDEX($F$4:$N$4,0,AA$110))+Z111)))</f>
        <v>50.269154372585035</v>
      </c>
      <c r="AB111" s="186" cm="1">
        <f t="array" ref="AB111">IF(AB$110=-1,AC111,IF(AB$110=99,AA111,IF(AB$110=0,INDEX($F92:$N92,0,AB$108),(INDEX($F92:$N92,0,AB$110+1)-INDEX($F92:$N92,0,AB$110))/(INDEX($F$4:$N$4,0,AB$110+1)-INDEX($F$4:$N$4,0,AB$110))+AA111)))</f>
        <v>51.091386069820516</v>
      </c>
      <c r="AC111" s="186" cm="1">
        <f t="array" ref="AC111">IF(AC$110=-1,AD111,IF(AC$110=99,AB111,IF(AC$110=0,INDEX($F92:$N92,0,AC$108),(INDEX($F92:$N92,0,AC$110+1)-INDEX($F92:$N92,0,AC$110))/(INDEX($F$4:$N$4,0,AC$110+1)-INDEX($F$4:$N$4,0,AC$110))+AB111)))</f>
        <v>51.913617767055996</v>
      </c>
      <c r="AD111" s="186" cm="1">
        <f t="array" ref="AD111">IF(AD$110=-1,AE111,IF(AD$110=99,AC111,IF(AD$110=0,INDEX($F92:$N92,0,AD$108),(INDEX($F92:$N92,0,AD$110+1)-INDEX($F92:$N92,0,AD$110))/(INDEX($F$4:$N$4,0,AD$110+1)-INDEX($F$4:$N$4,0,AD$110))+AC111)))</f>
        <v>52.735849464291476</v>
      </c>
      <c r="AE111" s="186" cm="1">
        <f t="array" ref="AE111">IF(AE$110=-1,AF111,IF(AE$110=99,AD111,IF(AE$110=0,INDEX($F92:$N92,0,AE$108),(INDEX($F92:$N92,0,AE$110+1)-INDEX($F92:$N92,0,AE$110))/(INDEX($F$4:$N$4,0,AE$110+1)-INDEX($F$4:$N$4,0,AE$110))+AD111)))</f>
        <v>53.558081161526964</v>
      </c>
      <c r="AF111" s="186" cm="1">
        <f t="array" ref="AF111">IF(AF$110=-1,AG111,IF(AF$110=99,AE111,IF(AF$110=0,INDEX($F92:$N92,0,AF$108),(INDEX($F92:$N92,0,AF$110+1)-INDEX($F92:$N92,0,AF$110))/(INDEX($F$4:$N$4,0,AF$110+1)-INDEX($F$4:$N$4,0,AF$110))+AE111)))</f>
        <v>54.710492758310615</v>
      </c>
      <c r="AG111" s="186" cm="1">
        <f t="array" ref="AG111">IF(AG$110=-1,AH111,IF(AG$110=99,AF111,IF(AG$110=0,INDEX($F92:$N92,0,AG$108),(INDEX($F92:$N92,0,AG$110+1)-INDEX($F92:$N92,0,AG$110))/(INDEX($F$4:$N$4,0,AG$110+1)-INDEX($F$4:$N$4,0,AG$110))+AF111)))</f>
        <v>55.862904355094265</v>
      </c>
      <c r="AH111" s="186" cm="1">
        <f t="array" ref="AH111">IF(AH$110=-1,AI111,IF(AH$110=99,AG111,IF(AH$110=0,INDEX($F92:$N92,0,AH$108),(INDEX($F92:$N92,0,AH$110+1)-INDEX($F92:$N92,0,AH$110))/(INDEX($F$4:$N$4,0,AH$110+1)-INDEX($F$4:$N$4,0,AH$110))+AG111)))</f>
        <v>57.015315951877916</v>
      </c>
      <c r="AI111" s="186" cm="1">
        <f t="array" ref="AI111">IF(AI$110=-1,AJ111,IF(AI$110=99,AH111,IF(AI$110=0,INDEX($F92:$N92,0,AI$108),(INDEX($F92:$N92,0,AI$110+1)-INDEX($F92:$N92,0,AI$110))/(INDEX($F$4:$N$4,0,AI$110+1)-INDEX($F$4:$N$4,0,AI$110))+AH111)))</f>
        <v>58.167727548661567</v>
      </c>
      <c r="AJ111" s="186" cm="1">
        <f t="array" ref="AJ111">IF(AJ$110=-1,AK111,IF(AJ$110=99,AI111,IF(AJ$110=0,INDEX($F92:$N92,0,AJ$108),(INDEX($F92:$N92,0,AJ$110+1)-INDEX($F92:$N92,0,AJ$110))/(INDEX($F$4:$N$4,0,AJ$110+1)-INDEX($F$4:$N$4,0,AJ$110))+AI111)))</f>
        <v>59.320139145445218</v>
      </c>
      <c r="AK111" s="186" cm="1">
        <f t="array" ref="AK111">IF(AK$110=-1,AL111,IF(AK$110=99,AJ111,IF(AK$110=0,INDEX($F92:$N92,0,AK$108),(INDEX($F92:$N92,0,AK$110+1)-INDEX($F92:$N92,0,AK$110))/(INDEX($F$4:$N$4,0,AK$110+1)-INDEX($F$4:$N$4,0,AK$110))+AJ111)))</f>
        <v>60.472550742228869</v>
      </c>
      <c r="AL111" s="186" cm="1">
        <f t="array" ref="AL111">IF(AL$110=-1,AM111,IF(AL$110=99,AK111,IF(AL$110=0,INDEX($F92:$N92,0,AL$108),(INDEX($F92:$N92,0,AL$110+1)-INDEX($F92:$N92,0,AL$110))/(INDEX($F$4:$N$4,0,AL$110+1)-INDEX($F$4:$N$4,0,AL$110))+AK111)))</f>
        <v>61.624962339012519</v>
      </c>
      <c r="AM111" s="186" cm="1">
        <f t="array" ref="AM111">IF(AM$110=-1,AN111,IF(AM$110=99,AL111,IF(AM$110=0,INDEX($F92:$N92,0,AM$108),(INDEX($F92:$N92,0,AM$110+1)-INDEX($F92:$N92,0,AM$110))/(INDEX($F$4:$N$4,0,AM$110+1)-INDEX($F$4:$N$4,0,AM$110))+AL111)))</f>
        <v>62.77737393579617</v>
      </c>
      <c r="AN111" s="186" cm="1">
        <f t="array" ref="AN111">IF(AN$110=-1,AO111,IF(AN$110=99,AM111,IF(AN$110=0,INDEX($F92:$N92,0,AN$108),(INDEX($F92:$N92,0,AN$110+1)-INDEX($F92:$N92,0,AN$110))/(INDEX($F$4:$N$4,0,AN$110+1)-INDEX($F$4:$N$4,0,AN$110))+AM111)))</f>
        <v>63.929785532579821</v>
      </c>
      <c r="AO111" s="186" cm="1">
        <f t="array" ref="AO111">IF(AO$110=-1,AP111,IF(AO$110=99,AN111,IF(AO$110=0,INDEX($F92:$N92,0,AO$108),(INDEX($F92:$N92,0,AO$110+1)-INDEX($F92:$N92,0,AO$110))/(INDEX($F$4:$N$4,0,AO$110+1)-INDEX($F$4:$N$4,0,AO$110))+AN111)))</f>
        <v>65.082197129363479</v>
      </c>
      <c r="AP111" s="186" cm="1">
        <f t="array" ref="AP111">IF(AP$110=-1,AQ111,IF(AP$110=99,AO111,IF(AP$110=0,INDEX($F92:$N92,0,AP$108),(INDEX($F92:$N92,0,AP$110+1)-INDEX($F92:$N92,0,AP$110))/(INDEX($F$4:$N$4,0,AP$110+1)-INDEX($F$4:$N$4,0,AP$110))+AO111)))</f>
        <v>66.608310033491662</v>
      </c>
      <c r="AQ111" s="186" cm="1">
        <f t="array" ref="AQ111">IF(AQ$110=-1,AR111,IF(AQ$110=99,AP111,IF(AQ$110=0,INDEX($F92:$N92,0,AQ$108),(INDEX($F92:$N92,0,AQ$110+1)-INDEX($F92:$N92,0,AQ$110))/(INDEX($F$4:$N$4,0,AQ$110+1)-INDEX($F$4:$N$4,0,AQ$110))+AP111)))</f>
        <v>68.134422937619846</v>
      </c>
      <c r="AR111" s="186" cm="1">
        <f t="array" ref="AR111">IF(AR$110=-1,AS111,IF(AR$110=99,AQ111,IF(AR$110=0,INDEX($F92:$N92,0,AR$108),(INDEX($F92:$N92,0,AR$110+1)-INDEX($F92:$N92,0,AR$110))/(INDEX($F$4:$N$4,0,AR$110+1)-INDEX($F$4:$N$4,0,AR$110))+AQ111)))</f>
        <v>69.660535841748029</v>
      </c>
      <c r="AS111" s="186" cm="1">
        <f t="array" ref="AS111">IF(AS$110=-1,AT111,IF(AS$110=99,AR111,IF(AS$110=0,INDEX($F92:$N92,0,AS$108),(INDEX($F92:$N92,0,AS$110+1)-INDEX($F92:$N92,0,AS$110))/(INDEX($F$4:$N$4,0,AS$110+1)-INDEX($F$4:$N$4,0,AS$110))+AR111)))</f>
        <v>71.186648745876212</v>
      </c>
      <c r="AT111" s="186" cm="1">
        <f t="array" ref="AT111">IF(AT$110=-1,AU111,IF(AT$110=99,AS111,IF(AT$110=0,INDEX($F92:$N92,0,AT$108),(INDEX($F92:$N92,0,AT$110+1)-INDEX($F92:$N92,0,AT$110))/(INDEX($F$4:$N$4,0,AT$110+1)-INDEX($F$4:$N$4,0,AT$110))+AS111)))</f>
        <v>72.712761650004396</v>
      </c>
      <c r="AU111" s="186" cm="1">
        <f t="array" ref="AU111">IF(AU$110=-1,AV111,IF(AU$110=99,AT111,IF(AU$110=0,INDEX($F92:$N92,0,AU$108),(INDEX($F92:$N92,0,AU$110+1)-INDEX($F92:$N92,0,AU$110))/(INDEX($F$4:$N$4,0,AU$110+1)-INDEX($F$4:$N$4,0,AU$110))+AT111)))</f>
        <v>74.238874554132579</v>
      </c>
      <c r="AV111" s="186" cm="1">
        <f t="array" ref="AV111">IF(AV$110=-1,AW111,IF(AV$110=99,AU111,IF(AV$110=0,INDEX($F92:$N92,0,AV$108),(INDEX($F92:$N92,0,AV$110+1)-INDEX($F92:$N92,0,AV$110))/(INDEX($F$4:$N$4,0,AV$110+1)-INDEX($F$4:$N$4,0,AV$110))+AU111)))</f>
        <v>75.764987458260762</v>
      </c>
      <c r="AW111" s="186" cm="1">
        <f t="array" ref="AW111">IF(AW$110=-1,AX111,IF(AW$110=99,AV111,IF(AW$110=0,INDEX($F92:$N92,0,AW$108),(INDEX($F92:$N92,0,AW$110+1)-INDEX($F92:$N92,0,AW$110))/(INDEX($F$4:$N$4,0,AW$110+1)-INDEX($F$4:$N$4,0,AW$110))+AV111)))</f>
        <v>77.291100362388946</v>
      </c>
      <c r="AX111" s="186" cm="1">
        <f t="array" ref="AX111">IF(AX$110=-1,AY111,IF(AX$110=99,AW111,IF(AX$110=0,INDEX($F92:$N92,0,AX$108),(INDEX($F92:$N92,0,AX$110+1)-INDEX($F92:$N92,0,AX$110))/(INDEX($F$4:$N$4,0,AX$110+1)-INDEX($F$4:$N$4,0,AX$110))+AW111)))</f>
        <v>78.817213266517129</v>
      </c>
      <c r="AY111" s="186" cm="1">
        <f t="array" ref="AY111">IF(AY$110=-1,AZ111,IF(AY$110=99,AX111,IF(AY$110=0,INDEX($F92:$N92,0,AY$108),(INDEX($F92:$N92,0,AY$110+1)-INDEX($F92:$N92,0,AY$110))/(INDEX($F$4:$N$4,0,AY$110+1)-INDEX($F$4:$N$4,0,AY$110))+AX111)))</f>
        <v>80.343326170645369</v>
      </c>
      <c r="AZ111" s="186" cm="1">
        <f t="array" ref="AZ111">IF(AZ$110=-1,BA111,IF(AZ$110=99,AY111,IF(AZ$110=0,INDEX($F92:$N92,0,AZ$108),(INDEX($F92:$N92,0,AZ$110+1)-INDEX($F92:$N92,0,AZ$110))/(INDEX($F$4:$N$4,0,AZ$110+1)-INDEX($F$4:$N$4,0,AZ$110))+AY111)))</f>
        <v>80.343326170645369</v>
      </c>
      <c r="BA111" s="186" cm="1">
        <f t="array" ref="BA111">IF(BA$110=-1,BB111,IF(BA$110=99,AZ111,IF(BA$110=0,INDEX($F92:$N92,0,BA$108),(INDEX($F92:$N92,0,BA$110+1)-INDEX($F92:$N92,0,BA$110))/(INDEX($F$4:$N$4,0,BA$110+1)-INDEX($F$4:$N$4,0,BA$110))+AZ111)))</f>
        <v>80.343326170645369</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3.5419892634131425</v>
      </c>
      <c r="W112" s="186" cm="1">
        <f t="array" ref="W112">IF(W$110=-1,X112,IF(W$110=99,V112,IF(W$110=0,INDEX($F93:$N93,0,W$108),(INDEX($F93:$N93,0,W$110+1)-INDEX($F93:$N93,0,W$110))/(INDEX($F$4:$N$4,0,W$110+1)-INDEX($F$4:$N$4,0,W$110))+V112)))</f>
        <v>3.6168916394516688</v>
      </c>
      <c r="X112" s="186" cm="1">
        <f t="array" ref="X112">IF(X$110=-1,Y112,IF(X$110=99,W112,IF(X$110=0,INDEX($F93:$N93,0,X$108),(INDEX($F93:$N93,0,X$110+1)-INDEX($F93:$N93,0,X$110))/(INDEX($F$4:$N$4,0,X$110+1)-INDEX($F$4:$N$4,0,X$110))+W112)))</f>
        <v>3.6917940154901951</v>
      </c>
      <c r="Y112" s="186" cm="1">
        <f t="array" ref="Y112">IF(Y$110=-1,Z112,IF(Y$110=99,X112,IF(Y$110=0,INDEX($F93:$N93,0,Y$108),(INDEX($F93:$N93,0,Y$110+1)-INDEX($F93:$N93,0,Y$110))/(INDEX($F$4:$N$4,0,Y$110+1)-INDEX($F$4:$N$4,0,Y$110))+X112)))</f>
        <v>3.7666963915287215</v>
      </c>
      <c r="Z112" s="186" cm="1">
        <f t="array" ref="Z112">IF(Z$110=-1,AA112,IF(Z$110=99,Y112,IF(Z$110=0,INDEX($F93:$N93,0,Z$108),(INDEX($F93:$N93,0,Z$110+1)-INDEX($F93:$N93,0,Z$110))/(INDEX($F$4:$N$4,0,Z$110+1)-INDEX($F$4:$N$4,0,Z$110))+Y112)))</f>
        <v>3.8415987675672478</v>
      </c>
      <c r="AA112" s="186" cm="1">
        <f t="array" ref="AA112">IF(AA$110=-1,AB112,IF(AA$110=99,Z112,IF(AA$110=0,INDEX($F93:$N93,0,AA$108),(INDEX($F93:$N93,0,AA$110+1)-INDEX($F93:$N93,0,AA$110))/(INDEX($F$4:$N$4,0,AA$110+1)-INDEX($F$4:$N$4,0,AA$110))+Z112)))</f>
        <v>3.9165011436057742</v>
      </c>
      <c r="AB112" s="186" cm="1">
        <f t="array" ref="AB112">IF(AB$110=-1,AC112,IF(AB$110=99,AA112,IF(AB$110=0,INDEX($F93:$N93,0,AB$108),(INDEX($F93:$N93,0,AB$110+1)-INDEX($F93:$N93,0,AB$110))/(INDEX($F$4:$N$4,0,AB$110+1)-INDEX($F$4:$N$4,0,AB$110))+AA112)))</f>
        <v>3.9914035196443005</v>
      </c>
      <c r="AC112" s="186" cm="1">
        <f t="array" ref="AC112">IF(AC$110=-1,AD112,IF(AC$110=99,AB112,IF(AC$110=0,INDEX($F93:$N93,0,AC$108),(INDEX($F93:$N93,0,AC$110+1)-INDEX($F93:$N93,0,AC$110))/(INDEX($F$4:$N$4,0,AC$110+1)-INDEX($F$4:$N$4,0,AC$110))+AB112)))</f>
        <v>4.0663058956828264</v>
      </c>
      <c r="AD112" s="186" cm="1">
        <f t="array" ref="AD112">IF(AD$110=-1,AE112,IF(AD$110=99,AC112,IF(AD$110=0,INDEX($F93:$N93,0,AD$108),(INDEX($F93:$N93,0,AD$110+1)-INDEX($F93:$N93,0,AD$110))/(INDEX($F$4:$N$4,0,AD$110+1)-INDEX($F$4:$N$4,0,AD$110))+AC112)))</f>
        <v>4.1412082717213528</v>
      </c>
      <c r="AE112" s="186" cm="1">
        <f t="array" ref="AE112">IF(AE$110=-1,AF112,IF(AE$110=99,AD112,IF(AE$110=0,INDEX($F93:$N93,0,AE$108),(INDEX($F93:$N93,0,AE$110+1)-INDEX($F93:$N93,0,AE$110))/(INDEX($F$4:$N$4,0,AE$110+1)-INDEX($F$4:$N$4,0,AE$110))+AD112)))</f>
        <v>4.2161106477598791</v>
      </c>
      <c r="AF112" s="186" cm="1">
        <f t="array" ref="AF112">IF(AF$110=-1,AG112,IF(AF$110=99,AE112,IF(AF$110=0,INDEX($F93:$N93,0,AF$108),(INDEX($F93:$N93,0,AF$110+1)-INDEX($F93:$N93,0,AF$110))/(INDEX($F$4:$N$4,0,AF$110+1)-INDEX($F$4:$N$4,0,AF$110))+AE112)))</f>
        <v>4.3068288866965592</v>
      </c>
      <c r="AG112" s="186" cm="1">
        <f t="array" ref="AG112">IF(AG$110=-1,AH112,IF(AG$110=99,AF112,IF(AG$110=0,INDEX($F93:$N93,0,AG$108),(INDEX($F93:$N93,0,AG$110+1)-INDEX($F93:$N93,0,AG$110))/(INDEX($F$4:$N$4,0,AG$110+1)-INDEX($F$4:$N$4,0,AG$110))+AF112)))</f>
        <v>4.3975471256332392</v>
      </c>
      <c r="AH112" s="186" cm="1">
        <f t="array" ref="AH112">IF(AH$110=-1,AI112,IF(AH$110=99,AG112,IF(AH$110=0,INDEX($F93:$N93,0,AH$108),(INDEX($F93:$N93,0,AH$110+1)-INDEX($F93:$N93,0,AH$110))/(INDEX($F$4:$N$4,0,AH$110+1)-INDEX($F$4:$N$4,0,AH$110))+AG112)))</f>
        <v>4.4882653645699193</v>
      </c>
      <c r="AI112" s="186" cm="1">
        <f t="array" ref="AI112">IF(AI$110=-1,AJ112,IF(AI$110=99,AH112,IF(AI$110=0,INDEX($F93:$N93,0,AI$108),(INDEX($F93:$N93,0,AI$110+1)-INDEX($F93:$N93,0,AI$110))/(INDEX($F$4:$N$4,0,AI$110+1)-INDEX($F$4:$N$4,0,AI$110))+AH112)))</f>
        <v>4.5789836035065994</v>
      </c>
      <c r="AJ112" s="186" cm="1">
        <f t="array" ref="AJ112">IF(AJ$110=-1,AK112,IF(AJ$110=99,AI112,IF(AJ$110=0,INDEX($F93:$N93,0,AJ$108),(INDEX($F93:$N93,0,AJ$110+1)-INDEX($F93:$N93,0,AJ$110))/(INDEX($F$4:$N$4,0,AJ$110+1)-INDEX($F$4:$N$4,0,AJ$110))+AI112)))</f>
        <v>4.6697018424432795</v>
      </c>
      <c r="AK112" s="186" cm="1">
        <f t="array" ref="AK112">IF(AK$110=-1,AL112,IF(AK$110=99,AJ112,IF(AK$110=0,INDEX($F93:$N93,0,AK$108),(INDEX($F93:$N93,0,AK$110+1)-INDEX($F93:$N93,0,AK$110))/(INDEX($F$4:$N$4,0,AK$110+1)-INDEX($F$4:$N$4,0,AK$110))+AJ112)))</f>
        <v>4.7604200813799595</v>
      </c>
      <c r="AL112" s="186" cm="1">
        <f t="array" ref="AL112">IF(AL$110=-1,AM112,IF(AL$110=99,AK112,IF(AL$110=0,INDEX($F93:$N93,0,AL$108),(INDEX($F93:$N93,0,AL$110+1)-INDEX($F93:$N93,0,AL$110))/(INDEX($F$4:$N$4,0,AL$110+1)-INDEX($F$4:$N$4,0,AL$110))+AK112)))</f>
        <v>4.8511383203166396</v>
      </c>
      <c r="AM112" s="186" cm="1">
        <f t="array" ref="AM112">IF(AM$110=-1,AN112,IF(AM$110=99,AL112,IF(AM$110=0,INDEX($F93:$N93,0,AM$108),(INDEX($F93:$N93,0,AM$110+1)-INDEX($F93:$N93,0,AM$110))/(INDEX($F$4:$N$4,0,AM$110+1)-INDEX($F$4:$N$4,0,AM$110))+AL112)))</f>
        <v>4.9418565592533197</v>
      </c>
      <c r="AN112" s="186" cm="1">
        <f t="array" ref="AN112">IF(AN$110=-1,AO112,IF(AN$110=99,AM112,IF(AN$110=0,INDEX($F93:$N93,0,AN$108),(INDEX($F93:$N93,0,AN$110+1)-INDEX($F93:$N93,0,AN$110))/(INDEX($F$4:$N$4,0,AN$110+1)-INDEX($F$4:$N$4,0,AN$110))+AM112)))</f>
        <v>5.0325747981899998</v>
      </c>
      <c r="AO112" s="186" cm="1">
        <f t="array" ref="AO112">IF(AO$110=-1,AP112,IF(AO$110=99,AN112,IF(AO$110=0,INDEX($F93:$N93,0,AO$108),(INDEX($F93:$N93,0,AO$110+1)-INDEX($F93:$N93,0,AO$110))/(INDEX($F$4:$N$4,0,AO$110+1)-INDEX($F$4:$N$4,0,AO$110))+AN112)))</f>
        <v>5.1232930371266825</v>
      </c>
      <c r="AP112" s="186" cm="1">
        <f t="array" ref="AP112">IF(AP$110=-1,AQ112,IF(AP$110=99,AO112,IF(AP$110=0,INDEX($F93:$N93,0,AP$108),(INDEX($F93:$N93,0,AP$110+1)-INDEX($F93:$N93,0,AP$110))/(INDEX($F$4:$N$4,0,AP$110+1)-INDEX($F$4:$N$4,0,AP$110))+AO112)))</f>
        <v>5.2434291720523039</v>
      </c>
      <c r="AQ112" s="186" cm="1">
        <f t="array" ref="AQ112">IF(AQ$110=-1,AR112,IF(AQ$110=99,AP112,IF(AQ$110=0,INDEX($F93:$N93,0,AQ$108),(INDEX($F93:$N93,0,AQ$110+1)-INDEX($F93:$N93,0,AQ$110))/(INDEX($F$4:$N$4,0,AQ$110+1)-INDEX($F$4:$N$4,0,AQ$110))+AP112)))</f>
        <v>5.3635653069779252</v>
      </c>
      <c r="AR112" s="186" cm="1">
        <f t="array" ref="AR112">IF(AR$110=-1,AS112,IF(AR$110=99,AQ112,IF(AR$110=0,INDEX($F93:$N93,0,AR$108),(INDEX($F93:$N93,0,AR$110+1)-INDEX($F93:$N93,0,AR$110))/(INDEX($F$4:$N$4,0,AR$110+1)-INDEX($F$4:$N$4,0,AR$110))+AQ112)))</f>
        <v>5.4837014419035466</v>
      </c>
      <c r="AS112" s="186" cm="1">
        <f t="array" ref="AS112">IF(AS$110=-1,AT112,IF(AS$110=99,AR112,IF(AS$110=0,INDEX($F93:$N93,0,AS$108),(INDEX($F93:$N93,0,AS$110+1)-INDEX($F93:$N93,0,AS$110))/(INDEX($F$4:$N$4,0,AS$110+1)-INDEX($F$4:$N$4,0,AS$110))+AR112)))</f>
        <v>5.6038375768291679</v>
      </c>
      <c r="AT112" s="186" cm="1">
        <f t="array" ref="AT112">IF(AT$110=-1,AU112,IF(AT$110=99,AS112,IF(AT$110=0,INDEX($F93:$N93,0,AT$108),(INDEX($F93:$N93,0,AT$110+1)-INDEX($F93:$N93,0,AT$110))/(INDEX($F$4:$N$4,0,AT$110+1)-INDEX($F$4:$N$4,0,AT$110))+AS112)))</f>
        <v>5.7239737117547893</v>
      </c>
      <c r="AU112" s="186" cm="1">
        <f t="array" ref="AU112">IF(AU$110=-1,AV112,IF(AU$110=99,AT112,IF(AU$110=0,INDEX($F93:$N93,0,AU$108),(INDEX($F93:$N93,0,AU$110+1)-INDEX($F93:$N93,0,AU$110))/(INDEX($F$4:$N$4,0,AU$110+1)-INDEX($F$4:$N$4,0,AU$110))+AT112)))</f>
        <v>5.8441098466804107</v>
      </c>
      <c r="AV112" s="186" cm="1">
        <f t="array" ref="AV112">IF(AV$110=-1,AW112,IF(AV$110=99,AU112,IF(AV$110=0,INDEX($F93:$N93,0,AV$108),(INDEX($F93:$N93,0,AV$110+1)-INDEX($F93:$N93,0,AV$110))/(INDEX($F$4:$N$4,0,AV$110+1)-INDEX($F$4:$N$4,0,AV$110))+AU112)))</f>
        <v>5.964245981606032</v>
      </c>
      <c r="AW112" s="186" cm="1">
        <f t="array" ref="AW112">IF(AW$110=-1,AX112,IF(AW$110=99,AV112,IF(AW$110=0,INDEX($F93:$N93,0,AW$108),(INDEX($F93:$N93,0,AW$110+1)-INDEX($F93:$N93,0,AW$110))/(INDEX($F$4:$N$4,0,AW$110+1)-INDEX($F$4:$N$4,0,AW$110))+AV112)))</f>
        <v>6.0843821165316534</v>
      </c>
      <c r="AX112" s="186" cm="1">
        <f t="array" ref="AX112">IF(AX$110=-1,AY112,IF(AX$110=99,AW112,IF(AX$110=0,INDEX($F93:$N93,0,AX$108),(INDEX($F93:$N93,0,AX$110+1)-INDEX($F93:$N93,0,AX$110))/(INDEX($F$4:$N$4,0,AX$110+1)-INDEX($F$4:$N$4,0,AX$110))+AW112)))</f>
        <v>6.2045182514572748</v>
      </c>
      <c r="AY112" s="186" cm="1">
        <f t="array" ref="AY112">IF(AY$110=-1,AZ112,IF(AY$110=99,AX112,IF(AY$110=0,INDEX($F93:$N93,0,AY$108),(INDEX($F93:$N93,0,AY$110+1)-INDEX($F93:$N93,0,AY$110))/(INDEX($F$4:$N$4,0,AY$110+1)-INDEX($F$4:$N$4,0,AY$110))+AX112)))</f>
        <v>6.3246543863829006</v>
      </c>
      <c r="AZ112" s="186" cm="1">
        <f t="array" ref="AZ112">IF(AZ$110=-1,BA112,IF(AZ$110=99,AY112,IF(AZ$110=0,INDEX($F93:$N93,0,AZ$108),(INDEX($F93:$N93,0,AZ$110+1)-INDEX($F93:$N93,0,AZ$110))/(INDEX($F$4:$N$4,0,AZ$110+1)-INDEX($F$4:$N$4,0,AZ$110))+AY112)))</f>
        <v>6.3246543863829006</v>
      </c>
      <c r="BA112" s="186" cm="1">
        <f t="array" ref="BA112">IF(BA$110=-1,BB112,IF(BA$110=99,AZ112,IF(BA$110=0,INDEX($F93:$N93,0,BA$108),(INDEX($F93:$N93,0,BA$110+1)-INDEX($F93:$N93,0,BA$110))/(INDEX($F$4:$N$4,0,BA$110+1)-INDEX($F$4:$N$4,0,BA$110))+AZ112)))</f>
        <v>6.3246543863829006</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0.97294381289789855</v>
      </c>
      <c r="W113" s="186" cm="1">
        <f t="array" ref="W113">IF(W$110=-1,X113,IF(W$110=99,V113,IF(W$110=0,INDEX($F94:$N94,0,W$108),(INDEX($F94:$N94,0,W$110+1)-INDEX($F94:$N94,0,W$110))/(INDEX($F$4:$N$4,0,W$110+1)-INDEX($F$4:$N$4,0,W$110))+V113)))</f>
        <v>0.99351863622974879</v>
      </c>
      <c r="X113" s="186" cm="1">
        <f t="array" ref="X113">IF(X$110=-1,Y113,IF(X$110=99,W113,IF(X$110=0,INDEX($F94:$N94,0,X$108),(INDEX($F94:$N94,0,X$110+1)-INDEX($F94:$N94,0,X$110))/(INDEX($F$4:$N$4,0,X$110+1)-INDEX($F$4:$N$4,0,X$110))+W113)))</f>
        <v>1.0140934595615991</v>
      </c>
      <c r="Y113" s="186" cm="1">
        <f t="array" ref="Y113">IF(Y$110=-1,Z113,IF(Y$110=99,X113,IF(Y$110=0,INDEX($F94:$N94,0,Y$108),(INDEX($F94:$N94,0,Y$110+1)-INDEX($F94:$N94,0,Y$110))/(INDEX($F$4:$N$4,0,Y$110+1)-INDEX($F$4:$N$4,0,Y$110))+X113)))</f>
        <v>1.0346682828934495</v>
      </c>
      <c r="Z113" s="186" cm="1">
        <f t="array" ref="Z113">IF(Z$110=-1,AA113,IF(Z$110=99,Y113,IF(Z$110=0,INDEX($F94:$N94,0,Z$108),(INDEX($F94:$N94,0,Z$110+1)-INDEX($F94:$N94,0,Z$110))/(INDEX($F$4:$N$4,0,Z$110+1)-INDEX($F$4:$N$4,0,Z$110))+Y113)))</f>
        <v>1.0552431062252998</v>
      </c>
      <c r="AA113" s="186" cm="1">
        <f t="array" ref="AA113">IF(AA$110=-1,AB113,IF(AA$110=99,Z113,IF(AA$110=0,INDEX($F94:$N94,0,AA$108),(INDEX($F94:$N94,0,AA$110+1)-INDEX($F94:$N94,0,AA$110))/(INDEX($F$4:$N$4,0,AA$110+1)-INDEX($F$4:$N$4,0,AA$110))+Z113)))</f>
        <v>1.0758179295571502</v>
      </c>
      <c r="AB113" s="186" cm="1">
        <f t="array" ref="AB113">IF(AB$110=-1,AC113,IF(AB$110=99,AA113,IF(AB$110=0,INDEX($F94:$N94,0,AB$108),(INDEX($F94:$N94,0,AB$110+1)-INDEX($F94:$N94,0,AB$110))/(INDEX($F$4:$N$4,0,AB$110+1)-INDEX($F$4:$N$4,0,AB$110))+AA113)))</f>
        <v>1.0963927528890005</v>
      </c>
      <c r="AC113" s="186" cm="1">
        <f t="array" ref="AC113">IF(AC$110=-1,AD113,IF(AC$110=99,AB113,IF(AC$110=0,INDEX($F94:$N94,0,AC$108),(INDEX($F94:$N94,0,AC$110+1)-INDEX($F94:$N94,0,AC$110))/(INDEX($F$4:$N$4,0,AC$110+1)-INDEX($F$4:$N$4,0,AC$110))+AB113)))</f>
        <v>1.1169675762208509</v>
      </c>
      <c r="AD113" s="186" cm="1">
        <f t="array" ref="AD113">IF(AD$110=-1,AE113,IF(AD$110=99,AC113,IF(AD$110=0,INDEX($F94:$N94,0,AD$108),(INDEX($F94:$N94,0,AD$110+1)-INDEX($F94:$N94,0,AD$110))/(INDEX($F$4:$N$4,0,AD$110+1)-INDEX($F$4:$N$4,0,AD$110))+AC113)))</f>
        <v>1.1375423995527012</v>
      </c>
      <c r="AE113" s="186" cm="1">
        <f t="array" ref="AE113">IF(AE$110=-1,AF113,IF(AE$110=99,AD113,IF(AE$110=0,INDEX($F94:$N94,0,AE$108),(INDEX($F94:$N94,0,AE$110+1)-INDEX($F94:$N94,0,AE$110))/(INDEX($F$4:$N$4,0,AE$110+1)-INDEX($F$4:$N$4,0,AE$110))+AD113)))</f>
        <v>1.1581172228845511</v>
      </c>
      <c r="AF113" s="186" cm="1">
        <f t="array" ref="AF113">IF(AF$110=-1,AG113,IF(AF$110=99,AE113,IF(AF$110=0,INDEX($F94:$N94,0,AF$108),(INDEX($F94:$N94,0,AF$110+1)-INDEX($F94:$N94,0,AF$110))/(INDEX($F$4:$N$4,0,AF$110+1)-INDEX($F$4:$N$4,0,AF$110))+AE113)))</f>
        <v>1.1830364822968125</v>
      </c>
      <c r="AG113" s="186" cm="1">
        <f t="array" ref="AG113">IF(AG$110=-1,AH113,IF(AG$110=99,AF113,IF(AG$110=0,INDEX($F94:$N94,0,AG$108),(INDEX($F94:$N94,0,AG$110+1)-INDEX($F94:$N94,0,AG$110))/(INDEX($F$4:$N$4,0,AG$110+1)-INDEX($F$4:$N$4,0,AG$110))+AF113)))</f>
        <v>1.2079557417090738</v>
      </c>
      <c r="AH113" s="186" cm="1">
        <f t="array" ref="AH113">IF(AH$110=-1,AI113,IF(AH$110=99,AG113,IF(AH$110=0,INDEX($F94:$N94,0,AH$108),(INDEX($F94:$N94,0,AH$110+1)-INDEX($F94:$N94,0,AH$110))/(INDEX($F$4:$N$4,0,AH$110+1)-INDEX($F$4:$N$4,0,AH$110))+AG113)))</f>
        <v>1.2328750011213352</v>
      </c>
      <c r="AI113" s="186" cm="1">
        <f t="array" ref="AI113">IF(AI$110=-1,AJ113,IF(AI$110=99,AH113,IF(AI$110=0,INDEX($F94:$N94,0,AI$108),(INDEX($F94:$N94,0,AI$110+1)-INDEX($F94:$N94,0,AI$110))/(INDEX($F$4:$N$4,0,AI$110+1)-INDEX($F$4:$N$4,0,AI$110))+AH113)))</f>
        <v>1.2577942605335966</v>
      </c>
      <c r="AJ113" s="186" cm="1">
        <f t="array" ref="AJ113">IF(AJ$110=-1,AK113,IF(AJ$110=99,AI113,IF(AJ$110=0,INDEX($F94:$N94,0,AJ$108),(INDEX($F94:$N94,0,AJ$110+1)-INDEX($F94:$N94,0,AJ$110))/(INDEX($F$4:$N$4,0,AJ$110+1)-INDEX($F$4:$N$4,0,AJ$110))+AI113)))</f>
        <v>1.2827135199458579</v>
      </c>
      <c r="AK113" s="186" cm="1">
        <f t="array" ref="AK113">IF(AK$110=-1,AL113,IF(AK$110=99,AJ113,IF(AK$110=0,INDEX($F94:$N94,0,AK$108),(INDEX($F94:$N94,0,AK$110+1)-INDEX($F94:$N94,0,AK$110))/(INDEX($F$4:$N$4,0,AK$110+1)-INDEX($F$4:$N$4,0,AK$110))+AJ113)))</f>
        <v>1.3076327793581193</v>
      </c>
      <c r="AL113" s="186" cm="1">
        <f t="array" ref="AL113">IF(AL$110=-1,AM113,IF(AL$110=99,AK113,IF(AL$110=0,INDEX($F94:$N94,0,AL$108),(INDEX($F94:$N94,0,AL$110+1)-INDEX($F94:$N94,0,AL$110))/(INDEX($F$4:$N$4,0,AL$110+1)-INDEX($F$4:$N$4,0,AL$110))+AK113)))</f>
        <v>1.3325520387703806</v>
      </c>
      <c r="AM113" s="186" cm="1">
        <f t="array" ref="AM113">IF(AM$110=-1,AN113,IF(AM$110=99,AL113,IF(AM$110=0,INDEX($F94:$N94,0,AM$108),(INDEX($F94:$N94,0,AM$110+1)-INDEX($F94:$N94,0,AM$110))/(INDEX($F$4:$N$4,0,AM$110+1)-INDEX($F$4:$N$4,0,AM$110))+AL113)))</f>
        <v>1.357471298182642</v>
      </c>
      <c r="AN113" s="186" cm="1">
        <f t="array" ref="AN113">IF(AN$110=-1,AO113,IF(AN$110=99,AM113,IF(AN$110=0,INDEX($F94:$N94,0,AN$108),(INDEX($F94:$N94,0,AN$110+1)-INDEX($F94:$N94,0,AN$110))/(INDEX($F$4:$N$4,0,AN$110+1)-INDEX($F$4:$N$4,0,AN$110))+AM113)))</f>
        <v>1.3823905575949034</v>
      </c>
      <c r="AO113" s="186" cm="1">
        <f t="array" ref="AO113">IF(AO$110=-1,AP113,IF(AO$110=99,AN113,IF(AO$110=0,INDEX($F94:$N94,0,AO$108),(INDEX($F94:$N94,0,AO$110+1)-INDEX($F94:$N94,0,AO$110))/(INDEX($F$4:$N$4,0,AO$110+1)-INDEX($F$4:$N$4,0,AO$110))+AN113)))</f>
        <v>1.4073098170071641</v>
      </c>
      <c r="AP113" s="186" cm="1">
        <f t="array" ref="AP113">IF(AP$110=-1,AQ113,IF(AP$110=99,AO113,IF(AP$110=0,INDEX($F94:$N94,0,AP$108),(INDEX($F94:$N94,0,AP$110+1)-INDEX($F94:$N94,0,AP$110))/(INDEX($F$4:$N$4,0,AP$110+1)-INDEX($F$4:$N$4,0,AP$110))+AO113)))</f>
        <v>1.4403098349317573</v>
      </c>
      <c r="AQ113" s="186" cm="1">
        <f t="array" ref="AQ113">IF(AQ$110=-1,AR113,IF(AQ$110=99,AP113,IF(AQ$110=0,INDEX($F94:$N94,0,AQ$108),(INDEX($F94:$N94,0,AQ$110+1)-INDEX($F94:$N94,0,AQ$110))/(INDEX($F$4:$N$4,0,AQ$110+1)-INDEX($F$4:$N$4,0,AQ$110))+AP113)))</f>
        <v>1.4733098528563506</v>
      </c>
      <c r="AR113" s="186" cm="1">
        <f t="array" ref="AR113">IF(AR$110=-1,AS113,IF(AR$110=99,AQ113,IF(AR$110=0,INDEX($F94:$N94,0,AR$108),(INDEX($F94:$N94,0,AR$110+1)-INDEX($F94:$N94,0,AR$110))/(INDEX($F$4:$N$4,0,AR$110+1)-INDEX($F$4:$N$4,0,AR$110))+AQ113)))</f>
        <v>1.5063098707809439</v>
      </c>
      <c r="AS113" s="186" cm="1">
        <f t="array" ref="AS113">IF(AS$110=-1,AT113,IF(AS$110=99,AR113,IF(AS$110=0,INDEX($F94:$N94,0,AS$108),(INDEX($F94:$N94,0,AS$110+1)-INDEX($F94:$N94,0,AS$110))/(INDEX($F$4:$N$4,0,AS$110+1)-INDEX($F$4:$N$4,0,AS$110))+AR113)))</f>
        <v>1.5393098887055372</v>
      </c>
      <c r="AT113" s="186" cm="1">
        <f t="array" ref="AT113">IF(AT$110=-1,AU113,IF(AT$110=99,AS113,IF(AT$110=0,INDEX($F94:$N94,0,AT$108),(INDEX($F94:$N94,0,AT$110+1)-INDEX($F94:$N94,0,AT$110))/(INDEX($F$4:$N$4,0,AT$110+1)-INDEX($F$4:$N$4,0,AT$110))+AS113)))</f>
        <v>1.5723099066301305</v>
      </c>
      <c r="AU113" s="186" cm="1">
        <f t="array" ref="AU113">IF(AU$110=-1,AV113,IF(AU$110=99,AT113,IF(AU$110=0,INDEX($F94:$N94,0,AU$108),(INDEX($F94:$N94,0,AU$110+1)-INDEX($F94:$N94,0,AU$110))/(INDEX($F$4:$N$4,0,AU$110+1)-INDEX($F$4:$N$4,0,AU$110))+AT113)))</f>
        <v>1.6053099245547238</v>
      </c>
      <c r="AV113" s="186" cm="1">
        <f t="array" ref="AV113">IF(AV$110=-1,AW113,IF(AV$110=99,AU113,IF(AV$110=0,INDEX($F94:$N94,0,AV$108),(INDEX($F94:$N94,0,AV$110+1)-INDEX($F94:$N94,0,AV$110))/(INDEX($F$4:$N$4,0,AV$110+1)-INDEX($F$4:$N$4,0,AV$110))+AU113)))</f>
        <v>1.638309942479317</v>
      </c>
      <c r="AW113" s="186" cm="1">
        <f t="array" ref="AW113">IF(AW$110=-1,AX113,IF(AW$110=99,AV113,IF(AW$110=0,INDEX($F94:$N94,0,AW$108),(INDEX($F94:$N94,0,AW$110+1)-INDEX($F94:$N94,0,AW$110))/(INDEX($F$4:$N$4,0,AW$110+1)-INDEX($F$4:$N$4,0,AW$110))+AV113)))</f>
        <v>1.6713099604039103</v>
      </c>
      <c r="AX113" s="186" cm="1">
        <f t="array" ref="AX113">IF(AX$110=-1,AY113,IF(AX$110=99,AW113,IF(AX$110=0,INDEX($F94:$N94,0,AX$108),(INDEX($F94:$N94,0,AX$110+1)-INDEX($F94:$N94,0,AX$110))/(INDEX($F$4:$N$4,0,AX$110+1)-INDEX($F$4:$N$4,0,AX$110))+AW113)))</f>
        <v>1.7043099783285036</v>
      </c>
      <c r="AY113" s="186" cm="1">
        <f t="array" ref="AY113">IF(AY$110=-1,AZ113,IF(AY$110=99,AX113,IF(AY$110=0,INDEX($F94:$N94,0,AY$108),(INDEX($F94:$N94,0,AY$110+1)-INDEX($F94:$N94,0,AY$110))/(INDEX($F$4:$N$4,0,AY$110+1)-INDEX($F$4:$N$4,0,AY$110))+AX113)))</f>
        <v>1.7373099962530976</v>
      </c>
      <c r="AZ113" s="186" cm="1">
        <f t="array" ref="AZ113">IF(AZ$110=-1,BA113,IF(AZ$110=99,AY113,IF(AZ$110=0,INDEX($F94:$N94,0,AZ$108),(INDEX($F94:$N94,0,AZ$110+1)-INDEX($F94:$N94,0,AZ$110))/(INDEX($F$4:$N$4,0,AZ$110+1)-INDEX($F$4:$N$4,0,AZ$110))+AY113)))</f>
        <v>1.7373099962530976</v>
      </c>
      <c r="BA113" s="186" cm="1">
        <f t="array" ref="BA113">IF(BA$110=-1,BB113,IF(BA$110=99,AZ113,IF(BA$110=0,INDEX($F94:$N94,0,BA$108),(INDEX($F94:$N94,0,BA$110+1)-INDEX($F94:$N94,0,BA$110))/(INDEX($F$4:$N$4,0,BA$110+1)-INDEX($F$4:$N$4,0,BA$110))+AZ113)))</f>
        <v>1.7373099962530976</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3.2004236635204188</v>
      </c>
      <c r="W114" s="186" cm="1">
        <f t="array" ref="W114">IF(W$110=-1,X114,IF(W$110=99,V114,IF(W$110=0,INDEX($F95:$N95,0,W$108),(INDEX($F95:$N95,0,W$110+1)-INDEX($F95:$N95,0,W$110))/(INDEX($F$4:$N$4,0,W$110+1)-INDEX($F$4:$N$4,0,W$110))+V114)))</f>
        <v>3.2681029586565664</v>
      </c>
      <c r="X114" s="186" cm="1">
        <f t="array" ref="X114">IF(X$110=-1,Y114,IF(X$110=99,W114,IF(X$110=0,INDEX($F95:$N95,0,X$108),(INDEX($F95:$N95,0,X$110+1)-INDEX($F95:$N95,0,X$110))/(INDEX($F$4:$N$4,0,X$110+1)-INDEX($F$4:$N$4,0,X$110))+W114)))</f>
        <v>3.335782253792714</v>
      </c>
      <c r="Y114" s="186" cm="1">
        <f t="array" ref="Y114">IF(Y$110=-1,Z114,IF(Y$110=99,X114,IF(Y$110=0,INDEX($F95:$N95,0,Y$108),(INDEX($F95:$N95,0,Y$110+1)-INDEX($F95:$N95,0,Y$110))/(INDEX($F$4:$N$4,0,Y$110+1)-INDEX($F$4:$N$4,0,Y$110))+X114)))</f>
        <v>3.4034615489288615</v>
      </c>
      <c r="Z114" s="186" cm="1">
        <f t="array" ref="Z114">IF(Z$110=-1,AA114,IF(Z$110=99,Y114,IF(Z$110=0,INDEX($F95:$N95,0,Z$108),(INDEX($F95:$N95,0,Z$110+1)-INDEX($F95:$N95,0,Z$110))/(INDEX($F$4:$N$4,0,Z$110+1)-INDEX($F$4:$N$4,0,Z$110))+Y114)))</f>
        <v>3.4711408440650091</v>
      </c>
      <c r="AA114" s="186" cm="1">
        <f t="array" ref="AA114">IF(AA$110=-1,AB114,IF(AA$110=99,Z114,IF(AA$110=0,INDEX($F95:$N95,0,AA$108),(INDEX($F95:$N95,0,AA$110+1)-INDEX($F95:$N95,0,AA$110))/(INDEX($F$4:$N$4,0,AA$110+1)-INDEX($F$4:$N$4,0,AA$110))+Z114)))</f>
        <v>3.5388201392011567</v>
      </c>
      <c r="AB114" s="186" cm="1">
        <f t="array" ref="AB114">IF(AB$110=-1,AC114,IF(AB$110=99,AA114,IF(AB$110=0,INDEX($F95:$N95,0,AB$108),(INDEX($F95:$N95,0,AB$110+1)-INDEX($F95:$N95,0,AB$110))/(INDEX($F$4:$N$4,0,AB$110+1)-INDEX($F$4:$N$4,0,AB$110))+AA114)))</f>
        <v>3.6064994343373042</v>
      </c>
      <c r="AC114" s="186" cm="1">
        <f t="array" ref="AC114">IF(AC$110=-1,AD114,IF(AC$110=99,AB114,IF(AC$110=0,INDEX($F95:$N95,0,AC$108),(INDEX($F95:$N95,0,AC$110+1)-INDEX($F95:$N95,0,AC$110))/(INDEX($F$4:$N$4,0,AC$110+1)-INDEX($F$4:$N$4,0,AC$110))+AB114)))</f>
        <v>3.6741787294734518</v>
      </c>
      <c r="AD114" s="186" cm="1">
        <f t="array" ref="AD114">IF(AD$110=-1,AE114,IF(AD$110=99,AC114,IF(AD$110=0,INDEX($F95:$N95,0,AD$108),(INDEX($F95:$N95,0,AD$110+1)-INDEX($F95:$N95,0,AD$110))/(INDEX($F$4:$N$4,0,AD$110+1)-INDEX($F$4:$N$4,0,AD$110))+AC114)))</f>
        <v>3.7418580246095994</v>
      </c>
      <c r="AE114" s="186" cm="1">
        <f t="array" ref="AE114">IF(AE$110=-1,AF114,IF(AE$110=99,AD114,IF(AE$110=0,INDEX($F95:$N95,0,AE$108),(INDEX($F95:$N95,0,AE$110+1)-INDEX($F95:$N95,0,AE$110))/(INDEX($F$4:$N$4,0,AE$110+1)-INDEX($F$4:$N$4,0,AE$110))+AD114)))</f>
        <v>3.8095373197457469</v>
      </c>
      <c r="AF114" s="186" cm="1">
        <f t="array" ref="AF114">IF(AF$110=-1,AG114,IF(AF$110=99,AE114,IF(AF$110=0,INDEX($F95:$N95,0,AF$108),(INDEX($F95:$N95,0,AF$110+1)-INDEX($F95:$N95,0,AF$110))/(INDEX($F$4:$N$4,0,AF$110+1)-INDEX($F$4:$N$4,0,AF$110))+AE114)))</f>
        <v>3.8915073024345359</v>
      </c>
      <c r="AG114" s="186" cm="1">
        <f t="array" ref="AG114">IF(AG$110=-1,AH114,IF(AG$110=99,AF114,IF(AG$110=0,INDEX($F95:$N95,0,AG$108),(INDEX($F95:$N95,0,AG$110+1)-INDEX($F95:$N95,0,AG$110))/(INDEX($F$4:$N$4,0,AG$110+1)-INDEX($F$4:$N$4,0,AG$110))+AF114)))</f>
        <v>3.9734772851233249</v>
      </c>
      <c r="AH114" s="186" cm="1">
        <f t="array" ref="AH114">IF(AH$110=-1,AI114,IF(AH$110=99,AG114,IF(AH$110=0,INDEX($F95:$N95,0,AH$108),(INDEX($F95:$N95,0,AH$110+1)-INDEX($F95:$N95,0,AH$110))/(INDEX($F$4:$N$4,0,AH$110+1)-INDEX($F$4:$N$4,0,AH$110))+AG114)))</f>
        <v>4.0554472678121138</v>
      </c>
      <c r="AI114" s="186" cm="1">
        <f t="array" ref="AI114">IF(AI$110=-1,AJ114,IF(AI$110=99,AH114,IF(AI$110=0,INDEX($F95:$N95,0,AI$108),(INDEX($F95:$N95,0,AI$110+1)-INDEX($F95:$N95,0,AI$110))/(INDEX($F$4:$N$4,0,AI$110+1)-INDEX($F$4:$N$4,0,AI$110))+AH114)))</f>
        <v>4.1374172505009028</v>
      </c>
      <c r="AJ114" s="186" cm="1">
        <f t="array" ref="AJ114">IF(AJ$110=-1,AK114,IF(AJ$110=99,AI114,IF(AJ$110=0,INDEX($F95:$N95,0,AJ$108),(INDEX($F95:$N95,0,AJ$110+1)-INDEX($F95:$N95,0,AJ$110))/(INDEX($F$4:$N$4,0,AJ$110+1)-INDEX($F$4:$N$4,0,AJ$110))+AI114)))</f>
        <v>4.2193872331896918</v>
      </c>
      <c r="AK114" s="186" cm="1">
        <f t="array" ref="AK114">IF(AK$110=-1,AL114,IF(AK$110=99,AJ114,IF(AK$110=0,INDEX($F95:$N95,0,AK$108),(INDEX($F95:$N95,0,AK$110+1)-INDEX($F95:$N95,0,AK$110))/(INDEX($F$4:$N$4,0,AK$110+1)-INDEX($F$4:$N$4,0,AK$110))+AJ114)))</f>
        <v>4.3013572158784807</v>
      </c>
      <c r="AL114" s="186" cm="1">
        <f t="array" ref="AL114">IF(AL$110=-1,AM114,IF(AL$110=99,AK114,IF(AL$110=0,INDEX($F95:$N95,0,AL$108),(INDEX($F95:$N95,0,AL$110+1)-INDEX($F95:$N95,0,AL$110))/(INDEX($F$4:$N$4,0,AL$110+1)-INDEX($F$4:$N$4,0,AL$110))+AK114)))</f>
        <v>4.3833271985672697</v>
      </c>
      <c r="AM114" s="186" cm="1">
        <f t="array" ref="AM114">IF(AM$110=-1,AN114,IF(AM$110=99,AL114,IF(AM$110=0,INDEX($F95:$N95,0,AM$108),(INDEX($F95:$N95,0,AM$110+1)-INDEX($F95:$N95,0,AM$110))/(INDEX($F$4:$N$4,0,AM$110+1)-INDEX($F$4:$N$4,0,AM$110))+AL114)))</f>
        <v>4.4652971812560587</v>
      </c>
      <c r="AN114" s="186" cm="1">
        <f t="array" ref="AN114">IF(AN$110=-1,AO114,IF(AN$110=99,AM114,IF(AN$110=0,INDEX($F95:$N95,0,AN$108),(INDEX($F95:$N95,0,AN$110+1)-INDEX($F95:$N95,0,AN$110))/(INDEX($F$4:$N$4,0,AN$110+1)-INDEX($F$4:$N$4,0,AN$110))+AM114)))</f>
        <v>4.5472671639448476</v>
      </c>
      <c r="AO114" s="186" cm="1">
        <f t="array" ref="AO114">IF(AO$110=-1,AP114,IF(AO$110=99,AN114,IF(AO$110=0,INDEX($F95:$N95,0,AO$108),(INDEX($F95:$N95,0,AO$110+1)-INDEX($F95:$N95,0,AO$110))/(INDEX($F$4:$N$4,0,AO$110+1)-INDEX($F$4:$N$4,0,AO$110))+AN114)))</f>
        <v>4.6292371466336357</v>
      </c>
      <c r="AP114" s="186" cm="1">
        <f t="array" ref="AP114">IF(AP$110=-1,AQ114,IF(AP$110=99,AO114,IF(AP$110=0,INDEX($F95:$N95,0,AP$108),(INDEX($F95:$N95,0,AP$110+1)-INDEX($F95:$N95,0,AP$110))/(INDEX($F$4:$N$4,0,AP$110+1)-INDEX($F$4:$N$4,0,AP$110))+AO114)))</f>
        <v>4.7377881614634614</v>
      </c>
      <c r="AQ114" s="186" cm="1">
        <f t="array" ref="AQ114">IF(AQ$110=-1,AR114,IF(AQ$110=99,AP114,IF(AQ$110=0,INDEX($F95:$N95,0,AQ$108),(INDEX($F95:$N95,0,AQ$110+1)-INDEX($F95:$N95,0,AQ$110))/(INDEX($F$4:$N$4,0,AQ$110+1)-INDEX($F$4:$N$4,0,AQ$110))+AP114)))</f>
        <v>4.846339176293287</v>
      </c>
      <c r="AR114" s="186" cm="1">
        <f t="array" ref="AR114">IF(AR$110=-1,AS114,IF(AR$110=99,AQ114,IF(AR$110=0,INDEX($F95:$N95,0,AR$108),(INDEX($F95:$N95,0,AR$110+1)-INDEX($F95:$N95,0,AR$110))/(INDEX($F$4:$N$4,0,AR$110+1)-INDEX($F$4:$N$4,0,AR$110))+AQ114)))</f>
        <v>4.9548901911231127</v>
      </c>
      <c r="AS114" s="186" cm="1">
        <f t="array" ref="AS114">IF(AS$110=-1,AT114,IF(AS$110=99,AR114,IF(AS$110=0,INDEX($F95:$N95,0,AS$108),(INDEX($F95:$N95,0,AS$110+1)-INDEX($F95:$N95,0,AS$110))/(INDEX($F$4:$N$4,0,AS$110+1)-INDEX($F$4:$N$4,0,AS$110))+AR114)))</f>
        <v>5.0634412059529383</v>
      </c>
      <c r="AT114" s="186" cm="1">
        <f t="array" ref="AT114">IF(AT$110=-1,AU114,IF(AT$110=99,AS114,IF(AT$110=0,INDEX($F95:$N95,0,AT$108),(INDEX($F95:$N95,0,AT$110+1)-INDEX($F95:$N95,0,AT$110))/(INDEX($F$4:$N$4,0,AT$110+1)-INDEX($F$4:$N$4,0,AT$110))+AS114)))</f>
        <v>5.171992220782764</v>
      </c>
      <c r="AU114" s="186" cm="1">
        <f t="array" ref="AU114">IF(AU$110=-1,AV114,IF(AU$110=99,AT114,IF(AU$110=0,INDEX($F95:$N95,0,AU$108),(INDEX($F95:$N95,0,AU$110+1)-INDEX($F95:$N95,0,AU$110))/(INDEX($F$4:$N$4,0,AU$110+1)-INDEX($F$4:$N$4,0,AU$110))+AT114)))</f>
        <v>5.2805432356125896</v>
      </c>
      <c r="AV114" s="186" cm="1">
        <f t="array" ref="AV114">IF(AV$110=-1,AW114,IF(AV$110=99,AU114,IF(AV$110=0,INDEX($F95:$N95,0,AV$108),(INDEX($F95:$N95,0,AV$110+1)-INDEX($F95:$N95,0,AV$110))/(INDEX($F$4:$N$4,0,AV$110+1)-INDEX($F$4:$N$4,0,AV$110))+AU114)))</f>
        <v>5.3890942504424153</v>
      </c>
      <c r="AW114" s="186" cm="1">
        <f t="array" ref="AW114">IF(AW$110=-1,AX114,IF(AW$110=99,AV114,IF(AW$110=0,INDEX($F95:$N95,0,AW$108),(INDEX($F95:$N95,0,AW$110+1)-INDEX($F95:$N95,0,AW$110))/(INDEX($F$4:$N$4,0,AW$110+1)-INDEX($F$4:$N$4,0,AW$110))+AV114)))</f>
        <v>5.497645265272241</v>
      </c>
      <c r="AX114" s="186" cm="1">
        <f t="array" ref="AX114">IF(AX$110=-1,AY114,IF(AX$110=99,AW114,IF(AX$110=0,INDEX($F95:$N95,0,AX$108),(INDEX($F95:$N95,0,AX$110+1)-INDEX($F95:$N95,0,AX$110))/(INDEX($F$4:$N$4,0,AX$110+1)-INDEX($F$4:$N$4,0,AX$110))+AW114)))</f>
        <v>5.6061962801020666</v>
      </c>
      <c r="AY114" s="186" cm="1">
        <f t="array" ref="AY114">IF(AY$110=-1,AZ114,IF(AY$110=99,AX114,IF(AY$110=0,INDEX($F95:$N95,0,AY$108),(INDEX($F95:$N95,0,AY$110+1)-INDEX($F95:$N95,0,AY$110))/(INDEX($F$4:$N$4,0,AY$110+1)-INDEX($F$4:$N$4,0,AY$110))+AX114)))</f>
        <v>5.7147472949318887</v>
      </c>
      <c r="AZ114" s="186" cm="1">
        <f t="array" ref="AZ114">IF(AZ$110=-1,BA114,IF(AZ$110=99,AY114,IF(AZ$110=0,INDEX($F95:$N95,0,AZ$108),(INDEX($F95:$N95,0,AZ$110+1)-INDEX($F95:$N95,0,AZ$110))/(INDEX($F$4:$N$4,0,AZ$110+1)-INDEX($F$4:$N$4,0,AZ$110))+AY114)))</f>
        <v>5.7147472949318887</v>
      </c>
      <c r="BA114" s="186" cm="1">
        <f t="array" ref="BA114">IF(BA$110=-1,BB114,IF(BA$110=99,AZ114,IF(BA$110=0,INDEX($F95:$N95,0,BA$108),(INDEX($F95:$N95,0,BA$110+1)-INDEX($F95:$N95,0,BA$110))/(INDEX($F$4:$N$4,0,BA$110+1)-INDEX($F$4:$N$4,0,BA$110))+AZ114)))</f>
        <v>5.7147472949318887</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0.58046383282637526</v>
      </c>
      <c r="W115" s="186" cm="1">
        <f t="array" ref="W115">IF(W$110=-1,X115,IF(W$110=99,V115,IF(W$110=0,INDEX($F96:$N96,0,W$108),(INDEX($F96:$N96,0,W$110+1)-INDEX($F96:$N96,0,W$110))/(INDEX($F$4:$N$4,0,W$110+1)-INDEX($F$4:$N$4,0,W$110))+V115)))</f>
        <v>0.59273888987757273</v>
      </c>
      <c r="X115" s="186" cm="1">
        <f t="array" ref="X115">IF(X$110=-1,Y115,IF(X$110=99,W115,IF(X$110=0,INDEX($F96:$N96,0,X$108),(INDEX($F96:$N96,0,X$110+1)-INDEX($F96:$N96,0,X$110))/(INDEX($F$4:$N$4,0,X$110+1)-INDEX($F$4:$N$4,0,X$110))+W115)))</f>
        <v>0.6050139469287702</v>
      </c>
      <c r="Y115" s="186" cm="1">
        <f t="array" ref="Y115">IF(Y$110=-1,Z115,IF(Y$110=99,X115,IF(Y$110=0,INDEX($F96:$N96,0,Y$108),(INDEX($F96:$N96,0,Y$110+1)-INDEX($F96:$N96,0,Y$110))/(INDEX($F$4:$N$4,0,Y$110+1)-INDEX($F$4:$N$4,0,Y$110))+X115)))</f>
        <v>0.61728900397996767</v>
      </c>
      <c r="Z115" s="186" cm="1">
        <f t="array" ref="Z115">IF(Z$110=-1,AA115,IF(Z$110=99,Y115,IF(Z$110=0,INDEX($F96:$N96,0,Z$108),(INDEX($F96:$N96,0,Z$110+1)-INDEX($F96:$N96,0,Z$110))/(INDEX($F$4:$N$4,0,Z$110+1)-INDEX($F$4:$N$4,0,Z$110))+Y115)))</f>
        <v>0.62956406103116513</v>
      </c>
      <c r="AA115" s="186" cm="1">
        <f t="array" ref="AA115">IF(AA$110=-1,AB115,IF(AA$110=99,Z115,IF(AA$110=0,INDEX($F96:$N96,0,AA$108),(INDEX($F96:$N96,0,AA$110+1)-INDEX($F96:$N96,0,AA$110))/(INDEX($F$4:$N$4,0,AA$110+1)-INDEX($F$4:$N$4,0,AA$110))+Z115)))</f>
        <v>0.6418391180823626</v>
      </c>
      <c r="AB115" s="186" cm="1">
        <f t="array" ref="AB115">IF(AB$110=-1,AC115,IF(AB$110=99,AA115,IF(AB$110=0,INDEX($F96:$N96,0,AB$108),(INDEX($F96:$N96,0,AB$110+1)-INDEX($F96:$N96,0,AB$110))/(INDEX($F$4:$N$4,0,AB$110+1)-INDEX($F$4:$N$4,0,AB$110))+AA115)))</f>
        <v>0.65411417513356007</v>
      </c>
      <c r="AC115" s="186" cm="1">
        <f t="array" ref="AC115">IF(AC$110=-1,AD115,IF(AC$110=99,AB115,IF(AC$110=0,INDEX($F96:$N96,0,AC$108),(INDEX($F96:$N96,0,AC$110+1)-INDEX($F96:$N96,0,AC$110))/(INDEX($F$4:$N$4,0,AC$110+1)-INDEX($F$4:$N$4,0,AC$110))+AB115)))</f>
        <v>0.66638923218475754</v>
      </c>
      <c r="AD115" s="186" cm="1">
        <f t="array" ref="AD115">IF(AD$110=-1,AE115,IF(AD$110=99,AC115,IF(AD$110=0,INDEX($F96:$N96,0,AD$108),(INDEX($F96:$N96,0,AD$110+1)-INDEX($F96:$N96,0,AD$110))/(INDEX($F$4:$N$4,0,AD$110+1)-INDEX($F$4:$N$4,0,AD$110))+AC115)))</f>
        <v>0.67866428923595501</v>
      </c>
      <c r="AE115" s="186" cm="1">
        <f t="array" ref="AE115">IF(AE$110=-1,AF115,IF(AE$110=99,AD115,IF(AE$110=0,INDEX($F96:$N96,0,AE$108),(INDEX($F96:$N96,0,AE$110+1)-INDEX($F96:$N96,0,AE$110))/(INDEX($F$4:$N$4,0,AE$110+1)-INDEX($F$4:$N$4,0,AE$110))+AD115)))</f>
        <v>0.69093934628715292</v>
      </c>
      <c r="AF115" s="186" cm="1">
        <f t="array" ref="AF115">IF(AF$110=-1,AG115,IF(AF$110=99,AE115,IF(AF$110=0,INDEX($F96:$N96,0,AF$108),(INDEX($F96:$N96,0,AF$110+1)-INDEX($F96:$N96,0,AF$110))/(INDEX($F$4:$N$4,0,AF$110+1)-INDEX($F$4:$N$4,0,AF$110))+AE115)))</f>
        <v>0.70580631870414479</v>
      </c>
      <c r="AG115" s="186" cm="1">
        <f t="array" ref="AG115">IF(AG$110=-1,AH115,IF(AG$110=99,AF115,IF(AG$110=0,INDEX($F96:$N96,0,AG$108),(INDEX($F96:$N96,0,AG$110+1)-INDEX($F96:$N96,0,AG$110))/(INDEX($F$4:$N$4,0,AG$110+1)-INDEX($F$4:$N$4,0,AG$110))+AF115)))</f>
        <v>0.72067329112113665</v>
      </c>
      <c r="AH115" s="186" cm="1">
        <f t="array" ref="AH115">IF(AH$110=-1,AI115,IF(AH$110=99,AG115,IF(AH$110=0,INDEX($F96:$N96,0,AH$108),(INDEX($F96:$N96,0,AH$110+1)-INDEX($F96:$N96,0,AH$110))/(INDEX($F$4:$N$4,0,AH$110+1)-INDEX($F$4:$N$4,0,AH$110))+AG115)))</f>
        <v>0.73554026353812851</v>
      </c>
      <c r="AI115" s="186" cm="1">
        <f t="array" ref="AI115">IF(AI$110=-1,AJ115,IF(AI$110=99,AH115,IF(AI$110=0,INDEX($F96:$N96,0,AI$108),(INDEX($F96:$N96,0,AI$110+1)-INDEX($F96:$N96,0,AI$110))/(INDEX($F$4:$N$4,0,AI$110+1)-INDEX($F$4:$N$4,0,AI$110))+AH115)))</f>
        <v>0.75040723595512038</v>
      </c>
      <c r="AJ115" s="186" cm="1">
        <f t="array" ref="AJ115">IF(AJ$110=-1,AK115,IF(AJ$110=99,AI115,IF(AJ$110=0,INDEX($F96:$N96,0,AJ$108),(INDEX($F96:$N96,0,AJ$110+1)-INDEX($F96:$N96,0,AJ$110))/(INDEX($F$4:$N$4,0,AJ$110+1)-INDEX($F$4:$N$4,0,AJ$110))+AI115)))</f>
        <v>0.76527420837211224</v>
      </c>
      <c r="AK115" s="186" cm="1">
        <f t="array" ref="AK115">IF(AK$110=-1,AL115,IF(AK$110=99,AJ115,IF(AK$110=0,INDEX($F96:$N96,0,AK$108),(INDEX($F96:$N96,0,AK$110+1)-INDEX($F96:$N96,0,AK$110))/(INDEX($F$4:$N$4,0,AK$110+1)-INDEX($F$4:$N$4,0,AK$110))+AJ115)))</f>
        <v>0.78014118078910411</v>
      </c>
      <c r="AL115" s="186" cm="1">
        <f t="array" ref="AL115">IF(AL$110=-1,AM115,IF(AL$110=99,AK115,IF(AL$110=0,INDEX($F96:$N96,0,AL$108),(INDEX($F96:$N96,0,AL$110+1)-INDEX($F96:$N96,0,AL$110))/(INDEX($F$4:$N$4,0,AL$110+1)-INDEX($F$4:$N$4,0,AL$110))+AK115)))</f>
        <v>0.79500815320609597</v>
      </c>
      <c r="AM115" s="186" cm="1">
        <f t="array" ref="AM115">IF(AM$110=-1,AN115,IF(AM$110=99,AL115,IF(AM$110=0,INDEX($F96:$N96,0,AM$108),(INDEX($F96:$N96,0,AM$110+1)-INDEX($F96:$N96,0,AM$110))/(INDEX($F$4:$N$4,0,AM$110+1)-INDEX($F$4:$N$4,0,AM$110))+AL115)))</f>
        <v>0.80987512562308783</v>
      </c>
      <c r="AN115" s="186" cm="1">
        <f t="array" ref="AN115">IF(AN$110=-1,AO115,IF(AN$110=99,AM115,IF(AN$110=0,INDEX($F96:$N96,0,AN$108),(INDEX($F96:$N96,0,AN$110+1)-INDEX($F96:$N96,0,AN$110))/(INDEX($F$4:$N$4,0,AN$110+1)-INDEX($F$4:$N$4,0,AN$110))+AM115)))</f>
        <v>0.8247420980400797</v>
      </c>
      <c r="AO115" s="186" cm="1">
        <f t="array" ref="AO115">IF(AO$110=-1,AP115,IF(AO$110=99,AN115,IF(AO$110=0,INDEX($F96:$N96,0,AO$108),(INDEX($F96:$N96,0,AO$110+1)-INDEX($F96:$N96,0,AO$110))/(INDEX($F$4:$N$4,0,AO$110+1)-INDEX($F$4:$N$4,0,AO$110))+AN115)))</f>
        <v>0.83960907045707112</v>
      </c>
      <c r="AP115" s="186" cm="1">
        <f t="array" ref="AP115">IF(AP$110=-1,AQ115,IF(AP$110=99,AO115,IF(AP$110=0,INDEX($F96:$N96,0,AP$108),(INDEX($F96:$N96,0,AP$110+1)-INDEX($F96:$N96,0,AP$110))/(INDEX($F$4:$N$4,0,AP$110+1)-INDEX($F$4:$N$4,0,AP$110))+AO115)))</f>
        <v>0.85929706953154461</v>
      </c>
      <c r="AQ115" s="186" cm="1">
        <f t="array" ref="AQ115">IF(AQ$110=-1,AR115,IF(AQ$110=99,AP115,IF(AQ$110=0,INDEX($F96:$N96,0,AQ$108),(INDEX($F96:$N96,0,AQ$110+1)-INDEX($F96:$N96,0,AQ$110))/(INDEX($F$4:$N$4,0,AQ$110+1)-INDEX($F$4:$N$4,0,AQ$110))+AP115)))</f>
        <v>0.87898506860601811</v>
      </c>
      <c r="AR115" s="186" cm="1">
        <f t="array" ref="AR115">IF(AR$110=-1,AS115,IF(AR$110=99,AQ115,IF(AR$110=0,INDEX($F96:$N96,0,AR$108),(INDEX($F96:$N96,0,AR$110+1)-INDEX($F96:$N96,0,AR$110))/(INDEX($F$4:$N$4,0,AR$110+1)-INDEX($F$4:$N$4,0,AR$110))+AQ115)))</f>
        <v>0.8986730676804916</v>
      </c>
      <c r="AS115" s="186" cm="1">
        <f t="array" ref="AS115">IF(AS$110=-1,AT115,IF(AS$110=99,AR115,IF(AS$110=0,INDEX($F96:$N96,0,AS$108),(INDEX($F96:$N96,0,AS$110+1)-INDEX($F96:$N96,0,AS$110))/(INDEX($F$4:$N$4,0,AS$110+1)-INDEX($F$4:$N$4,0,AS$110))+AR115)))</f>
        <v>0.91836106675496509</v>
      </c>
      <c r="AT115" s="186" cm="1">
        <f t="array" ref="AT115">IF(AT$110=-1,AU115,IF(AT$110=99,AS115,IF(AT$110=0,INDEX($F96:$N96,0,AT$108),(INDEX($F96:$N96,0,AT$110+1)-INDEX($F96:$N96,0,AT$110))/(INDEX($F$4:$N$4,0,AT$110+1)-INDEX($F$4:$N$4,0,AT$110))+AS115)))</f>
        <v>0.93804906582943859</v>
      </c>
      <c r="AU115" s="186" cm="1">
        <f t="array" ref="AU115">IF(AU$110=-1,AV115,IF(AU$110=99,AT115,IF(AU$110=0,INDEX($F96:$N96,0,AU$108),(INDEX($F96:$N96,0,AU$110+1)-INDEX($F96:$N96,0,AU$110))/(INDEX($F$4:$N$4,0,AU$110+1)-INDEX($F$4:$N$4,0,AU$110))+AT115)))</f>
        <v>0.95773706490391208</v>
      </c>
      <c r="AV115" s="186" cm="1">
        <f t="array" ref="AV115">IF(AV$110=-1,AW115,IF(AV$110=99,AU115,IF(AV$110=0,INDEX($F96:$N96,0,AV$108),(INDEX($F96:$N96,0,AV$110+1)-INDEX($F96:$N96,0,AV$110))/(INDEX($F$4:$N$4,0,AV$110+1)-INDEX($F$4:$N$4,0,AV$110))+AU115)))</f>
        <v>0.97742506397838558</v>
      </c>
      <c r="AW115" s="186" cm="1">
        <f t="array" ref="AW115">IF(AW$110=-1,AX115,IF(AW$110=99,AV115,IF(AW$110=0,INDEX($F96:$N96,0,AW$108),(INDEX($F96:$N96,0,AW$110+1)-INDEX($F96:$N96,0,AW$110))/(INDEX($F$4:$N$4,0,AW$110+1)-INDEX($F$4:$N$4,0,AW$110))+AV115)))</f>
        <v>0.99711306305285907</v>
      </c>
      <c r="AX115" s="186" cm="1">
        <f t="array" ref="AX115">IF(AX$110=-1,AY115,IF(AX$110=99,AW115,IF(AX$110=0,INDEX($F96:$N96,0,AX$108),(INDEX($F96:$N96,0,AX$110+1)-INDEX($F96:$N96,0,AX$110))/(INDEX($F$4:$N$4,0,AX$110+1)-INDEX($F$4:$N$4,0,AX$110))+AW115)))</f>
        <v>1.0168010621273327</v>
      </c>
      <c r="AY115" s="186" cm="1">
        <f t="array" ref="AY115">IF(AY$110=-1,AZ115,IF(AY$110=99,AX115,IF(AY$110=0,INDEX($F96:$N96,0,AY$108),(INDEX($F96:$N96,0,AY$110+1)-INDEX($F96:$N96,0,AY$110))/(INDEX($F$4:$N$4,0,AY$110+1)-INDEX($F$4:$N$4,0,AY$110))+AX115)))</f>
        <v>1.0364890612018061</v>
      </c>
      <c r="AZ115" s="186" cm="1">
        <f t="array" ref="AZ115">IF(AZ$110=-1,BA115,IF(AZ$110=99,AY115,IF(AZ$110=0,INDEX($F96:$N96,0,AZ$108),(INDEX($F96:$N96,0,AZ$110+1)-INDEX($F96:$N96,0,AZ$110))/(INDEX($F$4:$N$4,0,AZ$110+1)-INDEX($F$4:$N$4,0,AZ$110))+AY115)))</f>
        <v>1.0364890612018061</v>
      </c>
      <c r="BA115" s="186" cm="1">
        <f t="array" ref="BA115">IF(BA$110=-1,BB115,IF(BA$110=99,AZ115,IF(BA$110=0,INDEX($F96:$N96,0,BA$108),(INDEX($F96:$N96,0,BA$110+1)-INDEX($F96:$N96,0,BA$110))/(INDEX($F$4:$N$4,0,BA$110+1)-INDEX($F$4:$N$4,0,BA$110))+AZ115)))</f>
        <v>1.0364890612018061</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0.28905296148047083</v>
      </c>
      <c r="W116" s="186" cm="1">
        <f t="array" ref="W116">IF(W$110=-1,X116,IF(W$110=99,V116,IF(W$110=0,INDEX($F97:$N97,0,W$108),(INDEX($F97:$N97,0,W$110+1)-INDEX($F97:$N97,0,W$110))/(INDEX($F$4:$N$4,0,W$110+1)-INDEX($F$4:$N$4,0,W$110))+V116)))</f>
        <v>0.2951655586697115</v>
      </c>
      <c r="X116" s="186" cm="1">
        <f t="array" ref="X116">IF(X$110=-1,Y116,IF(X$110=99,W116,IF(X$110=0,INDEX($F97:$N97,0,X$108),(INDEX($F97:$N97,0,X$110+1)-INDEX($F97:$N97,0,X$110))/(INDEX($F$4:$N$4,0,X$110+1)-INDEX($F$4:$N$4,0,X$110))+W116)))</f>
        <v>0.30127815585895218</v>
      </c>
      <c r="Y116" s="186" cm="1">
        <f t="array" ref="Y116">IF(Y$110=-1,Z116,IF(Y$110=99,X116,IF(Y$110=0,INDEX($F97:$N97,0,Y$108),(INDEX($F97:$N97,0,Y$110+1)-INDEX($F97:$N97,0,Y$110))/(INDEX($F$4:$N$4,0,Y$110+1)-INDEX($F$4:$N$4,0,Y$110))+X116)))</f>
        <v>0.30739075304819286</v>
      </c>
      <c r="Z116" s="186" cm="1">
        <f t="array" ref="Z116">IF(Z$110=-1,AA116,IF(Z$110=99,Y116,IF(Z$110=0,INDEX($F97:$N97,0,Z$108),(INDEX($F97:$N97,0,Z$110+1)-INDEX($F97:$N97,0,Z$110))/(INDEX($F$4:$N$4,0,Z$110+1)-INDEX($F$4:$N$4,0,Z$110))+Y116)))</f>
        <v>0.31350335023743353</v>
      </c>
      <c r="AA116" s="186" cm="1">
        <f t="array" ref="AA116">IF(AA$110=-1,AB116,IF(AA$110=99,Z116,IF(AA$110=0,INDEX($F97:$N97,0,AA$108),(INDEX($F97:$N97,0,AA$110+1)-INDEX($F97:$N97,0,AA$110))/(INDEX($F$4:$N$4,0,AA$110+1)-INDEX($F$4:$N$4,0,AA$110))+Z116)))</f>
        <v>0.31961594742667421</v>
      </c>
      <c r="AB116" s="186" cm="1">
        <f t="array" ref="AB116">IF(AB$110=-1,AC116,IF(AB$110=99,AA116,IF(AB$110=0,INDEX($F97:$N97,0,AB$108),(INDEX($F97:$N97,0,AB$110+1)-INDEX($F97:$N97,0,AB$110))/(INDEX($F$4:$N$4,0,AB$110+1)-INDEX($F$4:$N$4,0,AB$110))+AA116)))</f>
        <v>0.32572854461591488</v>
      </c>
      <c r="AC116" s="186" cm="1">
        <f t="array" ref="AC116">IF(AC$110=-1,AD116,IF(AC$110=99,AB116,IF(AC$110=0,INDEX($F97:$N97,0,AC$108),(INDEX($F97:$N97,0,AC$110+1)-INDEX($F97:$N97,0,AC$110))/(INDEX($F$4:$N$4,0,AC$110+1)-INDEX($F$4:$N$4,0,AC$110))+AB116)))</f>
        <v>0.33184114180515556</v>
      </c>
      <c r="AD116" s="186" cm="1">
        <f t="array" ref="AD116">IF(AD$110=-1,AE116,IF(AD$110=99,AC116,IF(AD$110=0,INDEX($F97:$N97,0,AD$108),(INDEX($F97:$N97,0,AD$110+1)-INDEX($F97:$N97,0,AD$110))/(INDEX($F$4:$N$4,0,AD$110+1)-INDEX($F$4:$N$4,0,AD$110))+AC116)))</f>
        <v>0.33795373899439624</v>
      </c>
      <c r="AE116" s="186" cm="1">
        <f t="array" ref="AE116">IF(AE$110=-1,AF116,IF(AE$110=99,AD116,IF(AE$110=0,INDEX($F97:$N97,0,AE$108),(INDEX($F97:$N97,0,AE$110+1)-INDEX($F97:$N97,0,AE$110))/(INDEX($F$4:$N$4,0,AE$110+1)-INDEX($F$4:$N$4,0,AE$110))+AD116)))</f>
        <v>0.34406633618363702</v>
      </c>
      <c r="AF116" s="186" cm="1">
        <f t="array" ref="AF116">IF(AF$110=-1,AG116,IF(AF$110=99,AE116,IF(AF$110=0,INDEX($F97:$N97,0,AF$108),(INDEX($F97:$N97,0,AF$110+1)-INDEX($F97:$N97,0,AF$110))/(INDEX($F$4:$N$4,0,AF$110+1)-INDEX($F$4:$N$4,0,AF$110))+AE116)))</f>
        <v>0.35146962672881271</v>
      </c>
      <c r="AG116" s="186" cm="1">
        <f t="array" ref="AG116">IF(AG$110=-1,AH116,IF(AG$110=99,AF116,IF(AG$110=0,INDEX($F97:$N97,0,AG$108),(INDEX($F97:$N97,0,AG$110+1)-INDEX($F97:$N97,0,AG$110))/(INDEX($F$4:$N$4,0,AG$110+1)-INDEX($F$4:$N$4,0,AG$110))+AF116)))</f>
        <v>0.3588729172739884</v>
      </c>
      <c r="AH116" s="186" cm="1">
        <f t="array" ref="AH116">IF(AH$110=-1,AI116,IF(AH$110=99,AG116,IF(AH$110=0,INDEX($F97:$N97,0,AH$108),(INDEX($F97:$N97,0,AH$110+1)-INDEX($F97:$N97,0,AH$110))/(INDEX($F$4:$N$4,0,AH$110+1)-INDEX($F$4:$N$4,0,AH$110))+AG116)))</f>
        <v>0.36627620781916409</v>
      </c>
      <c r="AI116" s="186" cm="1">
        <f t="array" ref="AI116">IF(AI$110=-1,AJ116,IF(AI$110=99,AH116,IF(AI$110=0,INDEX($F97:$N97,0,AI$108),(INDEX($F97:$N97,0,AI$110+1)-INDEX($F97:$N97,0,AI$110))/(INDEX($F$4:$N$4,0,AI$110+1)-INDEX($F$4:$N$4,0,AI$110))+AH116)))</f>
        <v>0.37367949836433978</v>
      </c>
      <c r="AJ116" s="186" cm="1">
        <f t="array" ref="AJ116">IF(AJ$110=-1,AK116,IF(AJ$110=99,AI116,IF(AJ$110=0,INDEX($F97:$N97,0,AJ$108),(INDEX($F97:$N97,0,AJ$110+1)-INDEX($F97:$N97,0,AJ$110))/(INDEX($F$4:$N$4,0,AJ$110+1)-INDEX($F$4:$N$4,0,AJ$110))+AI116)))</f>
        <v>0.38108278890951547</v>
      </c>
      <c r="AK116" s="186" cm="1">
        <f t="array" ref="AK116">IF(AK$110=-1,AL116,IF(AK$110=99,AJ116,IF(AK$110=0,INDEX($F97:$N97,0,AK$108),(INDEX($F97:$N97,0,AK$110+1)-INDEX($F97:$N97,0,AK$110))/(INDEX($F$4:$N$4,0,AK$110+1)-INDEX($F$4:$N$4,0,AK$110))+AJ116)))</f>
        <v>0.38848607945469116</v>
      </c>
      <c r="AL116" s="186" cm="1">
        <f t="array" ref="AL116">IF(AL$110=-1,AM116,IF(AL$110=99,AK116,IF(AL$110=0,INDEX($F97:$N97,0,AL$108),(INDEX($F97:$N97,0,AL$110+1)-INDEX($F97:$N97,0,AL$110))/(INDEX($F$4:$N$4,0,AL$110+1)-INDEX($F$4:$N$4,0,AL$110))+AK116)))</f>
        <v>0.39588936999986685</v>
      </c>
      <c r="AM116" s="186" cm="1">
        <f t="array" ref="AM116">IF(AM$110=-1,AN116,IF(AM$110=99,AL116,IF(AM$110=0,INDEX($F97:$N97,0,AM$108),(INDEX($F97:$N97,0,AM$110+1)-INDEX($F97:$N97,0,AM$110))/(INDEX($F$4:$N$4,0,AM$110+1)-INDEX($F$4:$N$4,0,AM$110))+AL116)))</f>
        <v>0.40329266054504254</v>
      </c>
      <c r="AN116" s="186" cm="1">
        <f t="array" ref="AN116">IF(AN$110=-1,AO116,IF(AN$110=99,AM116,IF(AN$110=0,INDEX($F97:$N97,0,AN$108),(INDEX($F97:$N97,0,AN$110+1)-INDEX($F97:$N97,0,AN$110))/(INDEX($F$4:$N$4,0,AN$110+1)-INDEX($F$4:$N$4,0,AN$110))+AM116)))</f>
        <v>0.41069595109021823</v>
      </c>
      <c r="AO116" s="186" cm="1">
        <f t="array" ref="AO116">IF(AO$110=-1,AP116,IF(AO$110=99,AN116,IF(AO$110=0,INDEX($F97:$N97,0,AO$108),(INDEX($F97:$N97,0,AO$110+1)-INDEX($F97:$N97,0,AO$110))/(INDEX($F$4:$N$4,0,AO$110+1)-INDEX($F$4:$N$4,0,AO$110))+AN116)))</f>
        <v>0.41809924163539414</v>
      </c>
      <c r="AP116" s="186" cm="1">
        <f t="array" ref="AP116">IF(AP$110=-1,AQ116,IF(AP$110=99,AO116,IF(AP$110=0,INDEX($F97:$N97,0,AP$108),(INDEX($F97:$N97,0,AP$110+1)-INDEX($F97:$N97,0,AP$110))/(INDEX($F$4:$N$4,0,AP$110+1)-INDEX($F$4:$N$4,0,AP$110))+AO116)))</f>
        <v>0.4279032537310169</v>
      </c>
      <c r="AQ116" s="186" cm="1">
        <f t="array" ref="AQ116">IF(AQ$110=-1,AR116,IF(AQ$110=99,AP116,IF(AQ$110=0,INDEX($F97:$N97,0,AQ$108),(INDEX($F97:$N97,0,AQ$110+1)-INDEX($F97:$N97,0,AQ$110))/(INDEX($F$4:$N$4,0,AQ$110+1)-INDEX($F$4:$N$4,0,AQ$110))+AP116)))</f>
        <v>0.43770726582663966</v>
      </c>
      <c r="AR116" s="186" cm="1">
        <f t="array" ref="AR116">IF(AR$110=-1,AS116,IF(AR$110=99,AQ116,IF(AR$110=0,INDEX($F97:$N97,0,AR$108),(INDEX($F97:$N97,0,AR$110+1)-INDEX($F97:$N97,0,AR$110))/(INDEX($F$4:$N$4,0,AR$110+1)-INDEX($F$4:$N$4,0,AR$110))+AQ116)))</f>
        <v>0.44751127792226242</v>
      </c>
      <c r="AS116" s="186" cm="1">
        <f t="array" ref="AS116">IF(AS$110=-1,AT116,IF(AS$110=99,AR116,IF(AS$110=0,INDEX($F97:$N97,0,AS$108),(INDEX($F97:$N97,0,AS$110+1)-INDEX($F97:$N97,0,AS$110))/(INDEX($F$4:$N$4,0,AS$110+1)-INDEX($F$4:$N$4,0,AS$110))+AR116)))</f>
        <v>0.45731529001788518</v>
      </c>
      <c r="AT116" s="186" cm="1">
        <f t="array" ref="AT116">IF(AT$110=-1,AU116,IF(AT$110=99,AS116,IF(AT$110=0,INDEX($F97:$N97,0,AT$108),(INDEX($F97:$N97,0,AT$110+1)-INDEX($F97:$N97,0,AT$110))/(INDEX($F$4:$N$4,0,AT$110+1)-INDEX($F$4:$N$4,0,AT$110))+AS116)))</f>
        <v>0.46711930211350794</v>
      </c>
      <c r="AU116" s="186" cm="1">
        <f t="array" ref="AU116">IF(AU$110=-1,AV116,IF(AU$110=99,AT116,IF(AU$110=0,INDEX($F97:$N97,0,AU$108),(INDEX($F97:$N97,0,AU$110+1)-INDEX($F97:$N97,0,AU$110))/(INDEX($F$4:$N$4,0,AU$110+1)-INDEX($F$4:$N$4,0,AU$110))+AT116)))</f>
        <v>0.4769233142091307</v>
      </c>
      <c r="AV116" s="186" cm="1">
        <f t="array" ref="AV116">IF(AV$110=-1,AW116,IF(AV$110=99,AU116,IF(AV$110=0,INDEX($F97:$N97,0,AV$108),(INDEX($F97:$N97,0,AV$110+1)-INDEX($F97:$N97,0,AV$110))/(INDEX($F$4:$N$4,0,AV$110+1)-INDEX($F$4:$N$4,0,AV$110))+AU116)))</f>
        <v>0.48672732630475346</v>
      </c>
      <c r="AW116" s="186" cm="1">
        <f t="array" ref="AW116">IF(AW$110=-1,AX116,IF(AW$110=99,AV116,IF(AW$110=0,INDEX($F97:$N97,0,AW$108),(INDEX($F97:$N97,0,AW$110+1)-INDEX($F97:$N97,0,AW$110))/(INDEX($F$4:$N$4,0,AW$110+1)-INDEX($F$4:$N$4,0,AW$110))+AV116)))</f>
        <v>0.49653133840037622</v>
      </c>
      <c r="AX116" s="186" cm="1">
        <f t="array" ref="AX116">IF(AX$110=-1,AY116,IF(AX$110=99,AW116,IF(AX$110=0,INDEX($F97:$N97,0,AX$108),(INDEX($F97:$N97,0,AX$110+1)-INDEX($F97:$N97,0,AX$110))/(INDEX($F$4:$N$4,0,AX$110+1)-INDEX($F$4:$N$4,0,AX$110))+AW116)))</f>
        <v>0.50633535049599898</v>
      </c>
      <c r="AY116" s="186" cm="1">
        <f t="array" ref="AY116">IF(AY$110=-1,AZ116,IF(AY$110=99,AX116,IF(AY$110=0,INDEX($F97:$N97,0,AY$108),(INDEX($F97:$N97,0,AY$110+1)-INDEX($F97:$N97,0,AY$110))/(INDEX($F$4:$N$4,0,AY$110+1)-INDEX($F$4:$N$4,0,AY$110))+AX116)))</f>
        <v>0.51613936259162185</v>
      </c>
      <c r="AZ116" s="186" cm="1">
        <f t="array" ref="AZ116">IF(AZ$110=-1,BA116,IF(AZ$110=99,AY116,IF(AZ$110=0,INDEX($F97:$N97,0,AZ$108),(INDEX($F97:$N97,0,AZ$110+1)-INDEX($F97:$N97,0,AZ$110))/(INDEX($F$4:$N$4,0,AZ$110+1)-INDEX($F$4:$N$4,0,AZ$110))+AY116)))</f>
        <v>0.51613936259162185</v>
      </c>
      <c r="BA116" s="186" cm="1">
        <f t="array" ref="BA116">IF(BA$110=-1,BB116,IF(BA$110=99,AZ116,IF(BA$110=0,INDEX($F97:$N97,0,BA$108),(INDEX($F97:$N97,0,BA$110+1)-INDEX($F97:$N97,0,BA$110))/(INDEX($F$4:$N$4,0,BA$110+1)-INDEX($F$4:$N$4,0,BA$110))+AZ116)))</f>
        <v>0.51613936259162185</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6.4624229249838852</v>
      </c>
      <c r="W117" s="186" cm="1">
        <f t="array" ref="W117">IF(W$110=-1,X117,IF(W$110=99,V117,IF(W$110=0,INDEX($F98:$N98,0,W$108),(INDEX($F98:$N98,0,W$110+1)-INDEX($F98:$N98,0,W$110))/(INDEX($F$4:$N$4,0,W$110+1)-INDEX($F$4:$N$4,0,W$110))+V117)))</f>
        <v>6.5990836531930652</v>
      </c>
      <c r="X117" s="186" cm="1">
        <f t="array" ref="X117">IF(X$110=-1,Y117,IF(X$110=99,W117,IF(X$110=0,INDEX($F98:$N98,0,X$108),(INDEX($F98:$N98,0,X$110+1)-INDEX($F98:$N98,0,X$110))/(INDEX($F$4:$N$4,0,X$110+1)-INDEX($F$4:$N$4,0,X$110))+W117)))</f>
        <v>6.7357443814022453</v>
      </c>
      <c r="Y117" s="186" cm="1">
        <f t="array" ref="Y117">IF(Y$110=-1,Z117,IF(Y$110=99,X117,IF(Y$110=0,INDEX($F98:$N98,0,Y$108),(INDEX($F98:$N98,0,Y$110+1)-INDEX($F98:$N98,0,Y$110))/(INDEX($F$4:$N$4,0,Y$110+1)-INDEX($F$4:$N$4,0,Y$110))+X117)))</f>
        <v>6.8724051096114254</v>
      </c>
      <c r="Z117" s="186" cm="1">
        <f t="array" ref="Z117">IF(Z$110=-1,AA117,IF(Z$110=99,Y117,IF(Z$110=0,INDEX($F98:$N98,0,Z$108),(INDEX($F98:$N98,0,Z$110+1)-INDEX($F98:$N98,0,Z$110))/(INDEX($F$4:$N$4,0,Z$110+1)-INDEX($F$4:$N$4,0,Z$110))+Y117)))</f>
        <v>7.0090658378206054</v>
      </c>
      <c r="AA117" s="186" cm="1">
        <f t="array" ref="AA117">IF(AA$110=-1,AB117,IF(AA$110=99,Z117,IF(AA$110=0,INDEX($F98:$N98,0,AA$108),(INDEX($F98:$N98,0,AA$110+1)-INDEX($F98:$N98,0,AA$110))/(INDEX($F$4:$N$4,0,AA$110+1)-INDEX($F$4:$N$4,0,AA$110))+Z117)))</f>
        <v>7.1457265660297855</v>
      </c>
      <c r="AB117" s="186" cm="1">
        <f t="array" ref="AB117">IF(AB$110=-1,AC117,IF(AB$110=99,AA117,IF(AB$110=0,INDEX($F98:$N98,0,AB$108),(INDEX($F98:$N98,0,AB$110+1)-INDEX($F98:$N98,0,AB$110))/(INDEX($F$4:$N$4,0,AB$110+1)-INDEX($F$4:$N$4,0,AB$110))+AA117)))</f>
        <v>7.2823872942389656</v>
      </c>
      <c r="AC117" s="186" cm="1">
        <f t="array" ref="AC117">IF(AC$110=-1,AD117,IF(AC$110=99,AB117,IF(AC$110=0,INDEX($F98:$N98,0,AC$108),(INDEX($F98:$N98,0,AC$110+1)-INDEX($F98:$N98,0,AC$110))/(INDEX($F$4:$N$4,0,AC$110+1)-INDEX($F$4:$N$4,0,AC$110))+AB117)))</f>
        <v>7.4190480224481457</v>
      </c>
      <c r="AD117" s="186" cm="1">
        <f t="array" ref="AD117">IF(AD$110=-1,AE117,IF(AD$110=99,AC117,IF(AD$110=0,INDEX($F98:$N98,0,AD$108),(INDEX($F98:$N98,0,AD$110+1)-INDEX($F98:$N98,0,AD$110))/(INDEX($F$4:$N$4,0,AD$110+1)-INDEX($F$4:$N$4,0,AD$110))+AC117)))</f>
        <v>7.5557087506573257</v>
      </c>
      <c r="AE117" s="186" cm="1">
        <f t="array" ref="AE117">IF(AE$110=-1,AF117,IF(AE$110=99,AD117,IF(AE$110=0,INDEX($F98:$N98,0,AE$108),(INDEX($F98:$N98,0,AE$110+1)-INDEX($F98:$N98,0,AE$110))/(INDEX($F$4:$N$4,0,AE$110+1)-INDEX($F$4:$N$4,0,AE$110))+AD117)))</f>
        <v>7.6923694788665022</v>
      </c>
      <c r="AF117" s="186" cm="1">
        <f t="array" ref="AF117">IF(AF$110=-1,AG117,IF(AF$110=99,AE117,IF(AF$110=0,INDEX($F98:$N98,0,AF$108),(INDEX($F98:$N98,0,AF$110+1)-INDEX($F98:$N98,0,AF$110))/(INDEX($F$4:$N$4,0,AF$110+1)-INDEX($F$4:$N$4,0,AF$110))+AE117)))</f>
        <v>7.8578865325386626</v>
      </c>
      <c r="AG117" s="186" cm="1">
        <f t="array" ref="AG117">IF(AG$110=-1,AH117,IF(AG$110=99,AF117,IF(AG$110=0,INDEX($F98:$N98,0,AG$108),(INDEX($F98:$N98,0,AG$110+1)-INDEX($F98:$N98,0,AG$110))/(INDEX($F$4:$N$4,0,AG$110+1)-INDEX($F$4:$N$4,0,AG$110))+AF117)))</f>
        <v>8.0234035862108222</v>
      </c>
      <c r="AH117" s="186" cm="1">
        <f t="array" ref="AH117">IF(AH$110=-1,AI117,IF(AH$110=99,AG117,IF(AH$110=0,INDEX($F98:$N98,0,AH$108),(INDEX($F98:$N98,0,AH$110+1)-INDEX($F98:$N98,0,AH$110))/(INDEX($F$4:$N$4,0,AH$110+1)-INDEX($F$4:$N$4,0,AH$110))+AG117)))</f>
        <v>8.1889206398829817</v>
      </c>
      <c r="AI117" s="186" cm="1">
        <f t="array" ref="AI117">IF(AI$110=-1,AJ117,IF(AI$110=99,AH117,IF(AI$110=0,INDEX($F98:$N98,0,AI$108),(INDEX($F98:$N98,0,AI$110+1)-INDEX($F98:$N98,0,AI$110))/(INDEX($F$4:$N$4,0,AI$110+1)-INDEX($F$4:$N$4,0,AI$110))+AH117)))</f>
        <v>8.3544376935551412</v>
      </c>
      <c r="AJ117" s="186" cm="1">
        <f t="array" ref="AJ117">IF(AJ$110=-1,AK117,IF(AJ$110=99,AI117,IF(AJ$110=0,INDEX($F98:$N98,0,AJ$108),(INDEX($F98:$N98,0,AJ$110+1)-INDEX($F98:$N98,0,AJ$110))/(INDEX($F$4:$N$4,0,AJ$110+1)-INDEX($F$4:$N$4,0,AJ$110))+AI117)))</f>
        <v>8.5199547472273007</v>
      </c>
      <c r="AK117" s="186" cm="1">
        <f t="array" ref="AK117">IF(AK$110=-1,AL117,IF(AK$110=99,AJ117,IF(AK$110=0,INDEX($F98:$N98,0,AK$108),(INDEX($F98:$N98,0,AK$110+1)-INDEX($F98:$N98,0,AK$110))/(INDEX($F$4:$N$4,0,AK$110+1)-INDEX($F$4:$N$4,0,AK$110))+AJ117)))</f>
        <v>8.6854718008994602</v>
      </c>
      <c r="AL117" s="186" cm="1">
        <f t="array" ref="AL117">IF(AL$110=-1,AM117,IF(AL$110=99,AK117,IF(AL$110=0,INDEX($F98:$N98,0,AL$108),(INDEX($F98:$N98,0,AL$110+1)-INDEX($F98:$N98,0,AL$110))/(INDEX($F$4:$N$4,0,AL$110+1)-INDEX($F$4:$N$4,0,AL$110))+AK117)))</f>
        <v>8.8509888545716198</v>
      </c>
      <c r="AM117" s="186" cm="1">
        <f t="array" ref="AM117">IF(AM$110=-1,AN117,IF(AM$110=99,AL117,IF(AM$110=0,INDEX($F98:$N98,0,AM$108),(INDEX($F98:$N98,0,AM$110+1)-INDEX($F98:$N98,0,AM$110))/(INDEX($F$4:$N$4,0,AM$110+1)-INDEX($F$4:$N$4,0,AM$110))+AL117)))</f>
        <v>9.0165059082437793</v>
      </c>
      <c r="AN117" s="186" cm="1">
        <f t="array" ref="AN117">IF(AN$110=-1,AO117,IF(AN$110=99,AM117,IF(AN$110=0,INDEX($F98:$N98,0,AN$108),(INDEX($F98:$N98,0,AN$110+1)-INDEX($F98:$N98,0,AN$110))/(INDEX($F$4:$N$4,0,AN$110+1)-INDEX($F$4:$N$4,0,AN$110))+AM117)))</f>
        <v>9.1820229619159388</v>
      </c>
      <c r="AO117" s="186" cm="1">
        <f t="array" ref="AO117">IF(AO$110=-1,AP117,IF(AO$110=99,AN117,IF(AO$110=0,INDEX($F98:$N98,0,AO$108),(INDEX($F98:$N98,0,AO$110+1)-INDEX($F98:$N98,0,AO$110))/(INDEX($F$4:$N$4,0,AO$110+1)-INDEX($F$4:$N$4,0,AO$110))+AN117)))</f>
        <v>9.3475400155881054</v>
      </c>
      <c r="AP117" s="186" cm="1">
        <f t="array" ref="AP117">IF(AP$110=-1,AQ117,IF(AP$110=99,AO117,IF(AP$110=0,INDEX($F98:$N98,0,AP$108),(INDEX($F98:$N98,0,AP$110+1)-INDEX($F98:$N98,0,AP$110))/(INDEX($F$4:$N$4,0,AP$110+1)-INDEX($F$4:$N$4,0,AP$110))+AO117)))</f>
        <v>9.5667305480049567</v>
      </c>
      <c r="AQ117" s="186" cm="1">
        <f t="array" ref="AQ117">IF(AQ$110=-1,AR117,IF(AQ$110=99,AP117,IF(AQ$110=0,INDEX($F98:$N98,0,AQ$108),(INDEX($F98:$N98,0,AQ$110+1)-INDEX($F98:$N98,0,AQ$110))/(INDEX($F$4:$N$4,0,AQ$110+1)-INDEX($F$4:$N$4,0,AQ$110))+AP117)))</f>
        <v>9.785921080421808</v>
      </c>
      <c r="AR117" s="186" cm="1">
        <f t="array" ref="AR117">IF(AR$110=-1,AS117,IF(AR$110=99,AQ117,IF(AR$110=0,INDEX($F98:$N98,0,AR$108),(INDEX($F98:$N98,0,AR$110+1)-INDEX($F98:$N98,0,AR$110))/(INDEX($F$4:$N$4,0,AR$110+1)-INDEX($F$4:$N$4,0,AR$110))+AQ117)))</f>
        <v>10.005111612838659</v>
      </c>
      <c r="AS117" s="186" cm="1">
        <f t="array" ref="AS117">IF(AS$110=-1,AT117,IF(AS$110=99,AR117,IF(AS$110=0,INDEX($F98:$N98,0,AS$108),(INDEX($F98:$N98,0,AS$110+1)-INDEX($F98:$N98,0,AS$110))/(INDEX($F$4:$N$4,0,AS$110+1)-INDEX($F$4:$N$4,0,AS$110))+AR117)))</f>
        <v>10.224302145255511</v>
      </c>
      <c r="AT117" s="186" cm="1">
        <f t="array" ref="AT117">IF(AT$110=-1,AU117,IF(AT$110=99,AS117,IF(AT$110=0,INDEX($F98:$N98,0,AT$108),(INDEX($F98:$N98,0,AT$110+1)-INDEX($F98:$N98,0,AT$110))/(INDEX($F$4:$N$4,0,AT$110+1)-INDEX($F$4:$N$4,0,AT$110))+AS117)))</f>
        <v>10.443492677672362</v>
      </c>
      <c r="AU117" s="186" cm="1">
        <f t="array" ref="AU117">IF(AU$110=-1,AV117,IF(AU$110=99,AT117,IF(AU$110=0,INDEX($F98:$N98,0,AU$108),(INDEX($F98:$N98,0,AU$110+1)-INDEX($F98:$N98,0,AU$110))/(INDEX($F$4:$N$4,0,AU$110+1)-INDEX($F$4:$N$4,0,AU$110))+AT117)))</f>
        <v>10.662683210089213</v>
      </c>
      <c r="AV117" s="186" cm="1">
        <f t="array" ref="AV117">IF(AV$110=-1,AW117,IF(AV$110=99,AU117,IF(AV$110=0,INDEX($F98:$N98,0,AV$108),(INDEX($F98:$N98,0,AV$110+1)-INDEX($F98:$N98,0,AV$110))/(INDEX($F$4:$N$4,0,AV$110+1)-INDEX($F$4:$N$4,0,AV$110))+AU117)))</f>
        <v>10.881873742506064</v>
      </c>
      <c r="AW117" s="186" cm="1">
        <f t="array" ref="AW117">IF(AW$110=-1,AX117,IF(AW$110=99,AV117,IF(AW$110=0,INDEX($F98:$N98,0,AW$108),(INDEX($F98:$N98,0,AW$110+1)-INDEX($F98:$N98,0,AW$110))/(INDEX($F$4:$N$4,0,AW$110+1)-INDEX($F$4:$N$4,0,AW$110))+AV117)))</f>
        <v>11.101064274922916</v>
      </c>
      <c r="AX117" s="186" cm="1">
        <f t="array" ref="AX117">IF(AX$110=-1,AY117,IF(AX$110=99,AW117,IF(AX$110=0,INDEX($F98:$N98,0,AX$108),(INDEX($F98:$N98,0,AX$110+1)-INDEX($F98:$N98,0,AX$110))/(INDEX($F$4:$N$4,0,AX$110+1)-INDEX($F$4:$N$4,0,AX$110))+AW117)))</f>
        <v>11.320254807339767</v>
      </c>
      <c r="AY117" s="186" cm="1">
        <f t="array" ref="AY117">IF(AY$110=-1,AZ117,IF(AY$110=99,AX117,IF(AY$110=0,INDEX($F98:$N98,0,AY$108),(INDEX($F98:$N98,0,AY$110+1)-INDEX($F98:$N98,0,AY$110))/(INDEX($F$4:$N$4,0,AY$110+1)-INDEX($F$4:$N$4,0,AY$110))+AX117)))</f>
        <v>11.539445339756615</v>
      </c>
      <c r="AZ117" s="186" cm="1">
        <f t="array" ref="AZ117">IF(AZ$110=-1,BA117,IF(AZ$110=99,AY117,IF(AZ$110=0,INDEX($F98:$N98,0,AZ$108),(INDEX($F98:$N98,0,AZ$110+1)-INDEX($F98:$N98,0,AZ$110))/(INDEX($F$4:$N$4,0,AZ$110+1)-INDEX($F$4:$N$4,0,AZ$110))+AY117)))</f>
        <v>11.539445339756615</v>
      </c>
      <c r="BA117" s="186" cm="1">
        <f t="array" ref="BA117">IF(BA$110=-1,BB117,IF(BA$110=99,AZ117,IF(BA$110=0,INDEX($F98:$N98,0,BA$108),(INDEX($F98:$N98,0,BA$110+1)-INDEX($F98:$N98,0,BA$110))/(INDEX($F$4:$N$4,0,BA$110+1)-INDEX($F$4:$N$4,0,BA$110))+AZ117)))</f>
        <v>11.539445339756615</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2.1594056116176379</v>
      </c>
      <c r="W118" s="186" cm="1">
        <f t="array" ref="W118">IF(W$110=-1,X118,IF(W$110=99,V118,IF(W$110=0,INDEX($F99:$N99,0,W$108),(INDEX($F99:$N99,0,W$110+1)-INDEX($F99:$N99,0,W$110))/(INDEX($F$4:$N$4,0,W$110+1)-INDEX($F$4:$N$4,0,W$110))+V118)))</f>
        <v>2.2050705188526267</v>
      </c>
      <c r="X118" s="186" cm="1">
        <f t="array" ref="X118">IF(X$110=-1,Y118,IF(X$110=99,W118,IF(X$110=0,INDEX($F99:$N99,0,X$108),(INDEX($F99:$N99,0,X$110+1)-INDEX($F99:$N99,0,X$110))/(INDEX($F$4:$N$4,0,X$110+1)-INDEX($F$4:$N$4,0,X$110))+W118)))</f>
        <v>2.2507354260876156</v>
      </c>
      <c r="Y118" s="186" cm="1">
        <f t="array" ref="Y118">IF(Y$110=-1,Z118,IF(Y$110=99,X118,IF(Y$110=0,INDEX($F99:$N99,0,Y$108),(INDEX($F99:$N99,0,Y$110+1)-INDEX($F99:$N99,0,Y$110))/(INDEX($F$4:$N$4,0,Y$110+1)-INDEX($F$4:$N$4,0,Y$110))+X118)))</f>
        <v>2.2964003333226044</v>
      </c>
      <c r="Z118" s="186" cm="1">
        <f t="array" ref="Z118">IF(Z$110=-1,AA118,IF(Z$110=99,Y118,IF(Z$110=0,INDEX($F99:$N99,0,Z$108),(INDEX($F99:$N99,0,Z$110+1)-INDEX($F99:$N99,0,Z$110))/(INDEX($F$4:$N$4,0,Z$110+1)-INDEX($F$4:$N$4,0,Z$110))+Y118)))</f>
        <v>2.3420652405575932</v>
      </c>
      <c r="AA118" s="186" cm="1">
        <f t="array" ref="AA118">IF(AA$110=-1,AB118,IF(AA$110=99,Z118,IF(AA$110=0,INDEX($F99:$N99,0,AA$108),(INDEX($F99:$N99,0,AA$110+1)-INDEX($F99:$N99,0,AA$110))/(INDEX($F$4:$N$4,0,AA$110+1)-INDEX($F$4:$N$4,0,AA$110))+Z118)))</f>
        <v>2.3877301477925821</v>
      </c>
      <c r="AB118" s="186" cm="1">
        <f t="array" ref="AB118">IF(AB$110=-1,AC118,IF(AB$110=99,AA118,IF(AB$110=0,INDEX($F99:$N99,0,AB$108),(INDEX($F99:$N99,0,AB$110+1)-INDEX($F99:$N99,0,AB$110))/(INDEX($F$4:$N$4,0,AB$110+1)-INDEX($F$4:$N$4,0,AB$110))+AA118)))</f>
        <v>2.4333950550275709</v>
      </c>
      <c r="AC118" s="186" cm="1">
        <f t="array" ref="AC118">IF(AC$110=-1,AD118,IF(AC$110=99,AB118,IF(AC$110=0,INDEX($F99:$N99,0,AC$108),(INDEX($F99:$N99,0,AC$110+1)-INDEX($F99:$N99,0,AC$110))/(INDEX($F$4:$N$4,0,AC$110+1)-INDEX($F$4:$N$4,0,AC$110))+AB118)))</f>
        <v>2.4790599622625598</v>
      </c>
      <c r="AD118" s="186" cm="1">
        <f t="array" ref="AD118">IF(AD$110=-1,AE118,IF(AD$110=99,AC118,IF(AD$110=0,INDEX($F99:$N99,0,AD$108),(INDEX($F99:$N99,0,AD$110+1)-INDEX($F99:$N99,0,AD$110))/(INDEX($F$4:$N$4,0,AD$110+1)-INDEX($F$4:$N$4,0,AD$110))+AC118)))</f>
        <v>2.5247248694975486</v>
      </c>
      <c r="AE118" s="186" cm="1">
        <f t="array" ref="AE118">IF(AE$110=-1,AF118,IF(AE$110=99,AD118,IF(AE$110=0,INDEX($F99:$N99,0,AE$108),(INDEX($F99:$N99,0,AE$110+1)-INDEX($F99:$N99,0,AE$110))/(INDEX($F$4:$N$4,0,AE$110+1)-INDEX($F$4:$N$4,0,AE$110))+AD118)))</f>
        <v>2.5703897767325388</v>
      </c>
      <c r="AF118" s="186" cm="1">
        <f t="array" ref="AF118">IF(AF$110=-1,AG118,IF(AF$110=99,AE118,IF(AF$110=0,INDEX($F99:$N99,0,AF$108),(INDEX($F99:$N99,0,AF$110+1)-INDEX($F99:$N99,0,AF$110))/(INDEX($F$4:$N$4,0,AF$110+1)-INDEX($F$4:$N$4,0,AF$110))+AE118)))</f>
        <v>2.6256969670336088</v>
      </c>
      <c r="AG118" s="186" cm="1">
        <f t="array" ref="AG118">IF(AG$110=-1,AH118,IF(AG$110=99,AF118,IF(AG$110=0,INDEX($F99:$N99,0,AG$108),(INDEX($F99:$N99,0,AG$110+1)-INDEX($F99:$N99,0,AG$110))/(INDEX($F$4:$N$4,0,AG$110+1)-INDEX($F$4:$N$4,0,AG$110))+AF118)))</f>
        <v>2.6810041573346788</v>
      </c>
      <c r="AH118" s="186" cm="1">
        <f t="array" ref="AH118">IF(AH$110=-1,AI118,IF(AH$110=99,AG118,IF(AH$110=0,INDEX($F99:$N99,0,AH$108),(INDEX($F99:$N99,0,AH$110+1)-INDEX($F99:$N99,0,AH$110))/(INDEX($F$4:$N$4,0,AH$110+1)-INDEX($F$4:$N$4,0,AH$110))+AG118)))</f>
        <v>2.7363113476357488</v>
      </c>
      <c r="AI118" s="186" cm="1">
        <f t="array" ref="AI118">IF(AI$110=-1,AJ118,IF(AI$110=99,AH118,IF(AI$110=0,INDEX($F99:$N99,0,AI$108),(INDEX($F99:$N99,0,AI$110+1)-INDEX($F99:$N99,0,AI$110))/(INDEX($F$4:$N$4,0,AI$110+1)-INDEX($F$4:$N$4,0,AI$110))+AH118)))</f>
        <v>2.7916185379368188</v>
      </c>
      <c r="AJ118" s="186" cm="1">
        <f t="array" ref="AJ118">IF(AJ$110=-1,AK118,IF(AJ$110=99,AI118,IF(AJ$110=0,INDEX($F99:$N99,0,AJ$108),(INDEX($F99:$N99,0,AJ$110+1)-INDEX($F99:$N99,0,AJ$110))/(INDEX($F$4:$N$4,0,AJ$110+1)-INDEX($F$4:$N$4,0,AJ$110))+AI118)))</f>
        <v>2.8469257282378888</v>
      </c>
      <c r="AK118" s="186" cm="1">
        <f t="array" ref="AK118">IF(AK$110=-1,AL118,IF(AK$110=99,AJ118,IF(AK$110=0,INDEX($F99:$N99,0,AK$108),(INDEX($F99:$N99,0,AK$110+1)-INDEX($F99:$N99,0,AK$110))/(INDEX($F$4:$N$4,0,AK$110+1)-INDEX($F$4:$N$4,0,AK$110))+AJ118)))</f>
        <v>2.9022329185389588</v>
      </c>
      <c r="AL118" s="186" cm="1">
        <f t="array" ref="AL118">IF(AL$110=-1,AM118,IF(AL$110=99,AK118,IF(AL$110=0,INDEX($F99:$N99,0,AL$108),(INDEX($F99:$N99,0,AL$110+1)-INDEX($F99:$N99,0,AL$110))/(INDEX($F$4:$N$4,0,AL$110+1)-INDEX($F$4:$N$4,0,AL$110))+AK118)))</f>
        <v>2.9575401088400288</v>
      </c>
      <c r="AM118" s="186" cm="1">
        <f t="array" ref="AM118">IF(AM$110=-1,AN118,IF(AM$110=99,AL118,IF(AM$110=0,INDEX($F99:$N99,0,AM$108),(INDEX($F99:$N99,0,AM$110+1)-INDEX($F99:$N99,0,AM$110))/(INDEX($F$4:$N$4,0,AM$110+1)-INDEX($F$4:$N$4,0,AM$110))+AL118)))</f>
        <v>3.0128472991410988</v>
      </c>
      <c r="AN118" s="186" cm="1">
        <f t="array" ref="AN118">IF(AN$110=-1,AO118,IF(AN$110=99,AM118,IF(AN$110=0,INDEX($F99:$N99,0,AN$108),(INDEX($F99:$N99,0,AN$110+1)-INDEX($F99:$N99,0,AN$110))/(INDEX($F$4:$N$4,0,AN$110+1)-INDEX($F$4:$N$4,0,AN$110))+AM118)))</f>
        <v>3.0681544894421688</v>
      </c>
      <c r="AO118" s="186" cm="1">
        <f t="array" ref="AO118">IF(AO$110=-1,AP118,IF(AO$110=99,AN118,IF(AO$110=0,INDEX($F99:$N99,0,AO$108),(INDEX($F99:$N99,0,AO$110+1)-INDEX($F99:$N99,0,AO$110))/(INDEX($F$4:$N$4,0,AO$110+1)-INDEX($F$4:$N$4,0,AO$110))+AN118)))</f>
        <v>3.123461679743238</v>
      </c>
      <c r="AP118" s="186" cm="1">
        <f t="array" ref="AP118">IF(AP$110=-1,AQ118,IF(AP$110=99,AO118,IF(AP$110=0,INDEX($F99:$N99,0,AP$108),(INDEX($F99:$N99,0,AP$110+1)-INDEX($F99:$N99,0,AP$110))/(INDEX($F$4:$N$4,0,AP$110+1)-INDEX($F$4:$N$4,0,AP$110))+AO118)))</f>
        <v>3.1967037549228943</v>
      </c>
      <c r="AQ118" s="186" cm="1">
        <f t="array" ref="AQ118">IF(AQ$110=-1,AR118,IF(AQ$110=99,AP118,IF(AQ$110=0,INDEX($F99:$N99,0,AQ$108),(INDEX($F99:$N99,0,AQ$110+1)-INDEX($F99:$N99,0,AQ$110))/(INDEX($F$4:$N$4,0,AQ$110+1)-INDEX($F$4:$N$4,0,AQ$110))+AP118)))</f>
        <v>3.2699458301025506</v>
      </c>
      <c r="AR118" s="186" cm="1">
        <f t="array" ref="AR118">IF(AR$110=-1,AS118,IF(AR$110=99,AQ118,IF(AR$110=0,INDEX($F99:$N99,0,AR$108),(INDEX($F99:$N99,0,AR$110+1)-INDEX($F99:$N99,0,AR$110))/(INDEX($F$4:$N$4,0,AR$110+1)-INDEX($F$4:$N$4,0,AR$110))+AQ118)))</f>
        <v>3.3431879052822069</v>
      </c>
      <c r="AS118" s="186" cm="1">
        <f t="array" ref="AS118">IF(AS$110=-1,AT118,IF(AS$110=99,AR118,IF(AS$110=0,INDEX($F99:$N99,0,AS$108),(INDEX($F99:$N99,0,AS$110+1)-INDEX($F99:$N99,0,AS$110))/(INDEX($F$4:$N$4,0,AS$110+1)-INDEX($F$4:$N$4,0,AS$110))+AR118)))</f>
        <v>3.4164299804618632</v>
      </c>
      <c r="AT118" s="186" cm="1">
        <f t="array" ref="AT118">IF(AT$110=-1,AU118,IF(AT$110=99,AS118,IF(AT$110=0,INDEX($F99:$N99,0,AT$108),(INDEX($F99:$N99,0,AT$110+1)-INDEX($F99:$N99,0,AT$110))/(INDEX($F$4:$N$4,0,AT$110+1)-INDEX($F$4:$N$4,0,AT$110))+AS118)))</f>
        <v>3.4896720556415195</v>
      </c>
      <c r="AU118" s="186" cm="1">
        <f t="array" ref="AU118">IF(AU$110=-1,AV118,IF(AU$110=99,AT118,IF(AU$110=0,INDEX($F99:$N99,0,AU$108),(INDEX($F99:$N99,0,AU$110+1)-INDEX($F99:$N99,0,AU$110))/(INDEX($F$4:$N$4,0,AU$110+1)-INDEX($F$4:$N$4,0,AU$110))+AT118)))</f>
        <v>3.5629141308211758</v>
      </c>
      <c r="AV118" s="186" cm="1">
        <f t="array" ref="AV118">IF(AV$110=-1,AW118,IF(AV$110=99,AU118,IF(AV$110=0,INDEX($F99:$N99,0,AV$108),(INDEX($F99:$N99,0,AV$110+1)-INDEX($F99:$N99,0,AV$110))/(INDEX($F$4:$N$4,0,AV$110+1)-INDEX($F$4:$N$4,0,AV$110))+AU118)))</f>
        <v>3.6361562060008321</v>
      </c>
      <c r="AW118" s="186" cm="1">
        <f t="array" ref="AW118">IF(AW$110=-1,AX118,IF(AW$110=99,AV118,IF(AW$110=0,INDEX($F99:$N99,0,AW$108),(INDEX($F99:$N99,0,AW$110+1)-INDEX($F99:$N99,0,AW$110))/(INDEX($F$4:$N$4,0,AW$110+1)-INDEX($F$4:$N$4,0,AW$110))+AV118)))</f>
        <v>3.7093982811804884</v>
      </c>
      <c r="AX118" s="186" cm="1">
        <f t="array" ref="AX118">IF(AX$110=-1,AY118,IF(AX$110=99,AW118,IF(AX$110=0,INDEX($F99:$N99,0,AX$108),(INDEX($F99:$N99,0,AX$110+1)-INDEX($F99:$N99,0,AX$110))/(INDEX($F$4:$N$4,0,AX$110+1)-INDEX($F$4:$N$4,0,AX$110))+AW118)))</f>
        <v>3.7826403563601447</v>
      </c>
      <c r="AY118" s="186" cm="1">
        <f t="array" ref="AY118">IF(AY$110=-1,AZ118,IF(AY$110=99,AX118,IF(AY$110=0,INDEX($F99:$N99,0,AY$108),(INDEX($F99:$N99,0,AY$110+1)-INDEX($F99:$N99,0,AY$110))/(INDEX($F$4:$N$4,0,AY$110+1)-INDEX($F$4:$N$4,0,AY$110))+AX118)))</f>
        <v>3.8558824315398028</v>
      </c>
      <c r="AZ118" s="186" cm="1">
        <f t="array" ref="AZ118">IF(AZ$110=-1,BA118,IF(AZ$110=99,AY118,IF(AZ$110=0,INDEX($F99:$N99,0,AZ$108),(INDEX($F99:$N99,0,AZ$110+1)-INDEX($F99:$N99,0,AZ$110))/(INDEX($F$4:$N$4,0,AZ$110+1)-INDEX($F$4:$N$4,0,AZ$110))+AY118)))</f>
        <v>3.8558824315398028</v>
      </c>
      <c r="BA118" s="186" cm="1">
        <f t="array" ref="BA118">IF(BA$110=-1,BB118,IF(BA$110=99,AZ118,IF(BA$110=0,INDEX($F99:$N99,0,BA$108),(INDEX($F99:$N99,0,BA$110+1)-INDEX($F99:$N99,0,BA$110))/(INDEX($F$4:$N$4,0,BA$110+1)-INDEX($F$4:$N$4,0,BA$110))+AZ118)))</f>
        <v>3.8558824315398028</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0.11854911747429903</v>
      </c>
      <c r="W119" s="186" cm="1">
        <f t="array" ref="W119">IF(W$110=-1,X119,IF(W$110=99,V119,IF(W$110=0,INDEX($F100:$N100,0,W$108),(INDEX($F100:$N100,0,W$110+1)-INDEX($F100:$N100,0,W$110))/(INDEX($F$4:$N$4,0,W$110+1)-INDEX($F$4:$N$4,0,W$110))+V119)))</f>
        <v>0.12105607328803257</v>
      </c>
      <c r="X119" s="186" cm="1">
        <f t="array" ref="X119">IF(X$110=-1,Y119,IF(X$110=99,W119,IF(X$110=0,INDEX($F100:$N100,0,X$108),(INDEX($F100:$N100,0,X$110+1)-INDEX($F100:$N100,0,X$110))/(INDEX($F$4:$N$4,0,X$110+1)-INDEX($F$4:$N$4,0,X$110))+W119)))</f>
        <v>0.12356302910176611</v>
      </c>
      <c r="Y119" s="186" cm="1">
        <f t="array" ref="Y119">IF(Y$110=-1,Z119,IF(Y$110=99,X119,IF(Y$110=0,INDEX($F100:$N100,0,Y$108),(INDEX($F100:$N100,0,Y$110+1)-INDEX($F100:$N100,0,Y$110))/(INDEX($F$4:$N$4,0,Y$110+1)-INDEX($F$4:$N$4,0,Y$110))+X119)))</f>
        <v>0.12606998491549967</v>
      </c>
      <c r="Z119" s="186" cm="1">
        <f t="array" ref="Z119">IF(Z$110=-1,AA119,IF(Z$110=99,Y119,IF(Z$110=0,INDEX($F100:$N100,0,Z$108),(INDEX($F100:$N100,0,Z$110+1)-INDEX($F100:$N100,0,Z$110))/(INDEX($F$4:$N$4,0,Z$110+1)-INDEX($F$4:$N$4,0,Z$110))+Y119)))</f>
        <v>0.12857694072923323</v>
      </c>
      <c r="AA119" s="186" cm="1">
        <f t="array" ref="AA119">IF(AA$110=-1,AB119,IF(AA$110=99,Z119,IF(AA$110=0,INDEX($F100:$N100,0,AA$108),(INDEX($F100:$N100,0,AA$110+1)-INDEX($F100:$N100,0,AA$110))/(INDEX($F$4:$N$4,0,AA$110+1)-INDEX($F$4:$N$4,0,AA$110))+Z119)))</f>
        <v>0.13108389654296679</v>
      </c>
      <c r="AB119" s="186" cm="1">
        <f t="array" ref="AB119">IF(AB$110=-1,AC119,IF(AB$110=99,AA119,IF(AB$110=0,INDEX($F100:$N100,0,AB$108),(INDEX($F100:$N100,0,AB$110+1)-INDEX($F100:$N100,0,AB$110))/(INDEX($F$4:$N$4,0,AB$110+1)-INDEX($F$4:$N$4,0,AB$110))+AA119)))</f>
        <v>0.13359085235670035</v>
      </c>
      <c r="AC119" s="186" cm="1">
        <f t="array" ref="AC119">IF(AC$110=-1,AD119,IF(AC$110=99,AB119,IF(AC$110=0,INDEX($F100:$N100,0,AC$108),(INDEX($F100:$N100,0,AC$110+1)-INDEX($F100:$N100,0,AC$110))/(INDEX($F$4:$N$4,0,AC$110+1)-INDEX($F$4:$N$4,0,AC$110))+AB119)))</f>
        <v>0.1360978081704339</v>
      </c>
      <c r="AD119" s="186" cm="1">
        <f t="array" ref="AD119">IF(AD$110=-1,AE119,IF(AD$110=99,AC119,IF(AD$110=0,INDEX($F100:$N100,0,AD$108),(INDEX($F100:$N100,0,AD$110+1)-INDEX($F100:$N100,0,AD$110))/(INDEX($F$4:$N$4,0,AD$110+1)-INDEX($F$4:$N$4,0,AD$110))+AC119)))</f>
        <v>0.13860476398416746</v>
      </c>
      <c r="AE119" s="186" cm="1">
        <f t="array" ref="AE119">IF(AE$110=-1,AF119,IF(AE$110=99,AD119,IF(AE$110=0,INDEX($F100:$N100,0,AE$108),(INDEX($F100:$N100,0,AE$110+1)-INDEX($F100:$N100,0,AE$110))/(INDEX($F$4:$N$4,0,AE$110+1)-INDEX($F$4:$N$4,0,AE$110))+AD119)))</f>
        <v>0.14111171979790094</v>
      </c>
      <c r="AF119" s="186" cm="1">
        <f t="array" ref="AF119">IF(AF$110=-1,AG119,IF(AF$110=99,AE119,IF(AF$110=0,INDEX($F100:$N100,0,AF$108),(INDEX($F100:$N100,0,AF$110+1)-INDEX($F100:$N100,0,AF$110))/(INDEX($F$4:$N$4,0,AF$110+1)-INDEX($F$4:$N$4,0,AF$110))+AE119)))</f>
        <v>0.14414802690245798</v>
      </c>
      <c r="AG119" s="186" cm="1">
        <f t="array" ref="AG119">IF(AG$110=-1,AH119,IF(AG$110=99,AF119,IF(AG$110=0,INDEX($F100:$N100,0,AG$108),(INDEX($F100:$N100,0,AG$110+1)-INDEX($F100:$N100,0,AG$110))/(INDEX($F$4:$N$4,0,AG$110+1)-INDEX($F$4:$N$4,0,AG$110))+AF119)))</f>
        <v>0.14718433400701503</v>
      </c>
      <c r="AH119" s="186" cm="1">
        <f t="array" ref="AH119">IF(AH$110=-1,AI119,IF(AH$110=99,AG119,IF(AH$110=0,INDEX($F100:$N100,0,AH$108),(INDEX($F100:$N100,0,AH$110+1)-INDEX($F100:$N100,0,AH$110))/(INDEX($F$4:$N$4,0,AH$110+1)-INDEX($F$4:$N$4,0,AH$110))+AG119)))</f>
        <v>0.15022064111157207</v>
      </c>
      <c r="AI119" s="186" cm="1">
        <f t="array" ref="AI119">IF(AI$110=-1,AJ119,IF(AI$110=99,AH119,IF(AI$110=0,INDEX($F100:$N100,0,AI$108),(INDEX($F100:$N100,0,AI$110+1)-INDEX($F100:$N100,0,AI$110))/(INDEX($F$4:$N$4,0,AI$110+1)-INDEX($F$4:$N$4,0,AI$110))+AH119)))</f>
        <v>0.15325694821612912</v>
      </c>
      <c r="AJ119" s="186" cm="1">
        <f t="array" ref="AJ119">IF(AJ$110=-1,AK119,IF(AJ$110=99,AI119,IF(AJ$110=0,INDEX($F100:$N100,0,AJ$108),(INDEX($F100:$N100,0,AJ$110+1)-INDEX($F100:$N100,0,AJ$110))/(INDEX($F$4:$N$4,0,AJ$110+1)-INDEX($F$4:$N$4,0,AJ$110))+AI119)))</f>
        <v>0.15629325532068616</v>
      </c>
      <c r="AK119" s="186" cm="1">
        <f t="array" ref="AK119">IF(AK$110=-1,AL119,IF(AK$110=99,AJ119,IF(AK$110=0,INDEX($F100:$N100,0,AK$108),(INDEX($F100:$N100,0,AK$110+1)-INDEX($F100:$N100,0,AK$110))/(INDEX($F$4:$N$4,0,AK$110+1)-INDEX($F$4:$N$4,0,AK$110))+AJ119)))</f>
        <v>0.15932956242524321</v>
      </c>
      <c r="AL119" s="186" cm="1">
        <f t="array" ref="AL119">IF(AL$110=-1,AM119,IF(AL$110=99,AK119,IF(AL$110=0,INDEX($F100:$N100,0,AL$108),(INDEX($F100:$N100,0,AL$110+1)-INDEX($F100:$N100,0,AL$110))/(INDEX($F$4:$N$4,0,AL$110+1)-INDEX($F$4:$N$4,0,AL$110))+AK119)))</f>
        <v>0.16236586952980026</v>
      </c>
      <c r="AM119" s="186" cm="1">
        <f t="array" ref="AM119">IF(AM$110=-1,AN119,IF(AM$110=99,AL119,IF(AM$110=0,INDEX($F100:$N100,0,AM$108),(INDEX($F100:$N100,0,AM$110+1)-INDEX($F100:$N100,0,AM$110))/(INDEX($F$4:$N$4,0,AM$110+1)-INDEX($F$4:$N$4,0,AM$110))+AL119)))</f>
        <v>0.1654021766343573</v>
      </c>
      <c r="AN119" s="186" cm="1">
        <f t="array" ref="AN119">IF(AN$110=-1,AO119,IF(AN$110=99,AM119,IF(AN$110=0,INDEX($F100:$N100,0,AN$108),(INDEX($F100:$N100,0,AN$110+1)-INDEX($F100:$N100,0,AN$110))/(INDEX($F$4:$N$4,0,AN$110+1)-INDEX($F$4:$N$4,0,AN$110))+AM119)))</f>
        <v>0.16843848373891435</v>
      </c>
      <c r="AO119" s="186" cm="1">
        <f t="array" ref="AO119">IF(AO$110=-1,AP119,IF(AO$110=99,AN119,IF(AO$110=0,INDEX($F100:$N100,0,AO$108),(INDEX($F100:$N100,0,AO$110+1)-INDEX($F100:$N100,0,AO$110))/(INDEX($F$4:$N$4,0,AO$110+1)-INDEX($F$4:$N$4,0,AO$110))+AN119)))</f>
        <v>0.17147479084347125</v>
      </c>
      <c r="AP119" s="186" cm="1">
        <f t="array" ref="AP119">IF(AP$110=-1,AQ119,IF(AP$110=99,AO119,IF(AP$110=0,INDEX($F100:$N100,0,AP$108),(INDEX($F100:$N100,0,AP$110+1)-INDEX($F100:$N100,0,AP$110))/(INDEX($F$4:$N$4,0,AP$110+1)-INDEX($F$4:$N$4,0,AP$110))+AO119)))</f>
        <v>0.17549570443553614</v>
      </c>
      <c r="AQ119" s="186" cm="1">
        <f t="array" ref="AQ119">IF(AQ$110=-1,AR119,IF(AQ$110=99,AP119,IF(AQ$110=0,INDEX($F100:$N100,0,AQ$108),(INDEX($F100:$N100,0,AQ$110+1)-INDEX($F100:$N100,0,AQ$110))/(INDEX($F$4:$N$4,0,AQ$110+1)-INDEX($F$4:$N$4,0,AQ$110))+AP119)))</f>
        <v>0.17951661802760102</v>
      </c>
      <c r="AR119" s="186" cm="1">
        <f t="array" ref="AR119">IF(AR$110=-1,AS119,IF(AR$110=99,AQ119,IF(AR$110=0,INDEX($F100:$N100,0,AR$108),(INDEX($F100:$N100,0,AR$110+1)-INDEX($F100:$N100,0,AR$110))/(INDEX($F$4:$N$4,0,AR$110+1)-INDEX($F$4:$N$4,0,AR$110))+AQ119)))</f>
        <v>0.18353753161966591</v>
      </c>
      <c r="AS119" s="186" cm="1">
        <f t="array" ref="AS119">IF(AS$110=-1,AT119,IF(AS$110=99,AR119,IF(AS$110=0,INDEX($F100:$N100,0,AS$108),(INDEX($F100:$N100,0,AS$110+1)-INDEX($F100:$N100,0,AS$110))/(INDEX($F$4:$N$4,0,AS$110+1)-INDEX($F$4:$N$4,0,AS$110))+AR119)))</f>
        <v>0.18755844521173079</v>
      </c>
      <c r="AT119" s="186" cm="1">
        <f t="array" ref="AT119">IF(AT$110=-1,AU119,IF(AT$110=99,AS119,IF(AT$110=0,INDEX($F100:$N100,0,AT$108),(INDEX($F100:$N100,0,AT$110+1)-INDEX($F100:$N100,0,AT$110))/(INDEX($F$4:$N$4,0,AT$110+1)-INDEX($F$4:$N$4,0,AT$110))+AS119)))</f>
        <v>0.19157935880379567</v>
      </c>
      <c r="AU119" s="186" cm="1">
        <f t="array" ref="AU119">IF(AU$110=-1,AV119,IF(AU$110=99,AT119,IF(AU$110=0,INDEX($F100:$N100,0,AU$108),(INDEX($F100:$N100,0,AU$110+1)-INDEX($F100:$N100,0,AU$110))/(INDEX($F$4:$N$4,0,AU$110+1)-INDEX($F$4:$N$4,0,AU$110))+AT119)))</f>
        <v>0.19560027239586056</v>
      </c>
      <c r="AV119" s="186" cm="1">
        <f t="array" ref="AV119">IF(AV$110=-1,AW119,IF(AV$110=99,AU119,IF(AV$110=0,INDEX($F100:$N100,0,AV$108),(INDEX($F100:$N100,0,AV$110+1)-INDEX($F100:$N100,0,AV$110))/(INDEX($F$4:$N$4,0,AV$110+1)-INDEX($F$4:$N$4,0,AV$110))+AU119)))</f>
        <v>0.19962118598792544</v>
      </c>
      <c r="AW119" s="186" cm="1">
        <f t="array" ref="AW119">IF(AW$110=-1,AX119,IF(AW$110=99,AV119,IF(AW$110=0,INDEX($F100:$N100,0,AW$108),(INDEX($F100:$N100,0,AW$110+1)-INDEX($F100:$N100,0,AW$110))/(INDEX($F$4:$N$4,0,AW$110+1)-INDEX($F$4:$N$4,0,AW$110))+AV119)))</f>
        <v>0.20364209957999033</v>
      </c>
      <c r="AX119" s="186" cm="1">
        <f t="array" ref="AX119">IF(AX$110=-1,AY119,IF(AX$110=99,AW119,IF(AX$110=0,INDEX($F100:$N100,0,AX$108),(INDEX($F100:$N100,0,AX$110+1)-INDEX($F100:$N100,0,AX$110))/(INDEX($F$4:$N$4,0,AX$110+1)-INDEX($F$4:$N$4,0,AX$110))+AW119)))</f>
        <v>0.20766301317205521</v>
      </c>
      <c r="AY119" s="186" cm="1">
        <f t="array" ref="AY119">IF(AY$110=-1,AZ119,IF(AY$110=99,AX119,IF(AY$110=0,INDEX($F100:$N100,0,AY$108),(INDEX($F100:$N100,0,AY$110+1)-INDEX($F100:$N100,0,AY$110))/(INDEX($F$4:$N$4,0,AY$110+1)-INDEX($F$4:$N$4,0,AY$110))+AX119)))</f>
        <v>0.21168392676412007</v>
      </c>
      <c r="AZ119" s="186" cm="1">
        <f t="array" ref="AZ119">IF(AZ$110=-1,BA119,IF(AZ$110=99,AY119,IF(AZ$110=0,INDEX($F100:$N100,0,AZ$108),(INDEX($F100:$N100,0,AZ$110+1)-INDEX($F100:$N100,0,AZ$110))/(INDEX($F$4:$N$4,0,AZ$110+1)-INDEX($F$4:$N$4,0,AZ$110))+AY119)))</f>
        <v>0.21168392676412007</v>
      </c>
      <c r="BA119" s="186" cm="1">
        <f t="array" ref="BA119">IF(BA$110=-1,BB119,IF(BA$110=99,AZ119,IF(BA$110=0,INDEX($F100:$N100,0,BA$108),(INDEX($F100:$N100,0,BA$110+1)-INDEX($F100:$N100,0,BA$110))/(INDEX($F$4:$N$4,0,BA$110+1)-INDEX($F$4:$N$4,0,BA$110))+AZ119)))</f>
        <v>0.21168392676412007</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2.8530151083595065E-2</v>
      </c>
      <c r="W120" s="186" cm="1">
        <f t="array" ref="W120">IF(W$110=-1,X120,IF(W$110=99,V120,IF(W$110=0,INDEX($F101:$N101,0,W$108),(INDEX($F101:$N101,0,W$110+1)-INDEX($F101:$N101,0,W$110))/(INDEX($F$4:$N$4,0,W$110+1)-INDEX($F$4:$N$4,0,W$110))+V120)))</f>
        <v>2.9133477617352022E-2</v>
      </c>
      <c r="X120" s="186" cm="1">
        <f t="array" ref="X120">IF(X$110=-1,Y120,IF(X$110=99,W120,IF(X$110=0,INDEX($F101:$N101,0,X$108),(INDEX($F101:$N101,0,X$110+1)-INDEX($F101:$N101,0,X$110))/(INDEX($F$4:$N$4,0,X$110+1)-INDEX($F$4:$N$4,0,X$110))+W120)))</f>
        <v>2.9736804151108978E-2</v>
      </c>
      <c r="Y120" s="186" cm="1">
        <f t="array" ref="Y120">IF(Y$110=-1,Z120,IF(Y$110=99,X120,IF(Y$110=0,INDEX($F101:$N101,0,Y$108),(INDEX($F101:$N101,0,Y$110+1)-INDEX($F101:$N101,0,Y$110))/(INDEX($F$4:$N$4,0,Y$110+1)-INDEX($F$4:$N$4,0,Y$110))+X120)))</f>
        <v>3.0340130684865935E-2</v>
      </c>
      <c r="Z120" s="186" cm="1">
        <f t="array" ref="Z120">IF(Z$110=-1,AA120,IF(Z$110=99,Y120,IF(Z$110=0,INDEX($F101:$N101,0,Z$108),(INDEX($F101:$N101,0,Z$110+1)-INDEX($F101:$N101,0,Z$110))/(INDEX($F$4:$N$4,0,Z$110+1)-INDEX($F$4:$N$4,0,Z$110))+Y120)))</f>
        <v>3.0943457218622891E-2</v>
      </c>
      <c r="AA120" s="186" cm="1">
        <f t="array" ref="AA120">IF(AA$110=-1,AB120,IF(AA$110=99,Z120,IF(AA$110=0,INDEX($F101:$N101,0,AA$108),(INDEX($F101:$N101,0,AA$110+1)-INDEX($F101:$N101,0,AA$110))/(INDEX($F$4:$N$4,0,AA$110+1)-INDEX($F$4:$N$4,0,AA$110))+Z120)))</f>
        <v>3.1546783752379848E-2</v>
      </c>
      <c r="AB120" s="186" cm="1">
        <f t="array" ref="AB120">IF(AB$110=-1,AC120,IF(AB$110=99,AA120,IF(AB$110=0,INDEX($F101:$N101,0,AB$108),(INDEX($F101:$N101,0,AB$110+1)-INDEX($F101:$N101,0,AB$110))/(INDEX($F$4:$N$4,0,AB$110+1)-INDEX($F$4:$N$4,0,AB$110))+AA120)))</f>
        <v>3.2150110286136804E-2</v>
      </c>
      <c r="AC120" s="186" cm="1">
        <f t="array" ref="AC120">IF(AC$110=-1,AD120,IF(AC$110=99,AB120,IF(AC$110=0,INDEX($F101:$N101,0,AC$108),(INDEX($F101:$N101,0,AC$110+1)-INDEX($F101:$N101,0,AC$110))/(INDEX($F$4:$N$4,0,AC$110+1)-INDEX($F$4:$N$4,0,AC$110))+AB120)))</f>
        <v>3.2753436819893761E-2</v>
      </c>
      <c r="AD120" s="186" cm="1">
        <f t="array" ref="AD120">IF(AD$110=-1,AE120,IF(AD$110=99,AC120,IF(AD$110=0,INDEX($F101:$N101,0,AD$108),(INDEX($F101:$N101,0,AD$110+1)-INDEX($F101:$N101,0,AD$110))/(INDEX($F$4:$N$4,0,AD$110+1)-INDEX($F$4:$N$4,0,AD$110))+AC120)))</f>
        <v>3.3356763353650717E-2</v>
      </c>
      <c r="AE120" s="186" cm="1">
        <f t="array" ref="AE120">IF(AE$110=-1,AF120,IF(AE$110=99,AD120,IF(AE$110=0,INDEX($F101:$N101,0,AE$108),(INDEX($F101:$N101,0,AE$110+1)-INDEX($F101:$N101,0,AE$110))/(INDEX($F$4:$N$4,0,AE$110+1)-INDEX($F$4:$N$4,0,AE$110))+AD120)))</f>
        <v>3.3960089887407674E-2</v>
      </c>
      <c r="AF120" s="186" cm="1">
        <f t="array" ref="AF120">IF(AF$110=-1,AG120,IF(AF$110=99,AE120,IF(AF$110=0,INDEX($F101:$N101,0,AF$108),(INDEX($F101:$N101,0,AF$110+1)-INDEX($F101:$N101,0,AF$110))/(INDEX($F$4:$N$4,0,AF$110+1)-INDEX($F$4:$N$4,0,AF$110))+AE120)))</f>
        <v>3.4690810640752676E-2</v>
      </c>
      <c r="AG120" s="186" cm="1">
        <f t="array" ref="AG120">IF(AG$110=-1,AH120,IF(AG$110=99,AF120,IF(AG$110=0,INDEX($F101:$N101,0,AG$108),(INDEX($F101:$N101,0,AG$110+1)-INDEX($F101:$N101,0,AG$110))/(INDEX($F$4:$N$4,0,AG$110+1)-INDEX($F$4:$N$4,0,AG$110))+AF120)))</f>
        <v>3.5421531394097677E-2</v>
      </c>
      <c r="AH120" s="186" cm="1">
        <f t="array" ref="AH120">IF(AH$110=-1,AI120,IF(AH$110=99,AG120,IF(AH$110=0,INDEX($F101:$N101,0,AH$108),(INDEX($F101:$N101,0,AH$110+1)-INDEX($F101:$N101,0,AH$110))/(INDEX($F$4:$N$4,0,AH$110+1)-INDEX($F$4:$N$4,0,AH$110))+AG120)))</f>
        <v>3.6152252147442679E-2</v>
      </c>
      <c r="AI120" s="186" cm="1">
        <f t="array" ref="AI120">IF(AI$110=-1,AJ120,IF(AI$110=99,AH120,IF(AI$110=0,INDEX($F101:$N101,0,AI$108),(INDEX($F101:$N101,0,AI$110+1)-INDEX($F101:$N101,0,AI$110))/(INDEX($F$4:$N$4,0,AI$110+1)-INDEX($F$4:$N$4,0,AI$110))+AH120)))</f>
        <v>3.6882972900787681E-2</v>
      </c>
      <c r="AJ120" s="186" cm="1">
        <f t="array" ref="AJ120">IF(AJ$110=-1,AK120,IF(AJ$110=99,AI120,IF(AJ$110=0,INDEX($F101:$N101,0,AJ$108),(INDEX($F101:$N101,0,AJ$110+1)-INDEX($F101:$N101,0,AJ$110))/(INDEX($F$4:$N$4,0,AJ$110+1)-INDEX($F$4:$N$4,0,AJ$110))+AI120)))</f>
        <v>3.7613693654132682E-2</v>
      </c>
      <c r="AK120" s="186" cm="1">
        <f t="array" ref="AK120">IF(AK$110=-1,AL120,IF(AK$110=99,AJ120,IF(AK$110=0,INDEX($F101:$N101,0,AK$108),(INDEX($F101:$N101,0,AK$110+1)-INDEX($F101:$N101,0,AK$110))/(INDEX($F$4:$N$4,0,AK$110+1)-INDEX($F$4:$N$4,0,AK$110))+AJ120)))</f>
        <v>3.8344414407477684E-2</v>
      </c>
      <c r="AL120" s="186" cm="1">
        <f t="array" ref="AL120">IF(AL$110=-1,AM120,IF(AL$110=99,AK120,IF(AL$110=0,INDEX($F101:$N101,0,AL$108),(INDEX($F101:$N101,0,AL$110+1)-INDEX($F101:$N101,0,AL$110))/(INDEX($F$4:$N$4,0,AL$110+1)-INDEX($F$4:$N$4,0,AL$110))+AK120)))</f>
        <v>3.9075135160822685E-2</v>
      </c>
      <c r="AM120" s="186" cm="1">
        <f t="array" ref="AM120">IF(AM$110=-1,AN120,IF(AM$110=99,AL120,IF(AM$110=0,INDEX($F101:$N101,0,AM$108),(INDEX($F101:$N101,0,AM$110+1)-INDEX($F101:$N101,0,AM$110))/(INDEX($F$4:$N$4,0,AM$110+1)-INDEX($F$4:$N$4,0,AM$110))+AL120)))</f>
        <v>3.9805855914167687E-2</v>
      </c>
      <c r="AN120" s="186" cm="1">
        <f t="array" ref="AN120">IF(AN$110=-1,AO120,IF(AN$110=99,AM120,IF(AN$110=0,INDEX($F101:$N101,0,AN$108),(INDEX($F101:$N101,0,AN$110+1)-INDEX($F101:$N101,0,AN$110))/(INDEX($F$4:$N$4,0,AN$110+1)-INDEX($F$4:$N$4,0,AN$110))+AM120)))</f>
        <v>4.0536576667512689E-2</v>
      </c>
      <c r="AO120" s="186" cm="1">
        <f t="array" ref="AO120">IF(AO$110=-1,AP120,IF(AO$110=99,AN120,IF(AO$110=0,INDEX($F101:$N101,0,AO$108),(INDEX($F101:$N101,0,AO$110+1)-INDEX($F101:$N101,0,AO$110))/(INDEX($F$4:$N$4,0,AO$110+1)-INDEX($F$4:$N$4,0,AO$110))+AN120)))</f>
        <v>4.1267297420857718E-2</v>
      </c>
      <c r="AP120" s="186" cm="1">
        <f t="array" ref="AP120">IF(AP$110=-1,AQ120,IF(AP$110=99,AO120,IF(AP$110=0,INDEX($F101:$N101,0,AP$108),(INDEX($F101:$N101,0,AP$110+1)-INDEX($F101:$N101,0,AP$110))/(INDEX($F$4:$N$4,0,AP$110+1)-INDEX($F$4:$N$4,0,AP$110))+AO120)))</f>
        <v>4.2234974572065209E-2</v>
      </c>
      <c r="AQ120" s="186" cm="1">
        <f t="array" ref="AQ120">IF(AQ$110=-1,AR120,IF(AQ$110=99,AP120,IF(AQ$110=0,INDEX($F101:$N101,0,AQ$108),(INDEX($F101:$N101,0,AQ$110+1)-INDEX($F101:$N101,0,AQ$110))/(INDEX($F$4:$N$4,0,AQ$110+1)-INDEX($F$4:$N$4,0,AQ$110))+AP120)))</f>
        <v>4.32026517232727E-2</v>
      </c>
      <c r="AR120" s="186" cm="1">
        <f t="array" ref="AR120">IF(AR$110=-1,AS120,IF(AR$110=99,AQ120,IF(AR$110=0,INDEX($F101:$N101,0,AR$108),(INDEX($F101:$N101,0,AR$110+1)-INDEX($F101:$N101,0,AR$110))/(INDEX($F$4:$N$4,0,AR$110+1)-INDEX($F$4:$N$4,0,AR$110))+AQ120)))</f>
        <v>4.4170328874480191E-2</v>
      </c>
      <c r="AS120" s="186" cm="1">
        <f t="array" ref="AS120">IF(AS$110=-1,AT120,IF(AS$110=99,AR120,IF(AS$110=0,INDEX($F101:$N101,0,AS$108),(INDEX($F101:$N101,0,AS$110+1)-INDEX($F101:$N101,0,AS$110))/(INDEX($F$4:$N$4,0,AS$110+1)-INDEX($F$4:$N$4,0,AS$110))+AR120)))</f>
        <v>4.5138006025687682E-2</v>
      </c>
      <c r="AT120" s="186" cm="1">
        <f t="array" ref="AT120">IF(AT$110=-1,AU120,IF(AT$110=99,AS120,IF(AT$110=0,INDEX($F101:$N101,0,AT$108),(INDEX($F101:$N101,0,AT$110+1)-INDEX($F101:$N101,0,AT$110))/(INDEX($F$4:$N$4,0,AT$110+1)-INDEX($F$4:$N$4,0,AT$110))+AS120)))</f>
        <v>4.6105683176895174E-2</v>
      </c>
      <c r="AU120" s="186" cm="1">
        <f t="array" ref="AU120">IF(AU$110=-1,AV120,IF(AU$110=99,AT120,IF(AU$110=0,INDEX($F101:$N101,0,AU$108),(INDEX($F101:$N101,0,AU$110+1)-INDEX($F101:$N101,0,AU$110))/(INDEX($F$4:$N$4,0,AU$110+1)-INDEX($F$4:$N$4,0,AU$110))+AT120)))</f>
        <v>4.7073360328102665E-2</v>
      </c>
      <c r="AV120" s="186" cm="1">
        <f t="array" ref="AV120">IF(AV$110=-1,AW120,IF(AV$110=99,AU120,IF(AV$110=0,INDEX($F101:$N101,0,AV$108),(INDEX($F101:$N101,0,AV$110+1)-INDEX($F101:$N101,0,AV$110))/(INDEX($F$4:$N$4,0,AV$110+1)-INDEX($F$4:$N$4,0,AV$110))+AU120)))</f>
        <v>4.8041037479310156E-2</v>
      </c>
      <c r="AW120" s="186" cm="1">
        <f t="array" ref="AW120">IF(AW$110=-1,AX120,IF(AW$110=99,AV120,IF(AW$110=0,INDEX($F101:$N101,0,AW$108),(INDEX($F101:$N101,0,AW$110+1)-INDEX($F101:$N101,0,AW$110))/(INDEX($F$4:$N$4,0,AW$110+1)-INDEX($F$4:$N$4,0,AW$110))+AV120)))</f>
        <v>4.9008714630517647E-2</v>
      </c>
      <c r="AX120" s="186" cm="1">
        <f t="array" ref="AX120">IF(AX$110=-1,AY120,IF(AX$110=99,AW120,IF(AX$110=0,INDEX($F101:$N101,0,AX$108),(INDEX($F101:$N101,0,AX$110+1)-INDEX($F101:$N101,0,AX$110))/(INDEX($F$4:$N$4,0,AX$110+1)-INDEX($F$4:$N$4,0,AX$110))+AW120)))</f>
        <v>4.9976391781725138E-2</v>
      </c>
      <c r="AY120" s="186" cm="1">
        <f t="array" ref="AY120">IF(AY$110=-1,AZ120,IF(AY$110=99,AX120,IF(AY$110=0,INDEX($F101:$N101,0,AY$108),(INDEX($F101:$N101,0,AY$110+1)-INDEX($F101:$N101,0,AY$110))/(INDEX($F$4:$N$4,0,AY$110+1)-INDEX($F$4:$N$4,0,AY$110))+AX120)))</f>
        <v>5.0944068932932636E-2</v>
      </c>
      <c r="AZ120" s="186" cm="1">
        <f t="array" ref="AZ120">IF(AZ$110=-1,BA120,IF(AZ$110=99,AY120,IF(AZ$110=0,INDEX($F101:$N101,0,AZ$108),(INDEX($F101:$N101,0,AZ$110+1)-INDEX($F101:$N101,0,AZ$110))/(INDEX($F$4:$N$4,0,AZ$110+1)-INDEX($F$4:$N$4,0,AZ$110))+AY120)))</f>
        <v>5.0944068932932636E-2</v>
      </c>
      <c r="BA120" s="186" cm="1">
        <f t="array" ref="BA120">IF(BA$110=-1,BB120,IF(BA$110=99,AZ120,IF(BA$110=0,INDEX($F101:$N101,0,BA$108),(INDEX($F101:$N101,0,BA$110+1)-INDEX($F101:$N101,0,BA$110))/(INDEX($F$4:$N$4,0,BA$110+1)-INDEX($F$4:$N$4,0,BA$110))+AZ120)))</f>
        <v>5.0944068932932636E-2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22.901804042814582</v>
      </c>
      <c r="W121" s="186" cm="1">
        <f t="array" ref="W121">IF(W$110=-1,X121,IF(W$110=99,V121,IF(W$110=0,INDEX($F102:$N102,0,W$108),(INDEX($F102:$N102,0,W$110+1)-INDEX($F102:$N102,0,W$110))/(INDEX($F$4:$N$4,0,W$110+1)-INDEX($F$4:$N$4,0,W$110))+V121)))</f>
        <v>23.38610803438641</v>
      </c>
      <c r="X121" s="186" cm="1">
        <f t="array" ref="X121">IF(X$110=-1,Y121,IF(X$110=99,W121,IF(X$110=0,INDEX($F102:$N102,0,X$108),(INDEX($F102:$N102,0,X$110+1)-INDEX($F102:$N102,0,X$110))/(INDEX($F$4:$N$4,0,X$110+1)-INDEX($F$4:$N$4,0,X$110))+W121)))</f>
        <v>23.870412025958238</v>
      </c>
      <c r="Y121" s="186" cm="1">
        <f t="array" ref="Y121">IF(Y$110=-1,Z121,IF(Y$110=99,X121,IF(Y$110=0,INDEX($F102:$N102,0,Y$108),(INDEX($F102:$N102,0,Y$110+1)-INDEX($F102:$N102,0,Y$110))/(INDEX($F$4:$N$4,0,Y$110+1)-INDEX($F$4:$N$4,0,Y$110))+X121)))</f>
        <v>24.354716017530066</v>
      </c>
      <c r="Z121" s="186" cm="1">
        <f t="array" ref="Z121">IF(Z$110=-1,AA121,IF(Z$110=99,Y121,IF(Z$110=0,INDEX($F102:$N102,0,Z$108),(INDEX($F102:$N102,0,Z$110+1)-INDEX($F102:$N102,0,Z$110))/(INDEX($F$4:$N$4,0,Z$110+1)-INDEX($F$4:$N$4,0,Z$110))+Y121)))</f>
        <v>24.839020009101894</v>
      </c>
      <c r="AA121" s="186" cm="1">
        <f t="array" ref="AA121">IF(AA$110=-1,AB121,IF(AA$110=99,Z121,IF(AA$110=0,INDEX($F102:$N102,0,AA$108),(INDEX($F102:$N102,0,AA$110+1)-INDEX($F102:$N102,0,AA$110))/(INDEX($F$4:$N$4,0,AA$110+1)-INDEX($F$4:$N$4,0,AA$110))+Z121)))</f>
        <v>25.323324000673722</v>
      </c>
      <c r="AB121" s="186" cm="1">
        <f t="array" ref="AB121">IF(AB$110=-1,AC121,IF(AB$110=99,AA121,IF(AB$110=0,INDEX($F102:$N102,0,AB$108),(INDEX($F102:$N102,0,AB$110+1)-INDEX($F102:$N102,0,AB$110))/(INDEX($F$4:$N$4,0,AB$110+1)-INDEX($F$4:$N$4,0,AB$110))+AA121)))</f>
        <v>25.80762799224555</v>
      </c>
      <c r="AC121" s="186" cm="1">
        <f t="array" ref="AC121">IF(AC$110=-1,AD121,IF(AC$110=99,AB121,IF(AC$110=0,INDEX($F102:$N102,0,AC$108),(INDEX($F102:$N102,0,AC$110+1)-INDEX($F102:$N102,0,AC$110))/(INDEX($F$4:$N$4,0,AC$110+1)-INDEX($F$4:$N$4,0,AC$110))+AB121)))</f>
        <v>26.291931983817378</v>
      </c>
      <c r="AD121" s="186" cm="1">
        <f t="array" ref="AD121">IF(AD$110=-1,AE121,IF(AD$110=99,AC121,IF(AD$110=0,INDEX($F102:$N102,0,AD$108),(INDEX($F102:$N102,0,AD$110+1)-INDEX($F102:$N102,0,AD$110))/(INDEX($F$4:$N$4,0,AD$110+1)-INDEX($F$4:$N$4,0,AD$110))+AC121)))</f>
        <v>26.776235975389206</v>
      </c>
      <c r="AE121" s="186" cm="1">
        <f t="array" ref="AE121">IF(AE$110=-1,AF121,IF(AE$110=99,AD121,IF(AE$110=0,INDEX($F102:$N102,0,AE$108),(INDEX($F102:$N102,0,AE$110+1)-INDEX($F102:$N102,0,AE$110))/(INDEX($F$4:$N$4,0,AE$110+1)-INDEX($F$4:$N$4,0,AE$110))+AD121)))</f>
        <v>27.260539966961023</v>
      </c>
      <c r="AF121" s="186" cm="1">
        <f t="array" ref="AF121">IF(AF$110=-1,AG121,IF(AF$110=99,AE121,IF(AF$110=0,INDEX($F102:$N102,0,AF$108),(INDEX($F102:$N102,0,AF$110+1)-INDEX($F102:$N102,0,AF$110))/(INDEX($F$4:$N$4,0,AF$110+1)-INDEX($F$4:$N$4,0,AF$110))+AE121)))</f>
        <v>27.847106208902439</v>
      </c>
      <c r="AG121" s="186" cm="1">
        <f t="array" ref="AG121">IF(AG$110=-1,AH121,IF(AG$110=99,AF121,IF(AG$110=0,INDEX($F102:$N102,0,AG$108),(INDEX($F102:$N102,0,AG$110+1)-INDEX($F102:$N102,0,AG$110))/(INDEX($F$4:$N$4,0,AG$110+1)-INDEX($F$4:$N$4,0,AG$110))+AF121)))</f>
        <v>28.433672450843854</v>
      </c>
      <c r="AH121" s="186" cm="1">
        <f t="array" ref="AH121">IF(AH$110=-1,AI121,IF(AH$110=99,AG121,IF(AH$110=0,INDEX($F102:$N102,0,AH$108),(INDEX($F102:$N102,0,AH$110+1)-INDEX($F102:$N102,0,AH$110))/(INDEX($F$4:$N$4,0,AH$110+1)-INDEX($F$4:$N$4,0,AH$110))+AG121)))</f>
        <v>29.02023869278527</v>
      </c>
      <c r="AI121" s="186" cm="1">
        <f t="array" ref="AI121">IF(AI$110=-1,AJ121,IF(AI$110=99,AH121,IF(AI$110=0,INDEX($F102:$N102,0,AI$108),(INDEX($F102:$N102,0,AI$110+1)-INDEX($F102:$N102,0,AI$110))/(INDEX($F$4:$N$4,0,AI$110+1)-INDEX($F$4:$N$4,0,AI$110))+AH121)))</f>
        <v>29.606804934726686</v>
      </c>
      <c r="AJ121" s="186" cm="1">
        <f t="array" ref="AJ121">IF(AJ$110=-1,AK121,IF(AJ$110=99,AI121,IF(AJ$110=0,INDEX($F102:$N102,0,AJ$108),(INDEX($F102:$N102,0,AJ$110+1)-INDEX($F102:$N102,0,AJ$110))/(INDEX($F$4:$N$4,0,AJ$110+1)-INDEX($F$4:$N$4,0,AJ$110))+AI121)))</f>
        <v>30.193371176668101</v>
      </c>
      <c r="AK121" s="186" cm="1">
        <f t="array" ref="AK121">IF(AK$110=-1,AL121,IF(AK$110=99,AJ121,IF(AK$110=0,INDEX($F102:$N102,0,AK$108),(INDEX($F102:$N102,0,AK$110+1)-INDEX($F102:$N102,0,AK$110))/(INDEX($F$4:$N$4,0,AK$110+1)-INDEX($F$4:$N$4,0,AK$110))+AJ121)))</f>
        <v>30.779937418609517</v>
      </c>
      <c r="AL121" s="186" cm="1">
        <f t="array" ref="AL121">IF(AL$110=-1,AM121,IF(AL$110=99,AK121,IF(AL$110=0,INDEX($F102:$N102,0,AL$108),(INDEX($F102:$N102,0,AL$110+1)-INDEX($F102:$N102,0,AL$110))/(INDEX($F$4:$N$4,0,AL$110+1)-INDEX($F$4:$N$4,0,AL$110))+AK121)))</f>
        <v>31.366503660550933</v>
      </c>
      <c r="AM121" s="186" cm="1">
        <f t="array" ref="AM121">IF(AM$110=-1,AN121,IF(AM$110=99,AL121,IF(AM$110=0,INDEX($F102:$N102,0,AM$108),(INDEX($F102:$N102,0,AM$110+1)-INDEX($F102:$N102,0,AM$110))/(INDEX($F$4:$N$4,0,AM$110+1)-INDEX($F$4:$N$4,0,AM$110))+AL121)))</f>
        <v>31.953069902492349</v>
      </c>
      <c r="AN121" s="186" cm="1">
        <f t="array" ref="AN121">IF(AN$110=-1,AO121,IF(AN$110=99,AM121,IF(AN$110=0,INDEX($F102:$N102,0,AN$108),(INDEX($F102:$N102,0,AN$110+1)-INDEX($F102:$N102,0,AN$110))/(INDEX($F$4:$N$4,0,AN$110+1)-INDEX($F$4:$N$4,0,AN$110))+AM121)))</f>
        <v>32.539636144433764</v>
      </c>
      <c r="AO121" s="186" cm="1">
        <f t="array" ref="AO121">IF(AO$110=-1,AP121,IF(AO$110=99,AN121,IF(AO$110=0,INDEX($F102:$N102,0,AO$108),(INDEX($F102:$N102,0,AO$110+1)-INDEX($F102:$N102,0,AO$110))/(INDEX($F$4:$N$4,0,AO$110+1)-INDEX($F$4:$N$4,0,AO$110))+AN121)))</f>
        <v>33.126202386375169</v>
      </c>
      <c r="AP121" s="186" cm="1">
        <f t="array" ref="AP121">IF(AP$110=-1,AQ121,IF(AP$110=99,AO121,IF(AP$110=0,INDEX($F102:$N102,0,AP$108),(INDEX($F102:$N102,0,AP$110+1)-INDEX($F102:$N102,0,AP$110))/(INDEX($F$4:$N$4,0,AP$110+1)-INDEX($F$4:$N$4,0,AP$110))+AO121)))</f>
        <v>33.902978942122395</v>
      </c>
      <c r="AQ121" s="186" cm="1">
        <f t="array" ref="AQ121">IF(AQ$110=-1,AR121,IF(AQ$110=99,AP121,IF(AQ$110=0,INDEX($F102:$N102,0,AQ$108),(INDEX($F102:$N102,0,AQ$110+1)-INDEX($F102:$N102,0,AQ$110))/(INDEX($F$4:$N$4,0,AQ$110+1)-INDEX($F$4:$N$4,0,AQ$110))+AP121)))</f>
        <v>34.679755497869621</v>
      </c>
      <c r="AR121" s="186" cm="1">
        <f t="array" ref="AR121">IF(AR$110=-1,AS121,IF(AR$110=99,AQ121,IF(AR$110=0,INDEX($F102:$N102,0,AR$108),(INDEX($F102:$N102,0,AR$110+1)-INDEX($F102:$N102,0,AR$110))/(INDEX($F$4:$N$4,0,AR$110+1)-INDEX($F$4:$N$4,0,AR$110))+AQ121)))</f>
        <v>35.456532053616847</v>
      </c>
      <c r="AS121" s="186" cm="1">
        <f t="array" ref="AS121">IF(AS$110=-1,AT121,IF(AS$110=99,AR121,IF(AS$110=0,INDEX($F102:$N102,0,AS$108),(INDEX($F102:$N102,0,AS$110+1)-INDEX($F102:$N102,0,AS$110))/(INDEX($F$4:$N$4,0,AS$110+1)-INDEX($F$4:$N$4,0,AS$110))+AR121)))</f>
        <v>36.233308609364073</v>
      </c>
      <c r="AT121" s="186" cm="1">
        <f t="array" ref="AT121">IF(AT$110=-1,AU121,IF(AT$110=99,AS121,IF(AT$110=0,INDEX($F102:$N102,0,AT$108),(INDEX($F102:$N102,0,AT$110+1)-INDEX($F102:$N102,0,AT$110))/(INDEX($F$4:$N$4,0,AT$110+1)-INDEX($F$4:$N$4,0,AT$110))+AS121)))</f>
        <v>37.010085165111299</v>
      </c>
      <c r="AU121" s="186" cm="1">
        <f t="array" ref="AU121">IF(AU$110=-1,AV121,IF(AU$110=99,AT121,IF(AU$110=0,INDEX($F102:$N102,0,AU$108),(INDEX($F102:$N102,0,AU$110+1)-INDEX($F102:$N102,0,AU$110))/(INDEX($F$4:$N$4,0,AU$110+1)-INDEX($F$4:$N$4,0,AU$110))+AT121)))</f>
        <v>37.786861720858525</v>
      </c>
      <c r="AV121" s="186" cm="1">
        <f t="array" ref="AV121">IF(AV$110=-1,AW121,IF(AV$110=99,AU121,IF(AV$110=0,INDEX($F102:$N102,0,AV$108),(INDEX($F102:$N102,0,AV$110+1)-INDEX($F102:$N102,0,AV$110))/(INDEX($F$4:$N$4,0,AV$110+1)-INDEX($F$4:$N$4,0,AV$110))+AU121)))</f>
        <v>38.563638276605751</v>
      </c>
      <c r="AW121" s="186" cm="1">
        <f t="array" ref="AW121">IF(AW$110=-1,AX121,IF(AW$110=99,AV121,IF(AW$110=0,INDEX($F102:$N102,0,AW$108),(INDEX($F102:$N102,0,AW$110+1)-INDEX($F102:$N102,0,AW$110))/(INDEX($F$4:$N$4,0,AW$110+1)-INDEX($F$4:$N$4,0,AW$110))+AV121)))</f>
        <v>39.340414832352977</v>
      </c>
      <c r="AX121" s="186" cm="1">
        <f t="array" ref="AX121">IF(AX$110=-1,AY121,IF(AX$110=99,AW121,IF(AX$110=0,INDEX($F102:$N102,0,AX$108),(INDEX($F102:$N102,0,AX$110+1)-INDEX($F102:$N102,0,AX$110))/(INDEX($F$4:$N$4,0,AX$110+1)-INDEX($F$4:$N$4,0,AX$110))+AW121)))</f>
        <v>40.117191388100203</v>
      </c>
      <c r="AY121" s="186" cm="1">
        <f t="array" ref="AY121">IF(AY$110=-1,AZ121,IF(AY$110=99,AX121,IF(AY$110=0,INDEX($F102:$N102,0,AY$108),(INDEX($F102:$N102,0,AY$110+1)-INDEX($F102:$N102,0,AY$110))/(INDEX($F$4:$N$4,0,AY$110+1)-INDEX($F$4:$N$4,0,AY$110))+AX121)))</f>
        <v>40.89396794384745</v>
      </c>
      <c r="AZ121" s="186" cm="1">
        <f t="array" ref="AZ121">IF(AZ$110=-1,BA121,IF(AZ$110=99,AY121,IF(AZ$110=0,INDEX($F102:$N102,0,AZ$108),(INDEX($F102:$N102,0,AZ$110+1)-INDEX($F102:$N102,0,AZ$110))/(INDEX($F$4:$N$4,0,AZ$110+1)-INDEX($F$4:$N$4,0,AZ$110))+AY121)))</f>
        <v>40.89396794384745</v>
      </c>
      <c r="BA121" s="186" cm="1">
        <f t="array" ref="BA121">IF(BA$110=-1,BB121,IF(BA$110=99,AZ121,IF(BA$110=0,INDEX($F102:$N102,0,BA$108),(INDEX($F102:$N102,0,BA$110+1)-INDEX($F102:$N102,0,BA$110))/(INDEX($F$4:$N$4,0,BA$110+1)-INDEX($F$4:$N$4,0,BA$110))+AZ121)))</f>
        <v>40.89396794384745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26.12887643066572</v>
      </c>
      <c r="W122" s="186" cm="1">
        <f t="array" ref="W122">IF(W$110=-1,X122,IF(W$110=99,V122,IF(W$110=0,INDEX($F103:$N103,0,W$108),(INDEX($F103:$N103,0,W$110+1)-INDEX($F103:$N103,0,W$110))/(INDEX($F$4:$N$4,0,W$110+1)-INDEX($F$4:$N$4,0,W$110))+V122)))</f>
        <v>26.681423257413577</v>
      </c>
      <c r="X122" s="186" cm="1">
        <f t="array" ref="X122">IF(X$110=-1,Y122,IF(X$110=99,W122,IF(X$110=0,INDEX($F103:$N103,0,X$108),(INDEX($F103:$N103,0,X$110+1)-INDEX($F103:$N103,0,X$110))/(INDEX($F$4:$N$4,0,X$110+1)-INDEX($F$4:$N$4,0,X$110))+W122)))</f>
        <v>27.233970084161434</v>
      </c>
      <c r="Y122" s="186" cm="1">
        <f t="array" ref="Y122">IF(Y$110=-1,Z122,IF(Y$110=99,X122,IF(Y$110=0,INDEX($F103:$N103,0,Y$108),(INDEX($F103:$N103,0,Y$110+1)-INDEX($F103:$N103,0,Y$110))/(INDEX($F$4:$N$4,0,Y$110+1)-INDEX($F$4:$N$4,0,Y$110))+X122)))</f>
        <v>27.786516910909292</v>
      </c>
      <c r="Z122" s="186" cm="1">
        <f t="array" ref="Z122">IF(Z$110=-1,AA122,IF(Z$110=99,Y122,IF(Z$110=0,INDEX($F103:$N103,0,Z$108),(INDEX($F103:$N103,0,Z$110+1)-INDEX($F103:$N103,0,Z$110))/(INDEX($F$4:$N$4,0,Z$110+1)-INDEX($F$4:$N$4,0,Z$110))+Y122)))</f>
        <v>28.339063737657149</v>
      </c>
      <c r="AA122" s="186" cm="1">
        <f t="array" ref="AA122">IF(AA$110=-1,AB122,IF(AA$110=99,Z122,IF(AA$110=0,INDEX($F103:$N103,0,AA$108),(INDEX($F103:$N103,0,AA$110+1)-INDEX($F103:$N103,0,AA$110))/(INDEX($F$4:$N$4,0,AA$110+1)-INDEX($F$4:$N$4,0,AA$110))+Z122)))</f>
        <v>28.891610564405006</v>
      </c>
      <c r="AB122" s="186" cm="1">
        <f t="array" ref="AB122">IF(AB$110=-1,AC122,IF(AB$110=99,AA122,IF(AB$110=0,INDEX($F103:$N103,0,AB$108),(INDEX($F103:$N103,0,AB$110+1)-INDEX($F103:$N103,0,AB$110))/(INDEX($F$4:$N$4,0,AB$110+1)-INDEX($F$4:$N$4,0,AB$110))+AA122)))</f>
        <v>29.444157391152864</v>
      </c>
      <c r="AC122" s="186" cm="1">
        <f t="array" ref="AC122">IF(AC$110=-1,AD122,IF(AC$110=99,AB122,IF(AC$110=0,INDEX($F103:$N103,0,AC$108),(INDEX($F103:$N103,0,AC$110+1)-INDEX($F103:$N103,0,AC$110))/(INDEX($F$4:$N$4,0,AC$110+1)-INDEX($F$4:$N$4,0,AC$110))+AB122)))</f>
        <v>29.996704217900721</v>
      </c>
      <c r="AD122" s="186" cm="1">
        <f t="array" ref="AD122">IF(AD$110=-1,AE122,IF(AD$110=99,AC122,IF(AD$110=0,INDEX($F103:$N103,0,AD$108),(INDEX($F103:$N103,0,AD$110+1)-INDEX($F103:$N103,0,AD$110))/(INDEX($F$4:$N$4,0,AD$110+1)-INDEX($F$4:$N$4,0,AD$110))+AC122)))</f>
        <v>30.549251044648578</v>
      </c>
      <c r="AE122" s="186" cm="1">
        <f t="array" ref="AE122">IF(AE$110=-1,AF122,IF(AE$110=99,AD122,IF(AE$110=0,INDEX($F103:$N103,0,AE$108),(INDEX($F103:$N103,0,AE$110+1)-INDEX($F103:$N103,0,AE$110))/(INDEX($F$4:$N$4,0,AE$110+1)-INDEX($F$4:$N$4,0,AE$110))+AD122)))</f>
        <v>31.101797871396435</v>
      </c>
      <c r="AF122" s="186" cm="1">
        <f t="array" ref="AF122">IF(AF$110=-1,AG122,IF(AF$110=99,AE122,IF(AF$110=0,INDEX($F103:$N103,0,AF$108),(INDEX($F103:$N103,0,AF$110+1)-INDEX($F103:$N103,0,AF$110))/(INDEX($F$4:$N$4,0,AF$110+1)-INDEX($F$4:$N$4,0,AF$110))+AE122)))</f>
        <v>31.771016629247775</v>
      </c>
      <c r="AG122" s="186" cm="1">
        <f t="array" ref="AG122">IF(AG$110=-1,AH122,IF(AG$110=99,AF122,IF(AG$110=0,INDEX($F103:$N103,0,AG$108),(INDEX($F103:$N103,0,AG$110+1)-INDEX($F103:$N103,0,AG$110))/(INDEX($F$4:$N$4,0,AG$110+1)-INDEX($F$4:$N$4,0,AG$110))+AF122)))</f>
        <v>32.440235387099115</v>
      </c>
      <c r="AH122" s="186" cm="1">
        <f t="array" ref="AH122">IF(AH$110=-1,AI122,IF(AH$110=99,AG122,IF(AH$110=0,INDEX($F103:$N103,0,AH$108),(INDEX($F103:$N103,0,AH$110+1)-INDEX($F103:$N103,0,AH$110))/(INDEX($F$4:$N$4,0,AH$110+1)-INDEX($F$4:$N$4,0,AH$110))+AG122)))</f>
        <v>33.109454144950455</v>
      </c>
      <c r="AI122" s="186" cm="1">
        <f t="array" ref="AI122">IF(AI$110=-1,AJ122,IF(AI$110=99,AH122,IF(AI$110=0,INDEX($F103:$N103,0,AI$108),(INDEX($F103:$N103,0,AI$110+1)-INDEX($F103:$N103,0,AI$110))/(INDEX($F$4:$N$4,0,AI$110+1)-INDEX($F$4:$N$4,0,AI$110))+AH122)))</f>
        <v>33.778672902801794</v>
      </c>
      <c r="AJ122" s="186" cm="1">
        <f t="array" ref="AJ122">IF(AJ$110=-1,AK122,IF(AJ$110=99,AI122,IF(AJ$110=0,INDEX($F103:$N103,0,AJ$108),(INDEX($F103:$N103,0,AJ$110+1)-INDEX($F103:$N103,0,AJ$110))/(INDEX($F$4:$N$4,0,AJ$110+1)-INDEX($F$4:$N$4,0,AJ$110))+AI122)))</f>
        <v>34.447891660653134</v>
      </c>
      <c r="AK122" s="186" cm="1">
        <f t="array" ref="AK122">IF(AK$110=-1,AL122,IF(AK$110=99,AJ122,IF(AK$110=0,INDEX($F103:$N103,0,AK$108),(INDEX($F103:$N103,0,AK$110+1)-INDEX($F103:$N103,0,AK$110))/(INDEX($F$4:$N$4,0,AK$110+1)-INDEX($F$4:$N$4,0,AK$110))+AJ122)))</f>
        <v>35.117110418504474</v>
      </c>
      <c r="AL122" s="186" cm="1">
        <f t="array" ref="AL122">IF(AL$110=-1,AM122,IF(AL$110=99,AK122,IF(AL$110=0,INDEX($F103:$N103,0,AL$108),(INDEX($F103:$N103,0,AL$110+1)-INDEX($F103:$N103,0,AL$110))/(INDEX($F$4:$N$4,0,AL$110+1)-INDEX($F$4:$N$4,0,AL$110))+AK122)))</f>
        <v>35.786329176355814</v>
      </c>
      <c r="AM122" s="186" cm="1">
        <f t="array" ref="AM122">IF(AM$110=-1,AN122,IF(AM$110=99,AL122,IF(AM$110=0,INDEX($F103:$N103,0,AM$108),(INDEX($F103:$N103,0,AM$110+1)-INDEX($F103:$N103,0,AM$110))/(INDEX($F$4:$N$4,0,AM$110+1)-INDEX($F$4:$N$4,0,AM$110))+AL122)))</f>
        <v>36.455547934207154</v>
      </c>
      <c r="AN122" s="186" cm="1">
        <f t="array" ref="AN122">IF(AN$110=-1,AO122,IF(AN$110=99,AM122,IF(AN$110=0,INDEX($F103:$N103,0,AN$108),(INDEX($F103:$N103,0,AN$110+1)-INDEX($F103:$N103,0,AN$110))/(INDEX($F$4:$N$4,0,AN$110+1)-INDEX($F$4:$N$4,0,AN$110))+AM122)))</f>
        <v>37.124766692058493</v>
      </c>
      <c r="AO122" s="186" cm="1">
        <f t="array" ref="AO122">IF(AO$110=-1,AP122,IF(AO$110=99,AN122,IF(AO$110=0,INDEX($F103:$N103,0,AO$108),(INDEX($F103:$N103,0,AO$110+1)-INDEX($F103:$N103,0,AO$110))/(INDEX($F$4:$N$4,0,AO$110+1)-INDEX($F$4:$N$4,0,AO$110))+AN122)))</f>
        <v>37.79398544990984</v>
      </c>
      <c r="AP122" s="186" cm="1">
        <f t="array" ref="AP122">IF(AP$110=-1,AQ122,IF(AP$110=99,AO122,IF(AP$110=0,INDEX($F103:$N103,0,AP$108),(INDEX($F103:$N103,0,AP$110+1)-INDEX($F103:$N103,0,AP$110))/(INDEX($F$4:$N$4,0,AP$110+1)-INDEX($F$4:$N$4,0,AP$110))+AO122)))</f>
        <v>38.680216883966906</v>
      </c>
      <c r="AQ122" s="186" cm="1">
        <f t="array" ref="AQ122">IF(AQ$110=-1,AR122,IF(AQ$110=99,AP122,IF(AQ$110=0,INDEX($F103:$N103,0,AQ$108),(INDEX($F103:$N103,0,AQ$110+1)-INDEX($F103:$N103,0,AQ$110))/(INDEX($F$4:$N$4,0,AQ$110+1)-INDEX($F$4:$N$4,0,AQ$110))+AP122)))</f>
        <v>39.566448318023973</v>
      </c>
      <c r="AR122" s="186" cm="1">
        <f t="array" ref="AR122">IF(AR$110=-1,AS122,IF(AR$110=99,AQ122,IF(AR$110=0,INDEX($F103:$N103,0,AR$108),(INDEX($F103:$N103,0,AR$110+1)-INDEX($F103:$N103,0,AR$110))/(INDEX($F$4:$N$4,0,AR$110+1)-INDEX($F$4:$N$4,0,AR$110))+AQ122)))</f>
        <v>40.452679752081039</v>
      </c>
      <c r="AS122" s="186" cm="1">
        <f t="array" ref="AS122">IF(AS$110=-1,AT122,IF(AS$110=99,AR122,IF(AS$110=0,INDEX($F103:$N103,0,AS$108),(INDEX($F103:$N103,0,AS$110+1)-INDEX($F103:$N103,0,AS$110))/(INDEX($F$4:$N$4,0,AS$110+1)-INDEX($F$4:$N$4,0,AS$110))+AR122)))</f>
        <v>41.338911186138105</v>
      </c>
      <c r="AT122" s="186" cm="1">
        <f t="array" ref="AT122">IF(AT$110=-1,AU122,IF(AT$110=99,AS122,IF(AT$110=0,INDEX($F103:$N103,0,AT$108),(INDEX($F103:$N103,0,AT$110+1)-INDEX($F103:$N103,0,AT$110))/(INDEX($F$4:$N$4,0,AT$110+1)-INDEX($F$4:$N$4,0,AT$110))+AS122)))</f>
        <v>42.225142620195172</v>
      </c>
      <c r="AU122" s="186" cm="1">
        <f t="array" ref="AU122">IF(AU$110=-1,AV122,IF(AU$110=99,AT122,IF(AU$110=0,INDEX($F103:$N103,0,AU$108),(INDEX($F103:$N103,0,AU$110+1)-INDEX($F103:$N103,0,AU$110))/(INDEX($F$4:$N$4,0,AU$110+1)-INDEX($F$4:$N$4,0,AU$110))+AT122)))</f>
        <v>43.111374054252238</v>
      </c>
      <c r="AV122" s="186" cm="1">
        <f t="array" ref="AV122">IF(AV$110=-1,AW122,IF(AV$110=99,AU122,IF(AV$110=0,INDEX($F103:$N103,0,AV$108),(INDEX($F103:$N103,0,AV$110+1)-INDEX($F103:$N103,0,AV$110))/(INDEX($F$4:$N$4,0,AV$110+1)-INDEX($F$4:$N$4,0,AV$110))+AU122)))</f>
        <v>43.997605488309304</v>
      </c>
      <c r="AW122" s="186" cm="1">
        <f t="array" ref="AW122">IF(AW$110=-1,AX122,IF(AW$110=99,AV122,IF(AW$110=0,INDEX($F103:$N103,0,AW$108),(INDEX($F103:$N103,0,AW$110+1)-INDEX($F103:$N103,0,AW$110))/(INDEX($F$4:$N$4,0,AW$110+1)-INDEX($F$4:$N$4,0,AW$110))+AV122)))</f>
        <v>44.88383692236637</v>
      </c>
      <c r="AX122" s="186" cm="1">
        <f t="array" ref="AX122">IF(AX$110=-1,AY122,IF(AX$110=99,AW122,IF(AX$110=0,INDEX($F103:$N103,0,AX$108),(INDEX($F103:$N103,0,AX$110+1)-INDEX($F103:$N103,0,AX$110))/(INDEX($F$4:$N$4,0,AX$110+1)-INDEX($F$4:$N$4,0,AX$110))+AW122)))</f>
        <v>45.770068356423437</v>
      </c>
      <c r="AY122" s="186" cm="1">
        <f t="array" ref="AY122">IF(AY$110=-1,AZ122,IF(AY$110=99,AX122,IF(AY$110=0,INDEX($F103:$N103,0,AY$108),(INDEX($F103:$N103,0,AY$110+1)-INDEX($F103:$N103,0,AY$110))/(INDEX($F$4:$N$4,0,AY$110+1)-INDEX($F$4:$N$4,0,AY$110))+AX122)))</f>
        <v>46.656299790480489</v>
      </c>
      <c r="AZ122" s="186" cm="1">
        <f t="array" ref="AZ122">IF(AZ$110=-1,BA122,IF(AZ$110=99,AY122,IF(AZ$110=0,INDEX($F103:$N103,0,AZ$108),(INDEX($F103:$N103,0,AZ$110+1)-INDEX($F103:$N103,0,AZ$110))/(INDEX($F$4:$N$4,0,AZ$110+1)-INDEX($F$4:$N$4,0,AZ$110))+AY122)))</f>
        <v>46.656299790480489</v>
      </c>
      <c r="BA122" s="186" cm="1">
        <f t="array" ref="BA122">IF(BA$110=-1,BB122,IF(BA$110=99,AZ122,IF(BA$110=0,INDEX($F103:$N103,0,BA$108),(INDEX($F103:$N103,0,BA$110+1)-INDEX($F103:$N103,0,BA$110))/(INDEX($F$4:$N$4,0,BA$110+1)-INDEX($F$4:$N$4,0,BA$110))+AZ122)))</f>
        <v>46.656299790480489</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81.331040777374611</v>
      </c>
      <c r="W123" s="186" cm="1">
        <f t="array" ref="W123">IF(W$110=-1,X123,IF(W$110=99,V123,IF(W$110=0,INDEX($F104:$N104,0,W$108),(INDEX($F104:$N104,0,W$110+1)-INDEX($F104:$N104,0,W$110))/(INDEX($F$4:$N$4,0,W$110+1)-INDEX($F$4:$N$4,0,W$110))+V123)))</f>
        <v>82.062170075963863</v>
      </c>
      <c r="X123" s="186" cm="1">
        <f t="array" ref="X123">IF(X$110=-1,Y123,IF(X$110=99,W123,IF(X$110=0,INDEX($F104:$N104,0,X$108),(INDEX($F104:$N104,0,X$110+1)-INDEX($F104:$N104,0,X$110))/(INDEX($F$4:$N$4,0,X$110+1)-INDEX($F$4:$N$4,0,X$110))+W123)))</f>
        <v>82.793299374553115</v>
      </c>
      <c r="Y123" s="186" cm="1">
        <f t="array" ref="Y123">IF(Y$110=-1,Z123,IF(Y$110=99,X123,IF(Y$110=0,INDEX($F104:$N104,0,Y$108),(INDEX($F104:$N104,0,Y$110+1)-INDEX($F104:$N104,0,Y$110))/(INDEX($F$4:$N$4,0,Y$110+1)-INDEX($F$4:$N$4,0,Y$110))+X123)))</f>
        <v>83.524428673142367</v>
      </c>
      <c r="Z123" s="186" cm="1">
        <f t="array" ref="Z123">IF(Z$110=-1,AA123,IF(Z$110=99,Y123,IF(Z$110=0,INDEX($F104:$N104,0,Z$108),(INDEX($F104:$N104,0,Z$110+1)-INDEX($F104:$N104,0,Z$110))/(INDEX($F$4:$N$4,0,Z$110+1)-INDEX($F$4:$N$4,0,Z$110))+Y123)))</f>
        <v>84.255557971731619</v>
      </c>
      <c r="AA123" s="186" cm="1">
        <f t="array" ref="AA123">IF(AA$110=-1,AB123,IF(AA$110=99,Z123,IF(AA$110=0,INDEX($F104:$N104,0,AA$108),(INDEX($F104:$N104,0,AA$110+1)-INDEX($F104:$N104,0,AA$110))/(INDEX($F$4:$N$4,0,AA$110+1)-INDEX($F$4:$N$4,0,AA$110))+Z123)))</f>
        <v>84.986687270320871</v>
      </c>
      <c r="AB123" s="186" cm="1">
        <f t="array" ref="AB123">IF(AB$110=-1,AC123,IF(AB$110=99,AA123,IF(AB$110=0,INDEX($F104:$N104,0,AB$108),(INDEX($F104:$N104,0,AB$110+1)-INDEX($F104:$N104,0,AB$110))/(INDEX($F$4:$N$4,0,AB$110+1)-INDEX($F$4:$N$4,0,AB$110))+AA123)))</f>
        <v>85.717816568910123</v>
      </c>
      <c r="AC123" s="186" cm="1">
        <f t="array" ref="AC123">IF(AC$110=-1,AD123,IF(AC$110=99,AB123,IF(AC$110=0,INDEX($F104:$N104,0,AC$108),(INDEX($F104:$N104,0,AC$110+1)-INDEX($F104:$N104,0,AC$110))/(INDEX($F$4:$N$4,0,AC$110+1)-INDEX($F$4:$N$4,0,AC$110))+AB123)))</f>
        <v>86.448945867499376</v>
      </c>
      <c r="AD123" s="186" cm="1">
        <f t="array" ref="AD123">IF(AD$110=-1,AE123,IF(AD$110=99,AC123,IF(AD$110=0,INDEX($F104:$N104,0,AD$108),(INDEX($F104:$N104,0,AD$110+1)-INDEX($F104:$N104,0,AD$110))/(INDEX($F$4:$N$4,0,AD$110+1)-INDEX($F$4:$N$4,0,AD$110))+AC123)))</f>
        <v>87.180075166088628</v>
      </c>
      <c r="AE123" s="186" cm="1">
        <f t="array" ref="AE123">IF(AE$110=-1,AF123,IF(AE$110=99,AD123,IF(AE$110=0,INDEX($F104:$N104,0,AE$108),(INDEX($F104:$N104,0,AE$110+1)-INDEX($F104:$N104,0,AE$110))/(INDEX($F$4:$N$4,0,AE$110+1)-INDEX($F$4:$N$4,0,AE$110))+AD123)))</f>
        <v>87.911204464677908</v>
      </c>
      <c r="AF123" s="186" cm="1">
        <f t="array" ref="AF123">IF(AF$110=-1,AG123,IF(AF$110=99,AE123,IF(AF$110=0,INDEX($F104:$N104,0,AF$108),(INDEX($F104:$N104,0,AF$110+1)-INDEX($F104:$N104,0,AF$110))/(INDEX($F$4:$N$4,0,AF$110+1)-INDEX($F$4:$N$4,0,AF$110))+AE123)))</f>
        <v>89.965956911277232</v>
      </c>
      <c r="AG123" s="186" cm="1">
        <f t="array" ref="AG123">IF(AG$110=-1,AH123,IF(AG$110=99,AF123,IF(AG$110=0,INDEX($F104:$N104,0,AG$108),(INDEX($F104:$N104,0,AG$110+1)-INDEX($F104:$N104,0,AG$110))/(INDEX($F$4:$N$4,0,AG$110+1)-INDEX($F$4:$N$4,0,AG$110))+AF123)))</f>
        <v>92.020709357876555</v>
      </c>
      <c r="AH123" s="186" cm="1">
        <f t="array" ref="AH123">IF(AH$110=-1,AI123,IF(AH$110=99,AG123,IF(AH$110=0,INDEX($F104:$N104,0,AH$108),(INDEX($F104:$N104,0,AH$110+1)-INDEX($F104:$N104,0,AH$110))/(INDEX($F$4:$N$4,0,AH$110+1)-INDEX($F$4:$N$4,0,AH$110))+AG123)))</f>
        <v>94.075461804475879</v>
      </c>
      <c r="AI123" s="186" cm="1">
        <f t="array" ref="AI123">IF(AI$110=-1,AJ123,IF(AI$110=99,AH123,IF(AI$110=0,INDEX($F104:$N104,0,AI$108),(INDEX($F104:$N104,0,AI$110+1)-INDEX($F104:$N104,0,AI$110))/(INDEX($F$4:$N$4,0,AI$110+1)-INDEX($F$4:$N$4,0,AI$110))+AH123)))</f>
        <v>96.130214251075202</v>
      </c>
      <c r="AJ123" s="186" cm="1">
        <f t="array" ref="AJ123">IF(AJ$110=-1,AK123,IF(AJ$110=99,AI123,IF(AJ$110=0,INDEX($F104:$N104,0,AJ$108),(INDEX($F104:$N104,0,AJ$110+1)-INDEX($F104:$N104,0,AJ$110))/(INDEX($F$4:$N$4,0,AJ$110+1)-INDEX($F$4:$N$4,0,AJ$110))+AI123)))</f>
        <v>98.184966697674525</v>
      </c>
      <c r="AK123" s="186" cm="1">
        <f t="array" ref="AK123">IF(AK$110=-1,AL123,IF(AK$110=99,AJ123,IF(AK$110=0,INDEX($F104:$N104,0,AK$108),(INDEX($F104:$N104,0,AK$110+1)-INDEX($F104:$N104,0,AK$110))/(INDEX($F$4:$N$4,0,AK$110+1)-INDEX($F$4:$N$4,0,AK$110))+AJ123)))</f>
        <v>100.23971914427385</v>
      </c>
      <c r="AL123" s="186" cm="1">
        <f t="array" ref="AL123">IF(AL$110=-1,AM123,IF(AL$110=99,AK123,IF(AL$110=0,INDEX($F104:$N104,0,AL$108),(INDEX($F104:$N104,0,AL$110+1)-INDEX($F104:$N104,0,AL$110))/(INDEX($F$4:$N$4,0,AL$110+1)-INDEX($F$4:$N$4,0,AL$110))+AK123)))</f>
        <v>102.29447159087317</v>
      </c>
      <c r="AM123" s="186" cm="1">
        <f t="array" ref="AM123">IF(AM$110=-1,AN123,IF(AM$110=99,AL123,IF(AM$110=0,INDEX($F104:$N104,0,AM$108),(INDEX($F104:$N104,0,AM$110+1)-INDEX($F104:$N104,0,AM$110))/(INDEX($F$4:$N$4,0,AM$110+1)-INDEX($F$4:$N$4,0,AM$110))+AL123)))</f>
        <v>104.3492240374725</v>
      </c>
      <c r="AN123" s="186" cm="1">
        <f t="array" ref="AN123">IF(AN$110=-1,AO123,IF(AN$110=99,AM123,IF(AN$110=0,INDEX($F104:$N104,0,AN$108),(INDEX($F104:$N104,0,AN$110+1)-INDEX($F104:$N104,0,AN$110))/(INDEX($F$4:$N$4,0,AN$110+1)-INDEX($F$4:$N$4,0,AN$110))+AM123)))</f>
        <v>106.40397648407182</v>
      </c>
      <c r="AO123" s="186" cm="1">
        <f t="array" ref="AO123">IF(AO$110=-1,AP123,IF(AO$110=99,AN123,IF(AO$110=0,INDEX($F104:$N104,0,AO$108),(INDEX($F104:$N104,0,AO$110+1)-INDEX($F104:$N104,0,AO$110))/(INDEX($F$4:$N$4,0,AO$110+1)-INDEX($F$4:$N$4,0,AO$110))+AN123)))</f>
        <v>108.4587289306711</v>
      </c>
      <c r="AP123" s="186" cm="1">
        <f t="array" ref="AP123">IF(AP$110=-1,AQ123,IF(AP$110=99,AO123,IF(AP$110=0,INDEX($F104:$N104,0,AP$108),(INDEX($F104:$N104,0,AP$110+1)-INDEX($F104:$N104,0,AP$110))/(INDEX($F$4:$N$4,0,AP$110+1)-INDEX($F$4:$N$4,0,AP$110))+AO123)))</f>
        <v>110.78219055126277</v>
      </c>
      <c r="AQ123" s="186" cm="1">
        <f t="array" ref="AQ123">IF(AQ$110=-1,AR123,IF(AQ$110=99,AP123,IF(AQ$110=0,INDEX($F104:$N104,0,AQ$108),(INDEX($F104:$N104,0,AQ$110+1)-INDEX($F104:$N104,0,AQ$110))/(INDEX($F$4:$N$4,0,AQ$110+1)-INDEX($F$4:$N$4,0,AQ$110))+AP123)))</f>
        <v>113.10565217185444</v>
      </c>
      <c r="AR123" s="186" cm="1">
        <f t="array" ref="AR123">IF(AR$110=-1,AS123,IF(AR$110=99,AQ123,IF(AR$110=0,INDEX($F104:$N104,0,AR$108),(INDEX($F104:$N104,0,AR$110+1)-INDEX($F104:$N104,0,AR$110))/(INDEX($F$4:$N$4,0,AR$110+1)-INDEX($F$4:$N$4,0,AR$110))+AQ123)))</f>
        <v>115.42911379244612</v>
      </c>
      <c r="AS123" s="186" cm="1">
        <f t="array" ref="AS123">IF(AS$110=-1,AT123,IF(AS$110=99,AR123,IF(AS$110=0,INDEX($F104:$N104,0,AS$108),(INDEX($F104:$N104,0,AS$110+1)-INDEX($F104:$N104,0,AS$110))/(INDEX($F$4:$N$4,0,AS$110+1)-INDEX($F$4:$N$4,0,AS$110))+AR123)))</f>
        <v>117.75257541303779</v>
      </c>
      <c r="AT123" s="186" cm="1">
        <f t="array" ref="AT123">IF(AT$110=-1,AU123,IF(AT$110=99,AS123,IF(AT$110=0,INDEX($F104:$N104,0,AT$108),(INDEX($F104:$N104,0,AT$110+1)-INDEX($F104:$N104,0,AT$110))/(INDEX($F$4:$N$4,0,AT$110+1)-INDEX($F$4:$N$4,0,AT$110))+AS123)))</f>
        <v>120.07603703362946</v>
      </c>
      <c r="AU123" s="186" cm="1">
        <f t="array" ref="AU123">IF(AU$110=-1,AV123,IF(AU$110=99,AT123,IF(AU$110=0,INDEX($F104:$N104,0,AU$108),(INDEX($F104:$N104,0,AU$110+1)-INDEX($F104:$N104,0,AU$110))/(INDEX($F$4:$N$4,0,AU$110+1)-INDEX($F$4:$N$4,0,AU$110))+AT123)))</f>
        <v>122.39949865422113</v>
      </c>
      <c r="AV123" s="186" cm="1">
        <f t="array" ref="AV123">IF(AV$110=-1,AW123,IF(AV$110=99,AU123,IF(AV$110=0,INDEX($F104:$N104,0,AV$108),(INDEX($F104:$N104,0,AV$110+1)-INDEX($F104:$N104,0,AV$110))/(INDEX($F$4:$N$4,0,AV$110+1)-INDEX($F$4:$N$4,0,AV$110))+AU123)))</f>
        <v>124.72296027481281</v>
      </c>
      <c r="AW123" s="186" cm="1">
        <f t="array" ref="AW123">IF(AW$110=-1,AX123,IF(AW$110=99,AV123,IF(AW$110=0,INDEX($F104:$N104,0,AW$108),(INDEX($F104:$N104,0,AW$110+1)-INDEX($F104:$N104,0,AW$110))/(INDEX($F$4:$N$4,0,AW$110+1)-INDEX($F$4:$N$4,0,AW$110))+AV123)))</f>
        <v>127.04642189540448</v>
      </c>
      <c r="AX123" s="186" cm="1">
        <f t="array" ref="AX123">IF(AX$110=-1,AY123,IF(AX$110=99,AW123,IF(AX$110=0,INDEX($F104:$N104,0,AX$108),(INDEX($F104:$N104,0,AX$110+1)-INDEX($F104:$N104,0,AX$110))/(INDEX($F$4:$N$4,0,AX$110+1)-INDEX($F$4:$N$4,0,AX$110))+AW123)))</f>
        <v>129.36988351599615</v>
      </c>
      <c r="AY123" s="186" cm="1">
        <f t="array" ref="AY123">IF(AY$110=-1,AZ123,IF(AY$110=99,AX123,IF(AY$110=0,INDEX($F104:$N104,0,AY$108),(INDEX($F104:$N104,0,AY$110+1)-INDEX($F104:$N104,0,AY$110))/(INDEX($F$4:$N$4,0,AY$110+1)-INDEX($F$4:$N$4,0,AY$110))+AX123)))</f>
        <v>131.69334513658779</v>
      </c>
      <c r="AZ123" s="186" cm="1">
        <f t="array" ref="AZ123">IF(AZ$110=-1,BA123,IF(AZ$110=99,AY123,IF(AZ$110=0,INDEX($F104:$N104,0,AZ$108),(INDEX($F104:$N104,0,AZ$110+1)-INDEX($F104:$N104,0,AZ$110))/(INDEX($F$4:$N$4,0,AZ$110+1)-INDEX($F$4:$N$4,0,AZ$110))+AY123)))</f>
        <v>131.69334513658779</v>
      </c>
      <c r="BA123" s="186" cm="1">
        <f t="array" ref="BA123">IF(BA$110=-1,BB123,IF(BA$110=99,AZ123,IF(BA$110=0,INDEX($F104:$N104,0,BA$108),(INDEX($F104:$N104,0,BA$110+1)-INDEX($F104:$N104,0,BA$110))/(INDEX($F$4:$N$4,0,BA$110+1)-INDEX($F$4:$N$4,0,BA$110))+AZ123)))</f>
        <v>131.69334513658779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46.157995886407633</v>
      </c>
      <c r="T137" s="186">
        <f t="shared" si="228"/>
        <v>46.980227583643114</v>
      </c>
      <c r="U137" s="186">
        <f t="shared" si="228"/>
        <v>47.802459280878594</v>
      </c>
      <c r="V137" s="186">
        <f t="shared" si="228"/>
        <v>48.624690978114074</v>
      </c>
      <c r="W137" s="186">
        <f t="shared" si="228"/>
        <v>49.446922675349555</v>
      </c>
      <c r="X137" s="186">
        <f t="shared" si="228"/>
        <v>50.269154372585035</v>
      </c>
      <c r="Y137" s="186">
        <f t="shared" si="228"/>
        <v>51.091386069820516</v>
      </c>
      <c r="Z137" s="186">
        <f t="shared" si="228"/>
        <v>51.913617767055996</v>
      </c>
      <c r="AA137" s="186">
        <f t="shared" si="228"/>
        <v>52.735849464291476</v>
      </c>
      <c r="AB137" s="186">
        <f t="shared" si="228"/>
        <v>53.558081161526964</v>
      </c>
      <c r="AC137" s="186">
        <f t="shared" si="228"/>
        <v>54.710492758310615</v>
      </c>
      <c r="AD137" s="186">
        <f t="shared" si="228"/>
        <v>55.862904355094265</v>
      </c>
      <c r="AE137" s="186">
        <f t="shared" si="228"/>
        <v>57.015315951877916</v>
      </c>
      <c r="AF137" s="186">
        <f t="shared" si="228"/>
        <v>58.167727548661567</v>
      </c>
      <c r="AG137" s="186">
        <f t="shared" si="228"/>
        <v>59.320139145445218</v>
      </c>
      <c r="AH137" s="186">
        <f t="shared" si="228"/>
        <v>60.472550742228869</v>
      </c>
      <c r="AI137" s="186">
        <f t="shared" si="228"/>
        <v>61.624962339012519</v>
      </c>
      <c r="AJ137" s="186">
        <f t="shared" si="228"/>
        <v>62.77737393579617</v>
      </c>
      <c r="AK137" s="186">
        <f t="shared" si="228"/>
        <v>63.929785532579821</v>
      </c>
      <c r="AL137" s="186">
        <f t="shared" si="228"/>
        <v>65.082197129363479</v>
      </c>
      <c r="AM137" s="186">
        <f t="shared" si="228"/>
        <v>72.712761650004396</v>
      </c>
      <c r="AN137" s="186">
        <f t="shared" si="228"/>
        <v>80.343326170645369</v>
      </c>
      <c r="AO137" s="186">
        <f t="shared" si="228"/>
        <v>80.343326170645369</v>
      </c>
      <c r="AP137" s="186">
        <f t="shared" si="228"/>
        <v>80.343326170645369</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3.5419892634131425</v>
      </c>
      <c r="T138" s="186">
        <f t="shared" si="229"/>
        <v>3.6168916394516688</v>
      </c>
      <c r="U138" s="186">
        <f t="shared" si="229"/>
        <v>3.6917940154901951</v>
      </c>
      <c r="V138" s="186">
        <f t="shared" si="229"/>
        <v>3.7666963915287215</v>
      </c>
      <c r="W138" s="186">
        <f t="shared" si="229"/>
        <v>3.8415987675672478</v>
      </c>
      <c r="X138" s="186">
        <f t="shared" si="229"/>
        <v>3.9165011436057742</v>
      </c>
      <c r="Y138" s="186">
        <f t="shared" si="229"/>
        <v>3.9914035196443005</v>
      </c>
      <c r="Z138" s="186">
        <f t="shared" si="229"/>
        <v>4.0663058956828264</v>
      </c>
      <c r="AA138" s="186">
        <f t="shared" si="229"/>
        <v>4.1412082717213528</v>
      </c>
      <c r="AB138" s="186">
        <f t="shared" si="229"/>
        <v>4.2161106477598791</v>
      </c>
      <c r="AC138" s="186">
        <f t="shared" si="229"/>
        <v>4.3068288866965592</v>
      </c>
      <c r="AD138" s="186">
        <f t="shared" si="229"/>
        <v>4.3975471256332392</v>
      </c>
      <c r="AE138" s="186">
        <f t="shared" si="229"/>
        <v>4.4882653645699193</v>
      </c>
      <c r="AF138" s="186">
        <f t="shared" si="229"/>
        <v>4.5789836035065994</v>
      </c>
      <c r="AG138" s="186">
        <f t="shared" si="229"/>
        <v>4.6697018424432795</v>
      </c>
      <c r="AH138" s="186">
        <f t="shared" si="229"/>
        <v>4.7604200813799595</v>
      </c>
      <c r="AI138" s="186">
        <f t="shared" si="229"/>
        <v>4.8511383203166396</v>
      </c>
      <c r="AJ138" s="186">
        <f t="shared" si="229"/>
        <v>4.9418565592533197</v>
      </c>
      <c r="AK138" s="186">
        <f t="shared" si="229"/>
        <v>5.0325747981899998</v>
      </c>
      <c r="AL138" s="186">
        <f t="shared" si="229"/>
        <v>5.1232930371266825</v>
      </c>
      <c r="AM138" s="186">
        <f t="shared" si="229"/>
        <v>5.7239737117547893</v>
      </c>
      <c r="AN138" s="186">
        <f t="shared" si="229"/>
        <v>6.3246543863829006</v>
      </c>
      <c r="AO138" s="186">
        <f t="shared" si="229"/>
        <v>6.3246543863829006</v>
      </c>
      <c r="AP138" s="186">
        <f t="shared" si="229"/>
        <v>6.3246543863829006</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0.97294381289789855</v>
      </c>
      <c r="T139" s="186">
        <f t="shared" si="230"/>
        <v>0.99351863622974879</v>
      </c>
      <c r="U139" s="186">
        <f t="shared" si="230"/>
        <v>1.0140934595615991</v>
      </c>
      <c r="V139" s="186">
        <f t="shared" si="230"/>
        <v>1.0346682828934495</v>
      </c>
      <c r="W139" s="186">
        <f t="shared" si="230"/>
        <v>1.0552431062252998</v>
      </c>
      <c r="X139" s="186">
        <f t="shared" si="230"/>
        <v>1.0758179295571502</v>
      </c>
      <c r="Y139" s="186">
        <f t="shared" si="230"/>
        <v>1.0963927528890005</v>
      </c>
      <c r="Z139" s="186">
        <f t="shared" si="230"/>
        <v>1.1169675762208509</v>
      </c>
      <c r="AA139" s="186">
        <f t="shared" si="230"/>
        <v>1.1375423995527012</v>
      </c>
      <c r="AB139" s="186">
        <f t="shared" si="230"/>
        <v>1.1581172228845511</v>
      </c>
      <c r="AC139" s="186">
        <f t="shared" si="230"/>
        <v>1.1830364822968125</v>
      </c>
      <c r="AD139" s="186">
        <f t="shared" si="230"/>
        <v>1.2079557417090738</v>
      </c>
      <c r="AE139" s="186">
        <f t="shared" si="230"/>
        <v>1.2328750011213352</v>
      </c>
      <c r="AF139" s="186">
        <f t="shared" si="230"/>
        <v>1.2577942605335966</v>
      </c>
      <c r="AG139" s="186">
        <f t="shared" si="230"/>
        <v>1.2827135199458579</v>
      </c>
      <c r="AH139" s="186">
        <f t="shared" si="230"/>
        <v>1.3076327793581193</v>
      </c>
      <c r="AI139" s="186">
        <f t="shared" si="230"/>
        <v>1.3325520387703806</v>
      </c>
      <c r="AJ139" s="186">
        <f t="shared" si="230"/>
        <v>1.357471298182642</v>
      </c>
      <c r="AK139" s="186">
        <f t="shared" si="230"/>
        <v>1.3823905575949034</v>
      </c>
      <c r="AL139" s="186">
        <f t="shared" si="230"/>
        <v>1.4073098170071641</v>
      </c>
      <c r="AM139" s="186">
        <f t="shared" si="230"/>
        <v>1.5723099066301305</v>
      </c>
      <c r="AN139" s="186">
        <f t="shared" si="230"/>
        <v>1.7373099962530976</v>
      </c>
      <c r="AO139" s="186">
        <f t="shared" si="230"/>
        <v>1.7373099962530976</v>
      </c>
      <c r="AP139" s="186">
        <f t="shared" si="230"/>
        <v>1.7373099962530976</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3.2004236635204188</v>
      </c>
      <c r="T140" s="186">
        <f t="shared" si="231"/>
        <v>3.2681029586565664</v>
      </c>
      <c r="U140" s="186">
        <f t="shared" si="231"/>
        <v>3.335782253792714</v>
      </c>
      <c r="V140" s="186">
        <f t="shared" si="231"/>
        <v>3.4034615489288615</v>
      </c>
      <c r="W140" s="186">
        <f t="shared" si="231"/>
        <v>3.4711408440650091</v>
      </c>
      <c r="X140" s="186">
        <f t="shared" si="231"/>
        <v>3.5388201392011567</v>
      </c>
      <c r="Y140" s="186">
        <f t="shared" si="231"/>
        <v>3.6064994343373042</v>
      </c>
      <c r="Z140" s="186">
        <f t="shared" si="231"/>
        <v>3.6741787294734518</v>
      </c>
      <c r="AA140" s="186">
        <f t="shared" si="231"/>
        <v>3.7418580246095994</v>
      </c>
      <c r="AB140" s="186">
        <f t="shared" si="231"/>
        <v>3.8095373197457469</v>
      </c>
      <c r="AC140" s="186">
        <f t="shared" si="231"/>
        <v>3.8915073024345359</v>
      </c>
      <c r="AD140" s="186">
        <f t="shared" si="231"/>
        <v>3.9734772851233249</v>
      </c>
      <c r="AE140" s="186">
        <f t="shared" si="231"/>
        <v>4.0554472678121138</v>
      </c>
      <c r="AF140" s="186">
        <f t="shared" si="231"/>
        <v>4.1374172505009028</v>
      </c>
      <c r="AG140" s="186">
        <f t="shared" si="231"/>
        <v>4.2193872331896918</v>
      </c>
      <c r="AH140" s="186">
        <f t="shared" si="231"/>
        <v>4.3013572158784807</v>
      </c>
      <c r="AI140" s="186">
        <f t="shared" si="231"/>
        <v>4.3833271985672697</v>
      </c>
      <c r="AJ140" s="186">
        <f t="shared" si="231"/>
        <v>4.4652971812560587</v>
      </c>
      <c r="AK140" s="186">
        <f t="shared" si="231"/>
        <v>4.5472671639448476</v>
      </c>
      <c r="AL140" s="186">
        <f t="shared" si="231"/>
        <v>4.6292371466336357</v>
      </c>
      <c r="AM140" s="186">
        <f t="shared" si="231"/>
        <v>5.171992220782764</v>
      </c>
      <c r="AN140" s="186">
        <f t="shared" si="231"/>
        <v>5.7147472949318887</v>
      </c>
      <c r="AO140" s="186">
        <f t="shared" si="231"/>
        <v>5.7147472949318887</v>
      </c>
      <c r="AP140" s="186">
        <f t="shared" si="231"/>
        <v>5.7147472949318887</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0.58046383282637526</v>
      </c>
      <c r="T141" s="186">
        <f t="shared" si="232"/>
        <v>0.59273888987757273</v>
      </c>
      <c r="U141" s="186">
        <f t="shared" si="232"/>
        <v>0.6050139469287702</v>
      </c>
      <c r="V141" s="186">
        <f t="shared" si="232"/>
        <v>0.61728900397996767</v>
      </c>
      <c r="W141" s="186">
        <f t="shared" si="232"/>
        <v>0.62956406103116513</v>
      </c>
      <c r="X141" s="186">
        <f t="shared" si="232"/>
        <v>0.6418391180823626</v>
      </c>
      <c r="Y141" s="186">
        <f t="shared" si="232"/>
        <v>0.65411417513356007</v>
      </c>
      <c r="Z141" s="186">
        <f t="shared" si="232"/>
        <v>0.66638923218475754</v>
      </c>
      <c r="AA141" s="186">
        <f t="shared" si="232"/>
        <v>0.67866428923595501</v>
      </c>
      <c r="AB141" s="186">
        <f t="shared" si="232"/>
        <v>0.69093934628715292</v>
      </c>
      <c r="AC141" s="186">
        <f t="shared" si="232"/>
        <v>0.70580631870414479</v>
      </c>
      <c r="AD141" s="186">
        <f t="shared" si="232"/>
        <v>0.72067329112113665</v>
      </c>
      <c r="AE141" s="186">
        <f t="shared" si="232"/>
        <v>0.73554026353812851</v>
      </c>
      <c r="AF141" s="186">
        <f t="shared" si="232"/>
        <v>0.75040723595512038</v>
      </c>
      <c r="AG141" s="186">
        <f t="shared" si="232"/>
        <v>0.76527420837211224</v>
      </c>
      <c r="AH141" s="186">
        <f t="shared" si="232"/>
        <v>0.78014118078910411</v>
      </c>
      <c r="AI141" s="186">
        <f t="shared" si="232"/>
        <v>0.79500815320609597</v>
      </c>
      <c r="AJ141" s="186">
        <f t="shared" si="232"/>
        <v>0.80987512562308783</v>
      </c>
      <c r="AK141" s="186">
        <f t="shared" si="232"/>
        <v>0.8247420980400797</v>
      </c>
      <c r="AL141" s="186">
        <f t="shared" si="232"/>
        <v>0.83960907045707112</v>
      </c>
      <c r="AM141" s="186">
        <f t="shared" si="232"/>
        <v>0.93804906582943859</v>
      </c>
      <c r="AN141" s="186">
        <f t="shared" si="232"/>
        <v>1.0364890612018061</v>
      </c>
      <c r="AO141" s="186">
        <f t="shared" si="232"/>
        <v>1.0364890612018061</v>
      </c>
      <c r="AP141" s="186">
        <f t="shared" si="232"/>
        <v>1.0364890612018061</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0.28905296148047083</v>
      </c>
      <c r="T142" s="186">
        <f t="shared" si="233"/>
        <v>0.2951655586697115</v>
      </c>
      <c r="U142" s="186">
        <f t="shared" si="233"/>
        <v>0.30127815585895218</v>
      </c>
      <c r="V142" s="186">
        <f t="shared" si="233"/>
        <v>0.30739075304819286</v>
      </c>
      <c r="W142" s="186">
        <f t="shared" si="233"/>
        <v>0.31350335023743353</v>
      </c>
      <c r="X142" s="186">
        <f t="shared" si="233"/>
        <v>0.31961594742667421</v>
      </c>
      <c r="Y142" s="186">
        <f t="shared" si="233"/>
        <v>0.32572854461591488</v>
      </c>
      <c r="Z142" s="186">
        <f t="shared" si="233"/>
        <v>0.33184114180515556</v>
      </c>
      <c r="AA142" s="186">
        <f t="shared" si="233"/>
        <v>0.33795373899439624</v>
      </c>
      <c r="AB142" s="186">
        <f t="shared" si="233"/>
        <v>0.34406633618363702</v>
      </c>
      <c r="AC142" s="186">
        <f t="shared" si="233"/>
        <v>0.35146962672881271</v>
      </c>
      <c r="AD142" s="186">
        <f t="shared" si="233"/>
        <v>0.3588729172739884</v>
      </c>
      <c r="AE142" s="186">
        <f t="shared" si="233"/>
        <v>0.36627620781916409</v>
      </c>
      <c r="AF142" s="186">
        <f t="shared" si="233"/>
        <v>0.37367949836433978</v>
      </c>
      <c r="AG142" s="186">
        <f t="shared" si="233"/>
        <v>0.38108278890951547</v>
      </c>
      <c r="AH142" s="186">
        <f t="shared" si="233"/>
        <v>0.38848607945469116</v>
      </c>
      <c r="AI142" s="186">
        <f t="shared" si="233"/>
        <v>0.39588936999986685</v>
      </c>
      <c r="AJ142" s="186">
        <f t="shared" si="233"/>
        <v>0.40329266054504254</v>
      </c>
      <c r="AK142" s="186">
        <f t="shared" si="233"/>
        <v>0.41069595109021823</v>
      </c>
      <c r="AL142" s="186">
        <f t="shared" si="233"/>
        <v>0.41809924163539414</v>
      </c>
      <c r="AM142" s="186">
        <f t="shared" si="233"/>
        <v>0.46711930211350794</v>
      </c>
      <c r="AN142" s="186">
        <f t="shared" si="233"/>
        <v>0.51613936259162185</v>
      </c>
      <c r="AO142" s="186">
        <f t="shared" si="233"/>
        <v>0.51613936259162185</v>
      </c>
      <c r="AP142" s="186">
        <f t="shared" si="233"/>
        <v>0.51613936259162185</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6.4624229249838852</v>
      </c>
      <c r="T143" s="186">
        <f t="shared" si="234"/>
        <v>6.5990836531930652</v>
      </c>
      <c r="U143" s="186">
        <f t="shared" si="234"/>
        <v>6.7357443814022453</v>
      </c>
      <c r="V143" s="186">
        <f t="shared" si="234"/>
        <v>6.8724051096114254</v>
      </c>
      <c r="W143" s="186">
        <f t="shared" si="234"/>
        <v>7.0090658378206054</v>
      </c>
      <c r="X143" s="186">
        <f t="shared" si="234"/>
        <v>7.1457265660297855</v>
      </c>
      <c r="Y143" s="186">
        <f t="shared" si="234"/>
        <v>7.2823872942389656</v>
      </c>
      <c r="Z143" s="186">
        <f t="shared" si="234"/>
        <v>7.4190480224481457</v>
      </c>
      <c r="AA143" s="186">
        <f t="shared" si="234"/>
        <v>7.5557087506573257</v>
      </c>
      <c r="AB143" s="186">
        <f t="shared" si="234"/>
        <v>7.6923694788665022</v>
      </c>
      <c r="AC143" s="186">
        <f t="shared" si="234"/>
        <v>7.8578865325386626</v>
      </c>
      <c r="AD143" s="186">
        <f t="shared" si="234"/>
        <v>8.0234035862108222</v>
      </c>
      <c r="AE143" s="186">
        <f t="shared" si="234"/>
        <v>8.1889206398829817</v>
      </c>
      <c r="AF143" s="186">
        <f t="shared" si="234"/>
        <v>8.3544376935551412</v>
      </c>
      <c r="AG143" s="186">
        <f t="shared" si="234"/>
        <v>8.5199547472273007</v>
      </c>
      <c r="AH143" s="186">
        <f t="shared" si="234"/>
        <v>8.6854718008994602</v>
      </c>
      <c r="AI143" s="186">
        <f t="shared" si="234"/>
        <v>8.8509888545716198</v>
      </c>
      <c r="AJ143" s="186">
        <f t="shared" si="234"/>
        <v>9.0165059082437793</v>
      </c>
      <c r="AK143" s="186">
        <f t="shared" si="234"/>
        <v>9.1820229619159388</v>
      </c>
      <c r="AL143" s="186">
        <f t="shared" si="234"/>
        <v>9.3475400155881054</v>
      </c>
      <c r="AM143" s="186">
        <f t="shared" si="234"/>
        <v>10.443492677672362</v>
      </c>
      <c r="AN143" s="186">
        <f t="shared" si="234"/>
        <v>11.539445339756615</v>
      </c>
      <c r="AO143" s="186">
        <f t="shared" si="234"/>
        <v>11.539445339756615</v>
      </c>
      <c r="AP143" s="186">
        <f t="shared" si="234"/>
        <v>11.539445339756615</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2.1594056116176379</v>
      </c>
      <c r="T144" s="186">
        <f t="shared" si="235"/>
        <v>2.2050705188526267</v>
      </c>
      <c r="U144" s="186">
        <f t="shared" si="235"/>
        <v>2.2507354260876156</v>
      </c>
      <c r="V144" s="186">
        <f t="shared" si="235"/>
        <v>2.2964003333226044</v>
      </c>
      <c r="W144" s="186">
        <f t="shared" si="235"/>
        <v>2.3420652405575932</v>
      </c>
      <c r="X144" s="186">
        <f t="shared" si="235"/>
        <v>2.3877301477925821</v>
      </c>
      <c r="Y144" s="186">
        <f t="shared" si="235"/>
        <v>2.4333950550275709</v>
      </c>
      <c r="Z144" s="186">
        <f t="shared" si="235"/>
        <v>2.4790599622625598</v>
      </c>
      <c r="AA144" s="186">
        <f t="shared" si="235"/>
        <v>2.5247248694975486</v>
      </c>
      <c r="AB144" s="186">
        <f t="shared" si="235"/>
        <v>2.5703897767325388</v>
      </c>
      <c r="AC144" s="186">
        <f t="shared" si="235"/>
        <v>2.6256969670336088</v>
      </c>
      <c r="AD144" s="186">
        <f t="shared" si="235"/>
        <v>2.6810041573346788</v>
      </c>
      <c r="AE144" s="186">
        <f t="shared" si="235"/>
        <v>2.7363113476357488</v>
      </c>
      <c r="AF144" s="186">
        <f t="shared" si="235"/>
        <v>2.7916185379368188</v>
      </c>
      <c r="AG144" s="186">
        <f t="shared" si="235"/>
        <v>2.8469257282378888</v>
      </c>
      <c r="AH144" s="186">
        <f t="shared" si="235"/>
        <v>2.9022329185389588</v>
      </c>
      <c r="AI144" s="186">
        <f t="shared" si="235"/>
        <v>2.9575401088400288</v>
      </c>
      <c r="AJ144" s="186">
        <f t="shared" si="235"/>
        <v>3.0128472991410988</v>
      </c>
      <c r="AK144" s="186">
        <f t="shared" si="235"/>
        <v>3.0681544894421688</v>
      </c>
      <c r="AL144" s="186">
        <f t="shared" si="235"/>
        <v>3.123461679743238</v>
      </c>
      <c r="AM144" s="186">
        <f t="shared" si="235"/>
        <v>3.4896720556415195</v>
      </c>
      <c r="AN144" s="186">
        <f t="shared" si="235"/>
        <v>3.8558824315398028</v>
      </c>
      <c r="AO144" s="186">
        <f t="shared" si="235"/>
        <v>3.8558824315398028</v>
      </c>
      <c r="AP144" s="186">
        <f t="shared" si="235"/>
        <v>3.8558824315398028</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0.11854911747429903</v>
      </c>
      <c r="T145" s="186">
        <f t="shared" si="236"/>
        <v>0.12105607328803257</v>
      </c>
      <c r="U145" s="186">
        <f t="shared" si="236"/>
        <v>0.12356302910176611</v>
      </c>
      <c r="V145" s="186">
        <f t="shared" si="236"/>
        <v>0.12606998491549967</v>
      </c>
      <c r="W145" s="186">
        <f t="shared" si="236"/>
        <v>0.12857694072923323</v>
      </c>
      <c r="X145" s="186">
        <f t="shared" si="236"/>
        <v>0.13108389654296679</v>
      </c>
      <c r="Y145" s="186">
        <f t="shared" si="236"/>
        <v>0.13359085235670035</v>
      </c>
      <c r="Z145" s="186">
        <f t="shared" si="236"/>
        <v>0.1360978081704339</v>
      </c>
      <c r="AA145" s="186">
        <f t="shared" si="236"/>
        <v>0.13860476398416746</v>
      </c>
      <c r="AB145" s="186">
        <f t="shared" si="236"/>
        <v>0.14111171979790094</v>
      </c>
      <c r="AC145" s="186">
        <f t="shared" si="236"/>
        <v>0.14414802690245798</v>
      </c>
      <c r="AD145" s="186">
        <f t="shared" si="236"/>
        <v>0.14718433400701503</v>
      </c>
      <c r="AE145" s="186">
        <f t="shared" si="236"/>
        <v>0.15022064111157207</v>
      </c>
      <c r="AF145" s="186">
        <f t="shared" si="236"/>
        <v>0.15325694821612912</v>
      </c>
      <c r="AG145" s="186">
        <f t="shared" si="236"/>
        <v>0.15629325532068616</v>
      </c>
      <c r="AH145" s="186">
        <f t="shared" si="236"/>
        <v>0.15932956242524321</v>
      </c>
      <c r="AI145" s="186">
        <f t="shared" si="236"/>
        <v>0.16236586952980026</v>
      </c>
      <c r="AJ145" s="186">
        <f t="shared" si="236"/>
        <v>0.1654021766343573</v>
      </c>
      <c r="AK145" s="186">
        <f t="shared" si="236"/>
        <v>0.16843848373891435</v>
      </c>
      <c r="AL145" s="186">
        <f t="shared" si="236"/>
        <v>0.17147479084347125</v>
      </c>
      <c r="AM145" s="186">
        <f t="shared" si="236"/>
        <v>0.19157935880379567</v>
      </c>
      <c r="AN145" s="186">
        <f t="shared" si="236"/>
        <v>0.21168392676412007</v>
      </c>
      <c r="AO145" s="186">
        <f t="shared" si="236"/>
        <v>0.21168392676412007</v>
      </c>
      <c r="AP145" s="186">
        <f t="shared" si="236"/>
        <v>0.21168392676412007</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2.8530151083595065E-2</v>
      </c>
      <c r="T146" s="186">
        <f t="shared" si="237"/>
        <v>2.9133477617352022E-2</v>
      </c>
      <c r="U146" s="186">
        <f t="shared" si="237"/>
        <v>2.9736804151108978E-2</v>
      </c>
      <c r="V146" s="186">
        <f t="shared" si="237"/>
        <v>3.0340130684865935E-2</v>
      </c>
      <c r="W146" s="186">
        <f t="shared" si="237"/>
        <v>3.0943457218622891E-2</v>
      </c>
      <c r="X146" s="186">
        <f t="shared" si="237"/>
        <v>3.1546783752379848E-2</v>
      </c>
      <c r="Y146" s="186">
        <f t="shared" si="237"/>
        <v>3.2150110286136804E-2</v>
      </c>
      <c r="Z146" s="186">
        <f t="shared" si="237"/>
        <v>3.2753436819893761E-2</v>
      </c>
      <c r="AA146" s="186">
        <f t="shared" si="237"/>
        <v>3.3356763353650717E-2</v>
      </c>
      <c r="AB146" s="186">
        <f t="shared" si="237"/>
        <v>3.3960089887407674E-2</v>
      </c>
      <c r="AC146" s="186">
        <f t="shared" si="237"/>
        <v>3.4690810640752676E-2</v>
      </c>
      <c r="AD146" s="186">
        <f t="shared" si="237"/>
        <v>3.5421531394097677E-2</v>
      </c>
      <c r="AE146" s="186">
        <f t="shared" si="237"/>
        <v>3.6152252147442679E-2</v>
      </c>
      <c r="AF146" s="186">
        <f t="shared" si="237"/>
        <v>3.6882972900787681E-2</v>
      </c>
      <c r="AG146" s="186">
        <f t="shared" si="237"/>
        <v>3.7613693654132682E-2</v>
      </c>
      <c r="AH146" s="186">
        <f t="shared" si="237"/>
        <v>3.8344414407477684E-2</v>
      </c>
      <c r="AI146" s="186">
        <f t="shared" si="237"/>
        <v>3.9075135160822685E-2</v>
      </c>
      <c r="AJ146" s="186">
        <f t="shared" si="237"/>
        <v>3.9805855914167687E-2</v>
      </c>
      <c r="AK146" s="186">
        <f t="shared" si="237"/>
        <v>4.0536576667512689E-2</v>
      </c>
      <c r="AL146" s="186">
        <f t="shared" si="237"/>
        <v>4.1267297420857718E-2</v>
      </c>
      <c r="AM146" s="186">
        <f t="shared" si="237"/>
        <v>4.6105683176895174E-2</v>
      </c>
      <c r="AN146" s="186">
        <f t="shared" si="237"/>
        <v>5.0944068932932636E-2</v>
      </c>
      <c r="AO146" s="186">
        <f t="shared" si="237"/>
        <v>5.0944068932932636E-2</v>
      </c>
      <c r="AP146" s="186">
        <f t="shared" si="237"/>
        <v>5.0944068932932636E-2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22.901804042814582</v>
      </c>
      <c r="T147" s="186">
        <f t="shared" si="238"/>
        <v>23.38610803438641</v>
      </c>
      <c r="U147" s="186">
        <f t="shared" si="238"/>
        <v>23.870412025958238</v>
      </c>
      <c r="V147" s="186">
        <f t="shared" si="238"/>
        <v>24.354716017530066</v>
      </c>
      <c r="W147" s="186">
        <f t="shared" si="238"/>
        <v>24.839020009101894</v>
      </c>
      <c r="X147" s="186">
        <f t="shared" si="238"/>
        <v>25.323324000673722</v>
      </c>
      <c r="Y147" s="186">
        <f t="shared" si="238"/>
        <v>25.80762799224555</v>
      </c>
      <c r="Z147" s="186">
        <f t="shared" si="238"/>
        <v>26.291931983817378</v>
      </c>
      <c r="AA147" s="186">
        <f t="shared" si="238"/>
        <v>26.776235975389206</v>
      </c>
      <c r="AB147" s="186">
        <f t="shared" si="238"/>
        <v>27.260539966961023</v>
      </c>
      <c r="AC147" s="186">
        <f t="shared" si="238"/>
        <v>27.847106208902439</v>
      </c>
      <c r="AD147" s="186">
        <f t="shared" si="238"/>
        <v>28.433672450843854</v>
      </c>
      <c r="AE147" s="186">
        <f t="shared" si="238"/>
        <v>29.02023869278527</v>
      </c>
      <c r="AF147" s="186">
        <f t="shared" si="238"/>
        <v>29.606804934726686</v>
      </c>
      <c r="AG147" s="186">
        <f t="shared" si="238"/>
        <v>30.193371176668101</v>
      </c>
      <c r="AH147" s="186">
        <f t="shared" si="238"/>
        <v>30.779937418609517</v>
      </c>
      <c r="AI147" s="186">
        <f t="shared" si="238"/>
        <v>31.366503660550933</v>
      </c>
      <c r="AJ147" s="186">
        <f t="shared" si="238"/>
        <v>31.953069902492349</v>
      </c>
      <c r="AK147" s="186">
        <f t="shared" si="238"/>
        <v>32.539636144433764</v>
      </c>
      <c r="AL147" s="186">
        <f t="shared" si="238"/>
        <v>33.126202386375169</v>
      </c>
      <c r="AM147" s="186">
        <f t="shared" si="238"/>
        <v>37.010085165111299</v>
      </c>
      <c r="AN147" s="186">
        <f t="shared" si="238"/>
        <v>40.89396794384745</v>
      </c>
      <c r="AO147" s="186">
        <f t="shared" si="238"/>
        <v>40.89396794384745</v>
      </c>
      <c r="AP147" s="186">
        <f t="shared" si="238"/>
        <v>40.89396794384745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26.12887643066572</v>
      </c>
      <c r="T148" s="186">
        <f t="shared" si="239"/>
        <v>26.681423257413577</v>
      </c>
      <c r="U148" s="186">
        <f t="shared" si="239"/>
        <v>27.233970084161434</v>
      </c>
      <c r="V148" s="186">
        <f t="shared" si="239"/>
        <v>27.786516910909292</v>
      </c>
      <c r="W148" s="186">
        <f t="shared" si="239"/>
        <v>28.339063737657149</v>
      </c>
      <c r="X148" s="186">
        <f t="shared" si="239"/>
        <v>28.891610564405006</v>
      </c>
      <c r="Y148" s="186">
        <f t="shared" si="239"/>
        <v>29.444157391152864</v>
      </c>
      <c r="Z148" s="186">
        <f t="shared" si="239"/>
        <v>29.996704217900721</v>
      </c>
      <c r="AA148" s="186">
        <f t="shared" si="239"/>
        <v>30.549251044648578</v>
      </c>
      <c r="AB148" s="186">
        <f t="shared" si="239"/>
        <v>31.101797871396435</v>
      </c>
      <c r="AC148" s="186">
        <f t="shared" si="239"/>
        <v>31.771016629247775</v>
      </c>
      <c r="AD148" s="186">
        <f t="shared" si="239"/>
        <v>32.440235387099115</v>
      </c>
      <c r="AE148" s="186">
        <f t="shared" si="239"/>
        <v>33.109454144950455</v>
      </c>
      <c r="AF148" s="186">
        <f t="shared" si="239"/>
        <v>33.778672902801794</v>
      </c>
      <c r="AG148" s="186">
        <f t="shared" si="239"/>
        <v>34.447891660653134</v>
      </c>
      <c r="AH148" s="186">
        <f t="shared" si="239"/>
        <v>35.117110418504474</v>
      </c>
      <c r="AI148" s="186">
        <f t="shared" si="239"/>
        <v>35.786329176355814</v>
      </c>
      <c r="AJ148" s="186">
        <f t="shared" si="239"/>
        <v>36.455547934207154</v>
      </c>
      <c r="AK148" s="186">
        <f t="shared" si="239"/>
        <v>37.124766692058493</v>
      </c>
      <c r="AL148" s="186">
        <f t="shared" si="239"/>
        <v>37.79398544990984</v>
      </c>
      <c r="AM148" s="186">
        <f t="shared" si="239"/>
        <v>42.225142620195172</v>
      </c>
      <c r="AN148" s="186">
        <f t="shared" si="239"/>
        <v>46.656299790480489</v>
      </c>
      <c r="AO148" s="186">
        <f t="shared" si="239"/>
        <v>46.656299790480489</v>
      </c>
      <c r="AP148" s="186">
        <f t="shared" si="239"/>
        <v>46.656299790480489</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81.331040777374611</v>
      </c>
      <c r="T149" s="186">
        <f t="shared" si="240"/>
        <v>82.062170075963863</v>
      </c>
      <c r="U149" s="186">
        <f t="shared" si="240"/>
        <v>82.793299374553115</v>
      </c>
      <c r="V149" s="186">
        <f t="shared" si="240"/>
        <v>83.524428673142367</v>
      </c>
      <c r="W149" s="186">
        <f t="shared" si="240"/>
        <v>84.255557971731619</v>
      </c>
      <c r="X149" s="186">
        <f t="shared" si="240"/>
        <v>84.986687270320871</v>
      </c>
      <c r="Y149" s="186">
        <f t="shared" si="240"/>
        <v>85.717816568910123</v>
      </c>
      <c r="Z149" s="186">
        <f t="shared" si="240"/>
        <v>86.448945867499376</v>
      </c>
      <c r="AA149" s="186">
        <f t="shared" si="240"/>
        <v>87.180075166088628</v>
      </c>
      <c r="AB149" s="186">
        <f t="shared" si="240"/>
        <v>87.911204464677908</v>
      </c>
      <c r="AC149" s="186">
        <f t="shared" si="240"/>
        <v>89.965956911277232</v>
      </c>
      <c r="AD149" s="186">
        <f t="shared" si="240"/>
        <v>92.020709357876555</v>
      </c>
      <c r="AE149" s="186">
        <f t="shared" si="240"/>
        <v>94.075461804475879</v>
      </c>
      <c r="AF149" s="186">
        <f t="shared" si="240"/>
        <v>96.130214251075202</v>
      </c>
      <c r="AG149" s="186">
        <f t="shared" si="240"/>
        <v>98.184966697674525</v>
      </c>
      <c r="AH149" s="186">
        <f t="shared" si="240"/>
        <v>100.23971914427385</v>
      </c>
      <c r="AI149" s="186">
        <f t="shared" si="240"/>
        <v>102.29447159087317</v>
      </c>
      <c r="AJ149" s="186">
        <f t="shared" si="240"/>
        <v>104.3492240374725</v>
      </c>
      <c r="AK149" s="186">
        <f t="shared" si="240"/>
        <v>106.40397648407182</v>
      </c>
      <c r="AL149" s="186">
        <f t="shared" si="240"/>
        <v>108.4587289306711</v>
      </c>
      <c r="AM149" s="186">
        <f t="shared" si="240"/>
        <v>120.07603703362946</v>
      </c>
      <c r="AN149" s="186">
        <f t="shared" si="240"/>
        <v>131.69334513658779</v>
      </c>
      <c r="AO149" s="186">
        <f t="shared" si="240"/>
        <v>131.69334513658779</v>
      </c>
      <c r="AP149" s="186">
        <f t="shared" si="240"/>
        <v>131.69334513658779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18.363497083448415</v>
      </c>
      <c r="U176" s="186" cm="1">
        <f t="array" ref="U176">IF(U$174=-1,V176,IF(U$174=99,T176,IF(U$174=0,INDEX($F43:$N43,0,U$172),(INDEX($F43:$N43,0,U$174+1)-INDEX($F43:$N43,0,U$174))/(INDEX($F$4:$N$4,0,U$174+1)-INDEX($F$4:$N$4,0,U$174))+T176)))</f>
        <v>18.690613741876579</v>
      </c>
      <c r="V176" s="186" cm="1">
        <f t="array" ref="V176">IF(V$174=-1,W176,IF(V$174=99,U176,IF(V$174=0,INDEX($F43:$N43,0,V$172),(INDEX($F43:$N43,0,V$174+1)-INDEX($F43:$N43,0,V$174))/(INDEX($F$4:$N$4,0,V$174+1)-INDEX($F$4:$N$4,0,V$174))+U176)))</f>
        <v>19.017730400304742</v>
      </c>
      <c r="W176" s="186" cm="1">
        <f t="array" ref="W176">IF(W$174=-1,X176,IF(W$174=99,V176,IF(W$174=0,INDEX($F43:$N43,0,W$172),(INDEX($F43:$N43,0,W$174+1)-INDEX($F43:$N43,0,W$174))/(INDEX($F$4:$N$4,0,W$174+1)-INDEX($F$4:$N$4,0,W$174))+V176)))</f>
        <v>19.344847058732906</v>
      </c>
      <c r="X176" s="186" cm="1">
        <f t="array" ref="X176">IF(X$174=-1,Y176,IF(X$174=99,W176,IF(X$174=0,INDEX($F43:$N43,0,X$172),(INDEX($F43:$N43,0,X$174+1)-INDEX($F43:$N43,0,X$174))/(INDEX($F$4:$N$4,0,X$174+1)-INDEX($F$4:$N$4,0,X$174))+W176)))</f>
        <v>19.67196371716107</v>
      </c>
      <c r="Y176" s="186" cm="1">
        <f t="array" ref="Y176">IF(Y$174=-1,Z176,IF(Y$174=99,X176,IF(Y$174=0,INDEX($F43:$N43,0,Y$172),(INDEX($F43:$N43,0,Y$174+1)-INDEX($F43:$N43,0,Y$174))/(INDEX($F$4:$N$4,0,Y$174+1)-INDEX($F$4:$N$4,0,Y$174))+X176)))</f>
        <v>19.999080375589234</v>
      </c>
      <c r="Z176" s="186" cm="1">
        <f t="array" ref="Z176">IF(Z$174=-1,AA176,IF(Z$174=99,Y176,IF(Z$174=0,INDEX($F43:$N43,0,Z$172),(INDEX($F43:$N43,0,Z$174+1)-INDEX($F43:$N43,0,Z$174))/(INDEX($F$4:$N$4,0,Z$174+1)-INDEX($F$4:$N$4,0,Z$174))+Y176)))</f>
        <v>20.326197034017397</v>
      </c>
      <c r="AA176" s="186" cm="1">
        <f t="array" ref="AA176">IF(AA$174=-1,AB176,IF(AA$174=99,Z176,IF(AA$174=0,INDEX($F43:$N43,0,AA$172),(INDEX($F43:$N43,0,AA$174+1)-INDEX($F43:$N43,0,AA$174))/(INDEX($F$4:$N$4,0,AA$174+1)-INDEX($F$4:$N$4,0,AA$174))+Z176)))</f>
        <v>20.653313692445561</v>
      </c>
      <c r="AB176" s="186" cm="1">
        <f t="array" ref="AB176">IF(AB$174=-1,AC176,IF(AB$174=99,AA176,IF(AB$174=0,INDEX($F43:$N43,0,AB$172),(INDEX($F43:$N43,0,AB$174+1)-INDEX($F43:$N43,0,AB$174))/(INDEX($F$4:$N$4,0,AB$174+1)-INDEX($F$4:$N$4,0,AB$174))+AA176)))</f>
        <v>20.980430350873725</v>
      </c>
      <c r="AC176" s="186" cm="1">
        <f t="array" ref="AC176">IF(AC$174=-1,AD176,IF(AC$174=99,AB176,IF(AC$174=0,INDEX($F43:$N43,0,AC$172),(INDEX($F43:$N43,0,AC$174+1)-INDEX($F43:$N43,0,AC$174))/(INDEX($F$4:$N$4,0,AC$174+1)-INDEX($F$4:$N$4,0,AC$174))+AB176)))</f>
        <v>21.307547009301889</v>
      </c>
      <c r="AD176" s="186" cm="1">
        <f t="array" ref="AD176">IF(AD$174=-1,AE176,IF(AD$174=99,AC176,IF(AD$174=0,INDEX($F43:$N43,0,AD$172),(INDEX($F43:$N43,0,AD$174+1)-INDEX($F43:$N43,0,AD$174))/(INDEX($F$4:$N$4,0,AD$174+1)-INDEX($F$4:$N$4,0,AD$174))+AC176)))</f>
        <v>21.766022438966296</v>
      </c>
      <c r="AE176" s="186" cm="1">
        <f t="array" ref="AE176">IF(AE$174=-1,AF176,IF(AE$174=99,AD176,IF(AE$174=0,INDEX($F43:$N43,0,AE$172),(INDEX($F43:$N43,0,AE$174+1)-INDEX($F43:$N43,0,AE$174))/(INDEX($F$4:$N$4,0,AE$174+1)-INDEX($F$4:$N$4,0,AE$174))+AD176)))</f>
        <v>22.224497868630703</v>
      </c>
      <c r="AF176" s="186" cm="1">
        <f t="array" ref="AF176">IF(AF$174=-1,AG176,IF(AF$174=99,AE176,IF(AF$174=0,INDEX($F43:$N43,0,AF$172),(INDEX($F43:$N43,0,AF$174+1)-INDEX($F43:$N43,0,AF$174))/(INDEX($F$4:$N$4,0,AF$174+1)-INDEX($F$4:$N$4,0,AF$174))+AE176)))</f>
        <v>22.68297329829511</v>
      </c>
      <c r="AG176" s="186" cm="1">
        <f t="array" ref="AG176">IF(AG$174=-1,AH176,IF(AG$174=99,AF176,IF(AG$174=0,INDEX($F43:$N43,0,AG$172),(INDEX($F43:$N43,0,AG$174+1)-INDEX($F43:$N43,0,AG$174))/(INDEX($F$4:$N$4,0,AG$174+1)-INDEX($F$4:$N$4,0,AG$174))+AF176)))</f>
        <v>23.141448727959517</v>
      </c>
      <c r="AH176" s="186" cm="1">
        <f t="array" ref="AH176">IF(AH$174=-1,AI176,IF(AH$174=99,AG176,IF(AH$174=0,INDEX($F43:$N43,0,AH$172),(INDEX($F43:$N43,0,AH$174+1)-INDEX($F43:$N43,0,AH$174))/(INDEX($F$4:$N$4,0,AH$174+1)-INDEX($F$4:$N$4,0,AH$174))+AG176)))</f>
        <v>23.599924157623924</v>
      </c>
      <c r="AI176" s="186" cm="1">
        <f t="array" ref="AI176">IF(AI$174=-1,AJ176,IF(AI$174=99,AH176,IF(AI$174=0,INDEX($F43:$N43,0,AI$172),(INDEX($F43:$N43,0,AI$174+1)-INDEX($F43:$N43,0,AI$174))/(INDEX($F$4:$N$4,0,AI$174+1)-INDEX($F$4:$N$4,0,AI$174))+AH176)))</f>
        <v>24.058399587288331</v>
      </c>
      <c r="AJ176" s="186" cm="1">
        <f t="array" ref="AJ176">IF(AJ$174=-1,AK176,IF(AJ$174=99,AI176,IF(AJ$174=0,INDEX($F43:$N43,0,AJ$172),(INDEX($F43:$N43,0,AJ$174+1)-INDEX($F43:$N43,0,AJ$174))/(INDEX($F$4:$N$4,0,AJ$174+1)-INDEX($F$4:$N$4,0,AJ$174))+AI176)))</f>
        <v>24.516875016952739</v>
      </c>
      <c r="AK176" s="186" cm="1">
        <f t="array" ref="AK176">IF(AK$174=-1,AL176,IF(AK$174=99,AJ176,IF(AK$174=0,INDEX($F43:$N43,0,AK$172),(INDEX($F43:$N43,0,AK$174+1)-INDEX($F43:$N43,0,AK$174))/(INDEX($F$4:$N$4,0,AK$174+1)-INDEX($F$4:$N$4,0,AK$174))+AJ176)))</f>
        <v>24.975350446617146</v>
      </c>
      <c r="AL176" s="186" cm="1">
        <f t="array" ref="AL176">IF(AL$174=-1,AM176,IF(AL$174=99,AK176,IF(AL$174=0,INDEX($F43:$N43,0,AL$172),(INDEX($F43:$N43,0,AL$174+1)-INDEX($F43:$N43,0,AL$174))/(INDEX($F$4:$N$4,0,AL$174+1)-INDEX($F$4:$N$4,0,AL$174))+AK176)))</f>
        <v>25.433825876281553</v>
      </c>
      <c r="AM176" s="186" cm="1">
        <f t="array" ref="AM176">IF(AM$174=-1,AN176,IF(AM$174=99,AL176,IF(AM$174=0,INDEX($F43:$N43,0,AM$172),(INDEX($F43:$N43,0,AM$174+1)-INDEX($F43:$N43,0,AM$174))/(INDEX($F$4:$N$4,0,AM$174+1)-INDEX($F$4:$N$4,0,AM$174))+AL176)))</f>
        <v>25.892301305945971</v>
      </c>
      <c r="AN176" s="186" cm="1">
        <f t="array" ref="AN176">IF(AN$174=-1,AO176,IF(AN$174=99,AM176,IF(AN$174=0,INDEX($F43:$N43,0,AN$172),(INDEX($F43:$N43,0,AN$174+1)-INDEX($F43:$N43,0,AN$174))/(INDEX($F$4:$N$4,0,AN$174+1)-INDEX($F$4:$N$4,0,AN$174))+AM176)))</f>
        <v>26.499450063724328</v>
      </c>
      <c r="AO176" s="186" cm="1">
        <f t="array" ref="AO176">IF(AO$174=-1,AP176,IF(AO$174=99,AN176,IF(AO$174=0,INDEX($F43:$N43,0,AO$172),(INDEX($F43:$N43,0,AO$174+1)-INDEX($F43:$N43,0,AO$174))/(INDEX($F$4:$N$4,0,AO$174+1)-INDEX($F$4:$N$4,0,AO$174))+AN176)))</f>
        <v>31.963788883729556</v>
      </c>
      <c r="AP176" s="186" cm="1">
        <f t="array" ref="AP176">IF(AP$174=-1,AQ176,IF(AP$174=99,AO176,IF(AP$174=0,INDEX($F43:$N43,0,AP$172),(INDEX($F43:$N43,0,AP$174+1)-INDEX($F43:$N43,0,AP$174))/(INDEX($F$4:$N$4,0,AP$174+1)-INDEX($F$4:$N$4,0,AP$174))+AO176)))</f>
        <v>31.963788883729556</v>
      </c>
      <c r="AQ176" s="186" cm="1">
        <f t="array" ref="AQ176">IF(AQ$174=-1,AR176,IF(AQ$174=99,AP176,IF(AQ$174=0,INDEX($F43:$N43,0,AQ$172),(INDEX($F43:$N43,0,AQ$174+1)-INDEX($F43:$N43,0,AQ$174))/(INDEX($F$4:$N$4,0,AQ$174+1)-INDEX($F$4:$N$4,0,AQ$174))+AP176)))</f>
        <v>31.963788883729556</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5.6562347791587255</v>
      </c>
      <c r="U177" s="186" cm="1">
        <f t="array" ref="U177">IF(U$174=-1,V177,IF(U$174=99,T177,IF(U$174=0,INDEX($F46:$N46,0,U$172),(INDEX($F46:$N46,0,U$174+1)-INDEX($F46:$N46,0,U$174))/(INDEX($F$4:$N$4,0,U$174+1)-INDEX($F$4:$N$4,0,U$174))+T177)))</f>
        <v>5.7758470627889942</v>
      </c>
      <c r="V177" s="186" cm="1">
        <f t="array" ref="V177">IF(V$174=-1,W177,IF(V$174=99,U177,IF(V$174=0,INDEX($F46:$N46,0,V$172),(INDEX($F46:$N46,0,V$174+1)-INDEX($F46:$N46,0,V$174))/(INDEX($F$4:$N$4,0,V$174+1)-INDEX($F$4:$N$4,0,V$174))+U177)))</f>
        <v>5.8954593464192628</v>
      </c>
      <c r="W177" s="186" cm="1">
        <f t="array" ref="W177">IF(W$174=-1,X177,IF(W$174=99,V177,IF(W$174=0,INDEX($F46:$N46,0,W$172),(INDEX($F46:$N46,0,W$174+1)-INDEX($F46:$N46,0,W$174))/(INDEX($F$4:$N$4,0,W$174+1)-INDEX($F$4:$N$4,0,W$174))+V177)))</f>
        <v>6.0150716300495315</v>
      </c>
      <c r="X177" s="186" cm="1">
        <f t="array" ref="X177">IF(X$174=-1,Y177,IF(X$174=99,W177,IF(X$174=0,INDEX($F46:$N46,0,X$172),(INDEX($F46:$N46,0,X$174+1)-INDEX($F46:$N46,0,X$174))/(INDEX($F$4:$N$4,0,X$174+1)-INDEX($F$4:$N$4,0,X$174))+W177)))</f>
        <v>6.1346839136798001</v>
      </c>
      <c r="Y177" s="186" cm="1">
        <f t="array" ref="Y177">IF(Y$174=-1,Z177,IF(Y$174=99,X177,IF(Y$174=0,INDEX($F46:$N46,0,Y$172),(INDEX($F46:$N46,0,Y$174+1)-INDEX($F46:$N46,0,Y$174))/(INDEX($F$4:$N$4,0,Y$174+1)-INDEX($F$4:$N$4,0,Y$174))+X177)))</f>
        <v>6.2542961973100688</v>
      </c>
      <c r="Z177" s="186" cm="1">
        <f t="array" ref="Z177">IF(Z$174=-1,AA177,IF(Z$174=99,Y177,IF(Z$174=0,INDEX($F46:$N46,0,Z$172),(INDEX($F46:$N46,0,Z$174+1)-INDEX($F46:$N46,0,Z$174))/(INDEX($F$4:$N$4,0,Z$174+1)-INDEX($F$4:$N$4,0,Z$174))+Y177)))</f>
        <v>6.3739084809403375</v>
      </c>
      <c r="AA177" s="186" cm="1">
        <f t="array" ref="AA177">IF(AA$174=-1,AB177,IF(AA$174=99,Z177,IF(AA$174=0,INDEX($F46:$N46,0,AA$172),(INDEX($F46:$N46,0,AA$174+1)-INDEX($F46:$N46,0,AA$174))/(INDEX($F$4:$N$4,0,AA$174+1)-INDEX($F$4:$N$4,0,AA$174))+Z177)))</f>
        <v>6.4935207645706061</v>
      </c>
      <c r="AB177" s="186" cm="1">
        <f t="array" ref="AB177">IF(AB$174=-1,AC177,IF(AB$174=99,AA177,IF(AB$174=0,INDEX($F46:$N46,0,AB$172),(INDEX($F46:$N46,0,AB$174+1)-INDEX($F46:$N46,0,AB$174))/(INDEX($F$4:$N$4,0,AB$174+1)-INDEX($F$4:$N$4,0,AB$174))+AA177)))</f>
        <v>6.6131330482008748</v>
      </c>
      <c r="AC177" s="186" cm="1">
        <f t="array" ref="AC177">IF(AC$174=-1,AD177,IF(AC$174=99,AB177,IF(AC$174=0,INDEX($F46:$N46,0,AC$172),(INDEX($F46:$N46,0,AC$174+1)-INDEX($F46:$N46,0,AC$174))/(INDEX($F$4:$N$4,0,AC$174+1)-INDEX($F$4:$N$4,0,AC$174))+AB177)))</f>
        <v>6.7327453318311399</v>
      </c>
      <c r="AD177" s="186" cm="1">
        <f t="array" ref="AD177">IF(AD$174=-1,AE177,IF(AD$174=99,AC177,IF(AD$174=0,INDEX($F46:$N46,0,AD$172),(INDEX($F46:$N46,0,AD$174+1)-INDEX($F46:$N46,0,AD$174))/(INDEX($F$4:$N$4,0,AD$174+1)-INDEX($F$4:$N$4,0,AD$174))+AC177)))</f>
        <v>6.8776141103669692</v>
      </c>
      <c r="AE177" s="186" cm="1">
        <f t="array" ref="AE177">IF(AE$174=-1,AF177,IF(AE$174=99,AD177,IF(AE$174=0,INDEX($F46:$N46,0,AE$172),(INDEX($F46:$N46,0,AE$174+1)-INDEX($F46:$N46,0,AE$174))/(INDEX($F$4:$N$4,0,AE$174+1)-INDEX($F$4:$N$4,0,AE$174))+AD177)))</f>
        <v>7.0224828889027986</v>
      </c>
      <c r="AF177" s="186" cm="1">
        <f t="array" ref="AF177">IF(AF$174=-1,AG177,IF(AF$174=99,AE177,IF(AF$174=0,INDEX($F46:$N46,0,AF$172),(INDEX($F46:$N46,0,AF$174+1)-INDEX($F46:$N46,0,AF$174))/(INDEX($F$4:$N$4,0,AF$174+1)-INDEX($F$4:$N$4,0,AF$174))+AE177)))</f>
        <v>7.1673516674386279</v>
      </c>
      <c r="AG177" s="186" cm="1">
        <f t="array" ref="AG177">IF(AG$174=-1,AH177,IF(AG$174=99,AF177,IF(AG$174=0,INDEX($F46:$N46,0,AG$172),(INDEX($F46:$N46,0,AG$174+1)-INDEX($F46:$N46,0,AG$174))/(INDEX($F$4:$N$4,0,AG$174+1)-INDEX($F$4:$N$4,0,AG$174))+AF177)))</f>
        <v>7.3122204459744573</v>
      </c>
      <c r="AH177" s="186" cm="1">
        <f t="array" ref="AH177">IF(AH$174=-1,AI177,IF(AH$174=99,AG177,IF(AH$174=0,INDEX($F46:$N46,0,AH$172),(INDEX($F46:$N46,0,AH$174+1)-INDEX($F46:$N46,0,AH$174))/(INDEX($F$4:$N$4,0,AH$174+1)-INDEX($F$4:$N$4,0,AH$174))+AG177)))</f>
        <v>7.4570892245102867</v>
      </c>
      <c r="AI177" s="186" cm="1">
        <f t="array" ref="AI177">IF(AI$174=-1,AJ177,IF(AI$174=99,AH177,IF(AI$174=0,INDEX($F46:$N46,0,AI$172),(INDEX($F46:$N46,0,AI$174+1)-INDEX($F46:$N46,0,AI$174))/(INDEX($F$4:$N$4,0,AI$174+1)-INDEX($F$4:$N$4,0,AI$174))+AH177)))</f>
        <v>7.601958003046116</v>
      </c>
      <c r="AJ177" s="186" cm="1">
        <f t="array" ref="AJ177">IF(AJ$174=-1,AK177,IF(AJ$174=99,AI177,IF(AJ$174=0,INDEX($F46:$N46,0,AJ$172),(INDEX($F46:$N46,0,AJ$174+1)-INDEX($F46:$N46,0,AJ$174))/(INDEX($F$4:$N$4,0,AJ$174+1)-INDEX($F$4:$N$4,0,AJ$174))+AI177)))</f>
        <v>7.7468267815819454</v>
      </c>
      <c r="AK177" s="186" cm="1">
        <f t="array" ref="AK177">IF(AK$174=-1,AL177,IF(AK$174=99,AJ177,IF(AK$174=0,INDEX($F46:$N46,0,AK$172),(INDEX($F46:$N46,0,AK$174+1)-INDEX($F46:$N46,0,AK$174))/(INDEX($F$4:$N$4,0,AK$174+1)-INDEX($F$4:$N$4,0,AK$174))+AJ177)))</f>
        <v>7.8916955601177747</v>
      </c>
      <c r="AL177" s="186" cm="1">
        <f t="array" ref="AL177">IF(AL$174=-1,AM177,IF(AL$174=99,AK177,IF(AL$174=0,INDEX($F46:$N46,0,AL$172),(INDEX($F46:$N46,0,AL$174+1)-INDEX($F46:$N46,0,AL$174))/(INDEX($F$4:$N$4,0,AL$174+1)-INDEX($F$4:$N$4,0,AL$174))+AK177)))</f>
        <v>8.0365643386536032</v>
      </c>
      <c r="AM177" s="186" cm="1">
        <f t="array" ref="AM177">IF(AM$174=-1,AN177,IF(AM$174=99,AL177,IF(AM$174=0,INDEX($F46:$N46,0,AM$172),(INDEX($F46:$N46,0,AM$174+1)-INDEX($F46:$N46,0,AM$174))/(INDEX($F$4:$N$4,0,AM$174+1)-INDEX($F$4:$N$4,0,AM$174))+AL177)))</f>
        <v>8.1814331171894299</v>
      </c>
      <c r="AN177" s="186" cm="1">
        <f t="array" ref="AN177">IF(AN$174=-1,AO177,IF(AN$174=99,AM177,IF(AN$174=0,INDEX($F46:$N46,0,AN$172),(INDEX($F46:$N46,0,AN$174+1)-INDEX($F46:$N46,0,AN$174))/(INDEX($F$4:$N$4,0,AN$174+1)-INDEX($F$4:$N$4,0,AN$174))+AM177)))</f>
        <v>8.3732796006384529</v>
      </c>
      <c r="AO177" s="186" cm="1">
        <f t="array" ref="AO177">IF(AO$174=-1,AP177,IF(AO$174=99,AN177,IF(AO$174=0,INDEX($F46:$N46,0,AO$172),(INDEX($F46:$N46,0,AO$174+1)-INDEX($F46:$N46,0,AO$174))/(INDEX($F$4:$N$4,0,AO$174+1)-INDEX($F$4:$N$4,0,AO$174))+AN177)))</f>
        <v>10.099897951679662</v>
      </c>
      <c r="AP177" s="186" cm="1">
        <f t="array" ref="AP177">IF(AP$174=-1,AQ177,IF(AP$174=99,AO177,IF(AP$174=0,INDEX($F46:$N46,0,AP$172),(INDEX($F46:$N46,0,AP$174+1)-INDEX($F46:$N46,0,AP$174))/(INDEX($F$4:$N$4,0,AP$174+1)-INDEX($F$4:$N$4,0,AP$174))+AO177)))</f>
        <v>10.099897951679662</v>
      </c>
      <c r="AQ177" s="186" cm="1">
        <f t="array" ref="AQ177">IF(AQ$174=-1,AR177,IF(AQ$174=99,AP177,IF(AQ$174=0,INDEX($F46:$N46,0,AQ$172),(INDEX($F46:$N46,0,AQ$174+1)-INDEX($F46:$N46,0,AQ$174))/(INDEX($F$4:$N$4,0,AQ$174+1)-INDEX($F$4:$N$4,0,AQ$174))+AP177)))</f>
        <v>10.099897951679662</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2.3696261001422978</v>
      </c>
      <c r="U178" s="186" cm="1">
        <f t="array" ref="U178">IF(U$174=-1,V178,IF(U$174=99,T178,IF(U$174=0,INDEX($F51:$N51,0,U$172),(INDEX($F51:$N51,0,U$174+1)-INDEX($F51:$N51,0,U$174))/(INDEX($F$4:$N$4,0,U$174+1)-INDEX($F$4:$N$4,0,U$174))+T178)))</f>
        <v>2.4197365358392515</v>
      </c>
      <c r="V178" s="186" cm="1">
        <f t="array" ref="V178">IF(V$174=-1,W178,IF(V$174=99,U178,IF(V$174=0,INDEX($F51:$N51,0,V$172),(INDEX($F51:$N51,0,V$174+1)-INDEX($F51:$N51,0,V$174))/(INDEX($F$4:$N$4,0,V$174+1)-INDEX($F$4:$N$4,0,V$174))+U178)))</f>
        <v>2.4698469715362052</v>
      </c>
      <c r="W178" s="186" cm="1">
        <f t="array" ref="W178">IF(W$174=-1,X178,IF(W$174=99,V178,IF(W$174=0,INDEX($F51:$N51,0,W$172),(INDEX($F51:$N51,0,W$174+1)-INDEX($F51:$N51,0,W$174))/(INDEX($F$4:$N$4,0,W$174+1)-INDEX($F$4:$N$4,0,W$174))+V178)))</f>
        <v>2.519957407233159</v>
      </c>
      <c r="X178" s="186" cm="1">
        <f t="array" ref="X178">IF(X$174=-1,Y178,IF(X$174=99,W178,IF(X$174=0,INDEX($F51:$N51,0,X$172),(INDEX($F51:$N51,0,X$174+1)-INDEX($F51:$N51,0,X$174))/(INDEX($F$4:$N$4,0,X$174+1)-INDEX($F$4:$N$4,0,X$174))+W178)))</f>
        <v>2.5700678429301127</v>
      </c>
      <c r="Y178" s="186" cm="1">
        <f t="array" ref="Y178">IF(Y$174=-1,Z178,IF(Y$174=99,X178,IF(Y$174=0,INDEX($F51:$N51,0,Y$172),(INDEX($F51:$N51,0,Y$174+1)-INDEX($F51:$N51,0,Y$174))/(INDEX($F$4:$N$4,0,Y$174+1)-INDEX($F$4:$N$4,0,Y$174))+X178)))</f>
        <v>2.6201782786270664</v>
      </c>
      <c r="Z178" s="186" cm="1">
        <f t="array" ref="Z178">IF(Z$174=-1,AA178,IF(Z$174=99,Y178,IF(Z$174=0,INDEX($F51:$N51,0,Z$172),(INDEX($F51:$N51,0,Z$174+1)-INDEX($F51:$N51,0,Z$174))/(INDEX($F$4:$N$4,0,Z$174+1)-INDEX($F$4:$N$4,0,Z$174))+Y178)))</f>
        <v>2.6702887143240202</v>
      </c>
      <c r="AA178" s="186" cm="1">
        <f t="array" ref="AA178">IF(AA$174=-1,AB178,IF(AA$174=99,Z178,IF(AA$174=0,INDEX($F51:$N51,0,AA$172),(INDEX($F51:$N51,0,AA$174+1)-INDEX($F51:$N51,0,AA$174))/(INDEX($F$4:$N$4,0,AA$174+1)-INDEX($F$4:$N$4,0,AA$174))+Z178)))</f>
        <v>2.7203991500209739</v>
      </c>
      <c r="AB178" s="186" cm="1">
        <f t="array" ref="AB178">IF(AB$174=-1,AC178,IF(AB$174=99,AA178,IF(AB$174=0,INDEX($F51:$N51,0,AB$172),(INDEX($F51:$N51,0,AB$174+1)-INDEX($F51:$N51,0,AB$174))/(INDEX($F$4:$N$4,0,AB$174+1)-INDEX($F$4:$N$4,0,AB$174))+AA178)))</f>
        <v>2.7705095857179276</v>
      </c>
      <c r="AC178" s="186" cm="1">
        <f t="array" ref="AC178">IF(AC$174=-1,AD178,IF(AC$174=99,AB178,IF(AC$174=0,INDEX($F51:$N51,0,AC$172),(INDEX($F51:$N51,0,AC$174+1)-INDEX($F51:$N51,0,AC$174))/(INDEX($F$4:$N$4,0,AC$174+1)-INDEX($F$4:$N$4,0,AC$174))+AB178)))</f>
        <v>2.8206200214148818</v>
      </c>
      <c r="AD178" s="186" cm="1">
        <f t="array" ref="AD178">IF(AD$174=-1,AE178,IF(AD$174=99,AC178,IF(AD$174=0,INDEX($F51:$N51,0,AD$172),(INDEX($F51:$N51,0,AD$174+1)-INDEX($F51:$N51,0,AD$174))/(INDEX($F$4:$N$4,0,AD$174+1)-INDEX($F$4:$N$4,0,AD$174))+AC178)))</f>
        <v>2.881311426937708</v>
      </c>
      <c r="AE178" s="186" cm="1">
        <f t="array" ref="AE178">IF(AE$174=-1,AF178,IF(AE$174=99,AD178,IF(AE$174=0,INDEX($F51:$N51,0,AE$172),(INDEX($F51:$N51,0,AE$174+1)-INDEX($F51:$N51,0,AE$174))/(INDEX($F$4:$N$4,0,AE$174+1)-INDEX($F$4:$N$4,0,AE$174))+AD178)))</f>
        <v>2.9420028324605343</v>
      </c>
      <c r="AF178" s="186" cm="1">
        <f t="array" ref="AF178">IF(AF$174=-1,AG178,IF(AF$174=99,AE178,IF(AF$174=0,INDEX($F51:$N51,0,AF$172),(INDEX($F51:$N51,0,AF$174+1)-INDEX($F51:$N51,0,AF$174))/(INDEX($F$4:$N$4,0,AF$174+1)-INDEX($F$4:$N$4,0,AF$174))+AE178)))</f>
        <v>3.0026942379833605</v>
      </c>
      <c r="AG178" s="186" cm="1">
        <f t="array" ref="AG178">IF(AG$174=-1,AH178,IF(AG$174=99,AF178,IF(AG$174=0,INDEX($F51:$N51,0,AG$172),(INDEX($F51:$N51,0,AG$174+1)-INDEX($F51:$N51,0,AG$174))/(INDEX($F$4:$N$4,0,AG$174+1)-INDEX($F$4:$N$4,0,AG$174))+AF178)))</f>
        <v>3.0633856435061868</v>
      </c>
      <c r="AH178" s="186" cm="1">
        <f t="array" ref="AH178">IF(AH$174=-1,AI178,IF(AH$174=99,AG178,IF(AH$174=0,INDEX($F51:$N51,0,AH$172),(INDEX($F51:$N51,0,AH$174+1)-INDEX($F51:$N51,0,AH$174))/(INDEX($F$4:$N$4,0,AH$174+1)-INDEX($F$4:$N$4,0,AH$174))+AG178)))</f>
        <v>3.1240770490290131</v>
      </c>
      <c r="AI178" s="186" cm="1">
        <f t="array" ref="AI178">IF(AI$174=-1,AJ178,IF(AI$174=99,AH178,IF(AI$174=0,INDEX($F51:$N51,0,AI$172),(INDEX($F51:$N51,0,AI$174+1)-INDEX($F51:$N51,0,AI$174))/(INDEX($F$4:$N$4,0,AI$174+1)-INDEX($F$4:$N$4,0,AI$174))+AH178)))</f>
        <v>3.1847684545518393</v>
      </c>
      <c r="AJ178" s="186" cm="1">
        <f t="array" ref="AJ178">IF(AJ$174=-1,AK178,IF(AJ$174=99,AI178,IF(AJ$174=0,INDEX($F51:$N51,0,AJ$172),(INDEX($F51:$N51,0,AJ$174+1)-INDEX($F51:$N51,0,AJ$174))/(INDEX($F$4:$N$4,0,AJ$174+1)-INDEX($F$4:$N$4,0,AJ$174))+AI178)))</f>
        <v>3.2454598600746656</v>
      </c>
      <c r="AK178" s="186" cm="1">
        <f t="array" ref="AK178">IF(AK$174=-1,AL178,IF(AK$174=99,AJ178,IF(AK$174=0,INDEX($F51:$N51,0,AK$172),(INDEX($F51:$N51,0,AK$174+1)-INDEX($F51:$N51,0,AK$174))/(INDEX($F$4:$N$4,0,AK$174+1)-INDEX($F$4:$N$4,0,AK$174))+AJ178)))</f>
        <v>3.3061512655974918</v>
      </c>
      <c r="AL178" s="186" cm="1">
        <f t="array" ref="AL178">IF(AL$174=-1,AM178,IF(AL$174=99,AK178,IF(AL$174=0,INDEX($F51:$N51,0,AL$172),(INDEX($F51:$N51,0,AL$174+1)-INDEX($F51:$N51,0,AL$174))/(INDEX($F$4:$N$4,0,AL$174+1)-INDEX($F$4:$N$4,0,AL$174))+AK178)))</f>
        <v>3.3668426711203181</v>
      </c>
      <c r="AM178" s="186" cm="1">
        <f t="array" ref="AM178">IF(AM$174=-1,AN178,IF(AM$174=99,AL178,IF(AM$174=0,INDEX($F51:$N51,0,AM$172),(INDEX($F51:$N51,0,AM$174+1)-INDEX($F51:$N51,0,AM$174))/(INDEX($F$4:$N$4,0,AM$174+1)-INDEX($F$4:$N$4,0,AM$174))+AL178)))</f>
        <v>3.4275340766431426</v>
      </c>
      <c r="AN178" s="186" cm="1">
        <f t="array" ref="AN178">IF(AN$174=-1,AO178,IF(AN$174=99,AM178,IF(AN$174=0,INDEX($F51:$N51,0,AN$172),(INDEX($F51:$N51,0,AN$174+1)-INDEX($F51:$N51,0,AN$174))/(INDEX($F$4:$N$4,0,AN$174+1)-INDEX($F$4:$N$4,0,AN$174))+AM178)))</f>
        <v>3.5079063476238987</v>
      </c>
      <c r="AO178" s="186" cm="1">
        <f t="array" ref="AO178">IF(AO$174=-1,AP178,IF(AO$174=99,AN178,IF(AO$174=0,INDEX($F51:$N51,0,AO$172),(INDEX($F51:$N51,0,AO$174+1)-INDEX($F51:$N51,0,AO$174))/(INDEX($F$4:$N$4,0,AO$174+1)-INDEX($F$4:$N$4,0,AO$174))+AN178)))</f>
        <v>4.2312567864507047</v>
      </c>
      <c r="AP178" s="186" cm="1">
        <f t="array" ref="AP178">IF(AP$174=-1,AQ178,IF(AP$174=99,AO178,IF(AP$174=0,INDEX($F51:$N51,0,AP$172),(INDEX($F51:$N51,0,AP$174+1)-INDEX($F51:$N51,0,AP$174))/(INDEX($F$4:$N$4,0,AP$174+1)-INDEX($F$4:$N$4,0,AP$174))+AO178)))</f>
        <v>4.2312567864507047</v>
      </c>
      <c r="AQ178" s="186" cm="1">
        <f t="array" ref="AQ178">IF(AQ$174=-1,AR178,IF(AQ$174=99,AP178,IF(AQ$174=0,INDEX($F51:$N51,0,AQ$172),(INDEX($F51:$N51,0,AQ$174+1)-INDEX($F51:$N51,0,AQ$174))/(INDEX($F$4:$N$4,0,AQ$174+1)-INDEX($F$4:$N$4,0,AQ$174))+AP178)))</f>
        <v>4.2312567864507047</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15.857962782981954</v>
      </c>
      <c r="U179" s="186" cm="1">
        <f t="array" ref="U179">IF(U$174=-1,V179,IF(U$174=99,T179,IF(U$174=0,INDEX($F52:$N52,0,U$172),(INDEX($F52:$N52,0,U$174+1)-INDEX($F52:$N52,0,U$174))/(INDEX($F$4:$N$4,0,U$174+1)-INDEX($F$4:$N$4,0,U$174))+T179)))</f>
        <v>16.193310804458246</v>
      </c>
      <c r="V179" s="186" cm="1">
        <f t="array" ref="V179">IF(V$174=-1,W179,IF(V$174=99,U179,IF(V$174=0,INDEX($F52:$N52,0,V$172),(INDEX($F52:$N52,0,V$174+1)-INDEX($F52:$N52,0,V$174))/(INDEX($F$4:$N$4,0,V$174+1)-INDEX($F$4:$N$4,0,V$174))+U179)))</f>
        <v>16.528658825934539</v>
      </c>
      <c r="W179" s="186" cm="1">
        <f t="array" ref="W179">IF(W$174=-1,X179,IF(W$174=99,V179,IF(W$174=0,INDEX($F52:$N52,0,W$172),(INDEX($F52:$N52,0,W$174+1)-INDEX($F52:$N52,0,W$174))/(INDEX($F$4:$N$4,0,W$174+1)-INDEX($F$4:$N$4,0,W$174))+V179)))</f>
        <v>16.864006847410831</v>
      </c>
      <c r="X179" s="186" cm="1">
        <f t="array" ref="X179">IF(X$174=-1,Y179,IF(X$174=99,W179,IF(X$174=0,INDEX($F52:$N52,0,X$172),(INDEX($F52:$N52,0,X$174+1)-INDEX($F52:$N52,0,X$174))/(INDEX($F$4:$N$4,0,X$174+1)-INDEX($F$4:$N$4,0,X$174))+W179)))</f>
        <v>17.199354868887124</v>
      </c>
      <c r="Y179" s="186" cm="1">
        <f t="array" ref="Y179">IF(Y$174=-1,Z179,IF(Y$174=99,X179,IF(Y$174=0,INDEX($F52:$N52,0,Y$172),(INDEX($F52:$N52,0,Y$174+1)-INDEX($F52:$N52,0,Y$174))/(INDEX($F$4:$N$4,0,Y$174+1)-INDEX($F$4:$N$4,0,Y$174))+X179)))</f>
        <v>17.534702890363416</v>
      </c>
      <c r="Z179" s="186" cm="1">
        <f t="array" ref="Z179">IF(Z$174=-1,AA179,IF(Z$174=99,Y179,IF(Z$174=0,INDEX($F52:$N52,0,Z$172),(INDEX($F52:$N52,0,Z$174+1)-INDEX($F52:$N52,0,Z$174))/(INDEX($F$4:$N$4,0,Z$174+1)-INDEX($F$4:$N$4,0,Z$174))+Y179)))</f>
        <v>17.870050911839709</v>
      </c>
      <c r="AA179" s="186" cm="1">
        <f t="array" ref="AA179">IF(AA$174=-1,AB179,IF(AA$174=99,Z179,IF(AA$174=0,INDEX($F52:$N52,0,AA$172),(INDEX($F52:$N52,0,AA$174+1)-INDEX($F52:$N52,0,AA$174))/(INDEX($F$4:$N$4,0,AA$174+1)-INDEX($F$4:$N$4,0,AA$174))+Z179)))</f>
        <v>18.205398933316001</v>
      </c>
      <c r="AB179" s="186" cm="1">
        <f t="array" ref="AB179">IF(AB$174=-1,AC179,IF(AB$174=99,AA179,IF(AB$174=0,INDEX($F52:$N52,0,AB$172),(INDEX($F52:$N52,0,AB$174+1)-INDEX($F52:$N52,0,AB$174))/(INDEX($F$4:$N$4,0,AB$174+1)-INDEX($F$4:$N$4,0,AB$174))+AA179)))</f>
        <v>18.540746954792294</v>
      </c>
      <c r="AC179" s="186" cm="1">
        <f t="array" ref="AC179">IF(AC$174=-1,AD179,IF(AC$174=99,AB179,IF(AC$174=0,INDEX($F52:$N52,0,AC$172),(INDEX($F52:$N52,0,AC$174+1)-INDEX($F52:$N52,0,AC$174))/(INDEX($F$4:$N$4,0,AC$174+1)-INDEX($F$4:$N$4,0,AC$174))+AB179)))</f>
        <v>18.876094976268586</v>
      </c>
      <c r="AD179" s="186" cm="1">
        <f t="array" ref="AD179">IF(AD$174=-1,AE179,IF(AD$174=99,AC179,IF(AD$174=0,INDEX($F52:$N52,0,AD$172),(INDEX($F52:$N52,0,AD$174+1)-INDEX($F52:$N52,0,AD$174))/(INDEX($F$4:$N$4,0,AD$174+1)-INDEX($F$4:$N$4,0,AD$174))+AC179)))</f>
        <v>19.282252745196793</v>
      </c>
      <c r="AE179" s="186" cm="1">
        <f t="array" ref="AE179">IF(AE$174=-1,AF179,IF(AE$174=99,AD179,IF(AE$174=0,INDEX($F52:$N52,0,AE$172),(INDEX($F52:$N52,0,AE$174+1)-INDEX($F52:$N52,0,AE$174))/(INDEX($F$4:$N$4,0,AE$174+1)-INDEX($F$4:$N$4,0,AE$174))+AD179)))</f>
        <v>19.688410514125</v>
      </c>
      <c r="AF179" s="186" cm="1">
        <f t="array" ref="AF179">IF(AF$174=-1,AG179,IF(AF$174=99,AE179,IF(AF$174=0,INDEX($F52:$N52,0,AF$172),(INDEX($F52:$N52,0,AF$174+1)-INDEX($F52:$N52,0,AF$174))/(INDEX($F$4:$N$4,0,AF$174+1)-INDEX($F$4:$N$4,0,AF$174))+AE179)))</f>
        <v>20.094568283053206</v>
      </c>
      <c r="AG179" s="186" cm="1">
        <f t="array" ref="AG179">IF(AG$174=-1,AH179,IF(AG$174=99,AF179,IF(AG$174=0,INDEX($F52:$N52,0,AG$172),(INDEX($F52:$N52,0,AG$174+1)-INDEX($F52:$N52,0,AG$174))/(INDEX($F$4:$N$4,0,AG$174+1)-INDEX($F$4:$N$4,0,AG$174))+AF179)))</f>
        <v>20.500726051981413</v>
      </c>
      <c r="AH179" s="186" cm="1">
        <f t="array" ref="AH179">IF(AH$174=-1,AI179,IF(AH$174=99,AG179,IF(AH$174=0,INDEX($F52:$N52,0,AH$172),(INDEX($F52:$N52,0,AH$174+1)-INDEX($F52:$N52,0,AH$174))/(INDEX($F$4:$N$4,0,AH$174+1)-INDEX($F$4:$N$4,0,AH$174))+AG179)))</f>
        <v>20.90688382090962</v>
      </c>
      <c r="AI179" s="186" cm="1">
        <f t="array" ref="AI179">IF(AI$174=-1,AJ179,IF(AI$174=99,AH179,IF(AI$174=0,INDEX($F52:$N52,0,AI$172),(INDEX($F52:$N52,0,AI$174+1)-INDEX($F52:$N52,0,AI$174))/(INDEX($F$4:$N$4,0,AI$174+1)-INDEX($F$4:$N$4,0,AI$174))+AH179)))</f>
        <v>21.313041589837827</v>
      </c>
      <c r="AJ179" s="186" cm="1">
        <f t="array" ref="AJ179">IF(AJ$174=-1,AK179,IF(AJ$174=99,AI179,IF(AJ$174=0,INDEX($F52:$N52,0,AJ$172),(INDEX($F52:$N52,0,AJ$174+1)-INDEX($F52:$N52,0,AJ$174))/(INDEX($F$4:$N$4,0,AJ$174+1)-INDEX($F$4:$N$4,0,AJ$174))+AI179)))</f>
        <v>21.719199358766033</v>
      </c>
      <c r="AK179" s="186" cm="1">
        <f t="array" ref="AK179">IF(AK$174=-1,AL179,IF(AK$174=99,AJ179,IF(AK$174=0,INDEX($F52:$N52,0,AK$172),(INDEX($F52:$N52,0,AK$174+1)-INDEX($F52:$N52,0,AK$174))/(INDEX($F$4:$N$4,0,AK$174+1)-INDEX($F$4:$N$4,0,AK$174))+AJ179)))</f>
        <v>22.12535712769424</v>
      </c>
      <c r="AL179" s="186" cm="1">
        <f t="array" ref="AL179">IF(AL$174=-1,AM179,IF(AL$174=99,AK179,IF(AL$174=0,INDEX($F52:$N52,0,AL$172),(INDEX($F52:$N52,0,AL$174+1)-INDEX($F52:$N52,0,AL$174))/(INDEX($F$4:$N$4,0,AL$174+1)-INDEX($F$4:$N$4,0,AL$174))+AK179)))</f>
        <v>22.531514896622447</v>
      </c>
      <c r="AM179" s="186" cm="1">
        <f t="array" ref="AM179">IF(AM$174=-1,AN179,IF(AM$174=99,AL179,IF(AM$174=0,INDEX($F52:$N52,0,AM$172),(INDEX($F52:$N52,0,AM$174+1)-INDEX($F52:$N52,0,AM$174))/(INDEX($F$4:$N$4,0,AM$174+1)-INDEX($F$4:$N$4,0,AM$174))+AL179)))</f>
        <v>22.937672665550647</v>
      </c>
      <c r="AN179" s="186" cm="1">
        <f t="array" ref="AN179">IF(AN$174=-1,AO179,IF(AN$174=99,AM179,IF(AN$174=0,INDEX($F52:$N52,0,AN$172),(INDEX($F52:$N52,0,AN$174+1)-INDEX($F52:$N52,0,AN$174))/(INDEX($F$4:$N$4,0,AN$174+1)-INDEX($F$4:$N$4,0,AN$174))+AM179)))</f>
        <v>23.475538315291775</v>
      </c>
      <c r="AO179" s="186" cm="1">
        <f t="array" ref="AO179">IF(AO$174=-1,AP179,IF(AO$174=99,AN179,IF(AO$174=0,INDEX($F52:$N52,0,AO$172),(INDEX($F52:$N52,0,AO$174+1)-INDEX($F52:$N52,0,AO$174))/(INDEX($F$4:$N$4,0,AO$174+1)-INDEX($F$4:$N$4,0,AO$174))+AN179)))</f>
        <v>28.316329162961928</v>
      </c>
      <c r="AP179" s="186" cm="1">
        <f t="array" ref="AP179">IF(AP$174=-1,AQ179,IF(AP$174=99,AO179,IF(AP$174=0,INDEX($F52:$N52,0,AP$172),(INDEX($F52:$N52,0,AP$174+1)-INDEX($F52:$N52,0,AP$174))/(INDEX($F$4:$N$4,0,AP$174+1)-INDEX($F$4:$N$4,0,AP$174))+AO179)))</f>
        <v>28.316329162961928</v>
      </c>
      <c r="AQ179" s="186" cm="1">
        <f t="array" ref="AQ179">IF(AQ$174=-1,AR179,IF(AQ$174=99,AP179,IF(AQ$174=0,INDEX($F52:$N52,0,AQ$172),(INDEX($F52:$N52,0,AQ$174+1)-INDEX($F52:$N52,0,AQ$174))/(INDEX($F$4:$N$4,0,AQ$174+1)-INDEX($F$4:$N$4,0,AQ$174))+AP179)))</f>
        <v>28.316329162961928</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5.2890335880183272</v>
      </c>
      <c r="U180" s="186" cm="1">
        <f t="array" ref="U180">IF(U$174=-1,V180,IF(U$174=99,T180,IF(U$174=0,INDEX($F53:$N53,0,U$172),(INDEX($F53:$N53,0,U$174+1)-INDEX($F53:$N53,0,U$174))/(INDEX($F$4:$N$4,0,U$174+1)-INDEX($F$4:$N$4,0,U$174))+T180)))</f>
        <v>5.4008806754113579</v>
      </c>
      <c r="V180" s="186" cm="1">
        <f t="array" ref="V180">IF(V$174=-1,W180,IF(V$174=99,U180,IF(V$174=0,INDEX($F53:$N53,0,V$172),(INDEX($F53:$N53,0,V$174+1)-INDEX($F53:$N53,0,V$174))/(INDEX($F$4:$N$4,0,V$174+1)-INDEX($F$4:$N$4,0,V$174))+U180)))</f>
        <v>5.5127277628043885</v>
      </c>
      <c r="W180" s="186" cm="1">
        <f t="array" ref="W180">IF(W$174=-1,X180,IF(W$174=99,V180,IF(W$174=0,INDEX($F53:$N53,0,W$172),(INDEX($F53:$N53,0,W$174+1)-INDEX($F53:$N53,0,W$174))/(INDEX($F$4:$N$4,0,W$174+1)-INDEX($F$4:$N$4,0,W$174))+V180)))</f>
        <v>5.6245748501974191</v>
      </c>
      <c r="X180" s="186" cm="1">
        <f t="array" ref="X180">IF(X$174=-1,Y180,IF(X$174=99,W180,IF(X$174=0,INDEX($F53:$N53,0,X$172),(INDEX($F53:$N53,0,X$174+1)-INDEX($F53:$N53,0,X$174))/(INDEX($F$4:$N$4,0,X$174+1)-INDEX($F$4:$N$4,0,X$174))+W180)))</f>
        <v>5.7364219375904497</v>
      </c>
      <c r="Y180" s="186" cm="1">
        <f t="array" ref="Y180">IF(Y$174=-1,Z180,IF(Y$174=99,X180,IF(Y$174=0,INDEX($F53:$N53,0,Y$172),(INDEX($F53:$N53,0,Y$174+1)-INDEX($F53:$N53,0,Y$174))/(INDEX($F$4:$N$4,0,Y$174+1)-INDEX($F$4:$N$4,0,Y$174))+X180)))</f>
        <v>5.8482690249834803</v>
      </c>
      <c r="Z180" s="186" cm="1">
        <f t="array" ref="Z180">IF(Z$174=-1,AA180,IF(Z$174=99,Y180,IF(Z$174=0,INDEX($F53:$N53,0,Z$172),(INDEX($F53:$N53,0,Z$174+1)-INDEX($F53:$N53,0,Z$174))/(INDEX($F$4:$N$4,0,Z$174+1)-INDEX($F$4:$N$4,0,Z$174))+Y180)))</f>
        <v>5.960116112376511</v>
      </c>
      <c r="AA180" s="186" cm="1">
        <f t="array" ref="AA180">IF(AA$174=-1,AB180,IF(AA$174=99,Z180,IF(AA$174=0,INDEX($F53:$N53,0,AA$172),(INDEX($F53:$N53,0,AA$174+1)-INDEX($F53:$N53,0,AA$174))/(INDEX($F$4:$N$4,0,AA$174+1)-INDEX($F$4:$N$4,0,AA$174))+Z180)))</f>
        <v>6.0719631997695416</v>
      </c>
      <c r="AB180" s="186" cm="1">
        <f t="array" ref="AB180">IF(AB$174=-1,AC180,IF(AB$174=99,AA180,IF(AB$174=0,INDEX($F53:$N53,0,AB$172),(INDEX($F53:$N53,0,AB$174+1)-INDEX($F53:$N53,0,AB$174))/(INDEX($F$4:$N$4,0,AB$174+1)-INDEX($F$4:$N$4,0,AB$174))+AA180)))</f>
        <v>6.1838102871625722</v>
      </c>
      <c r="AC180" s="186" cm="1">
        <f t="array" ref="AC180">IF(AC$174=-1,AD180,IF(AC$174=99,AB180,IF(AC$174=0,INDEX($F53:$N53,0,AC$172),(INDEX($F53:$N53,0,AC$174+1)-INDEX($F53:$N53,0,AC$174))/(INDEX($F$4:$N$4,0,AC$174+1)-INDEX($F$4:$N$4,0,AC$174))+AB180)))</f>
        <v>6.2956573745556001</v>
      </c>
      <c r="AD180" s="186" cm="1">
        <f t="array" ref="AD180">IF(AD$174=-1,AE180,IF(AD$174=99,AC180,IF(AD$174=0,INDEX($F53:$N53,0,AD$172),(INDEX($F53:$N53,0,AD$174+1)-INDEX($F53:$N53,0,AD$174))/(INDEX($F$4:$N$4,0,AD$174+1)-INDEX($F$4:$N$4,0,AD$174))+AC180)))</f>
        <v>6.4311213122185888</v>
      </c>
      <c r="AE180" s="186" cm="1">
        <f t="array" ref="AE180">IF(AE$174=-1,AF180,IF(AE$174=99,AD180,IF(AE$174=0,INDEX($F53:$N53,0,AE$172),(INDEX($F53:$N53,0,AE$174+1)-INDEX($F53:$N53,0,AE$174))/(INDEX($F$4:$N$4,0,AE$174+1)-INDEX($F$4:$N$4,0,AE$174))+AD180)))</f>
        <v>6.5665852498815775</v>
      </c>
      <c r="AF180" s="186" cm="1">
        <f t="array" ref="AF180">IF(AF$174=-1,AG180,IF(AF$174=99,AE180,IF(AF$174=0,INDEX($F53:$N53,0,AF$172),(INDEX($F53:$N53,0,AF$174+1)-INDEX($F53:$N53,0,AF$174))/(INDEX($F$4:$N$4,0,AF$174+1)-INDEX($F$4:$N$4,0,AF$174))+AE180)))</f>
        <v>6.7020491875445662</v>
      </c>
      <c r="AG180" s="186" cm="1">
        <f t="array" ref="AG180">IF(AG$174=-1,AH180,IF(AG$174=99,AF180,IF(AG$174=0,INDEX($F53:$N53,0,AG$172),(INDEX($F53:$N53,0,AG$174+1)-INDEX($F53:$N53,0,AG$174))/(INDEX($F$4:$N$4,0,AG$174+1)-INDEX($F$4:$N$4,0,AG$174))+AF180)))</f>
        <v>6.8375131252075549</v>
      </c>
      <c r="AH180" s="186" cm="1">
        <f t="array" ref="AH180">IF(AH$174=-1,AI180,IF(AH$174=99,AG180,IF(AH$174=0,INDEX($F53:$N53,0,AH$172),(INDEX($F53:$N53,0,AH$174+1)-INDEX($F53:$N53,0,AH$174))/(INDEX($F$4:$N$4,0,AH$174+1)-INDEX($F$4:$N$4,0,AH$174))+AG180)))</f>
        <v>6.9729770628705436</v>
      </c>
      <c r="AI180" s="186" cm="1">
        <f t="array" ref="AI180">IF(AI$174=-1,AJ180,IF(AI$174=99,AH180,IF(AI$174=0,INDEX($F53:$N53,0,AI$172),(INDEX($F53:$N53,0,AI$174+1)-INDEX($F53:$N53,0,AI$174))/(INDEX($F$4:$N$4,0,AI$174+1)-INDEX($F$4:$N$4,0,AI$174))+AH180)))</f>
        <v>7.1084410005335323</v>
      </c>
      <c r="AJ180" s="186" cm="1">
        <f t="array" ref="AJ180">IF(AJ$174=-1,AK180,IF(AJ$174=99,AI180,IF(AJ$174=0,INDEX($F53:$N53,0,AJ$172),(INDEX($F53:$N53,0,AJ$174+1)-INDEX($F53:$N53,0,AJ$174))/(INDEX($F$4:$N$4,0,AJ$174+1)-INDEX($F$4:$N$4,0,AJ$174))+AI180)))</f>
        <v>7.243904938196521</v>
      </c>
      <c r="AK180" s="186" cm="1">
        <f t="array" ref="AK180">IF(AK$174=-1,AL180,IF(AK$174=99,AJ180,IF(AK$174=0,INDEX($F53:$N53,0,AK$172),(INDEX($F53:$N53,0,AK$174+1)-INDEX($F53:$N53,0,AK$174))/(INDEX($F$4:$N$4,0,AK$174+1)-INDEX($F$4:$N$4,0,AK$174))+AJ180)))</f>
        <v>7.3793688758595097</v>
      </c>
      <c r="AL180" s="186" cm="1">
        <f t="array" ref="AL180">IF(AL$174=-1,AM180,IF(AL$174=99,AK180,IF(AL$174=0,INDEX($F53:$N53,0,AL$172),(INDEX($F53:$N53,0,AL$174+1)-INDEX($F53:$N53,0,AL$174))/(INDEX($F$4:$N$4,0,AL$174+1)-INDEX($F$4:$N$4,0,AL$174))+AK180)))</f>
        <v>7.5148328135224984</v>
      </c>
      <c r="AM180" s="186" cm="1">
        <f t="array" ref="AM180">IF(AM$174=-1,AN180,IF(AM$174=99,AL180,IF(AM$174=0,INDEX($F53:$N53,0,AM$172),(INDEX($F53:$N53,0,AM$174+1)-INDEX($F53:$N53,0,AM$174))/(INDEX($F$4:$N$4,0,AM$174+1)-INDEX($F$4:$N$4,0,AM$174))+AL180)))</f>
        <v>7.6502967511854907</v>
      </c>
      <c r="AN180" s="186" cm="1">
        <f t="array" ref="AN180">IF(AN$174=-1,AO180,IF(AN$174=99,AM180,IF(AN$174=0,INDEX($F53:$N53,0,AN$172),(INDEX($F53:$N53,0,AN$174+1)-INDEX($F53:$N53,0,AN$174))/(INDEX($F$4:$N$4,0,AN$174+1)-INDEX($F$4:$N$4,0,AN$174))+AM180)))</f>
        <v>7.8296886142043034</v>
      </c>
      <c r="AO180" s="186" cm="1">
        <f t="array" ref="AO180">IF(AO$174=-1,AP180,IF(AO$174=99,AN180,IF(AO$174=0,INDEX($F53:$N53,0,AO$172),(INDEX($F53:$N53,0,AO$174+1)-INDEX($F53:$N53,0,AO$174))/(INDEX($F$4:$N$4,0,AO$174+1)-INDEX($F$4:$N$4,0,AO$174))+AN180)))</f>
        <v>9.4442153813736169</v>
      </c>
      <c r="AP180" s="186" cm="1">
        <f t="array" ref="AP180">IF(AP$174=-1,AQ180,IF(AP$174=99,AO180,IF(AP$174=0,INDEX($F53:$N53,0,AP$172),(INDEX($F53:$N53,0,AP$174+1)-INDEX($F53:$N53,0,AP$174))/(INDEX($F$4:$N$4,0,AP$174+1)-INDEX($F$4:$N$4,0,AP$174))+AO180)))</f>
        <v>9.4442153813736169</v>
      </c>
      <c r="AQ180" s="186" cm="1">
        <f t="array" ref="AQ180">IF(AQ$174=-1,AR180,IF(AQ$174=99,AP180,IF(AQ$174=0,INDEX($F53:$N53,0,AQ$172),(INDEX($F53:$N53,0,AQ$174+1)-INDEX($F53:$N53,0,AQ$174))/(INDEX($F$4:$N$4,0,AQ$174+1)-INDEX($F$4:$N$4,0,AQ$174))+AP180)))</f>
        <v>9.4442153813736169</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3.1883455688318136</v>
      </c>
      <c r="U181" s="186" cm="1">
        <f t="array" ref="U181">IF(U$174=-1,V181,IF(U$174=99,T181,IF(U$174=0,INDEX($F54:$N54,0,U$172),(INDEX($F54:$N54,0,U$174+1)-INDEX($F54:$N54,0,U$174))/(INDEX($F$4:$N$4,0,U$174+1)-INDEX($F$4:$N$4,0,U$174))+T181)))</f>
        <v>3.2557694487413995</v>
      </c>
      <c r="V181" s="186" cm="1">
        <f t="array" ref="V181">IF(V$174=-1,W181,IF(V$174=99,U181,IF(V$174=0,INDEX($F54:$N54,0,V$172),(INDEX($F54:$N54,0,V$174+1)-INDEX($F54:$N54,0,V$174))/(INDEX($F$4:$N$4,0,V$174+1)-INDEX($F$4:$N$4,0,V$174))+U181)))</f>
        <v>3.3231933286509854</v>
      </c>
      <c r="W181" s="186" cm="1">
        <f t="array" ref="W181">IF(W$174=-1,X181,IF(W$174=99,V181,IF(W$174=0,INDEX($F54:$N54,0,W$172),(INDEX($F54:$N54,0,W$174+1)-INDEX($F54:$N54,0,W$174))/(INDEX($F$4:$N$4,0,W$174+1)-INDEX($F$4:$N$4,0,W$174))+V181)))</f>
        <v>3.3906172085605712</v>
      </c>
      <c r="X181" s="186" cm="1">
        <f t="array" ref="X181">IF(X$174=-1,Y181,IF(X$174=99,W181,IF(X$174=0,INDEX($F54:$N54,0,X$172),(INDEX($F54:$N54,0,X$174+1)-INDEX($F54:$N54,0,X$174))/(INDEX($F$4:$N$4,0,X$174+1)-INDEX($F$4:$N$4,0,X$174))+W181)))</f>
        <v>3.4580410884701571</v>
      </c>
      <c r="Y181" s="186" cm="1">
        <f t="array" ref="Y181">IF(Y$174=-1,Z181,IF(Y$174=99,X181,IF(Y$174=0,INDEX($F54:$N54,0,Y$172),(INDEX($F54:$N54,0,Y$174+1)-INDEX($F54:$N54,0,Y$174))/(INDEX($F$4:$N$4,0,Y$174+1)-INDEX($F$4:$N$4,0,Y$174))+X181)))</f>
        <v>3.525464968379743</v>
      </c>
      <c r="Z181" s="186" cm="1">
        <f t="array" ref="Z181">IF(Z$174=-1,AA181,IF(Z$174=99,Y181,IF(Z$174=0,INDEX($F54:$N54,0,Z$172),(INDEX($F54:$N54,0,Z$174+1)-INDEX($F54:$N54,0,Z$174))/(INDEX($F$4:$N$4,0,Z$174+1)-INDEX($F$4:$N$4,0,Z$174))+Y181)))</f>
        <v>3.5928888482893289</v>
      </c>
      <c r="AA181" s="186" cm="1">
        <f t="array" ref="AA181">IF(AA$174=-1,AB181,IF(AA$174=99,Z181,IF(AA$174=0,INDEX($F54:$N54,0,AA$172),(INDEX($F54:$N54,0,AA$174+1)-INDEX($F54:$N54,0,AA$174))/(INDEX($F$4:$N$4,0,AA$174+1)-INDEX($F$4:$N$4,0,AA$174))+Z181)))</f>
        <v>3.6603127281989147</v>
      </c>
      <c r="AB181" s="186" cm="1">
        <f t="array" ref="AB181">IF(AB$174=-1,AC181,IF(AB$174=99,AA181,IF(AB$174=0,INDEX($F54:$N54,0,AB$172),(INDEX($F54:$N54,0,AB$174+1)-INDEX($F54:$N54,0,AB$174))/(INDEX($F$4:$N$4,0,AB$174+1)-INDEX($F$4:$N$4,0,AB$174))+AA181)))</f>
        <v>3.7277366081085006</v>
      </c>
      <c r="AC181" s="186" cm="1">
        <f t="array" ref="AC181">IF(AC$174=-1,AD181,IF(AC$174=99,AB181,IF(AC$174=0,INDEX($F54:$N54,0,AC$172),(INDEX($F54:$N54,0,AC$174+1)-INDEX($F54:$N54,0,AC$174))/(INDEX($F$4:$N$4,0,AC$174+1)-INDEX($F$4:$N$4,0,AC$174))+AB181)))</f>
        <v>3.7951604880180847</v>
      </c>
      <c r="AD181" s="186" cm="1">
        <f t="array" ref="AD181">IF(AD$174=-1,AE181,IF(AD$174=99,AC181,IF(AD$174=0,INDEX($F54:$N54,0,AD$172),(INDEX($F54:$N54,0,AD$174+1)-INDEX($F54:$N54,0,AD$174))/(INDEX($F$4:$N$4,0,AD$174+1)-INDEX($F$4:$N$4,0,AD$174))+AC181)))</f>
        <v>3.8768211237838948</v>
      </c>
      <c r="AE181" s="186" cm="1">
        <f t="array" ref="AE181">IF(AE$174=-1,AF181,IF(AE$174=99,AD181,IF(AE$174=0,INDEX($F54:$N54,0,AE$172),(INDEX($F54:$N54,0,AE$174+1)-INDEX($F54:$N54,0,AE$174))/(INDEX($F$4:$N$4,0,AE$174+1)-INDEX($F$4:$N$4,0,AE$174))+AD181)))</f>
        <v>3.9584817595497048</v>
      </c>
      <c r="AF181" s="186" cm="1">
        <f t="array" ref="AF181">IF(AF$174=-1,AG181,IF(AF$174=99,AE181,IF(AF$174=0,INDEX($F54:$N54,0,AF$172),(INDEX($F54:$N54,0,AF$174+1)-INDEX($F54:$N54,0,AF$174))/(INDEX($F$4:$N$4,0,AF$174+1)-INDEX($F$4:$N$4,0,AF$174))+AE181)))</f>
        <v>4.0401423953155149</v>
      </c>
      <c r="AG181" s="186" cm="1">
        <f t="array" ref="AG181">IF(AG$174=-1,AH181,IF(AG$174=99,AF181,IF(AG$174=0,INDEX($F54:$N54,0,AG$172),(INDEX($F54:$N54,0,AG$174+1)-INDEX($F54:$N54,0,AG$174))/(INDEX($F$4:$N$4,0,AG$174+1)-INDEX($F$4:$N$4,0,AG$174))+AF181)))</f>
        <v>4.121803031081325</v>
      </c>
      <c r="AH181" s="186" cm="1">
        <f t="array" ref="AH181">IF(AH$174=-1,AI181,IF(AH$174=99,AG181,IF(AH$174=0,INDEX($F54:$N54,0,AH$172),(INDEX($F54:$N54,0,AH$174+1)-INDEX($F54:$N54,0,AH$174))/(INDEX($F$4:$N$4,0,AH$174+1)-INDEX($F$4:$N$4,0,AH$174))+AG181)))</f>
        <v>4.203463666847135</v>
      </c>
      <c r="AI181" s="186" cm="1">
        <f t="array" ref="AI181">IF(AI$174=-1,AJ181,IF(AI$174=99,AH181,IF(AI$174=0,INDEX($F54:$N54,0,AI$172),(INDEX($F54:$N54,0,AI$174+1)-INDEX($F54:$N54,0,AI$174))/(INDEX($F$4:$N$4,0,AI$174+1)-INDEX($F$4:$N$4,0,AI$174))+AH181)))</f>
        <v>4.2851243026129451</v>
      </c>
      <c r="AJ181" s="186" cm="1">
        <f t="array" ref="AJ181">IF(AJ$174=-1,AK181,IF(AJ$174=99,AI181,IF(AJ$174=0,INDEX($F54:$N54,0,AJ$172),(INDEX($F54:$N54,0,AJ$174+1)-INDEX($F54:$N54,0,AJ$174))/(INDEX($F$4:$N$4,0,AJ$174+1)-INDEX($F$4:$N$4,0,AJ$174))+AI181)))</f>
        <v>4.3667849383787551</v>
      </c>
      <c r="AK181" s="186" cm="1">
        <f t="array" ref="AK181">IF(AK$174=-1,AL181,IF(AK$174=99,AJ181,IF(AK$174=0,INDEX($F54:$N54,0,AK$172),(INDEX($F54:$N54,0,AK$174+1)-INDEX($F54:$N54,0,AK$174))/(INDEX($F$4:$N$4,0,AK$174+1)-INDEX($F$4:$N$4,0,AK$174))+AJ181)))</f>
        <v>4.4484455741445652</v>
      </c>
      <c r="AL181" s="186" cm="1">
        <f t="array" ref="AL181">IF(AL$174=-1,AM181,IF(AL$174=99,AK181,IF(AL$174=0,INDEX($F54:$N54,0,AL$172),(INDEX($F54:$N54,0,AL$174+1)-INDEX($F54:$N54,0,AL$174))/(INDEX($F$4:$N$4,0,AL$174+1)-INDEX($F$4:$N$4,0,AL$174))+AK181)))</f>
        <v>4.5301062099103753</v>
      </c>
      <c r="AM181" s="186" cm="1">
        <f t="array" ref="AM181">IF(AM$174=-1,AN181,IF(AM$174=99,AL181,IF(AM$174=0,INDEX($F54:$N54,0,AM$172),(INDEX($F54:$N54,0,AM$174+1)-INDEX($F54:$N54,0,AM$174))/(INDEX($F$4:$N$4,0,AM$174+1)-INDEX($F$4:$N$4,0,AM$174))+AL181)))</f>
        <v>4.6117668456761853</v>
      </c>
      <c r="AN181" s="186" cm="1">
        <f t="array" ref="AN181">IF(AN$174=-1,AO181,IF(AN$174=99,AM181,IF(AN$174=0,INDEX($F54:$N54,0,AN$172),(INDEX($F54:$N54,0,AN$174+1)-INDEX($F54:$N54,0,AN$174))/(INDEX($F$4:$N$4,0,AN$174+1)-INDEX($F$4:$N$4,0,AN$174))+AM181)))</f>
        <v>4.7199081992944016</v>
      </c>
      <c r="AO181" s="186" cm="1">
        <f t="array" ref="AO181">IF(AO$174=-1,AP181,IF(AO$174=99,AN181,IF(AO$174=0,INDEX($F54:$N54,0,AO$172),(INDEX($F54:$N54,0,AO$174+1)-INDEX($F54:$N54,0,AO$174))/(INDEX($F$4:$N$4,0,AO$174+1)-INDEX($F$4:$N$4,0,AO$174))+AN181)))</f>
        <v>5.693180381858352</v>
      </c>
      <c r="AP181" s="186" cm="1">
        <f t="array" ref="AP181">IF(AP$174=-1,AQ181,IF(AP$174=99,AO181,IF(AP$174=0,INDEX($F54:$N54,0,AP$172),(INDEX($F54:$N54,0,AP$174+1)-INDEX($F54:$N54,0,AP$174))/(INDEX($F$4:$N$4,0,AP$174+1)-INDEX($F$4:$N$4,0,AP$174))+AO181)))</f>
        <v>5.693180381858352</v>
      </c>
      <c r="AQ181" s="186" cm="1">
        <f t="array" ref="AQ181">IF(AQ$174=-1,AR181,IF(AQ$174=99,AP181,IF(AQ$174=0,INDEX($F54:$N54,0,AQ$172),(INDEX($F54:$N54,0,AQ$174+1)-INDEX($F54:$N54,0,AQ$174))/(INDEX($F$4:$N$4,0,AQ$174+1)-INDEX($F$4:$N$4,0,AQ$174))+AP181)))</f>
        <v>5.693180381858352</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104.73789257593573</v>
      </c>
      <c r="U182" s="186" cm="1">
        <f t="array" ref="U182">IF(U$174=-1,V182,IF(U$174=99,T182,IF(U$174=0,INDEX($F55:$N55,0,U$172),(INDEX($F55:$N55,0,U$174+1)-INDEX($F55:$N55,0,U$174))/(INDEX($F$4:$N$4,0,U$174+1)-INDEX($F$4:$N$4,0,U$174))+T182)))</f>
        <v>106.95278269326087</v>
      </c>
      <c r="V182" s="186" cm="1">
        <f t="array" ref="V182">IF(V$174=-1,W182,IF(V$174=99,U182,IF(V$174=0,INDEX($F55:$N55,0,V$172),(INDEX($F55:$N55,0,V$174+1)-INDEX($F55:$N55,0,V$174))/(INDEX($F$4:$N$4,0,V$174+1)-INDEX($F$4:$N$4,0,V$174))+U182)))</f>
        <v>109.16767281058601</v>
      </c>
      <c r="W182" s="186" cm="1">
        <f t="array" ref="W182">IF(W$174=-1,X182,IF(W$174=99,V182,IF(W$174=0,INDEX($F55:$N55,0,W$172),(INDEX($F55:$N55,0,W$174+1)-INDEX($F55:$N55,0,W$174))/(INDEX($F$4:$N$4,0,W$174+1)-INDEX($F$4:$N$4,0,W$174))+V182)))</f>
        <v>111.38256292791115</v>
      </c>
      <c r="X182" s="186" cm="1">
        <f t="array" ref="X182">IF(X$174=-1,Y182,IF(X$174=99,W182,IF(X$174=0,INDEX($F55:$N55,0,X$172),(INDEX($F55:$N55,0,X$174+1)-INDEX($F55:$N55,0,X$174))/(INDEX($F$4:$N$4,0,X$174+1)-INDEX($F$4:$N$4,0,X$174))+W182)))</f>
        <v>113.59745304523629</v>
      </c>
      <c r="Y182" s="186" cm="1">
        <f t="array" ref="Y182">IF(Y$174=-1,Z182,IF(Y$174=99,X182,IF(Y$174=0,INDEX($F55:$N55,0,Y$172),(INDEX($F55:$N55,0,Y$174+1)-INDEX($F55:$N55,0,Y$174))/(INDEX($F$4:$N$4,0,Y$174+1)-INDEX($F$4:$N$4,0,Y$174))+X182)))</f>
        <v>115.81234316256143</v>
      </c>
      <c r="Z182" s="186" cm="1">
        <f t="array" ref="Z182">IF(Z$174=-1,AA182,IF(Z$174=99,Y182,IF(Z$174=0,INDEX($F55:$N55,0,Z$172),(INDEX($F55:$N55,0,Z$174+1)-INDEX($F55:$N55,0,Z$174))/(INDEX($F$4:$N$4,0,Z$174+1)-INDEX($F$4:$N$4,0,Z$174))+Y182)))</f>
        <v>118.02723327988657</v>
      </c>
      <c r="AA182" s="186" cm="1">
        <f t="array" ref="AA182">IF(AA$174=-1,AB182,IF(AA$174=99,Z182,IF(AA$174=0,INDEX($F55:$N55,0,AA$172),(INDEX($F55:$N55,0,AA$174+1)-INDEX($F55:$N55,0,AA$174))/(INDEX($F$4:$N$4,0,AA$174+1)-INDEX($F$4:$N$4,0,AA$174))+Z182)))</f>
        <v>120.24212339721171</v>
      </c>
      <c r="AB182" s="186" cm="1">
        <f t="array" ref="AB182">IF(AB$174=-1,AC182,IF(AB$174=99,AA182,IF(AB$174=0,INDEX($F55:$N55,0,AB$172),(INDEX($F55:$N55,0,AB$174+1)-INDEX($F55:$N55,0,AB$174))/(INDEX($F$4:$N$4,0,AB$174+1)-INDEX($F$4:$N$4,0,AB$174))+AA182)))</f>
        <v>122.45701351453685</v>
      </c>
      <c r="AC182" s="186" cm="1">
        <f t="array" ref="AC182">IF(AC$174=-1,AD182,IF(AC$174=99,AB182,IF(AC$174=0,INDEX($F55:$N55,0,AC$172),(INDEX($F55:$N55,0,AC$174+1)-INDEX($F55:$N55,0,AC$174))/(INDEX($F$4:$N$4,0,AC$174+1)-INDEX($F$4:$N$4,0,AC$174))+AB182)))</f>
        <v>124.67190363186195</v>
      </c>
      <c r="AD182" s="186" cm="1">
        <f t="array" ref="AD182">IF(AD$174=-1,AE182,IF(AD$174=99,AC182,IF(AD$174=0,INDEX($F55:$N55,0,AD$172),(INDEX($F55:$N55,0,AD$174+1)-INDEX($F55:$N55,0,AD$174))/(INDEX($F$4:$N$4,0,AD$174+1)-INDEX($F$4:$N$4,0,AD$174))+AC182)))</f>
        <v>127.35447448620499</v>
      </c>
      <c r="AE182" s="186" cm="1">
        <f t="array" ref="AE182">IF(AE$174=-1,AF182,IF(AE$174=99,AD182,IF(AE$174=0,INDEX($F55:$N55,0,AE$172),(INDEX($F55:$N55,0,AE$174+1)-INDEX($F55:$N55,0,AE$174))/(INDEX($F$4:$N$4,0,AE$174+1)-INDEX($F$4:$N$4,0,AE$174))+AD182)))</f>
        <v>130.03704534054805</v>
      </c>
      <c r="AF182" s="186" cm="1">
        <f t="array" ref="AF182">IF(AF$174=-1,AG182,IF(AF$174=99,AE182,IF(AF$174=0,INDEX($F55:$N55,0,AF$172),(INDEX($F55:$N55,0,AF$174+1)-INDEX($F55:$N55,0,AF$174))/(INDEX($F$4:$N$4,0,AF$174+1)-INDEX($F$4:$N$4,0,AF$174))+AE182)))</f>
        <v>132.7196161948911</v>
      </c>
      <c r="AG182" s="186" cm="1">
        <f t="array" ref="AG182">IF(AG$174=-1,AH182,IF(AG$174=99,AF182,IF(AG$174=0,INDEX($F55:$N55,0,AG$172),(INDEX($F55:$N55,0,AG$174+1)-INDEX($F55:$N55,0,AG$174))/(INDEX($F$4:$N$4,0,AG$174+1)-INDEX($F$4:$N$4,0,AG$174))+AF182)))</f>
        <v>135.40218704923416</v>
      </c>
      <c r="AH182" s="186" cm="1">
        <f t="array" ref="AH182">IF(AH$174=-1,AI182,IF(AH$174=99,AG182,IF(AH$174=0,INDEX($F55:$N55,0,AH$172),(INDEX($F55:$N55,0,AH$174+1)-INDEX($F55:$N55,0,AH$174))/(INDEX($F$4:$N$4,0,AH$174+1)-INDEX($F$4:$N$4,0,AH$174))+AG182)))</f>
        <v>138.08475790357721</v>
      </c>
      <c r="AI182" s="186" cm="1">
        <f t="array" ref="AI182">IF(AI$174=-1,AJ182,IF(AI$174=99,AH182,IF(AI$174=0,INDEX($F55:$N55,0,AI$172),(INDEX($F55:$N55,0,AI$174+1)-INDEX($F55:$N55,0,AI$174))/(INDEX($F$4:$N$4,0,AI$174+1)-INDEX($F$4:$N$4,0,AI$174))+AH182)))</f>
        <v>140.76732875792027</v>
      </c>
      <c r="AJ182" s="186" cm="1">
        <f t="array" ref="AJ182">IF(AJ$174=-1,AK182,IF(AJ$174=99,AI182,IF(AJ$174=0,INDEX($F55:$N55,0,AJ$172),(INDEX($F55:$N55,0,AJ$174+1)-INDEX($F55:$N55,0,AJ$174))/(INDEX($F$4:$N$4,0,AJ$174+1)-INDEX($F$4:$N$4,0,AJ$174))+AI182)))</f>
        <v>143.44989961226332</v>
      </c>
      <c r="AK182" s="186" cm="1">
        <f t="array" ref="AK182">IF(AK$174=-1,AL182,IF(AK$174=99,AJ182,IF(AK$174=0,INDEX($F55:$N55,0,AK$172),(INDEX($F55:$N55,0,AK$174+1)-INDEX($F55:$N55,0,AK$174))/(INDEX($F$4:$N$4,0,AK$174+1)-INDEX($F$4:$N$4,0,AK$174))+AJ182)))</f>
        <v>146.13247046660638</v>
      </c>
      <c r="AL182" s="186" cm="1">
        <f t="array" ref="AL182">IF(AL$174=-1,AM182,IF(AL$174=99,AK182,IF(AL$174=0,INDEX($F55:$N55,0,AL$172),(INDEX($F55:$N55,0,AL$174+1)-INDEX($F55:$N55,0,AL$174))/(INDEX($F$4:$N$4,0,AL$174+1)-INDEX($F$4:$N$4,0,AL$174))+AK182)))</f>
        <v>148.81504132094943</v>
      </c>
      <c r="AM182" s="186" cm="1">
        <f t="array" ref="AM182">IF(AM$174=-1,AN182,IF(AM$174=99,AL182,IF(AM$174=0,INDEX($F55:$N55,0,AM$172),(INDEX($F55:$N55,0,AM$174+1)-INDEX($F55:$N55,0,AM$174))/(INDEX($F$4:$N$4,0,AM$174+1)-INDEX($F$4:$N$4,0,AM$174))+AL182)))</f>
        <v>151.49761217529243</v>
      </c>
      <c r="AN182" s="186" cm="1">
        <f t="array" ref="AN182">IF(AN$174=-1,AO182,IF(AN$174=99,AM182,IF(AN$174=0,INDEX($F55:$N55,0,AN$172),(INDEX($F55:$N55,0,AN$174+1)-INDEX($F55:$N55,0,AN$174))/(INDEX($F$4:$N$4,0,AN$174+1)-INDEX($F$4:$N$4,0,AN$174))+AM182)))</f>
        <v>155.05008076245093</v>
      </c>
      <c r="AO182" s="186" cm="1">
        <f t="array" ref="AO182">IF(AO$174=-1,AP182,IF(AO$174=99,AN182,IF(AO$174=0,INDEX($F55:$N55,0,AO$172),(INDEX($F55:$N55,0,AO$174+1)-INDEX($F55:$N55,0,AO$174))/(INDEX($F$4:$N$4,0,AO$174+1)-INDEX($F$4:$N$4,0,AO$174))+AN182)))</f>
        <v>187.02229804687755</v>
      </c>
      <c r="AP182" s="186" cm="1">
        <f t="array" ref="AP182">IF(AP$174=-1,AQ182,IF(AP$174=99,AO182,IF(AP$174=0,INDEX($F55:$N55,0,AP$172),(INDEX($F55:$N55,0,AP$174+1)-INDEX($F55:$N55,0,AP$174))/(INDEX($F$4:$N$4,0,AP$174+1)-INDEX($F$4:$N$4,0,AP$174))+AO182)))</f>
        <v>187.02229804687755</v>
      </c>
      <c r="AQ182" s="186" cm="1">
        <f t="array" ref="AQ182">IF(AQ$174=-1,AR182,IF(AQ$174=99,AP182,IF(AQ$174=0,INDEX($F55:$N55,0,AQ$172),(INDEX($F55:$N55,0,AQ$174+1)-INDEX($F55:$N55,0,AQ$174))/(INDEX($F$4:$N$4,0,AQ$174+1)-INDEX($F$4:$N$4,0,AQ$174))+AP182)))</f>
        <v>187.02229804687755</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36.802543631170238</v>
      </c>
      <c r="U183" s="186" cm="1">
        <f t="array" ref="U183">IF(U$174=-1,V183,IF(U$174=99,T183,IF(U$174=0,INDEX($F56:$N56,0,U$172),(INDEX($F56:$N56,0,U$174+1)-INDEX($F56:$N56,0,U$174))/(INDEX($F$4:$N$4,0,U$174+1)-INDEX($F$4:$N$4,0,U$174))+T183)))</f>
        <v>37.580806284507553</v>
      </c>
      <c r="V183" s="186" cm="1">
        <f t="array" ref="V183">IF(V$174=-1,W183,IF(V$174=99,U183,IF(V$174=0,INDEX($F56:$N56,0,V$172),(INDEX($F56:$N56,0,V$174+1)-INDEX($F56:$N56,0,V$174))/(INDEX($F$4:$N$4,0,V$174+1)-INDEX($F$4:$N$4,0,V$174))+U183)))</f>
        <v>38.359068937844867</v>
      </c>
      <c r="W183" s="186" cm="1">
        <f t="array" ref="W183">IF(W$174=-1,X183,IF(W$174=99,V183,IF(W$174=0,INDEX($F56:$N56,0,W$172),(INDEX($F56:$N56,0,W$174+1)-INDEX($F56:$N56,0,W$174))/(INDEX($F$4:$N$4,0,W$174+1)-INDEX($F$4:$N$4,0,W$174))+V183)))</f>
        <v>39.137331591182182</v>
      </c>
      <c r="X183" s="186" cm="1">
        <f t="array" ref="X183">IF(X$174=-1,Y183,IF(X$174=99,W183,IF(X$174=0,INDEX($F56:$N56,0,X$172),(INDEX($F56:$N56,0,X$174+1)-INDEX($F56:$N56,0,X$174))/(INDEX($F$4:$N$4,0,X$174+1)-INDEX($F$4:$N$4,0,X$174))+W183)))</f>
        <v>39.915594244519497</v>
      </c>
      <c r="Y183" s="186" cm="1">
        <f t="array" ref="Y183">IF(Y$174=-1,Z183,IF(Y$174=99,X183,IF(Y$174=0,INDEX($F56:$N56,0,Y$172),(INDEX($F56:$N56,0,Y$174+1)-INDEX($F56:$N56,0,Y$174))/(INDEX($F$4:$N$4,0,Y$174+1)-INDEX($F$4:$N$4,0,Y$174))+X183)))</f>
        <v>40.693856897856811</v>
      </c>
      <c r="Z183" s="186" cm="1">
        <f t="array" ref="Z183">IF(Z$174=-1,AA183,IF(Z$174=99,Y183,IF(Z$174=0,INDEX($F56:$N56,0,Z$172),(INDEX($F56:$N56,0,Z$174+1)-INDEX($F56:$N56,0,Z$174))/(INDEX($F$4:$N$4,0,Z$174+1)-INDEX($F$4:$N$4,0,Z$174))+Y183)))</f>
        <v>41.472119551194126</v>
      </c>
      <c r="AA183" s="186" cm="1">
        <f t="array" ref="AA183">IF(AA$174=-1,AB183,IF(AA$174=99,Z183,IF(AA$174=0,INDEX($F56:$N56,0,AA$172),(INDEX($F56:$N56,0,AA$174+1)-INDEX($F56:$N56,0,AA$174))/(INDEX($F$4:$N$4,0,AA$174+1)-INDEX($F$4:$N$4,0,AA$174))+Z183)))</f>
        <v>42.250382204531441</v>
      </c>
      <c r="AB183" s="186" cm="1">
        <f t="array" ref="AB183">IF(AB$174=-1,AC183,IF(AB$174=99,AA183,IF(AB$174=0,INDEX($F56:$N56,0,AB$172),(INDEX($F56:$N56,0,AB$174+1)-INDEX($F56:$N56,0,AB$174))/(INDEX($F$4:$N$4,0,AB$174+1)-INDEX($F$4:$N$4,0,AB$174))+AA183)))</f>
        <v>43.028644857868755</v>
      </c>
      <c r="AC183" s="186" cm="1">
        <f t="array" ref="AC183">IF(AC$174=-1,AD183,IF(AC$174=99,AB183,IF(AC$174=0,INDEX($F56:$N56,0,AC$172),(INDEX($F56:$N56,0,AC$174+1)-INDEX($F56:$N56,0,AC$174))/(INDEX($F$4:$N$4,0,AC$174+1)-INDEX($F$4:$N$4,0,AC$174))+AB183)))</f>
        <v>43.806907511206049</v>
      </c>
      <c r="AD183" s="186" cm="1">
        <f t="array" ref="AD183">IF(AD$174=-1,AE183,IF(AD$174=99,AC183,IF(AD$174=0,INDEX($F56:$N56,0,AD$172),(INDEX($F56:$N56,0,AD$174+1)-INDEX($F56:$N56,0,AD$174))/(INDEX($F$4:$N$4,0,AD$174+1)-INDEX($F$4:$N$4,0,AD$174))+AC183)))</f>
        <v>44.749502674070236</v>
      </c>
      <c r="AE183" s="186" cm="1">
        <f t="array" ref="AE183">IF(AE$174=-1,AF183,IF(AE$174=99,AD183,IF(AE$174=0,INDEX($F56:$N56,0,AE$172),(INDEX($F56:$N56,0,AE$174+1)-INDEX($F56:$N56,0,AE$174))/(INDEX($F$4:$N$4,0,AE$174+1)-INDEX($F$4:$N$4,0,AE$174))+AD183)))</f>
        <v>45.692097836934423</v>
      </c>
      <c r="AF183" s="186" cm="1">
        <f t="array" ref="AF183">IF(AF$174=-1,AG183,IF(AF$174=99,AE183,IF(AF$174=0,INDEX($F56:$N56,0,AF$172),(INDEX($F56:$N56,0,AF$174+1)-INDEX($F56:$N56,0,AF$174))/(INDEX($F$4:$N$4,0,AF$174+1)-INDEX($F$4:$N$4,0,AF$174))+AE183)))</f>
        <v>46.634692999798609</v>
      </c>
      <c r="AG183" s="186" cm="1">
        <f t="array" ref="AG183">IF(AG$174=-1,AH183,IF(AG$174=99,AF183,IF(AG$174=0,INDEX($F56:$N56,0,AG$172),(INDEX($F56:$N56,0,AG$174+1)-INDEX($F56:$N56,0,AG$174))/(INDEX($F$4:$N$4,0,AG$174+1)-INDEX($F$4:$N$4,0,AG$174))+AF183)))</f>
        <v>47.577288162662796</v>
      </c>
      <c r="AH183" s="186" cm="1">
        <f t="array" ref="AH183">IF(AH$174=-1,AI183,IF(AH$174=99,AG183,IF(AH$174=0,INDEX($F56:$N56,0,AH$172),(INDEX($F56:$N56,0,AH$174+1)-INDEX($F56:$N56,0,AH$174))/(INDEX($F$4:$N$4,0,AH$174+1)-INDEX($F$4:$N$4,0,AH$174))+AG183)))</f>
        <v>48.519883325526983</v>
      </c>
      <c r="AI183" s="186" cm="1">
        <f t="array" ref="AI183">IF(AI$174=-1,AJ183,IF(AI$174=99,AH183,IF(AI$174=0,INDEX($F56:$N56,0,AI$172),(INDEX($F56:$N56,0,AI$174+1)-INDEX($F56:$N56,0,AI$174))/(INDEX($F$4:$N$4,0,AI$174+1)-INDEX($F$4:$N$4,0,AI$174))+AH183)))</f>
        <v>49.46247848839117</v>
      </c>
      <c r="AJ183" s="186" cm="1">
        <f t="array" ref="AJ183">IF(AJ$174=-1,AK183,IF(AJ$174=99,AI183,IF(AJ$174=0,INDEX($F56:$N56,0,AJ$172),(INDEX($F56:$N56,0,AJ$174+1)-INDEX($F56:$N56,0,AJ$174))/(INDEX($F$4:$N$4,0,AJ$174+1)-INDEX($F$4:$N$4,0,AJ$174))+AI183)))</f>
        <v>50.405073651255357</v>
      </c>
      <c r="AK183" s="186" cm="1">
        <f t="array" ref="AK183">IF(AK$174=-1,AL183,IF(AK$174=99,AJ183,IF(AK$174=0,INDEX($F56:$N56,0,AK$172),(INDEX($F56:$N56,0,AK$174+1)-INDEX($F56:$N56,0,AK$174))/(INDEX($F$4:$N$4,0,AK$174+1)-INDEX($F$4:$N$4,0,AK$174))+AJ183)))</f>
        <v>51.347668814119544</v>
      </c>
      <c r="AL183" s="186" cm="1">
        <f t="array" ref="AL183">IF(AL$174=-1,AM183,IF(AL$174=99,AK183,IF(AL$174=0,INDEX($F56:$N56,0,AL$172),(INDEX($F56:$N56,0,AL$174+1)-INDEX($F56:$N56,0,AL$174))/(INDEX($F$4:$N$4,0,AL$174+1)-INDEX($F$4:$N$4,0,AL$174))+AK183)))</f>
        <v>52.290263976983731</v>
      </c>
      <c r="AM183" s="186" cm="1">
        <f t="array" ref="AM183">IF(AM$174=-1,AN183,IF(AM$174=99,AL183,IF(AM$174=0,INDEX($F56:$N56,0,AM$172),(INDEX($F56:$N56,0,AM$174+1)-INDEX($F56:$N56,0,AM$174))/(INDEX($F$4:$N$4,0,AM$174+1)-INDEX($F$4:$N$4,0,AM$174))+AL183)))</f>
        <v>53.232859139847896</v>
      </c>
      <c r="AN183" s="186" cm="1">
        <f t="array" ref="AN183">IF(AN$174=-1,AO183,IF(AN$174=99,AM183,IF(AN$174=0,INDEX($F56:$N56,0,AN$172),(INDEX($F56:$N56,0,AN$174+1)-INDEX($F56:$N56,0,AN$174))/(INDEX($F$4:$N$4,0,AN$174+1)-INDEX($F$4:$N$4,0,AN$174))+AM183)))</f>
        <v>54.481116833045945</v>
      </c>
      <c r="AO183" s="186" cm="1">
        <f t="array" ref="AO183">IF(AO$174=-1,AP183,IF(AO$174=99,AN183,IF(AO$174=0,INDEX($F56:$N56,0,AO$172),(INDEX($F56:$N56,0,AO$174+1)-INDEX($F56:$N56,0,AO$174))/(INDEX($F$4:$N$4,0,AO$174+1)-INDEX($F$4:$N$4,0,AO$174))+AN183)))</f>
        <v>65.715436071828407</v>
      </c>
      <c r="AP183" s="186" cm="1">
        <f t="array" ref="AP183">IF(AP$174=-1,AQ183,IF(AP$174=99,AO183,IF(AP$174=0,INDEX($F56:$N56,0,AP$172),(INDEX($F56:$N56,0,AP$174+1)-INDEX($F56:$N56,0,AP$174))/(INDEX($F$4:$N$4,0,AP$174+1)-INDEX($F$4:$N$4,0,AP$174))+AO183)))</f>
        <v>65.715436071828407</v>
      </c>
      <c r="AQ183" s="186" cm="1">
        <f t="array" ref="AQ183">IF(AQ$174=-1,AR183,IF(AQ$174=99,AP183,IF(AQ$174=0,INDEX($F56:$N56,0,AQ$172),(INDEX($F56:$N56,0,AQ$174+1)-INDEX($F56:$N56,0,AQ$174))/(INDEX($F$4:$N$4,0,AQ$174+1)-INDEX($F$4:$N$4,0,AQ$174))+AP183)))</f>
        <v>65.715436071828407</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1.3544545855395904</v>
      </c>
      <c r="U184" s="186" cm="1">
        <f t="array" ref="U184">IF(U$174=-1,V184,IF(U$174=99,T184,IF(U$174=0,INDEX($F57:$N57,0,U$172),(INDEX($F57:$N57,0,U$174+1)-INDEX($F57:$N57,0,U$174))/(INDEX($F$4:$N$4,0,U$174+1)-INDEX($F$4:$N$4,0,U$174))+T184)))</f>
        <v>1.3830972095421916</v>
      </c>
      <c r="V184" s="186" cm="1">
        <f t="array" ref="V184">IF(V$174=-1,W184,IF(V$174=99,U184,IF(V$174=0,INDEX($F57:$N57,0,V$172),(INDEX($F57:$N57,0,V$174+1)-INDEX($F57:$N57,0,V$174))/(INDEX($F$4:$N$4,0,V$174+1)-INDEX($F$4:$N$4,0,V$174))+U184)))</f>
        <v>1.4117398335447928</v>
      </c>
      <c r="W184" s="186" cm="1">
        <f t="array" ref="W184">IF(W$174=-1,X184,IF(W$174=99,V184,IF(W$174=0,INDEX($F57:$N57,0,W$172),(INDEX($F57:$N57,0,W$174+1)-INDEX($F57:$N57,0,W$174))/(INDEX($F$4:$N$4,0,W$174+1)-INDEX($F$4:$N$4,0,W$174))+V184)))</f>
        <v>1.440382457547394</v>
      </c>
      <c r="X184" s="186" cm="1">
        <f t="array" ref="X184">IF(X$174=-1,Y184,IF(X$174=99,W184,IF(X$174=0,INDEX($F57:$N57,0,X$172),(INDEX($F57:$N57,0,X$174+1)-INDEX($F57:$N57,0,X$174))/(INDEX($F$4:$N$4,0,X$174+1)-INDEX($F$4:$N$4,0,X$174))+W184)))</f>
        <v>1.4690250815499952</v>
      </c>
      <c r="Y184" s="186" cm="1">
        <f t="array" ref="Y184">IF(Y$174=-1,Z184,IF(Y$174=99,X184,IF(Y$174=0,INDEX($F57:$N57,0,Y$172),(INDEX($F57:$N57,0,Y$174+1)-INDEX($F57:$N57,0,Y$174))/(INDEX($F$4:$N$4,0,Y$174+1)-INDEX($F$4:$N$4,0,Y$174))+X184)))</f>
        <v>1.4976677055525964</v>
      </c>
      <c r="Z184" s="186" cm="1">
        <f t="array" ref="Z184">IF(Z$174=-1,AA184,IF(Z$174=99,Y184,IF(Z$174=0,INDEX($F57:$N57,0,Z$172),(INDEX($F57:$N57,0,Z$174+1)-INDEX($F57:$N57,0,Z$174))/(INDEX($F$4:$N$4,0,Z$174+1)-INDEX($F$4:$N$4,0,Z$174))+Y184)))</f>
        <v>1.5263103295551976</v>
      </c>
      <c r="AA184" s="186" cm="1">
        <f t="array" ref="AA184">IF(AA$174=-1,AB184,IF(AA$174=99,Z184,IF(AA$174=0,INDEX($F57:$N57,0,AA$172),(INDEX($F57:$N57,0,AA$174+1)-INDEX($F57:$N57,0,AA$174))/(INDEX($F$4:$N$4,0,AA$174+1)-INDEX($F$4:$N$4,0,AA$174))+Z184)))</f>
        <v>1.5549529535577988</v>
      </c>
      <c r="AB184" s="186" cm="1">
        <f t="array" ref="AB184">IF(AB$174=-1,AC184,IF(AB$174=99,AA184,IF(AB$174=0,INDEX($F57:$N57,0,AB$172),(INDEX($F57:$N57,0,AB$174+1)-INDEX($F57:$N57,0,AB$174))/(INDEX($F$4:$N$4,0,AB$174+1)-INDEX($F$4:$N$4,0,AB$174))+AA184)))</f>
        <v>1.5835955775604</v>
      </c>
      <c r="AC184" s="186" cm="1">
        <f t="array" ref="AC184">IF(AC$174=-1,AD184,IF(AC$174=99,AB184,IF(AC$174=0,INDEX($F57:$N57,0,AC$172),(INDEX($F57:$N57,0,AC$174+1)-INDEX($F57:$N57,0,AC$174))/(INDEX($F$4:$N$4,0,AC$174+1)-INDEX($F$4:$N$4,0,AC$174))+AB184)))</f>
        <v>1.6122382015630004</v>
      </c>
      <c r="AD184" s="186" cm="1">
        <f t="array" ref="AD184">IF(AD$174=-1,AE184,IF(AD$174=99,AC184,IF(AD$174=0,INDEX($F57:$N57,0,AD$172),(INDEX($F57:$N57,0,AD$174+1)-INDEX($F57:$N57,0,AD$174))/(INDEX($F$4:$N$4,0,AD$174+1)-INDEX($F$4:$N$4,0,AD$174))+AC184)))</f>
        <v>1.6469288021215855</v>
      </c>
      <c r="AE184" s="186" cm="1">
        <f t="array" ref="AE184">IF(AE$174=-1,AF184,IF(AE$174=99,AD184,IF(AE$174=0,INDEX($F57:$N57,0,AE$172),(INDEX($F57:$N57,0,AE$174+1)-INDEX($F57:$N57,0,AE$174))/(INDEX($F$4:$N$4,0,AE$174+1)-INDEX($F$4:$N$4,0,AE$174))+AD184)))</f>
        <v>1.6816194026801707</v>
      </c>
      <c r="AF184" s="186" cm="1">
        <f t="array" ref="AF184">IF(AF$174=-1,AG184,IF(AF$174=99,AE184,IF(AF$174=0,INDEX($F57:$N57,0,AF$172),(INDEX($F57:$N57,0,AF$174+1)-INDEX($F57:$N57,0,AF$174))/(INDEX($F$4:$N$4,0,AF$174+1)-INDEX($F$4:$N$4,0,AF$174))+AE184)))</f>
        <v>1.7163100032387559</v>
      </c>
      <c r="AG184" s="186" cm="1">
        <f t="array" ref="AG184">IF(AG$174=-1,AH184,IF(AG$174=99,AF184,IF(AG$174=0,INDEX($F57:$N57,0,AG$172),(INDEX($F57:$N57,0,AG$174+1)-INDEX($F57:$N57,0,AG$174))/(INDEX($F$4:$N$4,0,AG$174+1)-INDEX($F$4:$N$4,0,AG$174))+AF184)))</f>
        <v>1.7510006037973411</v>
      </c>
      <c r="AH184" s="186" cm="1">
        <f t="array" ref="AH184">IF(AH$174=-1,AI184,IF(AH$174=99,AG184,IF(AH$174=0,INDEX($F57:$N57,0,AH$172),(INDEX($F57:$N57,0,AH$174+1)-INDEX($F57:$N57,0,AH$174))/(INDEX($F$4:$N$4,0,AH$174+1)-INDEX($F$4:$N$4,0,AH$174))+AG184)))</f>
        <v>1.7856912043559263</v>
      </c>
      <c r="AI184" s="186" cm="1">
        <f t="array" ref="AI184">IF(AI$174=-1,AJ184,IF(AI$174=99,AH184,IF(AI$174=0,INDEX($F57:$N57,0,AI$172),(INDEX($F57:$N57,0,AI$174+1)-INDEX($F57:$N57,0,AI$174))/(INDEX($F$4:$N$4,0,AI$174+1)-INDEX($F$4:$N$4,0,AI$174))+AH184)))</f>
        <v>1.8203818049145115</v>
      </c>
      <c r="AJ184" s="186" cm="1">
        <f t="array" ref="AJ184">IF(AJ$174=-1,AK184,IF(AJ$174=99,AI184,IF(AJ$174=0,INDEX($F57:$N57,0,AJ$172),(INDEX($F57:$N57,0,AJ$174+1)-INDEX($F57:$N57,0,AJ$174))/(INDEX($F$4:$N$4,0,AJ$174+1)-INDEX($F$4:$N$4,0,AJ$174))+AI184)))</f>
        <v>1.8550724054730967</v>
      </c>
      <c r="AK184" s="186" cm="1">
        <f t="array" ref="AK184">IF(AK$174=-1,AL184,IF(AK$174=99,AJ184,IF(AK$174=0,INDEX($F57:$N57,0,AK$172),(INDEX($F57:$N57,0,AK$174+1)-INDEX($F57:$N57,0,AK$174))/(INDEX($F$4:$N$4,0,AK$174+1)-INDEX($F$4:$N$4,0,AK$174))+AJ184)))</f>
        <v>1.8897630060316819</v>
      </c>
      <c r="AL184" s="186" cm="1">
        <f t="array" ref="AL184">IF(AL$174=-1,AM184,IF(AL$174=99,AK184,IF(AL$174=0,INDEX($F57:$N57,0,AL$172),(INDEX($F57:$N57,0,AL$174+1)-INDEX($F57:$N57,0,AL$174))/(INDEX($F$4:$N$4,0,AL$174+1)-INDEX($F$4:$N$4,0,AL$174))+AK184)))</f>
        <v>1.9244536065902671</v>
      </c>
      <c r="AM184" s="186" cm="1">
        <f t="array" ref="AM184">IF(AM$174=-1,AN184,IF(AM$174=99,AL184,IF(AM$174=0,INDEX($F57:$N57,0,AM$172),(INDEX($F57:$N57,0,AM$174+1)-INDEX($F57:$N57,0,AM$174))/(INDEX($F$4:$N$4,0,AM$174+1)-INDEX($F$4:$N$4,0,AM$174))+AL184)))</f>
        <v>1.959144207148853</v>
      </c>
      <c r="AN184" s="186" cm="1">
        <f t="array" ref="AN184">IF(AN$174=-1,AO184,IF(AN$174=99,AM184,IF(AN$174=0,INDEX($F57:$N57,0,AN$172),(INDEX($F57:$N57,0,AN$174+1)-INDEX($F57:$N57,0,AN$174))/(INDEX($F$4:$N$4,0,AN$174+1)-INDEX($F$4:$N$4,0,AN$174))+AM184)))</f>
        <v>2.0050841936191146</v>
      </c>
      <c r="AO184" s="186" cm="1">
        <f t="array" ref="AO184">IF(AO$174=-1,AP184,IF(AO$174=99,AN184,IF(AO$174=0,INDEX($F57:$N57,0,AO$172),(INDEX($F57:$N57,0,AO$174+1)-INDEX($F57:$N57,0,AO$174))/(INDEX($F$4:$N$4,0,AO$174+1)-INDEX($F$4:$N$4,0,AO$174))+AN184)))</f>
        <v>2.4185440718514686</v>
      </c>
      <c r="AP184" s="186" cm="1">
        <f t="array" ref="AP184">IF(AP$174=-1,AQ184,IF(AP$174=99,AO184,IF(AP$174=0,INDEX($F57:$N57,0,AP$172),(INDEX($F57:$N57,0,AP$174+1)-INDEX($F57:$N57,0,AP$174))/(INDEX($F$4:$N$4,0,AP$174+1)-INDEX($F$4:$N$4,0,AP$174))+AO184)))</f>
        <v>2.4185440718514686</v>
      </c>
      <c r="AQ184" s="186" cm="1">
        <f t="array" ref="AQ184">IF(AQ$174=-1,AR184,IF(AQ$174=99,AP184,IF(AQ$174=0,INDEX($F57:$N57,0,AQ$172),(INDEX($F57:$N57,0,AQ$174+1)-INDEX($F57:$N57,0,AQ$174))/(INDEX($F$4:$N$4,0,AQ$174+1)-INDEX($F$4:$N$4,0,AQ$174))+AP184)))</f>
        <v>2.4185440718514686</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1.2045368341263811</v>
      </c>
      <c r="U185" s="186" cm="1">
        <f t="array" ref="U185">IF(U$174=-1,V185,IF(U$174=99,T185,IF(U$174=0,INDEX($F58:$N58,0,U$172),(INDEX($F58:$N58,0,U$174+1)-INDEX($F58:$N58,0,U$174))/(INDEX($F$4:$N$4,0,U$174+1)-INDEX($F$4:$N$4,0,U$174))+T185)))</f>
        <v>1.2300091504413802</v>
      </c>
      <c r="V185" s="186" cm="1">
        <f t="array" ref="V185">IF(V$174=-1,W185,IF(V$174=99,U185,IF(V$174=0,INDEX($F58:$N58,0,V$172),(INDEX($F58:$N58,0,V$174+1)-INDEX($F58:$N58,0,V$174))/(INDEX($F$4:$N$4,0,V$174+1)-INDEX($F$4:$N$4,0,V$174))+U185)))</f>
        <v>1.2554814667563792</v>
      </c>
      <c r="W185" s="186" cm="1">
        <f t="array" ref="W185">IF(W$174=-1,X185,IF(W$174=99,V185,IF(W$174=0,INDEX($F58:$N58,0,W$172),(INDEX($F58:$N58,0,W$174+1)-INDEX($F58:$N58,0,W$174))/(INDEX($F$4:$N$4,0,W$174+1)-INDEX($F$4:$N$4,0,W$174))+V185)))</f>
        <v>1.2809537830713782</v>
      </c>
      <c r="X185" s="186" cm="1">
        <f t="array" ref="X185">IF(X$174=-1,Y185,IF(X$174=99,W185,IF(X$174=0,INDEX($F58:$N58,0,X$172),(INDEX($F58:$N58,0,X$174+1)-INDEX($F58:$N58,0,X$174))/(INDEX($F$4:$N$4,0,X$174+1)-INDEX($F$4:$N$4,0,X$174))+W185)))</f>
        <v>1.3064260993863772</v>
      </c>
      <c r="Y185" s="186" cm="1">
        <f t="array" ref="Y185">IF(Y$174=-1,Z185,IF(Y$174=99,X185,IF(Y$174=0,INDEX($F58:$N58,0,Y$172),(INDEX($F58:$N58,0,Y$174+1)-INDEX($F58:$N58,0,Y$174))/(INDEX($F$4:$N$4,0,Y$174+1)-INDEX($F$4:$N$4,0,Y$174))+X185)))</f>
        <v>1.3318984157013762</v>
      </c>
      <c r="Z185" s="186" cm="1">
        <f t="array" ref="Z185">IF(Z$174=-1,AA185,IF(Z$174=99,Y185,IF(Z$174=0,INDEX($F58:$N58,0,Z$172),(INDEX($F58:$N58,0,Z$174+1)-INDEX($F58:$N58,0,Z$174))/(INDEX($F$4:$N$4,0,Z$174+1)-INDEX($F$4:$N$4,0,Z$174))+Y185)))</f>
        <v>1.3573707320163753</v>
      </c>
      <c r="AA185" s="186" cm="1">
        <f t="array" ref="AA185">IF(AA$174=-1,AB185,IF(AA$174=99,Z185,IF(AA$174=0,INDEX($F58:$N58,0,AA$172),(INDEX($F58:$N58,0,AA$174+1)-INDEX($F58:$N58,0,AA$174))/(INDEX($F$4:$N$4,0,AA$174+1)-INDEX($F$4:$N$4,0,AA$174))+Z185)))</f>
        <v>1.3828430483313743</v>
      </c>
      <c r="AB185" s="186" cm="1">
        <f t="array" ref="AB185">IF(AB$174=-1,AC185,IF(AB$174=99,AA185,IF(AB$174=0,INDEX($F58:$N58,0,AB$172),(INDEX($F58:$N58,0,AB$174+1)-INDEX($F58:$N58,0,AB$174))/(INDEX($F$4:$N$4,0,AB$174+1)-INDEX($F$4:$N$4,0,AB$174))+AA185)))</f>
        <v>1.4083153646463733</v>
      </c>
      <c r="AC185" s="186" cm="1">
        <f t="array" ref="AC185">IF(AC$174=-1,AD185,IF(AC$174=99,AB185,IF(AC$174=0,INDEX($F58:$N58,0,AC$172),(INDEX($F58:$N58,0,AC$174+1)-INDEX($F58:$N58,0,AC$174))/(INDEX($F$4:$N$4,0,AC$174+1)-INDEX($F$4:$N$4,0,AC$174))+AB185)))</f>
        <v>1.4337876809613728</v>
      </c>
      <c r="AD185" s="186" cm="1">
        <f t="array" ref="AD185">IF(AD$174=-1,AE185,IF(AD$174=99,AC185,IF(AD$174=0,INDEX($F58:$N58,0,AD$172),(INDEX($F58:$N58,0,AD$174+1)-INDEX($F58:$N58,0,AD$174))/(INDEX($F$4:$N$4,0,AD$174+1)-INDEX($F$4:$N$4,0,AD$174))+AC185)))</f>
        <v>1.4646385537901094</v>
      </c>
      <c r="AE185" s="186" cm="1">
        <f t="array" ref="AE185">IF(AE$174=-1,AF185,IF(AE$174=99,AD185,IF(AE$174=0,INDEX($F58:$N58,0,AE$172),(INDEX($F58:$N58,0,AE$174+1)-INDEX($F58:$N58,0,AE$174))/(INDEX($F$4:$N$4,0,AE$174+1)-INDEX($F$4:$N$4,0,AE$174))+AD185)))</f>
        <v>1.4954894266188461</v>
      </c>
      <c r="AF185" s="186" cm="1">
        <f t="array" ref="AF185">IF(AF$174=-1,AG185,IF(AF$174=99,AE185,IF(AF$174=0,INDEX($F58:$N58,0,AF$172),(INDEX($F58:$N58,0,AF$174+1)-INDEX($F58:$N58,0,AF$174))/(INDEX($F$4:$N$4,0,AF$174+1)-INDEX($F$4:$N$4,0,AF$174))+AE185)))</f>
        <v>1.5263402994475828</v>
      </c>
      <c r="AG185" s="186" cm="1">
        <f t="array" ref="AG185">IF(AG$174=-1,AH185,IF(AG$174=99,AF185,IF(AG$174=0,INDEX($F58:$N58,0,AG$172),(INDEX($F58:$N58,0,AG$174+1)-INDEX($F58:$N58,0,AG$174))/(INDEX($F$4:$N$4,0,AG$174+1)-INDEX($F$4:$N$4,0,AG$174))+AF185)))</f>
        <v>1.5571911722763194</v>
      </c>
      <c r="AH185" s="186" cm="1">
        <f t="array" ref="AH185">IF(AH$174=-1,AI185,IF(AH$174=99,AG185,IF(AH$174=0,INDEX($F58:$N58,0,AH$172),(INDEX($F58:$N58,0,AH$174+1)-INDEX($F58:$N58,0,AH$174))/(INDEX($F$4:$N$4,0,AH$174+1)-INDEX($F$4:$N$4,0,AH$174))+AG185)))</f>
        <v>1.5880420451050561</v>
      </c>
      <c r="AI185" s="186" cm="1">
        <f t="array" ref="AI185">IF(AI$174=-1,AJ185,IF(AI$174=99,AH185,IF(AI$174=0,INDEX($F58:$N58,0,AI$172),(INDEX($F58:$N58,0,AI$174+1)-INDEX($F58:$N58,0,AI$174))/(INDEX($F$4:$N$4,0,AI$174+1)-INDEX($F$4:$N$4,0,AI$174))+AH185)))</f>
        <v>1.6188929179337928</v>
      </c>
      <c r="AJ185" s="186" cm="1">
        <f t="array" ref="AJ185">IF(AJ$174=-1,AK185,IF(AJ$174=99,AI185,IF(AJ$174=0,INDEX($F58:$N58,0,AJ$172),(INDEX($F58:$N58,0,AJ$174+1)-INDEX($F58:$N58,0,AJ$174))/(INDEX($F$4:$N$4,0,AJ$174+1)-INDEX($F$4:$N$4,0,AJ$174))+AI185)))</f>
        <v>1.6497437907625294</v>
      </c>
      <c r="AK185" s="186" cm="1">
        <f t="array" ref="AK185">IF(AK$174=-1,AL185,IF(AK$174=99,AJ185,IF(AK$174=0,INDEX($F58:$N58,0,AK$172),(INDEX($F58:$N58,0,AK$174+1)-INDEX($F58:$N58,0,AK$174))/(INDEX($F$4:$N$4,0,AK$174+1)-INDEX($F$4:$N$4,0,AK$174))+AJ185)))</f>
        <v>1.6805946635912661</v>
      </c>
      <c r="AL185" s="186" cm="1">
        <f t="array" ref="AL185">IF(AL$174=-1,AM185,IF(AL$174=99,AK185,IF(AL$174=0,INDEX($F58:$N58,0,AL$172),(INDEX($F58:$N58,0,AL$174+1)-INDEX($F58:$N58,0,AL$174))/(INDEX($F$4:$N$4,0,AL$174+1)-INDEX($F$4:$N$4,0,AL$174))+AK185)))</f>
        <v>1.7114455364200027</v>
      </c>
      <c r="AM185" s="186" cm="1">
        <f t="array" ref="AM185">IF(AM$174=-1,AN185,IF(AM$174=99,AL185,IF(AM$174=0,INDEX($F58:$N58,0,AM$172),(INDEX($F58:$N58,0,AM$174+1)-INDEX($F58:$N58,0,AM$174))/(INDEX($F$4:$N$4,0,AM$174+1)-INDEX($F$4:$N$4,0,AM$174))+AL185)))</f>
        <v>1.7422964092487396</v>
      </c>
      <c r="AN185" s="186" cm="1">
        <f t="array" ref="AN185">IF(AN$174=-1,AO185,IF(AN$174=99,AM185,IF(AN$174=0,INDEX($F58:$N58,0,AN$172),(INDEX($F58:$N58,0,AN$174+1)-INDEX($F58:$N58,0,AN$174))/(INDEX($F$4:$N$4,0,AN$174+1)-INDEX($F$4:$N$4,0,AN$174))+AM185)))</f>
        <v>1.7831515301612304</v>
      </c>
      <c r="AO185" s="186" cm="1">
        <f t="array" ref="AO185">IF(AO$174=-1,AP185,IF(AO$174=99,AN185,IF(AO$174=0,INDEX($F58:$N58,0,AO$172),(INDEX($F58:$N58,0,AO$174+1)-INDEX($F58:$N58,0,AO$174))/(INDEX($F$4:$N$4,0,AO$174+1)-INDEX($F$4:$N$4,0,AO$174))+AN185)))</f>
        <v>2.150847618373648</v>
      </c>
      <c r="AP185" s="186" cm="1">
        <f t="array" ref="AP185">IF(AP$174=-1,AQ185,IF(AP$174=99,AO185,IF(AP$174=0,INDEX($F58:$N58,0,AP$172),(INDEX($F58:$N58,0,AP$174+1)-INDEX($F58:$N58,0,AP$174))/(INDEX($F$4:$N$4,0,AP$174+1)-INDEX($F$4:$N$4,0,AP$174))+AO185)))</f>
        <v>2.150847618373648</v>
      </c>
      <c r="AQ185" s="186" cm="1">
        <f t="array" ref="AQ185">IF(AQ$174=-1,AR185,IF(AQ$174=99,AP185,IF(AQ$174=0,INDEX($F58:$N58,0,AQ$172),(INDEX($F58:$N58,0,AQ$174+1)-INDEX($F58:$N58,0,AQ$174))/(INDEX($F$4:$N$4,0,AQ$174+1)-INDEX($F$4:$N$4,0,AQ$174))+AP185)))</f>
        <v>2.150847618373648</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22.901804042814582</v>
      </c>
      <c r="U186" s="186">
        <f t="shared" si="251"/>
        <v>23.38610803438641</v>
      </c>
      <c r="V186" s="186">
        <f t="shared" si="251"/>
        <v>23.870412025958238</v>
      </c>
      <c r="W186" s="186">
        <f t="shared" si="251"/>
        <v>24.354716017530066</v>
      </c>
      <c r="X186" s="186">
        <f t="shared" si="251"/>
        <v>24.839020009101894</v>
      </c>
      <c r="Y186" s="186">
        <f t="shared" si="251"/>
        <v>25.323324000673722</v>
      </c>
      <c r="Z186" s="186">
        <f t="shared" si="251"/>
        <v>25.80762799224555</v>
      </c>
      <c r="AA186" s="186">
        <f t="shared" si="251"/>
        <v>26.291931983817378</v>
      </c>
      <c r="AB186" s="186">
        <f t="shared" si="251"/>
        <v>26.776235975389206</v>
      </c>
      <c r="AC186" s="186">
        <f t="shared" si="251"/>
        <v>27.260539966961023</v>
      </c>
      <c r="AD186" s="186">
        <f t="shared" si="251"/>
        <v>27.847106208902439</v>
      </c>
      <c r="AE186" s="186">
        <f t="shared" si="251"/>
        <v>28.433672450843854</v>
      </c>
      <c r="AF186" s="186">
        <f t="shared" si="251"/>
        <v>29.02023869278527</v>
      </c>
      <c r="AG186" s="186">
        <f t="shared" si="251"/>
        <v>29.606804934726686</v>
      </c>
      <c r="AH186" s="186">
        <f t="shared" si="251"/>
        <v>30.193371176668101</v>
      </c>
      <c r="AI186" s="186">
        <f t="shared" si="251"/>
        <v>30.779937418609517</v>
      </c>
      <c r="AJ186" s="186">
        <f t="shared" si="251"/>
        <v>31.366503660550933</v>
      </c>
      <c r="AK186" s="186">
        <f t="shared" si="251"/>
        <v>31.953069902492349</v>
      </c>
      <c r="AL186" s="186">
        <f t="shared" si="251"/>
        <v>32.539636144433764</v>
      </c>
      <c r="AM186" s="186">
        <f t="shared" si="251"/>
        <v>33.126202386375169</v>
      </c>
      <c r="AN186" s="186">
        <f t="shared" si="251"/>
        <v>37.010085165111299</v>
      </c>
      <c r="AO186" s="186">
        <f t="shared" si="251"/>
        <v>40.89396794384745</v>
      </c>
      <c r="AP186" s="186">
        <f t="shared" si="251"/>
        <v>40.89396794384745</v>
      </c>
      <c r="AQ186" s="186">
        <f t="shared" si="251"/>
        <v>40.89396794384745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26.12887643066572</v>
      </c>
      <c r="U187" s="186">
        <f t="shared" si="252"/>
        <v>26.681423257413577</v>
      </c>
      <c r="V187" s="186">
        <f t="shared" si="252"/>
        <v>27.233970084161434</v>
      </c>
      <c r="W187" s="186">
        <f t="shared" si="252"/>
        <v>27.786516910909292</v>
      </c>
      <c r="X187" s="186">
        <f t="shared" si="252"/>
        <v>28.339063737657149</v>
      </c>
      <c r="Y187" s="186">
        <f t="shared" si="252"/>
        <v>28.891610564405006</v>
      </c>
      <c r="Z187" s="186">
        <f t="shared" si="252"/>
        <v>29.444157391152864</v>
      </c>
      <c r="AA187" s="186">
        <f t="shared" si="252"/>
        <v>29.996704217900721</v>
      </c>
      <c r="AB187" s="186">
        <f t="shared" si="252"/>
        <v>30.549251044648578</v>
      </c>
      <c r="AC187" s="186">
        <f t="shared" si="252"/>
        <v>31.101797871396435</v>
      </c>
      <c r="AD187" s="186">
        <f t="shared" si="252"/>
        <v>31.771016629247775</v>
      </c>
      <c r="AE187" s="186">
        <f t="shared" si="252"/>
        <v>32.440235387099115</v>
      </c>
      <c r="AF187" s="186">
        <f t="shared" si="252"/>
        <v>33.109454144950455</v>
      </c>
      <c r="AG187" s="186">
        <f t="shared" si="252"/>
        <v>33.778672902801794</v>
      </c>
      <c r="AH187" s="186">
        <f t="shared" si="252"/>
        <v>34.447891660653134</v>
      </c>
      <c r="AI187" s="186">
        <f t="shared" si="252"/>
        <v>35.117110418504474</v>
      </c>
      <c r="AJ187" s="186">
        <f t="shared" si="252"/>
        <v>35.786329176355814</v>
      </c>
      <c r="AK187" s="186">
        <f t="shared" si="252"/>
        <v>36.455547934207154</v>
      </c>
      <c r="AL187" s="186">
        <f t="shared" si="252"/>
        <v>37.124766692058493</v>
      </c>
      <c r="AM187" s="186">
        <f t="shared" si="252"/>
        <v>37.79398544990984</v>
      </c>
      <c r="AN187" s="186">
        <f t="shared" si="252"/>
        <v>42.225142620195172</v>
      </c>
      <c r="AO187" s="186">
        <f t="shared" si="252"/>
        <v>46.656299790480489</v>
      </c>
      <c r="AP187" s="186">
        <f t="shared" si="252"/>
        <v>46.656299790480489</v>
      </c>
      <c r="AQ187" s="186">
        <f t="shared" si="252"/>
        <v>46.656299790480489</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81.331040777374611</v>
      </c>
      <c r="U188" s="186">
        <f t="shared" si="253"/>
        <v>82.062170075963863</v>
      </c>
      <c r="V188" s="186">
        <f t="shared" si="253"/>
        <v>82.793299374553115</v>
      </c>
      <c r="W188" s="186">
        <f t="shared" si="253"/>
        <v>83.524428673142367</v>
      </c>
      <c r="X188" s="186">
        <f t="shared" si="253"/>
        <v>84.255557971731619</v>
      </c>
      <c r="Y188" s="186">
        <f t="shared" si="253"/>
        <v>84.986687270320871</v>
      </c>
      <c r="Z188" s="186">
        <f t="shared" si="253"/>
        <v>85.717816568910123</v>
      </c>
      <c r="AA188" s="186">
        <f t="shared" si="253"/>
        <v>86.448945867499376</v>
      </c>
      <c r="AB188" s="186">
        <f t="shared" si="253"/>
        <v>87.180075166088628</v>
      </c>
      <c r="AC188" s="186">
        <f t="shared" si="253"/>
        <v>87.911204464677908</v>
      </c>
      <c r="AD188" s="186">
        <f t="shared" si="253"/>
        <v>89.965956911277232</v>
      </c>
      <c r="AE188" s="186">
        <f t="shared" si="253"/>
        <v>92.020709357876555</v>
      </c>
      <c r="AF188" s="186">
        <f t="shared" si="253"/>
        <v>94.075461804475879</v>
      </c>
      <c r="AG188" s="186">
        <f t="shared" si="253"/>
        <v>96.130214251075202</v>
      </c>
      <c r="AH188" s="186">
        <f t="shared" si="253"/>
        <v>98.184966697674525</v>
      </c>
      <c r="AI188" s="186">
        <f t="shared" si="253"/>
        <v>100.23971914427385</v>
      </c>
      <c r="AJ188" s="186">
        <f t="shared" si="253"/>
        <v>102.29447159087317</v>
      </c>
      <c r="AK188" s="186">
        <f t="shared" si="253"/>
        <v>104.3492240374725</v>
      </c>
      <c r="AL188" s="186">
        <f t="shared" si="253"/>
        <v>106.40397648407182</v>
      </c>
      <c r="AM188" s="186">
        <f t="shared" si="253"/>
        <v>108.4587289306711</v>
      </c>
      <c r="AN188" s="186">
        <f t="shared" si="253"/>
        <v>120.07603703362946</v>
      </c>
      <c r="AO188" s="186">
        <f t="shared" si="253"/>
        <v>131.69334513658779</v>
      </c>
      <c r="AP188" s="186">
        <f t="shared" si="253"/>
        <v>131.69334513658779</v>
      </c>
      <c r="AQ188" s="186">
        <f t="shared" si="253"/>
        <v>131.69334513658779</v>
      </c>
      <c r="AZ188" s="186"/>
      <c r="BA188" s="186"/>
      <c r="BB188" s="186"/>
      <c r="BC188" s="186"/>
      <c r="BD188" s="186"/>
      <c r="BE188" s="186"/>
    </row>
    <row r="189" spans="1:57">
      <c r="A189" s="185" t="s">
        <v>16</v>
      </c>
    </row>
    <row r="221" spans="1:37">
      <c r="A221" s="185" t="s">
        <v>16</v>
      </c>
      <c r="J221" s="185" t="s">
        <v>690</v>
      </c>
    </row>
    <row r="222" spans="1:37">
      <c r="A222" s="348" t="s">
        <v>16</v>
      </c>
      <c r="J222" s="75" t="s">
        <v>664</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665</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666</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667</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668</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669</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670</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671</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672</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673</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674</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675</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676</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677</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678</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679</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680</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681</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682</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683</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684</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685</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686</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687</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688</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689</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51" t="s">
        <v>296</v>
      </c>
      <c r="C2" s="351"/>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29.287129613802783</v>
      </c>
      <c r="K13" s="186" cm="1">
        <f t="array" ref="K13">INDEX(Drivers!$C$31:$AG$33,1,K$11)</f>
        <v>27.268179044262631</v>
      </c>
      <c r="L13" s="186" cm="1">
        <f t="array" ref="L13">INDEX(Drivers!$C$31:$AG$33,1,L$11)</f>
        <v>24.363641895847387</v>
      </c>
      <c r="M13" s="186" cm="1">
        <f t="array" ref="M13">INDEX(Drivers!$C$31:$AG$33,1,M$11)</f>
        <v>20.711110331567543</v>
      </c>
      <c r="N13" s="40"/>
      <c r="O13" s="186">
        <f>F13</f>
        <v>25.676476665132281</v>
      </c>
      <c r="P13" s="186">
        <f t="shared" si="1"/>
        <v>25.755361891142741</v>
      </c>
      <c r="Q13" s="186">
        <f t="shared" si="1"/>
        <v>25.946710085536886</v>
      </c>
      <c r="R13" s="186">
        <f t="shared" si="1"/>
        <v>26.998265626975765</v>
      </c>
      <c r="S13" s="186">
        <f t="shared" si="1"/>
        <v>29.287129613802783</v>
      </c>
      <c r="T13" s="186">
        <f t="shared" ref="T13:V15" si="3">K13</f>
        <v>27.268179044262631</v>
      </c>
      <c r="U13" s="186">
        <f t="shared" si="3"/>
        <v>24.363641895847387</v>
      </c>
      <c r="V13" s="186">
        <f t="shared" si="3"/>
        <v>20.711110331567543</v>
      </c>
      <c r="X13" s="186">
        <f>F13</f>
        <v>25.676476665132281</v>
      </c>
      <c r="Y13" s="186">
        <f t="shared" ref="Y13:AE15" si="4">G13</f>
        <v>25.755361891142741</v>
      </c>
      <c r="Z13" s="186">
        <f t="shared" si="4"/>
        <v>25.946710085536886</v>
      </c>
      <c r="AA13" s="186">
        <f t="shared" si="4"/>
        <v>26.998265626975765</v>
      </c>
      <c r="AB13" s="186">
        <f t="shared" si="4"/>
        <v>29.287129613802783</v>
      </c>
      <c r="AC13" s="7">
        <f>T13</f>
        <v>27.268179044262631</v>
      </c>
      <c r="AD13" s="186">
        <f t="shared" si="4"/>
        <v>24.363641895847387</v>
      </c>
      <c r="AE13" s="186">
        <f t="shared" si="4"/>
        <v>20.711110331567543</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18.474508994341168</v>
      </c>
      <c r="K14" s="186" cm="1">
        <f t="array" ref="K14">INDEX(Drivers!$C$31:$AG$33,2,K$11)</f>
        <v>21.60781205322996</v>
      </c>
      <c r="L14" s="186" cm="1">
        <f t="array" ref="L14">INDEX(Drivers!$C$31:$AG$33,2,L$11)</f>
        <v>24.637054970594811</v>
      </c>
      <c r="M14" s="186" cm="1">
        <f t="array" ref="M14">INDEX(Drivers!$C$31:$AG$33,2,M$11)</f>
        <v>27.181128980417853</v>
      </c>
      <c r="N14" s="40"/>
      <c r="O14" s="186">
        <f t="shared" ref="O14:O15" si="5">F14</f>
        <v>16.65350655721161</v>
      </c>
      <c r="P14" s="186">
        <f t="shared" si="1"/>
        <v>17.422744808714206</v>
      </c>
      <c r="Q14" s="186">
        <f t="shared" si="1"/>
        <v>18.376375848815535</v>
      </c>
      <c r="R14" s="186">
        <f t="shared" si="1"/>
        <v>19.311259441517389</v>
      </c>
      <c r="S14" s="186">
        <f t="shared" si="1"/>
        <v>18.474508994341168</v>
      </c>
      <c r="T14" s="186">
        <f t="shared" si="3"/>
        <v>21.60781205322996</v>
      </c>
      <c r="U14" s="186">
        <f t="shared" si="3"/>
        <v>24.637054970594811</v>
      </c>
      <c r="V14" s="186">
        <f t="shared" si="3"/>
        <v>27.181128980417853</v>
      </c>
      <c r="X14" s="186">
        <f t="shared" ref="X14:X15" si="6">F14</f>
        <v>16.65350655721161</v>
      </c>
      <c r="Y14" s="186">
        <f t="shared" si="4"/>
        <v>17.422744808714206</v>
      </c>
      <c r="Z14" s="186">
        <f t="shared" si="4"/>
        <v>18.376375848815535</v>
      </c>
      <c r="AA14" s="186">
        <f t="shared" si="4"/>
        <v>19.311259441517389</v>
      </c>
      <c r="AB14" s="186">
        <f t="shared" si="4"/>
        <v>18.474508994341168</v>
      </c>
      <c r="AC14" s="7">
        <f>T14</f>
        <v>21.60781205322996</v>
      </c>
      <c r="AD14" s="186">
        <f t="shared" si="4"/>
        <v>24.637054970594811</v>
      </c>
      <c r="AE14" s="186">
        <f t="shared" si="4"/>
        <v>27.181128980417853</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12.021367799432369</v>
      </c>
      <c r="J15" s="186" cm="1">
        <f t="array" ref="J15">INDEX(Drivers!$C$31:$AG$33,3,J$11)</f>
        <v>12.336235380343002</v>
      </c>
      <c r="K15" s="186" cm="1">
        <f t="array" ref="K15">INDEX(Drivers!$C$31:$AG$33,3,K$11)</f>
        <v>17.164799763201472</v>
      </c>
      <c r="L15" s="186" cm="1">
        <f t="array" ref="L15">INDEX(Drivers!$C$31:$AG$33,3,L$11)</f>
        <v>22.424914126799209</v>
      </c>
      <c r="M15" s="186" cm="1">
        <f t="array" ref="M15">INDEX(Drivers!$C$31:$AG$33,3,M$11)</f>
        <v>27.625669642404802</v>
      </c>
      <c r="N15" s="40"/>
      <c r="O15" s="186">
        <f t="shared" si="5"/>
        <v>12.420508234977223</v>
      </c>
      <c r="P15" s="186">
        <f t="shared" si="1"/>
        <v>13.343841341791148</v>
      </c>
      <c r="Q15" s="186">
        <f t="shared" si="1"/>
        <v>14.041748987467024</v>
      </c>
      <c r="R15" s="186">
        <f t="shared" si="1"/>
        <v>12.021367799432369</v>
      </c>
      <c r="S15" s="186">
        <f t="shared" si="1"/>
        <v>12.336235380343002</v>
      </c>
      <c r="T15" s="186">
        <f t="shared" si="3"/>
        <v>17.164799763201472</v>
      </c>
      <c r="U15" s="186">
        <f t="shared" si="3"/>
        <v>22.424914126799209</v>
      </c>
      <c r="V15" s="186">
        <f t="shared" si="3"/>
        <v>27.625669642404802</v>
      </c>
      <c r="X15" s="186">
        <f t="shared" si="6"/>
        <v>12.420508234977223</v>
      </c>
      <c r="Y15" s="186">
        <f t="shared" si="4"/>
        <v>13.343841341791148</v>
      </c>
      <c r="Z15" s="186">
        <f t="shared" si="4"/>
        <v>14.041748987467024</v>
      </c>
      <c r="AA15" s="186">
        <f t="shared" si="4"/>
        <v>12.021367799432369</v>
      </c>
      <c r="AB15" s="186">
        <f t="shared" si="4"/>
        <v>12.336235380343002</v>
      </c>
      <c r="AC15" s="7">
        <f>T15</f>
        <v>17.164799763201472</v>
      </c>
      <c r="AD15" s="186">
        <f t="shared" si="4"/>
        <v>22.424914126799209</v>
      </c>
      <c r="AE15" s="186">
        <f t="shared" si="4"/>
        <v>27.625669642404802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58.330892867925527</v>
      </c>
      <c r="J16" s="3">
        <f t="shared" si="7"/>
        <v>60.097873988486953</v>
      </c>
      <c r="K16" s="3">
        <f t="shared" si="7"/>
        <v>66.040790860694059</v>
      </c>
      <c r="L16" s="3">
        <f>SUM(L13:L15)</f>
        <v>71.425610993241406</v>
      </c>
      <c r="M16" s="3">
        <f>SUM(M13:M15)</f>
        <v>75.517908954390194</v>
      </c>
      <c r="N16" s="40"/>
      <c r="O16" s="3">
        <f>SUM(O13:O15)</f>
        <v>54.750491457321118</v>
      </c>
      <c r="P16" s="3">
        <f t="shared" ref="P16:V16" si="8">SUM(P13:P15)</f>
        <v>56.521948041648095</v>
      </c>
      <c r="Q16" s="3">
        <f t="shared" si="8"/>
        <v>58.364834921819444</v>
      </c>
      <c r="R16" s="3">
        <f t="shared" si="8"/>
        <v>58.330892867925527</v>
      </c>
      <c r="S16" s="3">
        <f t="shared" si="8"/>
        <v>60.097873988486953</v>
      </c>
      <c r="T16" s="3">
        <f t="shared" si="8"/>
        <v>66.040790860694059</v>
      </c>
      <c r="U16" s="3">
        <f t="shared" si="8"/>
        <v>71.425610993241406</v>
      </c>
      <c r="V16" s="3">
        <f t="shared" si="8"/>
        <v>75.517908954390194</v>
      </c>
      <c r="X16" s="47">
        <f>SUM(X13:X15)</f>
        <v>54.750491457321118</v>
      </c>
      <c r="Y16" s="47">
        <f t="shared" ref="Y16:AE16" si="9">SUM(Y13:Y15)</f>
        <v>56.521948041648095</v>
      </c>
      <c r="Z16" s="47">
        <f t="shared" si="9"/>
        <v>58.364834921819444</v>
      </c>
      <c r="AA16" s="47">
        <f t="shared" si="9"/>
        <v>58.330892867925527</v>
      </c>
      <c r="AB16" s="47">
        <f t="shared" si="9"/>
        <v>60.097873988486953</v>
      </c>
      <c r="AC16" s="7">
        <f>T16</f>
        <v>66.040790860694059</v>
      </c>
      <c r="AD16" s="47">
        <f t="shared" si="9"/>
        <v>71.425610993241406</v>
      </c>
      <c r="AE16" s="47">
        <f t="shared" si="9"/>
        <v>75.517908954390194</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12.824333484282297</v>
      </c>
      <c r="J45" s="186">
        <f t="shared" si="92"/>
        <v>12.837616875627665</v>
      </c>
      <c r="K45" s="186">
        <f t="shared" si="92"/>
        <v>12.904604149295912</v>
      </c>
      <c r="L45" s="186">
        <f t="shared" si="92"/>
        <v>12.96820436561557</v>
      </c>
      <c r="M45" s="186">
        <f>SUMPRODUCT(M41:M44,M54:M57)/SUM(M54:M57)</f>
        <v>13.016065193021914</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142.92774302092894</v>
      </c>
      <c r="K47" s="73">
        <f t="shared" si="93"/>
        <v>177.61047399301378</v>
      </c>
      <c r="L47" s="73">
        <f t="shared" si="93"/>
        <v>226.46955752177888</v>
      </c>
      <c r="M47" s="73">
        <f t="shared" si="93"/>
        <v>294.49053369302624</v>
      </c>
      <c r="N47" s="42"/>
      <c r="O47" s="305">
        <f>FTRA!G7</f>
        <v>145.137</v>
      </c>
      <c r="P47" s="305">
        <f>FTRA!H7</f>
        <v>148.477</v>
      </c>
      <c r="Q47" s="305">
        <f>FTRA!I7</f>
        <v>150.78899999999999</v>
      </c>
      <c r="R47" s="305">
        <f>FTRA!J7</f>
        <v>140.006</v>
      </c>
      <c r="S47" s="305">
        <f>FTRA!K7</f>
        <v>142.92774302092894</v>
      </c>
      <c r="T47" s="287">
        <f>FTRA!L7</f>
        <v>177.61047399301378</v>
      </c>
      <c r="U47" s="287">
        <f>FTRA!M7</f>
        <v>226.46955752177888</v>
      </c>
      <c r="V47" s="287">
        <f>FTRA!N7</f>
        <v>294.49053369302624</v>
      </c>
      <c r="W47" s="229"/>
      <c r="X47" s="186">
        <f>FTRA!G7</f>
        <v>145.137</v>
      </c>
      <c r="Y47" s="186">
        <f>FTRA!H7</f>
        <v>148.477</v>
      </c>
      <c r="Z47" s="186">
        <f>FTRA!I7</f>
        <v>150.78899999999999</v>
      </c>
      <c r="AA47" s="186">
        <f>FTRA!J7</f>
        <v>140.006</v>
      </c>
      <c r="AB47" s="186">
        <f>FTRA!K7</f>
        <v>142.92774302092894</v>
      </c>
      <c r="AC47" s="186">
        <f>FTRA!L7</f>
        <v>177.61047399301378</v>
      </c>
      <c r="AD47" s="186">
        <f>FTRA!M7</f>
        <v>226.46955752177888</v>
      </c>
      <c r="AE47" s="186">
        <f>FTRA!N7</f>
        <v>294.49053369302624</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0.51953791569135577</v>
      </c>
      <c r="K49" s="73">
        <f t="shared" si="93"/>
        <v>0.5825732417199857</v>
      </c>
      <c r="L49" s="73">
        <f t="shared" si="93"/>
        <v>0.66270363616941397</v>
      </c>
      <c r="M49" s="73">
        <f t="shared" si="93"/>
        <v>0.76222639043660445</v>
      </c>
      <c r="N49" s="42"/>
      <c r="O49" s="24">
        <f>E49*(1+(O48*(O47/E47-1)))</f>
        <v>0.52310039361040328</v>
      </c>
      <c r="P49" s="24">
        <f t="shared" ref="P49:V49" si="97">F49*(1+(P48*(P47/F47-1)))</f>
        <v>0.52911938020465121</v>
      </c>
      <c r="Q49" s="24">
        <f t="shared" si="97"/>
        <v>0.53323895430378154</v>
      </c>
      <c r="R49" s="73">
        <f t="shared" si="97"/>
        <v>0.51417285649738431</v>
      </c>
      <c r="S49" s="73">
        <f t="shared" si="97"/>
        <v>0.51953791569135577</v>
      </c>
      <c r="T49" s="46">
        <f t="shared" si="97"/>
        <v>0.5825732417199857</v>
      </c>
      <c r="U49" s="46">
        <f t="shared" si="97"/>
        <v>0.66270363616941397</v>
      </c>
      <c r="V49" s="46">
        <f t="shared" si="97"/>
        <v>0.76222639043660445</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0.51953791569135577</v>
      </c>
      <c r="AC49" s="46">
        <f>AA49*(1+(AC48*(AC47/AA47-1)))</f>
        <v>0.58322418219081706</v>
      </c>
      <c r="AD49" s="46">
        <f>AC49*(1+(AD48*(AD47/AC47-1)))</f>
        <v>0.64740012495594412</v>
      </c>
      <c r="AE49" s="46">
        <f>AD49*(1+(AE48*(AE47/AD47-1)))</f>
        <v>0.70573483751702104</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7.0137618618333031</v>
      </c>
      <c r="K50" s="73">
        <f t="shared" si="93"/>
        <v>7.8647387632198074</v>
      </c>
      <c r="L50" s="73">
        <f t="shared" si="93"/>
        <v>8.946499088287089</v>
      </c>
      <c r="M50" s="73">
        <f t="shared" si="93"/>
        <v>10.29005627089416</v>
      </c>
      <c r="N50" s="42"/>
      <c r="O50" s="186">
        <f>O49*O44</f>
        <v>7.0618553137404447</v>
      </c>
      <c r="P50" s="186">
        <f t="shared" ref="P50:V50" si="104">P49*P44</f>
        <v>7.1431116327627917</v>
      </c>
      <c r="Q50" s="186">
        <f t="shared" si="104"/>
        <v>7.1987258831010505</v>
      </c>
      <c r="R50" s="73">
        <f t="shared" si="104"/>
        <v>6.9413335627146884</v>
      </c>
      <c r="S50" s="73">
        <f t="shared" si="104"/>
        <v>7.0137618618333031</v>
      </c>
      <c r="T50" s="46">
        <f t="shared" si="104"/>
        <v>7.8647387632198074</v>
      </c>
      <c r="U50" s="46">
        <f t="shared" si="104"/>
        <v>8.946499088287089</v>
      </c>
      <c r="V50" s="46">
        <f t="shared" si="104"/>
        <v>10.29005627089416</v>
      </c>
      <c r="W50" s="229"/>
      <c r="X50" s="73">
        <f t="shared" si="98"/>
        <v>7.0618553137404447</v>
      </c>
      <c r="Y50" s="73">
        <f t="shared" si="99"/>
        <v>7.1431116327627917</v>
      </c>
      <c r="Z50" s="73">
        <f t="shared" si="100"/>
        <v>7.1987258831010505</v>
      </c>
      <c r="AA50" s="73">
        <f t="shared" si="101"/>
        <v>6.9413335627146884</v>
      </c>
      <c r="AB50" s="73">
        <f t="shared" si="102"/>
        <v>7.0137618618333031</v>
      </c>
      <c r="AC50" s="46">
        <f>AC49*AC44</f>
        <v>7.4798501365972285</v>
      </c>
      <c r="AD50" s="46">
        <f>AD49*AD44</f>
        <v>7.887761272431983</v>
      </c>
      <c r="AE50" s="46">
        <f>AE49*AE44</f>
        <v>8.1685719852681036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9.8192666065666234</v>
      </c>
      <c r="K51" s="73">
        <f t="shared" si="93"/>
        <v>11.010634268507729</v>
      </c>
      <c r="L51" s="73">
        <f t="shared" si="93"/>
        <v>12.525098723601923</v>
      </c>
      <c r="M51" s="73">
        <f t="shared" si="93"/>
        <v>14.406078779251823</v>
      </c>
      <c r="N51" s="42"/>
      <c r="O51" s="186">
        <f>O50*O38</f>
        <v>9.8865974392366223</v>
      </c>
      <c r="P51" s="186">
        <f t="shared" ref="P51:V51" si="106">P50*P38</f>
        <v>10.000356285867907</v>
      </c>
      <c r="Q51" s="186">
        <f t="shared" si="106"/>
        <v>10.07821623634147</v>
      </c>
      <c r="R51" s="73">
        <f>R50*R38</f>
        <v>9.7178669878005639</v>
      </c>
      <c r="S51" s="73">
        <f t="shared" si="106"/>
        <v>9.8192666065666234</v>
      </c>
      <c r="T51" s="46">
        <f t="shared" si="106"/>
        <v>11.010634268507729</v>
      </c>
      <c r="U51" s="46">
        <f t="shared" si="106"/>
        <v>12.525098723601923</v>
      </c>
      <c r="V51" s="46">
        <f t="shared" si="106"/>
        <v>14.406078779251823</v>
      </c>
      <c r="W51" s="229"/>
      <c r="X51" s="73">
        <f t="shared" si="98"/>
        <v>9.8865974392366223</v>
      </c>
      <c r="Y51" s="73">
        <f t="shared" si="99"/>
        <v>10.000356285867907</v>
      </c>
      <c r="Z51" s="73">
        <f t="shared" si="100"/>
        <v>10.07821623634147</v>
      </c>
      <c r="AA51" s="73">
        <f t="shared" si="101"/>
        <v>9.7178669878005639</v>
      </c>
      <c r="AB51" s="73">
        <f t="shared" si="102"/>
        <v>9.8192666065666234</v>
      </c>
      <c r="AC51" s="46">
        <f>AC50*AC38</f>
        <v>10.471790191236119</v>
      </c>
      <c r="AD51" s="46">
        <f>AD50*AD38</f>
        <v>11.042865781404776</v>
      </c>
      <c r="AE51" s="46">
        <f>AE50*AE38</f>
        <v>11.436000779375345</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0.14643564806901391</v>
      </c>
      <c r="K54" s="61">
        <f t="shared" ref="K54:K59" si="115">IF($D$4,AC54,T54)</f>
        <v>0.13634089522131315</v>
      </c>
      <c r="L54" s="61">
        <f t="shared" ref="L54:L59" si="116">IF($D$4,AD54,U54)</f>
        <v>0.12181820947923694</v>
      </c>
      <c r="M54" s="61">
        <f t="shared" ref="M54:M58" si="117">IF($D$4,AE54,V54)</f>
        <v>0.10355555165783771</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0.14643564806901391</v>
      </c>
      <c r="T54" s="46">
        <f t="shared" si="119"/>
        <v>0.13634089522131315</v>
      </c>
      <c r="U54" s="46">
        <f t="shared" si="119"/>
        <v>0.12181820947923694</v>
      </c>
      <c r="V54" s="46">
        <f t="shared" si="119"/>
        <v>0.10355555165783771</v>
      </c>
      <c r="W54" s="229"/>
      <c r="X54" s="186">
        <f t="shared" ref="X54:AB56" si="120">X30*X25*X13</f>
        <v>0.1283823833256614</v>
      </c>
      <c r="Y54" s="186">
        <f t="shared" si="120"/>
        <v>0.12877680945571371</v>
      </c>
      <c r="Z54" s="186">
        <f t="shared" si="120"/>
        <v>0.12973355042768442</v>
      </c>
      <c r="AA54" s="186">
        <f t="shared" si="120"/>
        <v>0.13499132813487882</v>
      </c>
      <c r="AB54" s="186">
        <f t="shared" si="120"/>
        <v>0.14643564806901391</v>
      </c>
      <c r="AC54" s="46">
        <f t="shared" ref="AC54" si="121">AC30*AC25*AC13</f>
        <v>0.32380962615061876</v>
      </c>
      <c r="AD54" s="46">
        <f t="shared" ref="AD54:AE56" si="122">AD30*AD25*AD13</f>
        <v>0.21988186811002267</v>
      </c>
      <c r="AE54" s="46">
        <f t="shared" si="122"/>
        <v>0.17757188220527723</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3.0658757406536092</v>
      </c>
      <c r="K55" s="61">
        <f t="shared" si="115"/>
        <v>3.585852636348394</v>
      </c>
      <c r="L55" s="61">
        <f t="shared" si="116"/>
        <v>4.0885605770974767</v>
      </c>
      <c r="M55" s="61">
        <f t="shared" si="117"/>
        <v>4.510753924240448</v>
      </c>
      <c r="N55" s="42"/>
      <c r="O55" s="186">
        <f t="shared" si="118"/>
        <v>2.7636773332492934</v>
      </c>
      <c r="P55" s="186">
        <f t="shared" si="118"/>
        <v>2.8913337107360779</v>
      </c>
      <c r="Q55" s="186">
        <f t="shared" si="118"/>
        <v>3.0495903806306055</v>
      </c>
      <c r="R55" s="186">
        <f>R31*R26*R14</f>
        <v>3.2047358801985588</v>
      </c>
      <c r="S55" s="186">
        <f t="shared" ref="S55:V55" si="123">S31*S26*S14</f>
        <v>3.0658757406536092</v>
      </c>
      <c r="T55" s="46">
        <f t="shared" si="123"/>
        <v>3.585852636348394</v>
      </c>
      <c r="U55" s="46">
        <f t="shared" si="123"/>
        <v>4.0885605770974767</v>
      </c>
      <c r="V55" s="46">
        <f t="shared" si="123"/>
        <v>4.510753924240448</v>
      </c>
      <c r="W55" s="229"/>
      <c r="X55" s="186">
        <f t="shared" si="120"/>
        <v>2.7636773332492934</v>
      </c>
      <c r="Y55" s="186">
        <f t="shared" si="120"/>
        <v>2.8913337107360779</v>
      </c>
      <c r="Z55" s="186">
        <f t="shared" si="120"/>
        <v>3.0495903806306055</v>
      </c>
      <c r="AA55" s="186">
        <f t="shared" si="120"/>
        <v>3.2047358801985588</v>
      </c>
      <c r="AB55" s="186">
        <f t="shared" si="120"/>
        <v>3.0658757406536092</v>
      </c>
      <c r="AC55" s="46">
        <f t="shared" ref="AC55" si="124">AC31*AC26*AC14</f>
        <v>3.236232004304425</v>
      </c>
      <c r="AD55" s="46">
        <f t="shared" si="122"/>
        <v>3.505429624788948</v>
      </c>
      <c r="AE55" s="46">
        <f t="shared" si="122"/>
        <v>3.4903354003305762</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3.8049192882812553</v>
      </c>
      <c r="J56" s="61">
        <f t="shared" si="114"/>
        <v>3.9920036505702332</v>
      </c>
      <c r="K56" s="61">
        <f t="shared" si="115"/>
        <v>5.6734200209755352</v>
      </c>
      <c r="L56" s="61">
        <f t="shared" si="116"/>
        <v>7.9518290376247114</v>
      </c>
      <c r="M56" s="61">
        <f t="shared" si="117"/>
        <v>10.328776919230654</v>
      </c>
      <c r="N56" s="42"/>
      <c r="O56" s="186">
        <f t="shared" si="118"/>
        <v>3.9385634462472403</v>
      </c>
      <c r="P56" s="186">
        <f t="shared" si="118"/>
        <v>4.2313538823878662</v>
      </c>
      <c r="Q56" s="186">
        <f t="shared" si="118"/>
        <v>4.4526615366410756</v>
      </c>
      <c r="R56" s="186">
        <f t="shared" si="118"/>
        <v>3.8049192882812553</v>
      </c>
      <c r="S56" s="186">
        <f t="shared" ref="S56:V56" si="125">S32*S27*S15</f>
        <v>3.9920036505702332</v>
      </c>
      <c r="T56" s="46">
        <f t="shared" si="125"/>
        <v>5.6734200209755352</v>
      </c>
      <c r="U56" s="46">
        <f t="shared" si="125"/>
        <v>7.9518290376247114</v>
      </c>
      <c r="V56" s="46">
        <f t="shared" si="125"/>
        <v>10.328776919230654</v>
      </c>
      <c r="W56" s="229"/>
      <c r="X56" s="186">
        <f t="shared" si="120"/>
        <v>3.9385634462472403</v>
      </c>
      <c r="Y56" s="186">
        <f t="shared" si="120"/>
        <v>4.2313538823878662</v>
      </c>
      <c r="Z56" s="186">
        <f t="shared" si="120"/>
        <v>4.4526615366410756</v>
      </c>
      <c r="AA56" s="186">
        <f t="shared" si="120"/>
        <v>3.8049192882812553</v>
      </c>
      <c r="AB56" s="186">
        <f t="shared" si="120"/>
        <v>3.9920036505702332</v>
      </c>
      <c r="AC56" s="46">
        <f t="shared" ref="AC56" si="126">AC32*AC27*AC15</f>
        <v>5.1646338439174464</v>
      </c>
      <c r="AD56" s="46">
        <f t="shared" si="122"/>
        <v>6.4141751571119547</v>
      </c>
      <c r="AE56" s="46">
        <f t="shared" si="122"/>
        <v>7.5115934089172089</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0.51953791569135577</v>
      </c>
      <c r="K57" s="61">
        <f t="shared" si="115"/>
        <v>0.5825732417199857</v>
      </c>
      <c r="L57" s="61">
        <f t="shared" si="116"/>
        <v>0.66270363616941397</v>
      </c>
      <c r="M57" s="61">
        <f t="shared" si="117"/>
        <v>0.76222639043660445</v>
      </c>
      <c r="N57" s="42"/>
      <c r="O57" s="186">
        <f>O49</f>
        <v>0.52310039361040328</v>
      </c>
      <c r="P57" s="186">
        <f t="shared" ref="P57:R57" si="127">P49</f>
        <v>0.52911938020465121</v>
      </c>
      <c r="Q57" s="186">
        <f t="shared" si="127"/>
        <v>0.53323895430378154</v>
      </c>
      <c r="R57" s="186">
        <f t="shared" si="127"/>
        <v>0.51417285649738431</v>
      </c>
      <c r="S57" s="186">
        <f>S49</f>
        <v>0.51953791569135577</v>
      </c>
      <c r="T57" s="46">
        <f t="shared" ref="T57:V57" si="128">T49</f>
        <v>0.5825732417199857</v>
      </c>
      <c r="U57" s="46">
        <f t="shared" si="128"/>
        <v>0.66270363616941397</v>
      </c>
      <c r="V57" s="46">
        <f t="shared" si="128"/>
        <v>0.76222639043660445</v>
      </c>
      <c r="W57" s="229"/>
      <c r="X57" s="186">
        <f>X49</f>
        <v>0.52310039361040328</v>
      </c>
      <c r="Y57" s="186">
        <f t="shared" ref="Y57:AB57" si="129">Y49</f>
        <v>0.52911938020465121</v>
      </c>
      <c r="Z57" s="186">
        <f t="shared" si="129"/>
        <v>0.53323895430378154</v>
      </c>
      <c r="AA57" s="186">
        <f t="shared" si="129"/>
        <v>0.51417285649738431</v>
      </c>
      <c r="AB57" s="186">
        <f t="shared" si="129"/>
        <v>0.51953791569135577</v>
      </c>
      <c r="AC57" s="46">
        <f t="shared" ref="AC57" si="130">AC49</f>
        <v>0.58322418219081706</v>
      </c>
      <c r="AD57" s="46">
        <f>AD49</f>
        <v>0.64740012495594412</v>
      </c>
      <c r="AE57" s="46">
        <f>AE49</f>
        <v>0.70573483751702104</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7.6588193531120767</v>
      </c>
      <c r="J58" s="61">
        <f t="shared" si="114"/>
        <v>7.7238529549842116</v>
      </c>
      <c r="K58" s="61">
        <f t="shared" si="115"/>
        <v>9.9781867942652287</v>
      </c>
      <c r="L58" s="61">
        <f t="shared" si="116"/>
        <v>12.824911460370839</v>
      </c>
      <c r="M58" s="61">
        <f t="shared" si="117"/>
        <v>15.705312785565544</v>
      </c>
      <c r="N58" s="42"/>
      <c r="O58" s="186">
        <f>SUM(O54:O57)</f>
        <v>7.3537235564325982</v>
      </c>
      <c r="P58" s="186">
        <f t="shared" ref="P58:R58" si="131">SUM(P54:P57)</f>
        <v>7.7805837827843094</v>
      </c>
      <c r="Q58" s="186">
        <f t="shared" si="131"/>
        <v>8.1652244220031474</v>
      </c>
      <c r="R58" s="186">
        <f t="shared" si="131"/>
        <v>7.6588193531120767</v>
      </c>
      <c r="S58" s="186">
        <f>SUM(S54:S57)</f>
        <v>7.7238529549842116</v>
      </c>
      <c r="T58" s="46">
        <f t="shared" ref="T58" si="132">SUM(T54:T57)</f>
        <v>9.9781867942652287</v>
      </c>
      <c r="U58" s="46">
        <f t="shared" ref="U58" si="133">SUM(U54:U57)</f>
        <v>12.824911460370839</v>
      </c>
      <c r="V58" s="46">
        <f>SUM(V54:V57)</f>
        <v>15.705312785565544</v>
      </c>
      <c r="W58" s="229"/>
      <c r="X58" s="186">
        <f>SUM(X54:X57)</f>
        <v>7.3537235564325982</v>
      </c>
      <c r="Y58" s="186">
        <f t="shared" ref="Y58:AC58" si="134">SUM(Y54:Y57)</f>
        <v>7.7805837827843094</v>
      </c>
      <c r="Z58" s="186">
        <f t="shared" si="134"/>
        <v>8.1652244220031474</v>
      </c>
      <c r="AA58" s="186">
        <f t="shared" si="134"/>
        <v>7.6588193531120767</v>
      </c>
      <c r="AB58" s="186">
        <f t="shared" si="134"/>
        <v>7.7238529549842116</v>
      </c>
      <c r="AC58" s="46">
        <f t="shared" si="134"/>
        <v>9.3078996565633059</v>
      </c>
      <c r="AD58" s="46">
        <f>SUM(AD54:AD57)</f>
        <v>10.786886774966868</v>
      </c>
      <c r="AE58" s="46">
        <f>SUM(AE54:AE57)</f>
        <v>11.885235528970084</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7.6161729606826949</v>
      </c>
      <c r="J59" s="61">
        <f t="shared" si="114"/>
        <v>7.7808153959877915</v>
      </c>
      <c r="K59" s="61">
        <f t="shared" si="115"/>
        <v>6.6185161916040434</v>
      </c>
      <c r="L59" s="61">
        <f t="shared" si="116"/>
        <v>5.5692868690709929</v>
      </c>
      <c r="M59" s="61">
        <f>IF($D$4,AE59,V59)</f>
        <v>4.8084307511402944</v>
      </c>
      <c r="N59" s="42"/>
      <c r="O59" s="47">
        <f>F16/O58</f>
        <v>7.4452746336145115</v>
      </c>
      <c r="P59" s="47">
        <f t="shared" ref="P59:R59" si="135">G16/P58</f>
        <v>7.2644867814046616</v>
      </c>
      <c r="Q59" s="47">
        <f t="shared" si="135"/>
        <v>7.1479768228465907</v>
      </c>
      <c r="R59" s="186">
        <f t="shared" si="135"/>
        <v>7.6161729606826949</v>
      </c>
      <c r="S59" s="186">
        <f>J16/S58</f>
        <v>7.7808153959877915</v>
      </c>
      <c r="T59" s="46">
        <f t="shared" ref="T59" si="136">K16/T58</f>
        <v>6.6185161916040434</v>
      </c>
      <c r="U59" s="46">
        <f t="shared" ref="U59" si="137">L16/U58</f>
        <v>5.5692868690709929</v>
      </c>
      <c r="V59" s="46">
        <f t="shared" ref="V59" si="138">M16/V58</f>
        <v>4.8084307511402944</v>
      </c>
      <c r="W59" s="229"/>
      <c r="X59" s="47">
        <f>X16/X58</f>
        <v>7.4452746336145115</v>
      </c>
      <c r="Y59" s="47">
        <f t="shared" ref="Y59:AC59" si="139">Y16/Y58</f>
        <v>7.2644867814046616</v>
      </c>
      <c r="Z59" s="47">
        <f t="shared" si="139"/>
        <v>7.1479768228465907</v>
      </c>
      <c r="AA59" s="47">
        <f t="shared" si="139"/>
        <v>7.6161729606826949</v>
      </c>
      <c r="AB59" s="47">
        <f t="shared" si="139"/>
        <v>7.7808153959877915</v>
      </c>
      <c r="AC59" s="46">
        <f t="shared" si="139"/>
        <v>7.0951335207107142</v>
      </c>
      <c r="AD59" s="46">
        <f>AD16/AD58</f>
        <v>6.6215222689644655</v>
      </c>
      <c r="AE59" s="46">
        <f>AE16/AE58</f>
        <v>6.3539261607661386</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131.29953917306554</v>
      </c>
      <c r="J60" s="186">
        <f t="shared" si="140"/>
        <v>128.52123448599667</v>
      </c>
      <c r="K60" s="186">
        <f t="shared" si="140"/>
        <v>151.09126744579936</v>
      </c>
      <c r="L60" s="186">
        <f t="shared" si="140"/>
        <v>179.55620234854396</v>
      </c>
      <c r="M60" s="186">
        <f t="shared" si="140"/>
        <v>207.96805688900795</v>
      </c>
      <c r="N60" s="40"/>
      <c r="O60" s="186">
        <f>1000/O59</f>
        <v>134.31337985641542</v>
      </c>
      <c r="P60" s="186">
        <f t="shared" ref="P60:R60" si="141">1000/P59</f>
        <v>137.65597351760064</v>
      </c>
      <c r="Q60" s="186">
        <f t="shared" si="141"/>
        <v>139.89972614401438</v>
      </c>
      <c r="R60" s="186">
        <f t="shared" si="141"/>
        <v>131.29953917306554</v>
      </c>
      <c r="S60" s="186">
        <f>1000/S59</f>
        <v>128.52123448599667</v>
      </c>
      <c r="T60" s="186">
        <f t="shared" ref="T60" si="142">1000/T59</f>
        <v>151.09126744579936</v>
      </c>
      <c r="U60" s="186">
        <f t="shared" ref="U60" si="143">1000/U59</f>
        <v>179.55620234854396</v>
      </c>
      <c r="V60" s="186">
        <f t="shared" ref="V60" si="144">1000/V59</f>
        <v>207.96805688900795</v>
      </c>
      <c r="X60" s="186">
        <f>1000/X59</f>
        <v>134.31337985641542</v>
      </c>
      <c r="Y60" s="186">
        <f t="shared" ref="Y60:AC60" si="145">1000/Y59</f>
        <v>137.65597351760064</v>
      </c>
      <c r="Z60" s="186">
        <f t="shared" si="145"/>
        <v>139.89972614401438</v>
      </c>
      <c r="AA60" s="186">
        <f t="shared" si="145"/>
        <v>131.29953917306554</v>
      </c>
      <c r="AB60" s="186">
        <f t="shared" si="145"/>
        <v>128.52123448599667</v>
      </c>
      <c r="AC60" s="186">
        <f t="shared" si="145"/>
        <v>140.94167461133708</v>
      </c>
      <c r="AD60" s="186">
        <f>1000/AD59</f>
        <v>151.02267414957879</v>
      </c>
      <c r="AE60" s="186">
        <f>1000/AE59</f>
        <v>157.38300614425503</v>
      </c>
    </row>
    <row r="61" spans="1:47">
      <c r="A61" s="185" t="s">
        <v>16</v>
      </c>
      <c r="C61" s="228" t="s">
        <v>167</v>
      </c>
      <c r="E61" s="232">
        <f>E57/E58</f>
        <v>7.7131877744829089E-2</v>
      </c>
      <c r="F61" s="232">
        <f t="shared" si="110"/>
        <v>7.1134084603007172E-2</v>
      </c>
      <c r="G61" s="232">
        <f t="shared" ref="G61" si="146">IF($D$4,AA61,R61)</f>
        <v>6.7134741373480217E-2</v>
      </c>
      <c r="H61" s="232">
        <f t="shared" ref="H61:J61" si="147">IF($D$4,AC61,T61)</f>
        <v>5.8384679875386626E-2</v>
      </c>
      <c r="I61" s="232">
        <f t="shared" si="147"/>
        <v>5.1673154876521195E-2</v>
      </c>
      <c r="J61" s="232">
        <f t="shared" si="147"/>
        <v>4.8533028335300162E-2</v>
      </c>
      <c r="K61" s="232">
        <f t="shared" ref="K61:M61" si="148">IF($D$4,AC61,T61)</f>
        <v>5.8384679875386626E-2</v>
      </c>
      <c r="L61" s="232">
        <f t="shared" si="148"/>
        <v>5.1673154876521195E-2</v>
      </c>
      <c r="M61" s="232">
        <f t="shared" si="148"/>
        <v>4.8533028335300162E-2</v>
      </c>
      <c r="N61" s="40"/>
      <c r="O61" s="232">
        <f>O57/O58</f>
        <v>7.1134084603007172E-2</v>
      </c>
      <c r="P61" s="232">
        <f t="shared" ref="P61:R61" si="149">P57/P58</f>
        <v>6.8005100256796402E-2</v>
      </c>
      <c r="Q61" s="232">
        <f>Q57/Q58</f>
        <v>6.5306098980799823E-2</v>
      </c>
      <c r="R61" s="232">
        <f t="shared" si="149"/>
        <v>6.7134741373480217E-2</v>
      </c>
      <c r="S61" s="232">
        <f>S57/S58</f>
        <v>6.7264086812540536E-2</v>
      </c>
      <c r="T61" s="232">
        <f t="shared" ref="T61:V61" si="150">T57/T58</f>
        <v>5.8384679875386626E-2</v>
      </c>
      <c r="U61" s="232">
        <f t="shared" si="150"/>
        <v>5.1673154876521195E-2</v>
      </c>
      <c r="V61" s="232">
        <f t="shared" si="150"/>
        <v>4.8533028335300162E-2</v>
      </c>
      <c r="W61" s="281"/>
      <c r="X61" s="232">
        <f>X57/X58</f>
        <v>7.1134084603007172E-2</v>
      </c>
      <c r="Y61" s="232">
        <f t="shared" ref="Y61:AB61" si="151">Y57/Y58</f>
        <v>6.8005100256796402E-2</v>
      </c>
      <c r="Z61" s="232">
        <f t="shared" si="151"/>
        <v>6.5306098980799823E-2</v>
      </c>
      <c r="AA61" s="232">
        <f t="shared" si="151"/>
        <v>6.7134741373480217E-2</v>
      </c>
      <c r="AB61" s="232">
        <f t="shared" si="151"/>
        <v>6.7264086812540536E-2</v>
      </c>
      <c r="AC61" s="232">
        <f t="shared" ref="AC61" si="152">AC57/AC58</f>
        <v>6.2659053461063749E-2</v>
      </c>
      <c r="AD61" s="232">
        <f>AD57/AD58</f>
        <v>6.0017328304434028E-2</v>
      </c>
      <c r="AE61" s="232">
        <f>AE57/AE58</f>
        <v>5.9379120909871998E-2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0.58574259227605563</v>
      </c>
      <c r="K75" s="61">
        <f t="shared" si="186"/>
        <v>0.54536358088525261</v>
      </c>
      <c r="L75" s="61">
        <f t="shared" si="186"/>
        <v>0.48727283791694775</v>
      </c>
      <c r="M75" s="61">
        <f t="shared" si="186"/>
        <v>0.41422220663135084</v>
      </c>
      <c r="N75" s="40"/>
      <c r="O75" s="186">
        <f t="shared" ref="O75:V75" si="187">O25*O13</f>
        <v>0.51352953330264561</v>
      </c>
      <c r="P75" s="186">
        <f t="shared" si="187"/>
        <v>0.51510723782285484</v>
      </c>
      <c r="Q75" s="186">
        <f>Q25*Q13</f>
        <v>0.51893420171073767</v>
      </c>
      <c r="R75" s="186">
        <f t="shared" si="187"/>
        <v>0.5399653125395153</v>
      </c>
      <c r="S75" s="186">
        <f t="shared" si="187"/>
        <v>0.58574259227605563</v>
      </c>
      <c r="T75" s="186">
        <f t="shared" si="187"/>
        <v>0.54536358088525261</v>
      </c>
      <c r="U75" s="186">
        <f t="shared" si="187"/>
        <v>0.48727283791694775</v>
      </c>
      <c r="V75" s="186">
        <f t="shared" si="187"/>
        <v>0.41422220663135084</v>
      </c>
      <c r="X75" s="186">
        <f>O75</f>
        <v>0.51352953330264561</v>
      </c>
      <c r="Y75" s="186">
        <f t="shared" ref="Y75:AB75" si="188">P75</f>
        <v>0.51510723782285484</v>
      </c>
      <c r="Z75" s="186">
        <f t="shared" si="188"/>
        <v>0.51893420171073767</v>
      </c>
      <c r="AA75" s="186">
        <f t="shared" si="188"/>
        <v>0.5399653125395153</v>
      </c>
      <c r="AB75" s="186">
        <f t="shared" si="188"/>
        <v>0.58574259227605563</v>
      </c>
      <c r="AC75" s="186">
        <f>AC25*AC13</f>
        <v>1.3634089522131316</v>
      </c>
      <c r="AD75" s="186">
        <f>AD25*AD13</f>
        <v>0.97454567583389551</v>
      </c>
      <c r="AE75" s="186">
        <f>AE25*AE13</f>
        <v>0.82844441326270168</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9.7914897670008187</v>
      </c>
      <c r="K81" s="186">
        <f t="shared" ref="K81:K84" si="216">IF($D$4,AC81,T81)</f>
        <v>11.452140388211879</v>
      </c>
      <c r="L81" s="186">
        <f t="shared" ref="L81:L84" si="217">IF($D$4,AD81,U81)</f>
        <v>13.05763913441525</v>
      </c>
      <c r="M81" s="186">
        <f t="shared" ref="M81:M84" si="218">IF($D$4,AE81,V81)</f>
        <v>14.405998359621464</v>
      </c>
      <c r="N81" s="40"/>
      <c r="O81" s="186">
        <f>O$26*O$14</f>
        <v>8.826358475322154</v>
      </c>
      <c r="P81" s="186">
        <f t="shared" ref="P81:V81" si="219">P$26*P$14</f>
        <v>9.2340547486185294</v>
      </c>
      <c r="Q81" s="186">
        <f t="shared" si="219"/>
        <v>9.7394791998722337</v>
      </c>
      <c r="R81" s="186">
        <f t="shared" si="219"/>
        <v>10.234967504004217</v>
      </c>
      <c r="S81" s="186">
        <f t="shared" si="219"/>
        <v>9.7914897670008187</v>
      </c>
      <c r="T81" s="291">
        <f t="shared" si="219"/>
        <v>11.452140388211879</v>
      </c>
      <c r="U81" s="291">
        <f t="shared" si="219"/>
        <v>13.05763913441525</v>
      </c>
      <c r="V81" s="291">
        <f t="shared" si="219"/>
        <v>14.405998359621464</v>
      </c>
      <c r="X81" s="62">
        <f t="shared" si="201"/>
        <v>8.826358475322154</v>
      </c>
      <c r="Y81" s="62">
        <f t="shared" si="202"/>
        <v>9.2340547486185294</v>
      </c>
      <c r="Z81" s="62">
        <f t="shared" si="203"/>
        <v>9.7394791998722337</v>
      </c>
      <c r="AA81" s="62">
        <f t="shared" si="204"/>
        <v>10.234967504004217</v>
      </c>
      <c r="AB81" s="62">
        <f t="shared" si="205"/>
        <v>9.7914897670008187</v>
      </c>
      <c r="AC81" s="186">
        <f>AC$26*AC$14</f>
        <v>10.879533368801283</v>
      </c>
      <c r="AD81" s="186">
        <f>AD$26*AD$14</f>
        <v>11.784519318809762</v>
      </c>
      <c r="AE81" s="186">
        <f>AE$26*AE$14</f>
        <v>12.351342843580449</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9.2337100772937273</v>
      </c>
      <c r="J86" s="186">
        <f t="shared" ref="J86:J89" si="233">IF($D$4,AB86,S86)</f>
        <v>9.4755624191715704</v>
      </c>
      <c r="K86" s="186">
        <f t="shared" ref="K86:K89" si="234">IF($D$4,AC86,T86)</f>
        <v>13.184421872167183</v>
      </c>
      <c r="L86" s="186">
        <f t="shared" ref="L86:L89" si="235">IF($D$4,AD86,U86)</f>
        <v>17.224758364422527</v>
      </c>
      <c r="M86" s="186">
        <f t="shared" ref="M86:M89" si="236">IF($D$4,AE86,V86)</f>
        <v>21.219500844247147</v>
      </c>
      <c r="N86" s="40"/>
      <c r="O86" s="186">
        <f>O$27*O$15</f>
        <v>9.5402930821095318</v>
      </c>
      <c r="P86" s="186">
        <f t="shared" ref="P86:V86" si="237">P$27*P$15</f>
        <v>10.249512727937956</v>
      </c>
      <c r="Q86" s="186">
        <f t="shared" si="237"/>
        <v>10.785581249292237</v>
      </c>
      <c r="R86" s="186">
        <f t="shared" si="237"/>
        <v>9.2337100772937273</v>
      </c>
      <c r="S86" s="186">
        <f t="shared" si="237"/>
        <v>9.4755624191715704</v>
      </c>
      <c r="T86" s="291">
        <f t="shared" si="237"/>
        <v>13.184421872167183</v>
      </c>
      <c r="U86" s="291">
        <f t="shared" si="237"/>
        <v>17.224758364422527</v>
      </c>
      <c r="V86" s="291">
        <f t="shared" si="237"/>
        <v>21.219500844247147</v>
      </c>
      <c r="X86" s="62">
        <f t="shared" si="201"/>
        <v>9.5402930821095318</v>
      </c>
      <c r="Y86" s="62">
        <f t="shared" si="202"/>
        <v>10.249512727937956</v>
      </c>
      <c r="Z86" s="62">
        <f t="shared" si="203"/>
        <v>10.785581249292237</v>
      </c>
      <c r="AA86" s="62">
        <f t="shared" si="204"/>
        <v>9.2337100772937273</v>
      </c>
      <c r="AB86" s="62">
        <f t="shared" si="205"/>
        <v>9.4755624191715704</v>
      </c>
      <c r="AC86" s="186">
        <f>AC$27*AC$15</f>
        <v>12.854811325363004</v>
      </c>
      <c r="AD86" s="186">
        <f>AD$27*AD$15</f>
        <v>16.374285920179162</v>
      </c>
      <c r="AE86" s="186">
        <f>AE$27*AE$15</f>
        <v>19.66749329031088</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28.701387021526727</v>
      </c>
      <c r="K93" s="186">
        <f t="shared" ref="K93:K95" si="248">IF($D$4,AC93,T93)</f>
        <v>26.722815463377376</v>
      </c>
      <c r="L93" s="186">
        <f t="shared" ref="L93:L95" si="249">IF($D$4,AD93,U93)</f>
        <v>23.87636905793044</v>
      </c>
      <c r="M93" s="186">
        <f t="shared" ref="M93:M95" si="250">IF($D$4,AE93,V93)</f>
        <v>20.296888124936192</v>
      </c>
      <c r="N93" s="40"/>
      <c r="O93" s="186">
        <f>(1-O$25)*O$13</f>
        <v>25.162947131829636</v>
      </c>
      <c r="P93" s="186">
        <f>(1-P$25)*P$13</f>
        <v>25.240254653319884</v>
      </c>
      <c r="Q93" s="186">
        <f t="shared" ref="Q93:V93" si="251">(1-Q$25)*Q$13</f>
        <v>25.427775883826147</v>
      </c>
      <c r="R93" s="186">
        <f t="shared" si="251"/>
        <v>26.458300314436251</v>
      </c>
      <c r="S93" s="186">
        <f t="shared" si="251"/>
        <v>28.701387021526727</v>
      </c>
      <c r="T93" s="186">
        <f t="shared" si="251"/>
        <v>26.722815463377376</v>
      </c>
      <c r="U93" s="186">
        <f t="shared" si="251"/>
        <v>23.87636905793044</v>
      </c>
      <c r="V93" s="186">
        <f t="shared" si="251"/>
        <v>20.296888124936192</v>
      </c>
      <c r="X93" s="186">
        <f>O93</f>
        <v>25.162947131829636</v>
      </c>
      <c r="Y93" s="186">
        <f t="shared" ref="Y93:AB93" si="252">P93</f>
        <v>25.240254653319884</v>
      </c>
      <c r="Z93" s="186">
        <f t="shared" si="252"/>
        <v>25.427775883826147</v>
      </c>
      <c r="AA93" s="186">
        <f t="shared" si="252"/>
        <v>26.458300314436251</v>
      </c>
      <c r="AB93" s="186">
        <f t="shared" si="252"/>
        <v>28.701387021526727</v>
      </c>
      <c r="AC93" s="186">
        <f>(1-AC$25)*AC$13</f>
        <v>25.9047700920495</v>
      </c>
      <c r="AD93" s="186">
        <f>(1-AD$25)*AD$13</f>
        <v>23.389096220013492</v>
      </c>
      <c r="AE93" s="186">
        <f>(1-AE$25)*AE$13</f>
        <v>19.882665918304841</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8.683019227340349</v>
      </c>
      <c r="K97" s="186">
        <f t="shared" ref="K97:K99" si="266">IF($D$4,AC97,T97)</f>
        <v>10.155671665018081</v>
      </c>
      <c r="L97" s="186">
        <f t="shared" ref="L97:L99" si="267">IF($D$4,AD97,U97)</f>
        <v>11.57941583617956</v>
      </c>
      <c r="M97" s="186">
        <f t="shared" ref="M97:M99" si="268">IF($D$4,AE97,V97)</f>
        <v>12.775130620796389</v>
      </c>
      <c r="N97" s="40"/>
      <c r="O97" s="186">
        <f>(1-O$26)*O$14</f>
        <v>7.8271480818894563</v>
      </c>
      <c r="P97" s="186">
        <f t="shared" ref="P97:V97" si="269">(1-P$26)*P$14</f>
        <v>8.1886900600956771</v>
      </c>
      <c r="Q97" s="186">
        <f t="shared" si="269"/>
        <v>8.636896648943301</v>
      </c>
      <c r="R97" s="186">
        <f t="shared" si="269"/>
        <v>9.0762919375131723</v>
      </c>
      <c r="S97" s="186">
        <f t="shared" si="269"/>
        <v>8.683019227340349</v>
      </c>
      <c r="T97" s="186">
        <f t="shared" si="269"/>
        <v>10.155671665018081</v>
      </c>
      <c r="U97" s="186">
        <f t="shared" si="269"/>
        <v>11.57941583617956</v>
      </c>
      <c r="V97" s="186">
        <f t="shared" si="269"/>
        <v>12.775130620796389</v>
      </c>
      <c r="X97" s="186">
        <f t="shared" si="253"/>
        <v>7.8271480818894563</v>
      </c>
      <c r="Y97" s="186">
        <f t="shared" si="254"/>
        <v>8.1886900600956771</v>
      </c>
      <c r="Z97" s="186">
        <f t="shared" si="255"/>
        <v>8.636896648943301</v>
      </c>
      <c r="AA97" s="186">
        <f t="shared" si="256"/>
        <v>9.0762919375131723</v>
      </c>
      <c r="AB97" s="186">
        <f t="shared" si="257"/>
        <v>8.683019227340349</v>
      </c>
      <c r="AC97" s="186">
        <f>(1-AC$26)*AC$14</f>
        <v>10.728278684428677</v>
      </c>
      <c r="AD97" s="186">
        <f>(1-AD$26)*AD$14</f>
        <v>12.85253565178505</v>
      </c>
      <c r="AE97" s="186">
        <f>(1-AE$26)*AE$14</f>
        <v>14.829786136837404</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2.787657722138642</v>
      </c>
      <c r="J101" s="186">
        <f t="shared" ref="J101:J103" si="278">IF($D$4,AB101,S101)</f>
        <v>2.8606729611714323</v>
      </c>
      <c r="K101" s="186">
        <f t="shared" ref="K101:K103" si="279">IF($D$4,AC101,T101)</f>
        <v>3.9803778910342884</v>
      </c>
      <c r="L101" s="186">
        <f t="shared" ref="L101:L103" si="280">IF($D$4,AD101,U101)</f>
        <v>5.2001557623766832</v>
      </c>
      <c r="M101" s="186">
        <f t="shared" ref="M101:M103" si="281">IF($D$4,AE101,V101)</f>
        <v>6.4061687981576556</v>
      </c>
      <c r="N101" s="40"/>
      <c r="O101" s="186">
        <f>(1-O$27)*O$15</f>
        <v>2.880215152867692</v>
      </c>
      <c r="P101" s="186">
        <f t="shared" ref="P101:V101" si="282">(1-P$27)*P$15</f>
        <v>3.0943286138531914</v>
      </c>
      <c r="Q101" s="186">
        <f t="shared" si="282"/>
        <v>3.2561677381747867</v>
      </c>
      <c r="R101" s="186">
        <f t="shared" si="282"/>
        <v>2.787657722138642</v>
      </c>
      <c r="S101" s="186">
        <f t="shared" si="282"/>
        <v>2.8606729611714323</v>
      </c>
      <c r="T101" s="186">
        <f t="shared" si="282"/>
        <v>3.9803778910342884</v>
      </c>
      <c r="U101" s="186">
        <f t="shared" si="282"/>
        <v>5.2001557623766832</v>
      </c>
      <c r="V101" s="186">
        <f t="shared" si="282"/>
        <v>6.4061687981576556</v>
      </c>
      <c r="X101" s="186">
        <f t="shared" si="253"/>
        <v>2.880215152867692</v>
      </c>
      <c r="Y101" s="186">
        <f t="shared" si="254"/>
        <v>3.0943286138531914</v>
      </c>
      <c r="Z101" s="186">
        <f t="shared" si="255"/>
        <v>3.2561677381747867</v>
      </c>
      <c r="AA101" s="186">
        <f t="shared" si="256"/>
        <v>2.787657722138642</v>
      </c>
      <c r="AB101" s="186">
        <f t="shared" si="257"/>
        <v>2.8606729611714323</v>
      </c>
      <c r="AC101" s="186">
        <f>(1-AC$27)*AC$15</f>
        <v>4.3099884378384692</v>
      </c>
      <c r="AD101" s="186">
        <f>(1-AD$27)*AD$15</f>
        <v>6.050628206620047</v>
      </c>
      <c r="AE101" s="186">
        <f>(1-AE$27)*AE$15</f>
        <v>7.958176352093921</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1.0814593340649219</v>
      </c>
      <c r="K107" s="186">
        <f t="shared" ref="K107:K108" si="293">IF($D$4,AC107,T107)</f>
        <v>1.0069073732808969</v>
      </c>
      <c r="L107" s="186">
        <f t="shared" ref="L107:L108" si="294">IF($D$4,AD107,U107)</f>
        <v>0.89965415824368189</v>
      </c>
      <c r="M107" s="186">
        <f t="shared" ref="M107:M108" si="295">IF($D$4,AE107,V107)</f>
        <v>0.76478043025309184</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1.0814593340649219</v>
      </c>
      <c r="T107" s="303">
        <f t="shared" si="296"/>
        <v>1.0069073732808969</v>
      </c>
      <c r="U107" s="303">
        <f t="shared" si="296"/>
        <v>0.89965415824368189</v>
      </c>
      <c r="V107" s="303">
        <f t="shared" si="296"/>
        <v>0.76478043025309184</v>
      </c>
      <c r="X107" s="186">
        <f>O107</f>
        <v>0.94813201981803652</v>
      </c>
      <c r="Y107" s="186">
        <f t="shared" ref="Y107:AB107" si="297">P107</f>
        <v>0.95104494317767596</v>
      </c>
      <c r="Z107" s="186">
        <f t="shared" si="297"/>
        <v>0.95811068480591965</v>
      </c>
      <c r="AA107" s="186">
        <f t="shared" si="297"/>
        <v>0.99694052475857964</v>
      </c>
      <c r="AB107" s="186">
        <f t="shared" si="297"/>
        <v>1.0814593340649219</v>
      </c>
      <c r="AC107" s="303">
        <f t="shared" ref="AC107:AE109" si="298">AC25*AC13*AC30*AC41</f>
        <v>2.2718347609650231</v>
      </c>
      <c r="AD107" s="303">
        <f t="shared" si="298"/>
        <v>1.4655478694559356</v>
      </c>
      <c r="AE107" s="303">
        <f t="shared" si="298"/>
        <v>1.1243677847754923</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37.847094177958098</v>
      </c>
      <c r="K108" s="186">
        <f t="shared" si="293"/>
        <v>44.266015297548982</v>
      </c>
      <c r="L108" s="186">
        <f t="shared" si="294"/>
        <v>50.471757599903945</v>
      </c>
      <c r="M108" s="186">
        <f t="shared" si="295"/>
        <v>55.683577230669819</v>
      </c>
      <c r="N108" s="40"/>
      <c r="O108" s="186">
        <f t="shared" si="296"/>
        <v>34.116567387912205</v>
      </c>
      <c r="P108" s="186">
        <f t="shared" si="296"/>
        <v>35.69243782424283</v>
      </c>
      <c r="Q108" s="186">
        <f t="shared" si="296"/>
        <v>37.646057473717377</v>
      </c>
      <c r="R108" s="186">
        <f t="shared" si="296"/>
        <v>39.561270884220072</v>
      </c>
      <c r="S108" s="186">
        <f t="shared" si="296"/>
        <v>37.847094177958098</v>
      </c>
      <c r="T108" s="303">
        <f t="shared" si="296"/>
        <v>44.266015297548982</v>
      </c>
      <c r="U108" s="303">
        <f t="shared" si="296"/>
        <v>50.471757599903945</v>
      </c>
      <c r="V108" s="303">
        <f t="shared" si="296"/>
        <v>55.683577230669819</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37.847094177958098</v>
      </c>
      <c r="AC108" s="303">
        <f t="shared" si="298"/>
        <v>37.952574865736047</v>
      </c>
      <c r="AD108" s="303">
        <f t="shared" si="298"/>
        <v>39.054083912926401</v>
      </c>
      <c r="AE108" s="303">
        <f t="shared" si="298"/>
        <v>36.941622822088767</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50.719708508491159</v>
      </c>
      <c r="J109" s="186">
        <f t="shared" ref="J109:J111" si="308">IF($D$4,AB109,S109)</f>
        <v>53.213549665915608</v>
      </c>
      <c r="K109" s="186">
        <f t="shared" ref="K109:K111" si="309">IF($D$4,AC109,T109)</f>
        <v>75.626889273675047</v>
      </c>
      <c r="L109" s="186">
        <f t="shared" ref="L109:L111" si="310">IF($D$4,AD109,U109)</f>
        <v>105.99816194257959</v>
      </c>
      <c r="M109" s="186">
        <f t="shared" ref="M109:M111" si="311">IF($D$4,AE109,V109)</f>
        <v>137.68296116190467</v>
      </c>
      <c r="N109" s="40"/>
      <c r="O109" s="186">
        <f t="shared" si="296"/>
        <v>52.501189854698488</v>
      </c>
      <c r="P109" s="186">
        <f t="shared" si="296"/>
        <v>56.404096710269307</v>
      </c>
      <c r="Q109" s="186">
        <f t="shared" si="296"/>
        <v>59.354135558397175</v>
      </c>
      <c r="R109" s="186">
        <f t="shared" si="296"/>
        <v>50.719708508491159</v>
      </c>
      <c r="S109" s="186">
        <f t="shared" si="296"/>
        <v>53.213549665915608</v>
      </c>
      <c r="T109" s="303">
        <f t="shared" si="296"/>
        <v>75.626889273675047</v>
      </c>
      <c r="U109" s="303">
        <f t="shared" si="296"/>
        <v>105.99816194257959</v>
      </c>
      <c r="V109" s="303">
        <f t="shared" si="296"/>
        <v>137.68296116190467</v>
      </c>
      <c r="X109" s="186">
        <f t="shared" si="299"/>
        <v>52.501189854698488</v>
      </c>
      <c r="Y109" s="186">
        <f t="shared" si="300"/>
        <v>56.404096710269307</v>
      </c>
      <c r="Z109" s="186">
        <f t="shared" si="301"/>
        <v>59.354135558397175</v>
      </c>
      <c r="AA109" s="186">
        <f t="shared" si="302"/>
        <v>50.719708508491159</v>
      </c>
      <c r="AB109" s="186">
        <f t="shared" si="303"/>
        <v>53.213549665915608</v>
      </c>
      <c r="AC109" s="303">
        <f t="shared" si="298"/>
        <v>67.12363277330779</v>
      </c>
      <c r="AD109" s="303">
        <f t="shared" si="298"/>
        <v>81.27956057123049</v>
      </c>
      <c r="AE109" s="303">
        <f t="shared" si="298"/>
        <v>92.806248909471179</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7.0137618618333031</v>
      </c>
      <c r="K110" s="186">
        <f t="shared" si="309"/>
        <v>7.8647387632198074</v>
      </c>
      <c r="L110" s="186">
        <f t="shared" si="310"/>
        <v>8.946499088287089</v>
      </c>
      <c r="M110" s="186">
        <f t="shared" si="311"/>
        <v>10.29005627089416</v>
      </c>
      <c r="N110" s="42"/>
      <c r="O110" s="186">
        <f>O50</f>
        <v>7.0618553137404447</v>
      </c>
      <c r="P110" s="186">
        <f t="shared" ref="P110:V110" si="313">P50</f>
        <v>7.1431116327627917</v>
      </c>
      <c r="Q110" s="186">
        <f t="shared" si="313"/>
        <v>7.1987258831010505</v>
      </c>
      <c r="R110" s="186">
        <f t="shared" si="313"/>
        <v>6.9413335627146884</v>
      </c>
      <c r="S110" s="186">
        <f t="shared" si="313"/>
        <v>7.0137618618333031</v>
      </c>
      <c r="T110" s="303">
        <f t="shared" si="313"/>
        <v>7.8647387632198074</v>
      </c>
      <c r="U110" s="303">
        <f t="shared" si="313"/>
        <v>8.946499088287089</v>
      </c>
      <c r="V110" s="303">
        <f t="shared" si="313"/>
        <v>10.29005627089416</v>
      </c>
      <c r="X110" s="186">
        <f t="shared" si="299"/>
        <v>7.0618553137404447</v>
      </c>
      <c r="Y110" s="186">
        <f t="shared" si="300"/>
        <v>7.1431116327627917</v>
      </c>
      <c r="Z110" s="186">
        <f t="shared" si="301"/>
        <v>7.1987258831010505</v>
      </c>
      <c r="AA110" s="186">
        <f t="shared" si="302"/>
        <v>6.9413335627146884</v>
      </c>
      <c r="AB110" s="186">
        <f t="shared" si="303"/>
        <v>7.0137618618333031</v>
      </c>
      <c r="AC110" s="303">
        <f>AC50</f>
        <v>7.4798501365972285</v>
      </c>
      <c r="AD110" s="303">
        <f>AD50</f>
        <v>7.887761272431983</v>
      </c>
      <c r="AE110" s="303">
        <f>AE50</f>
        <v>8.1685719852681036</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98.219253480184491</v>
      </c>
      <c r="J111" s="186">
        <f t="shared" si="308"/>
        <v>99.155865039771925</v>
      </c>
      <c r="K111" s="186">
        <f t="shared" si="309"/>
        <v>128.76455070772474</v>
      </c>
      <c r="L111" s="186">
        <f t="shared" si="310"/>
        <v>166.3160727890143</v>
      </c>
      <c r="M111" s="186">
        <f t="shared" si="311"/>
        <v>204.42137509372174</v>
      </c>
      <c r="N111" s="40"/>
      <c r="O111" s="186">
        <f>SUM(O107:O110)</f>
        <v>94.627744576169164</v>
      </c>
      <c r="P111" s="186">
        <f t="shared" ref="P111:V111" si="315">SUM(P107:P110)</f>
        <v>100.19069111045262</v>
      </c>
      <c r="Q111" s="186">
        <f t="shared" si="315"/>
        <v>105.15702960002152</v>
      </c>
      <c r="R111" s="186">
        <f t="shared" si="315"/>
        <v>98.219253480184491</v>
      </c>
      <c r="S111" s="186">
        <f t="shared" si="315"/>
        <v>99.155865039771925</v>
      </c>
      <c r="T111" s="303">
        <f t="shared" si="315"/>
        <v>128.76455070772474</v>
      </c>
      <c r="U111" s="303">
        <f t="shared" si="315"/>
        <v>166.3160727890143</v>
      </c>
      <c r="V111" s="303">
        <f t="shared" si="315"/>
        <v>204.42137509372174</v>
      </c>
      <c r="X111" s="186">
        <f t="shared" si="299"/>
        <v>94.627744576169164</v>
      </c>
      <c r="Y111" s="186">
        <f t="shared" si="300"/>
        <v>100.19069111045262</v>
      </c>
      <c r="Z111" s="186">
        <f t="shared" si="301"/>
        <v>105.15702960002152</v>
      </c>
      <c r="AA111" s="186">
        <f t="shared" si="302"/>
        <v>98.219253480184491</v>
      </c>
      <c r="AB111" s="186">
        <f t="shared" si="303"/>
        <v>99.155865039771925</v>
      </c>
      <c r="AC111" s="303">
        <f>SUM(AC107:AC110)</f>
        <v>114.8278925366061</v>
      </c>
      <c r="AD111" s="303">
        <f>SUM(AD107:AD110)</f>
        <v>129.68695362604481</v>
      </c>
      <c r="AE111" s="303">
        <f>SUM(AE107:AE110)</f>
        <v>139.04081150160354</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98.219253480184477</v>
      </c>
      <c r="J112" s="233">
        <f t="shared" si="316"/>
        <v>99.155865039771925</v>
      </c>
      <c r="K112" s="233">
        <f t="shared" si="316"/>
        <v>128.76455070772474</v>
      </c>
      <c r="L112" s="233">
        <f t="shared" si="316"/>
        <v>166.31607278901427</v>
      </c>
      <c r="M112" s="233">
        <f>SUM(M149:M151)</f>
        <v>204.42137509372174</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4.2007787521205122</v>
      </c>
      <c r="K115" s="186">
        <f>K$64*(1-K$73)*K68*(K75*K78+K93*K94)/1000</f>
        <v>6.5295358982677119</v>
      </c>
      <c r="L115" s="186">
        <f>L$64*(1-L$73)*L68*(L75*L78+L93*L94)/1000</f>
        <v>11.668052649445011</v>
      </c>
      <c r="M115" s="186">
        <f>M$64*(1-M$73)*M68*(M75*M78+M93*M94)/1000</f>
        <v>14.878214440000258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4.2007787521205122</v>
      </c>
      <c r="T115" s="303">
        <f>T$64*(1-T$73)*T68*(T75*T78+T93*T94)/1000</f>
        <v>6.5295358982677119</v>
      </c>
      <c r="U115" s="303">
        <f>U$64*(1-U$73)*U68*(U75*U78+U93*U94)/1000</f>
        <v>11.668052649445011</v>
      </c>
      <c r="V115" s="303">
        <f>V$64*(1-V$73)*V68*(V75*V78+V93*V94)/1000</f>
        <v>14.878214440000258</v>
      </c>
      <c r="W115" s="240"/>
      <c r="X115" s="186">
        <f>O115</f>
        <v>1.2296785630890161E-2</v>
      </c>
      <c r="Y115" s="186">
        <f t="shared" ref="Y115:AB117" si="321">P115</f>
        <v>0.61672823758459472</v>
      </c>
      <c r="Z115" s="186">
        <f t="shared" si="321"/>
        <v>1.2301941755901284</v>
      </c>
      <c r="AA115" s="186">
        <f t="shared" si="321"/>
        <v>1.2800508818208238</v>
      </c>
      <c r="AB115" s="186">
        <f t="shared" si="321"/>
        <v>4.2007787521205122</v>
      </c>
      <c r="AC115" s="303">
        <f>AC$64*(1-AC$73)*AC68*(AC75*AC78+AC93*AC94)/1000</f>
        <v>8.0784025532056347</v>
      </c>
      <c r="AD115" s="303">
        <f>AD$64*(1-AD$73)*AD68*(AD75*AD78+AD93*AD94)/1000</f>
        <v>20.416378635912618</v>
      </c>
      <c r="AE115" s="303">
        <f>AE$64*(1-AE$73)*AE68*(AE75*AE78+AE93*AE94)/1000</f>
        <v>34.535911100106027</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1.8701296614893764E-2</v>
      </c>
      <c r="K116" s="186">
        <f>K$64*(1-K$73)*K69*(K75*K79+K93*K95)/1000</f>
        <v>1.7412095728713901E-2</v>
      </c>
      <c r="L116" s="186">
        <f>L$64*(1-L$73)*L69*(L75*L79+L93*L95)/1000</f>
        <v>1.5557403532593349E-2</v>
      </c>
      <c r="M116" s="186">
        <f>M$64*(1-M$73)*M69*(M75*M79+M93*M95)/1000</f>
        <v>1.3225079502222454E-2</v>
      </c>
      <c r="N116" s="241"/>
      <c r="O116" s="186">
        <f>O$64*(1-O$73)*O69*(O75*O79+O93*O95)/1000</f>
        <v>0</v>
      </c>
      <c r="P116" s="186">
        <f t="shared" ref="P116:S116" si="324">P$64*(1-P$73)*P69*(P75*P79+P93*P95)/1000</f>
        <v>0</v>
      </c>
      <c r="Q116" s="186">
        <f t="shared" si="324"/>
        <v>1.6568271725119574E-2</v>
      </c>
      <c r="R116" s="186">
        <f t="shared" si="324"/>
        <v>1.7239742516105373E-2</v>
      </c>
      <c r="S116" s="186">
        <f t="shared" si="324"/>
        <v>1.8701296614893764E-2</v>
      </c>
      <c r="T116" s="303">
        <f>T$64*(1-T$73)*T69*(T75*T79+T93*T95)/1000</f>
        <v>1.7412095728713901E-2</v>
      </c>
      <c r="U116" s="303">
        <f>U$64*(1-U$73)*U69*(U75*U79+U93*U95)/1000</f>
        <v>1.5557403532593349E-2</v>
      </c>
      <c r="V116" s="303">
        <f>V$64*(1-V$73)*V69*(V75*V79+V93*V95)/1000</f>
        <v>1.3225079502222454E-2</v>
      </c>
      <c r="W116" s="240"/>
      <c r="X116" s="186">
        <f t="shared" ref="X116:X117" si="325">O116</f>
        <v>0</v>
      </c>
      <c r="Y116" s="186">
        <f t="shared" si="321"/>
        <v>0</v>
      </c>
      <c r="Z116" s="186">
        <f t="shared" si="321"/>
        <v>1.6568271725119574E-2</v>
      </c>
      <c r="AA116" s="186">
        <f t="shared" si="321"/>
        <v>1.7239742516105373E-2</v>
      </c>
      <c r="AB116" s="186">
        <f t="shared" si="321"/>
        <v>1.8701296614893764E-2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79.764075490246867</v>
      </c>
      <c r="K117" s="186">
        <f>K$64*(1-K$73)*K70*(K75*K80+K93*K96)/1000</f>
        <v>72.72283356790561</v>
      </c>
      <c r="L117" s="186">
        <f>L$64*(1-L$73)*L70*(L75*L80+L93*L96)/1000</f>
        <v>61.53948133101207</v>
      </c>
      <c r="M117" s="186">
        <f>M$64*(1-M$73)*M70*(M75*M80+M93*M96)/1000</f>
        <v>49.3918281697607</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79.764075490246867</v>
      </c>
      <c r="T117" s="303">
        <f>T$64*(1-T$73)*T70*(T75*T80+T93*T96)/1000</f>
        <v>72.72283356790561</v>
      </c>
      <c r="U117" s="303">
        <f>U$64*(1-U$73)*U70*(U75*U80+U93*U96)/1000</f>
        <v>61.53948133101207</v>
      </c>
      <c r="V117" s="303">
        <f>V$64*(1-V$73)*V70*(V75*V80+V93*V96)/1000</f>
        <v>49.3918281697607</v>
      </c>
      <c r="W117" s="240"/>
      <c r="X117" s="186">
        <f t="shared" si="325"/>
        <v>79.689643879259748</v>
      </c>
      <c r="Y117" s="186">
        <f t="shared" si="321"/>
        <v>71.965588674551967</v>
      </c>
      <c r="Z117" s="186">
        <f t="shared" si="321"/>
        <v>72.134210263454193</v>
      </c>
      <c r="AA117" s="186">
        <f t="shared" si="321"/>
        <v>75.057630160612362</v>
      </c>
      <c r="AB117" s="186">
        <f t="shared" si="321"/>
        <v>79.764075490246867</v>
      </c>
      <c r="AC117" s="303">
        <f>AC$64*(1-AC$73)*AC70*(AC75*AC80+AC93*AC96)/1000</f>
        <v>70.739808393973746</v>
      </c>
      <c r="AD117" s="303">
        <f>AD$64*(1-AD$73)*AD70*(AD75*AD80+AD93*AD96)/1000</f>
        <v>54.607436578304466</v>
      </c>
      <c r="AE117" s="303">
        <f>AE$64*(1-AE$73)*AE70*(AE75*AE80+AE93*AE96)/1000</f>
        <v>35.010705354165658</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2.654301986625724</v>
      </c>
      <c r="K119" s="186">
        <f>K$64*(1-K$73)*K68*(K81*K83+K97*K98)/1000</f>
        <v>5.1741256449712454</v>
      </c>
      <c r="L119" s="186">
        <f>L$64*(1-L$73)*L68*(L81*L83+L97*L98)/1000</f>
        <v>11.798993588604986</v>
      </c>
      <c r="M119" s="186">
        <f>M$64*(1-M$73)*M68*(M81*M83+M97*M98)/1000</f>
        <v>19.526073649251543</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2.654301986625724</v>
      </c>
      <c r="T119" s="303">
        <f>T$64*(1-T$73)*T68*(T81*T83+T97*T98)/1000</f>
        <v>5.1741256449712454</v>
      </c>
      <c r="U119" s="303">
        <f>U$64*(1-U$73)*U68*(U81*U83+U97*U98)/1000</f>
        <v>11.798993588604986</v>
      </c>
      <c r="V119" s="303">
        <f>V$64*(1-V$73)*V68*(V81*V83+V97*V98)/1000</f>
        <v>19.526073649251543</v>
      </c>
      <c r="W119" s="240"/>
      <c r="X119" s="186">
        <f>O119</f>
        <v>0.42270534033127205</v>
      </c>
      <c r="Y119" s="186">
        <f t="shared" ref="Y119:AB119" si="332">P119</f>
        <v>0.63831372590005553</v>
      </c>
      <c r="Z119" s="186">
        <f t="shared" si="332"/>
        <v>0.88006760986958676</v>
      </c>
      <c r="AA119" s="186">
        <f t="shared" si="332"/>
        <v>0.92484035372856965</v>
      </c>
      <c r="AB119" s="186">
        <f t="shared" si="332"/>
        <v>2.654301986625724</v>
      </c>
      <c r="AC119" s="303">
        <f>AC$64*(1-AC$73)*AC68*(AC81*AC83+AC97*AC98)/1000</f>
        <v>6.4014763793597744</v>
      </c>
      <c r="AD119" s="303">
        <f>AD$64*(1-AD$73)*AD68*(AD81*AD83+AD97*AD98)/1000</f>
        <v>18.360283585508345</v>
      </c>
      <c r="AE119" s="303">
        <f>AE$64*(1-AE$73)*AE68*(AE81*AE83+AE97*AE98)/1000</f>
        <v>38.173837638487875</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0.23593795436673104</v>
      </c>
      <c r="K120" s="186">
        <f>K$64*(1-K$73)*K69*(K81*K84+K97*K99)/1000</f>
        <v>0.27595336773179974</v>
      </c>
      <c r="L120" s="186">
        <f>L$64*(1-L$73)*L69*(L81*L84+L97*L99)/1000</f>
        <v>0.3146398290294663</v>
      </c>
      <c r="M120" s="186">
        <f>M$64*(1-M$73)*M69*(M81*M84+M97*M99)/1000</f>
        <v>0.34713019820891633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0.23593795436673104</v>
      </c>
      <c r="T120" s="303">
        <f>T$64*(1-T$73)*T69*(T81*T84+T97*T99)/1000</f>
        <v>0.27595336773179974</v>
      </c>
      <c r="U120" s="303">
        <f>U$64*(1-U$73)*U69*(U81*U84+U97*U99)/1000</f>
        <v>0.3146398290294663</v>
      </c>
      <c r="V120" s="303">
        <f>V$64*(1-V$73)*V69*(V81*V84+V97*V99)/1000</f>
        <v>0.34713019820891633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0.23593795436673104</v>
      </c>
      <c r="AC120" s="303">
        <f>AC$64*(1-AC$73)*AC69*(AC81*AC84+AC97*AC99)/1000</f>
        <v>1.2193288341637665</v>
      </c>
      <c r="AD120" s="303">
        <f>AD$64*(1-AD$73)*AD69*(AD81*AD84+AD97*AD99)/1000</f>
        <v>2.7805380239813302</v>
      </c>
      <c r="AE120" s="303">
        <f>AE$64*(1-AE$73)*AE69*(AE81*AE84+AE97*AE99)/1000</f>
        <v>4.6014933250949381</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36.934525515865701</v>
      </c>
      <c r="K121" s="186">
        <f>K$64*(1-K$73)*K70*(K81*K85+K97*K100)/1000</f>
        <v>41.979344855432338</v>
      </c>
      <c r="L121" s="186">
        <f>L$64*(1-L$73)*L70*(L81*L85+L97*L100)/1000</f>
        <v>44.388841669101751</v>
      </c>
      <c r="M121" s="186">
        <f>M$64*(1-M$73)*M70*(M81*M85+M97*M100)/1000</f>
        <v>45.137948861805931</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36.934525515865701</v>
      </c>
      <c r="T121" s="303">
        <f>T$64*(1-T$73)*T70*(T81*T85+T97*T100)/1000</f>
        <v>41.979344855432338</v>
      </c>
      <c r="U121" s="303">
        <f>U$64*(1-U$73)*U70*(U81*U85+U97*U100)/1000</f>
        <v>44.388841669101751</v>
      </c>
      <c r="V121" s="303">
        <f>V$64*(1-V$73)*V70*(V81*V85+V97*V100)/1000</f>
        <v>45.137948861805931</v>
      </c>
      <c r="W121" s="240"/>
      <c r="X121" s="186">
        <f t="shared" si="336"/>
        <v>38.081344183480468</v>
      </c>
      <c r="Y121" s="186">
        <f t="shared" si="337"/>
        <v>35.930509643817174</v>
      </c>
      <c r="Z121" s="186">
        <f t="shared" si="338"/>
        <v>37.775315095275261</v>
      </c>
      <c r="AA121" s="186">
        <f t="shared" si="339"/>
        <v>39.697104385081929</v>
      </c>
      <c r="AB121" s="186">
        <f t="shared" si="340"/>
        <v>36.934525515865701</v>
      </c>
      <c r="AC121" s="303">
        <f>AC$64*(1-AC$73)*AC70*(AC81*AC85+AC97*AC100)/1000</f>
        <v>42.528161561298617</v>
      </c>
      <c r="AD121" s="303">
        <f>AD$64*(1-AD$73)*AD70*(AD81*AD85+AD97*AD100)/1000</f>
        <v>41.928443741351089</v>
      </c>
      <c r="AE121" s="303">
        <f>AE$64*(1-AE$73)*AE70*(AE81*AE85+AE97*AE100)/1000</f>
        <v>35.741845598289601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0.35461137175496876</v>
      </c>
      <c r="J123" s="186">
        <f t="shared" si="345"/>
        <v>0.50090067225697787</v>
      </c>
      <c r="K123" s="186">
        <f>K$64*(1-K$73)*K68*(K86*K88+K101*K102)/1000</f>
        <v>2.466131149978267</v>
      </c>
      <c r="L123" s="186">
        <f>L$64*(1-L$73)*L68*(L86*L88+L101*L102)/1000</f>
        <v>3.6343291105352922</v>
      </c>
      <c r="M123" s="186">
        <f>M$64*(1-M$73)*M68*(M86*M88+M101*M102)/1000</f>
        <v>4.9853119735925064</v>
      </c>
      <c r="N123" s="241"/>
      <c r="O123" s="186">
        <f>O$64*(1-O$73)*O68*(O86*O88+O101*O102)/1000</f>
        <v>0.36638538447406388</v>
      </c>
      <c r="P123" s="186">
        <f t="shared" ref="P123:S123" si="346">P$64*(1-P$73)*P68*(P86*P88+P101*P102)/1000</f>
        <v>0.31952662083002764</v>
      </c>
      <c r="Q123" s="186">
        <f t="shared" si="346"/>
        <v>0.41420942719344656</v>
      </c>
      <c r="R123" s="186">
        <f t="shared" si="346"/>
        <v>0.35461137175496876</v>
      </c>
      <c r="S123" s="186">
        <f t="shared" si="346"/>
        <v>0.50090067225697787</v>
      </c>
      <c r="T123" s="303">
        <f>T$64*(1-T$73)*T68*(T86*T88+T101*T102)/1000</f>
        <v>2.466131149978267</v>
      </c>
      <c r="U123" s="303">
        <f>U$64*(1-U$73)*U68*(U86*U88+U101*U102)/1000</f>
        <v>3.6343291105352922</v>
      </c>
      <c r="V123" s="303">
        <f>V$64*(1-V$73)*V68*(V86*V88+V101*V102)/1000</f>
        <v>4.9853119735925064</v>
      </c>
      <c r="W123" s="240"/>
      <c r="X123" s="186">
        <f>O123</f>
        <v>0.36638538447406388</v>
      </c>
      <c r="Y123" s="186">
        <f t="shared" ref="Y123:AB123" si="347">P123</f>
        <v>0.31952662083002764</v>
      </c>
      <c r="Z123" s="186">
        <f t="shared" si="347"/>
        <v>0.41420942719344656</v>
      </c>
      <c r="AA123" s="186">
        <f t="shared" si="347"/>
        <v>0.35461137175496876</v>
      </c>
      <c r="AB123" s="186">
        <f t="shared" si="347"/>
        <v>0.50090067225697787</v>
      </c>
      <c r="AC123" s="303">
        <f>AC$64*(1-AC$73)*AC68*(AC86*AC88+AC101*AC102)/1000</f>
        <v>2.9090096565759569</v>
      </c>
      <c r="AD123" s="303">
        <f>AD$64*(1-AD$73)*AD68*(AD86*AD88+AD101*AD102)/1000</f>
        <v>8.5865578247774508</v>
      </c>
      <c r="AE123" s="303">
        <f>AE$64*(1-AE$73)*AE68*(AE86*AE88+AE101*AE102)/1000</f>
        <v>21.796171594251618</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0.38381222041637691</v>
      </c>
      <c r="J124" s="186">
        <f t="shared" si="349"/>
        <v>0.3938651551059012</v>
      </c>
      <c r="K124" s="186">
        <f>K$64*(1-K$73)*K69*(K86*K89+K101*K103)/1000</f>
        <v>0.54802914443961492</v>
      </c>
      <c r="L124" s="186">
        <f>L$64*(1-L$73)*L69*(L86*L89+L101*L103)/1000</f>
        <v>0.71597144578338168</v>
      </c>
      <c r="M124" s="186">
        <f>M$64*(1-M$73)*M69*(M86*M89+M101*M103)/1000</f>
        <v>0.88201856750787933</v>
      </c>
      <c r="N124" s="241"/>
      <c r="O124" s="186">
        <f>O$64*(1-O$73)*O69*(O86*O89+O101*O103)/1000</f>
        <v>0.39655577667223524</v>
      </c>
      <c r="P124" s="186">
        <f t="shared" ref="P124:S124" si="350">P$64*(1-P$73)*P69*(P86*P89+P101*P103)/1000</f>
        <v>0.42603549444003685</v>
      </c>
      <c r="Q124" s="186">
        <f t="shared" si="350"/>
        <v>0.44831794079735332</v>
      </c>
      <c r="R124" s="186">
        <f t="shared" si="350"/>
        <v>0.38381222041637691</v>
      </c>
      <c r="S124" s="186">
        <f t="shared" si="350"/>
        <v>0.3938651551059012</v>
      </c>
      <c r="T124" s="303">
        <f>T$64*(1-T$73)*T69*(T86*T89+T101*T103)/1000</f>
        <v>0.54802914443961492</v>
      </c>
      <c r="U124" s="303">
        <f>U$64*(1-U$73)*U69*(U86*U89+U101*U103)/1000</f>
        <v>0.71597144578338168</v>
      </c>
      <c r="V124" s="303">
        <f>V$64*(1-V$73)*V69*(V86*V89+V101*V103)/1000</f>
        <v>0.88201856750787933</v>
      </c>
      <c r="W124" s="240"/>
      <c r="X124" s="186">
        <f t="shared" ref="X124:X125" si="351">O124</f>
        <v>0.39655577667223524</v>
      </c>
      <c r="Y124" s="186">
        <f t="shared" ref="Y124:Y125" si="352">P124</f>
        <v>0.42603549444003685</v>
      </c>
      <c r="Z124" s="186">
        <f t="shared" ref="Z124:Z125" si="353">Q124</f>
        <v>0.44831794079735332</v>
      </c>
      <c r="AA124" s="186">
        <f t="shared" ref="AA124:AA125" si="354">R124</f>
        <v>0.38381222041637691</v>
      </c>
      <c r="AB124" s="186">
        <f t="shared" ref="AB124:AB125" si="355">S124</f>
        <v>0.3938651551059012</v>
      </c>
      <c r="AC124" s="303">
        <f>AC$64*(1-AC$73)*AC69*(AC86*AC89+AC101*AC103)/1000</f>
        <v>0.96860965063745907</v>
      </c>
      <c r="AD124" s="303">
        <f>AD$64*(1-AD$73)*AD69*(AD86*AD89+AD101*AD103)/1000</f>
        <v>3.796313712525837</v>
      </c>
      <c r="AE124" s="303">
        <f>AE$64*(1-AE$73)*AE69*(AE86*AE89+AE101*AE103)/1000</f>
        <v>7.7945826896045132</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15.416946312721201</v>
      </c>
      <c r="J125" s="186">
        <f t="shared" si="357"/>
        <v>15.323634308474468</v>
      </c>
      <c r="K125" s="186">
        <f>K$64*(1-K$73)*K70*(K86*K90+K101*K104)/1000</f>
        <v>19.712912222186045</v>
      </c>
      <c r="L125" s="186">
        <f>L$64*(1-L$73)*L70*(L86*L90+L101*L104)/1000</f>
        <v>22.939813479840755</v>
      </c>
      <c r="M125" s="186">
        <f>M$64*(1-M$73)*M70*(M86*M90+M101*M104)/1000</f>
        <v>25.423043242601956</v>
      </c>
      <c r="N125" s="241"/>
      <c r="O125" s="186">
        <f>O$64*(1-O$73)*O70*(O86*O90+O101*O104)/1000</f>
        <v>17.567059633334598</v>
      </c>
      <c r="P125" s="186">
        <f t="shared" ref="P125:S125" si="358">P$64*(1-P$73)*P70*(P86*P90+P101*P104)/1000</f>
        <v>17.11921044085512</v>
      </c>
      <c r="Q125" s="186">
        <f t="shared" si="358"/>
        <v>17.968640504716966</v>
      </c>
      <c r="R125" s="186">
        <f t="shared" si="358"/>
        <v>15.416946312721201</v>
      </c>
      <c r="S125" s="186">
        <f t="shared" si="358"/>
        <v>15.323634308474468</v>
      </c>
      <c r="T125" s="303">
        <f>T$64*(1-T$73)*T70*(T86*T90+T101*T104)/1000</f>
        <v>19.712912222186045</v>
      </c>
      <c r="U125" s="303">
        <f>U$64*(1-U$73)*U70*(U86*U90+U101*U104)/1000</f>
        <v>22.939813479840755</v>
      </c>
      <c r="V125" s="303">
        <f>V$64*(1-V$73)*V70*(V86*V90+V101*V104)/1000</f>
        <v>25.423043242601956</v>
      </c>
      <c r="W125" s="240"/>
      <c r="X125" s="186">
        <f t="shared" si="351"/>
        <v>17.567059633334598</v>
      </c>
      <c r="Y125" s="186">
        <f t="shared" si="352"/>
        <v>17.11921044085512</v>
      </c>
      <c r="Z125" s="186">
        <f t="shared" si="353"/>
        <v>17.968640504716966</v>
      </c>
      <c r="AA125" s="186">
        <f t="shared" si="354"/>
        <v>15.416946312721201</v>
      </c>
      <c r="AB125" s="186">
        <f t="shared" si="355"/>
        <v>15.323634308474468</v>
      </c>
      <c r="AC125" s="303">
        <f>AC$64*(1-AC$73)*AC70*(AC86*AC90+AC101*AC104)/1000</f>
        <v>22.022662284861969</v>
      </c>
      <c r="AD125" s="303">
        <f>AD$64*(1-AD$73)*AD70*(AD86*AD90+AD101*AD104)/1000</f>
        <v>26.607087662222671</v>
      </c>
      <c r="AE125" s="303">
        <f>AE$64*(1-AE$73)*AE70*(AE86*AE90+AE101*AE104)/1000</f>
        <v>26.35683510194967</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2.5595026073043621</v>
      </c>
      <c r="J127" s="186">
        <f t="shared" si="360"/>
        <v>7.3559814110032145</v>
      </c>
      <c r="K127" s="186">
        <f t="shared" ref="K127:M129" si="361">K115+K119+K123</f>
        <v>14.169792693217225</v>
      </c>
      <c r="L127" s="186">
        <f t="shared" si="361"/>
        <v>27.101375348585286</v>
      </c>
      <c r="M127" s="186">
        <f t="shared" si="361"/>
        <v>39.389600062844309</v>
      </c>
      <c r="N127" s="241"/>
      <c r="O127" s="186">
        <f t="shared" ref="O127:S129" si="362">O115+O119+O123</f>
        <v>0.80138751043622602</v>
      </c>
      <c r="P127" s="186">
        <f t="shared" si="362"/>
        <v>1.5745685843146777</v>
      </c>
      <c r="Q127" s="186">
        <f t="shared" si="362"/>
        <v>2.5244712126531619</v>
      </c>
      <c r="R127" s="186">
        <f t="shared" si="362"/>
        <v>2.5595026073043621</v>
      </c>
      <c r="S127" s="186">
        <f t="shared" si="362"/>
        <v>7.3559814110032145</v>
      </c>
      <c r="T127" s="303">
        <f t="shared" ref="T127:V129" si="363">T115+T119+T123</f>
        <v>14.169792693217225</v>
      </c>
      <c r="U127" s="303">
        <f t="shared" si="363"/>
        <v>27.101375348585286</v>
      </c>
      <c r="V127" s="303">
        <f t="shared" si="363"/>
        <v>39.389600062844309</v>
      </c>
      <c r="W127" s="240"/>
      <c r="X127" s="186">
        <f>O127</f>
        <v>0.80138751043622602</v>
      </c>
      <c r="Y127" s="186">
        <f t="shared" ref="Y127:AB127" si="364">P127</f>
        <v>1.5745685843146777</v>
      </c>
      <c r="Z127" s="186">
        <f t="shared" si="364"/>
        <v>2.5244712126531619</v>
      </c>
      <c r="AA127" s="186">
        <f t="shared" si="364"/>
        <v>2.5595026073043621</v>
      </c>
      <c r="AB127" s="186">
        <f t="shared" si="364"/>
        <v>7.3559814110032145</v>
      </c>
      <c r="AC127" s="303">
        <f t="shared" ref="AC127:AE129" si="365">AC115+AC119+AC123</f>
        <v>17.388888589141366</v>
      </c>
      <c r="AD127" s="303">
        <f t="shared" si="365"/>
        <v>47.363220046198414</v>
      </c>
      <c r="AE127" s="303">
        <f t="shared" si="365"/>
        <v>94.50592033284552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0.6476760572601008</v>
      </c>
      <c r="J128" s="186">
        <f t="shared" si="366"/>
        <v>0.64850440608752602</v>
      </c>
      <c r="K128" s="186">
        <f t="shared" si="361"/>
        <v>0.84139460790012854</v>
      </c>
      <c r="L128" s="186">
        <f t="shared" si="361"/>
        <v>1.0461686783454414</v>
      </c>
      <c r="M128" s="186">
        <f t="shared" si="361"/>
        <v>1.2423738452190181</v>
      </c>
      <c r="N128" s="241"/>
      <c r="O128" s="186">
        <f t="shared" si="362"/>
        <v>0.60923770891438467</v>
      </c>
      <c r="P128" s="186">
        <f t="shared" si="362"/>
        <v>0.64854136839212595</v>
      </c>
      <c r="Q128" s="186">
        <f t="shared" si="362"/>
        <v>0.6995709084876961</v>
      </c>
      <c r="R128" s="186">
        <f t="shared" si="362"/>
        <v>0.6476760572601008</v>
      </c>
      <c r="S128" s="186">
        <f t="shared" si="362"/>
        <v>0.64850440608752602</v>
      </c>
      <c r="T128" s="303">
        <f t="shared" si="363"/>
        <v>0.84139460790012854</v>
      </c>
      <c r="U128" s="303">
        <f t="shared" si="363"/>
        <v>1.0461686783454414</v>
      </c>
      <c r="V128" s="303">
        <f t="shared" si="363"/>
        <v>1.2423738452190181</v>
      </c>
      <c r="W128" s="240"/>
      <c r="X128" s="186">
        <f>O128</f>
        <v>0.60923770891438467</v>
      </c>
      <c r="Y128" s="186">
        <f t="shared" ref="Y128" si="367">P128</f>
        <v>0.64854136839212595</v>
      </c>
      <c r="Z128" s="186">
        <f t="shared" ref="Z128" si="368">Q128</f>
        <v>0.6995709084876961</v>
      </c>
      <c r="AA128" s="186">
        <f t="shared" ref="AA128" si="369">R128</f>
        <v>0.6476760572601008</v>
      </c>
      <c r="AB128" s="186">
        <f t="shared" ref="AB128" si="370">S128</f>
        <v>0.64850440608752602</v>
      </c>
      <c r="AC128" s="303">
        <f t="shared" si="365"/>
        <v>2.1879384848012258</v>
      </c>
      <c r="AD128" s="303">
        <f t="shared" si="365"/>
        <v>6.5768517365071677</v>
      </c>
      <c r="AE128" s="303">
        <f t="shared" si="365"/>
        <v>12.396076014699451</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130.1716808584155</v>
      </c>
      <c r="J129" s="186">
        <f t="shared" si="371"/>
        <v>132.02223531458702</v>
      </c>
      <c r="K129" s="186">
        <f t="shared" si="361"/>
        <v>134.415090645524</v>
      </c>
      <c r="L129" s="186">
        <f t="shared" si="361"/>
        <v>128.86813647995459</v>
      </c>
      <c r="M129" s="186">
        <f t="shared" si="361"/>
        <v>119.95282027416857</v>
      </c>
      <c r="N129" s="241"/>
      <c r="O129" s="186">
        <f t="shared" si="362"/>
        <v>135.33804769607482</v>
      </c>
      <c r="P129" s="186">
        <f t="shared" si="362"/>
        <v>125.01530875922427</v>
      </c>
      <c r="Q129" s="186">
        <f t="shared" si="362"/>
        <v>127.87816586344641</v>
      </c>
      <c r="R129" s="186">
        <f t="shared" si="362"/>
        <v>130.1716808584155</v>
      </c>
      <c r="S129" s="186">
        <f t="shared" si="362"/>
        <v>132.02223531458702</v>
      </c>
      <c r="T129" s="303">
        <f t="shared" si="363"/>
        <v>134.415090645524</v>
      </c>
      <c r="U129" s="303">
        <f t="shared" si="363"/>
        <v>128.86813647995459</v>
      </c>
      <c r="V129" s="303">
        <f t="shared" si="363"/>
        <v>119.95282027416857</v>
      </c>
      <c r="W129" s="240"/>
      <c r="X129" s="186">
        <f>X117+X121+X125</f>
        <v>135.33804769607482</v>
      </c>
      <c r="Y129" s="186">
        <f t="shared" ref="Y129:AB129" si="372">Y117+Y121+Y125</f>
        <v>125.01530875922427</v>
      </c>
      <c r="Z129" s="186">
        <f t="shared" si="372"/>
        <v>127.87816586344641</v>
      </c>
      <c r="AA129" s="186">
        <f t="shared" si="372"/>
        <v>130.1716808584155</v>
      </c>
      <c r="AB129" s="186">
        <f t="shared" si="372"/>
        <v>132.02223531458702</v>
      </c>
      <c r="AC129" s="303">
        <f t="shared" si="365"/>
        <v>135.29063224013433</v>
      </c>
      <c r="AD129" s="303">
        <f t="shared" si="365"/>
        <v>123.14296798187821</v>
      </c>
      <c r="AE129" s="303">
        <f t="shared" si="365"/>
        <v>97.109386054404936</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78.575402784147585</v>
      </c>
      <c r="J149" s="50">
        <f t="shared" ref="J149:J156" si="429">IF($D$4,AB149,S149)</f>
        <v>79.324692031817534</v>
      </c>
      <c r="K149" s="50">
        <f t="shared" ref="K149:K156" si="430">IF($D$4,AC149,T149)</f>
        <v>103.01164056617978</v>
      </c>
      <c r="L149" s="50">
        <f t="shared" ref="L149:L156" si="431">IF($D$4,AD149,U149)</f>
        <v>133.05285823121142</v>
      </c>
      <c r="M149" s="50">
        <f t="shared" ref="M149:M156" si="432">IF($D$4,AE149,V149)</f>
        <v>163.53710007497739</v>
      </c>
      <c r="N149" s="247" t="str">
        <f t="shared" ref="N149:N156" si="433">C149</f>
        <v>Car Priv.Veh. Vehicle km</v>
      </c>
      <c r="O149" s="229">
        <f>O132*O$111</f>
        <v>80.780869704812559</v>
      </c>
      <c r="P149" s="233">
        <f t="shared" ref="P149:S149" si="434">P132*P$111</f>
        <v>80.152552888362095</v>
      </c>
      <c r="Q149" s="233">
        <f>Q132*Q$111</f>
        <v>84.125623680017213</v>
      </c>
      <c r="R149" s="233">
        <f t="shared" si="434"/>
        <v>78.575402784147585</v>
      </c>
      <c r="S149" s="233">
        <f t="shared" si="434"/>
        <v>79.324692031817534</v>
      </c>
      <c r="T149" s="304">
        <f t="shared" ref="T149:V151" si="435">T132*T$111</f>
        <v>103.01164056617978</v>
      </c>
      <c r="U149" s="304">
        <f t="shared" si="435"/>
        <v>133.05285823121142</v>
      </c>
      <c r="V149" s="304">
        <f t="shared" si="435"/>
        <v>163.53710007497739</v>
      </c>
      <c r="W149" s="233"/>
      <c r="X149" s="233">
        <f>O149</f>
        <v>80.780869704812559</v>
      </c>
      <c r="Y149" s="233">
        <f t="shared" ref="Y149:AB149" si="436">P149</f>
        <v>80.152552888362095</v>
      </c>
      <c r="Z149" s="233">
        <f t="shared" si="436"/>
        <v>84.125623680017213</v>
      </c>
      <c r="AA149" s="233">
        <f t="shared" si="436"/>
        <v>78.575402784147585</v>
      </c>
      <c r="AB149" s="233">
        <f t="shared" si="436"/>
        <v>79.324692031817534</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16.697273091631363</v>
      </c>
      <c r="J150" s="50">
        <f t="shared" si="429"/>
        <v>16.856497056761228</v>
      </c>
      <c r="K150" s="50">
        <f t="shared" si="430"/>
        <v>21.889973620313206</v>
      </c>
      <c r="L150" s="50">
        <f t="shared" si="431"/>
        <v>28.273732374132432</v>
      </c>
      <c r="M150" s="50">
        <f t="shared" si="432"/>
        <v>34.751633765932695</v>
      </c>
      <c r="N150" s="247" t="str">
        <f t="shared" si="433"/>
        <v>SUV Priv.Veh. Vehicle km</v>
      </c>
      <c r="O150" s="233">
        <f>O133*O$111</f>
        <v>13.247884240663684</v>
      </c>
      <c r="P150" s="233">
        <f t="shared" ref="P150:S150" si="439">P133*P$111</f>
        <v>17.032417488776947</v>
      </c>
      <c r="Q150" s="233">
        <f t="shared" si="439"/>
        <v>17.87669503200366</v>
      </c>
      <c r="R150" s="233">
        <f t="shared" si="439"/>
        <v>16.697273091631363</v>
      </c>
      <c r="S150" s="233">
        <f t="shared" si="439"/>
        <v>16.856497056761228</v>
      </c>
      <c r="T150" s="304">
        <f t="shared" si="435"/>
        <v>21.889973620313206</v>
      </c>
      <c r="U150" s="304">
        <f t="shared" si="435"/>
        <v>28.273732374132432</v>
      </c>
      <c r="V150" s="304">
        <f t="shared" si="435"/>
        <v>34.751633765932695</v>
      </c>
      <c r="W150" s="233"/>
      <c r="X150" s="233">
        <f t="shared" ref="X150:X156" si="440">O150</f>
        <v>13.247884240663684</v>
      </c>
      <c r="Y150" s="233">
        <f t="shared" ref="Y150:Y156" si="441">P150</f>
        <v>17.032417488776947</v>
      </c>
      <c r="Z150" s="233">
        <f t="shared" ref="Z150:Z156" si="442">Q150</f>
        <v>17.87669503200366</v>
      </c>
      <c r="AA150" s="233">
        <f t="shared" ref="AA150:AA156" si="443">R150</f>
        <v>16.697273091631363</v>
      </c>
      <c r="AB150" s="233">
        <f t="shared" ref="AB150:AB156" si="444">S150</f>
        <v>16.856497056761228</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2.9465776044055345</v>
      </c>
      <c r="J151" s="50">
        <f t="shared" si="429"/>
        <v>2.9746759511931575</v>
      </c>
      <c r="K151" s="50">
        <f t="shared" si="430"/>
        <v>3.8629365212317421</v>
      </c>
      <c r="L151" s="50">
        <f t="shared" si="431"/>
        <v>4.9894821836704288</v>
      </c>
      <c r="M151" s="50">
        <f t="shared" si="432"/>
        <v>6.1326412528116521</v>
      </c>
      <c r="N151" s="247" t="str">
        <f t="shared" si="433"/>
        <v>Motorbikes Priv.Veh. Vehicle km</v>
      </c>
      <c r="O151" s="233">
        <f>O134*O$111</f>
        <v>2.838832337285075</v>
      </c>
      <c r="P151" s="233">
        <f t="shared" ref="P151:S151" si="445">P134*P$111</f>
        <v>3.0057207333135785</v>
      </c>
      <c r="Q151" s="233">
        <f t="shared" si="445"/>
        <v>3.1547108880006456</v>
      </c>
      <c r="R151" s="233">
        <f t="shared" si="445"/>
        <v>2.9465776044055345</v>
      </c>
      <c r="S151" s="233">
        <f t="shared" si="445"/>
        <v>2.9746759511931575</v>
      </c>
      <c r="T151" s="304">
        <f t="shared" si="435"/>
        <v>3.8629365212317421</v>
      </c>
      <c r="U151" s="304">
        <f t="shared" si="435"/>
        <v>4.9894821836704288</v>
      </c>
      <c r="V151" s="304">
        <f t="shared" si="435"/>
        <v>6.1326412528116521</v>
      </c>
      <c r="W151" s="233"/>
      <c r="X151" s="233">
        <f t="shared" si="440"/>
        <v>2.838832337285075</v>
      </c>
      <c r="Y151" s="233">
        <f t="shared" si="441"/>
        <v>3.0057207333135785</v>
      </c>
      <c r="Z151" s="233">
        <f t="shared" si="442"/>
        <v>3.1547108880006456</v>
      </c>
      <c r="AA151" s="233">
        <f t="shared" si="443"/>
        <v>2.9465776044055345</v>
      </c>
      <c r="AB151" s="233">
        <f t="shared" si="444"/>
        <v>2.9746759511931575</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0.77061635068181966</v>
      </c>
      <c r="J152" s="50">
        <f t="shared" si="429"/>
        <v>0.78157163306235522</v>
      </c>
      <c r="K152" s="50">
        <f t="shared" si="430"/>
        <v>0.79573733662150214</v>
      </c>
      <c r="L152" s="50">
        <f t="shared" si="431"/>
        <v>0.76289936796133118</v>
      </c>
      <c r="M152" s="50">
        <f t="shared" si="432"/>
        <v>0.71012069602307804</v>
      </c>
      <c r="N152" s="247" t="str">
        <f t="shared" si="433"/>
        <v>Bus vehicle km</v>
      </c>
      <c r="O152" s="233">
        <f>O137*O$129/O142</f>
        <v>1.1267099528419922</v>
      </c>
      <c r="P152" s="233">
        <f t="shared" ref="P152:S152" si="446">P137*P$129/P142</f>
        <v>0.74009062785460766</v>
      </c>
      <c r="Q152" s="233">
        <f t="shared" si="446"/>
        <v>0.7570387419116027</v>
      </c>
      <c r="R152" s="233">
        <f t="shared" si="446"/>
        <v>0.77061635068181966</v>
      </c>
      <c r="S152" s="233">
        <f t="shared" si="446"/>
        <v>0.78157163306235522</v>
      </c>
      <c r="T152" s="304">
        <f t="shared" ref="T152:V153" si="447">T137*T$129/T142</f>
        <v>0.79573733662150214</v>
      </c>
      <c r="U152" s="304">
        <f t="shared" si="447"/>
        <v>0.76289936796133118</v>
      </c>
      <c r="V152" s="304">
        <f t="shared" si="447"/>
        <v>0.71012069602307804</v>
      </c>
      <c r="W152" s="233"/>
      <c r="X152" s="233">
        <f t="shared" si="440"/>
        <v>1.1267099528419922</v>
      </c>
      <c r="Y152" s="233">
        <f t="shared" si="441"/>
        <v>0.74009062785460766</v>
      </c>
      <c r="Z152" s="233">
        <f t="shared" si="442"/>
        <v>0.7570387419116027</v>
      </c>
      <c r="AA152" s="233">
        <f t="shared" si="443"/>
        <v>0.77061635068181966</v>
      </c>
      <c r="AB152" s="233">
        <f t="shared" si="444"/>
        <v>0.78157163306235522</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7.2803161508670957</v>
      </c>
      <c r="J153" s="50">
        <f t="shared" si="429"/>
        <v>7.3838150179515463</v>
      </c>
      <c r="K153" s="50">
        <f t="shared" si="430"/>
        <v>7.5176439982460925</v>
      </c>
      <c r="L153" s="50">
        <f t="shared" si="431"/>
        <v>7.2074107759860322</v>
      </c>
      <c r="M153" s="50">
        <f t="shared" si="432"/>
        <v>6.7087898767624283</v>
      </c>
      <c r="N153" s="247" t="str">
        <f t="shared" si="433"/>
        <v>Minibus vehicle km</v>
      </c>
      <c r="O153" s="233">
        <f>O138*O$129/O143</f>
        <v>6.7748466130043186</v>
      </c>
      <c r="P153" s="233">
        <f t="shared" ref="P153:S153" si="450">P138*P$129/P143</f>
        <v>6.9919276256051859</v>
      </c>
      <c r="Q153" s="233">
        <f t="shared" si="450"/>
        <v>7.1520431336484673</v>
      </c>
      <c r="R153" s="233">
        <f t="shared" si="450"/>
        <v>7.2803161508670957</v>
      </c>
      <c r="S153" s="233">
        <f t="shared" si="450"/>
        <v>7.3838150179515463</v>
      </c>
      <c r="T153" s="304">
        <f t="shared" si="447"/>
        <v>7.5176439982460925</v>
      </c>
      <c r="U153" s="304">
        <f t="shared" si="447"/>
        <v>7.2074107759860322</v>
      </c>
      <c r="V153" s="304">
        <f t="shared" si="447"/>
        <v>6.7087898767624283</v>
      </c>
      <c r="W153" s="233"/>
      <c r="X153" s="233">
        <f t="shared" si="440"/>
        <v>6.7748466130043186</v>
      </c>
      <c r="Y153" s="233">
        <f t="shared" si="441"/>
        <v>6.9919276256051859</v>
      </c>
      <c r="Z153" s="233">
        <f t="shared" si="442"/>
        <v>7.1520431336484673</v>
      </c>
      <c r="AA153" s="233">
        <f t="shared" si="443"/>
        <v>7.2803161508670957</v>
      </c>
      <c r="AB153" s="233">
        <f t="shared" si="444"/>
        <v>7.3838150179515463</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0.10238010429217448</v>
      </c>
      <c r="J154" s="50">
        <f t="shared" si="429"/>
        <v>0.2942392564401286</v>
      </c>
      <c r="K154" s="50">
        <f t="shared" si="430"/>
        <v>0.56679170772868903</v>
      </c>
      <c r="L154" s="50">
        <f t="shared" si="431"/>
        <v>1.0840550139434115</v>
      </c>
      <c r="M154" s="50">
        <f t="shared" si="432"/>
        <v>1.5755840025137724</v>
      </c>
      <c r="N154" s="247" t="str">
        <f t="shared" si="433"/>
        <v>BRT vehicle km</v>
      </c>
      <c r="O154" s="233">
        <f>O$127/O144</f>
        <v>3.2055500417449041E-2</v>
      </c>
      <c r="P154" s="233">
        <f t="shared" ref="P154:S154" si="453">P$127/P144</f>
        <v>6.2982743372587108E-2</v>
      </c>
      <c r="Q154" s="233">
        <f t="shared" si="453"/>
        <v>0.10097884850612647</v>
      </c>
      <c r="R154" s="233">
        <f t="shared" si="453"/>
        <v>0.10238010429217448</v>
      </c>
      <c r="S154" s="233">
        <f t="shared" si="453"/>
        <v>0.2942392564401286</v>
      </c>
      <c r="T154" s="304">
        <f>T$127/T144</f>
        <v>0.56679170772868903</v>
      </c>
      <c r="U154" s="304">
        <f>U$127/U144</f>
        <v>1.0840550139434115</v>
      </c>
      <c r="V154" s="304">
        <f>V$127/V144</f>
        <v>1.5755840025137724</v>
      </c>
      <c r="W154" s="233"/>
      <c r="X154" s="233">
        <f t="shared" si="440"/>
        <v>3.2055500417449041E-2</v>
      </c>
      <c r="Y154" s="233">
        <f t="shared" si="441"/>
        <v>6.2982743372587108E-2</v>
      </c>
      <c r="Z154" s="233">
        <f t="shared" si="442"/>
        <v>0.10097884850612647</v>
      </c>
      <c r="AA154" s="233">
        <f t="shared" si="443"/>
        <v>0.10238010429217448</v>
      </c>
      <c r="AB154" s="233">
        <f t="shared" si="444"/>
        <v>0.2942392564401286</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8.9818459792306626</v>
      </c>
      <c r="J155" s="50">
        <f t="shared" si="429"/>
        <v>9.109534236706498</v>
      </c>
      <c r="K155" s="50">
        <f t="shared" si="430"/>
        <v>9.2746412545411498</v>
      </c>
      <c r="L155" s="50">
        <f t="shared" si="431"/>
        <v>8.8919014171168609</v>
      </c>
      <c r="M155" s="50">
        <f t="shared" si="432"/>
        <v>8.2767445989176256</v>
      </c>
      <c r="N155" s="247" t="str">
        <f t="shared" si="433"/>
        <v>Metro Rail pkm</v>
      </c>
      <c r="O155" s="233">
        <f>O139*O$129</f>
        <v>12.322446292964566</v>
      </c>
      <c r="P155" s="233">
        <f t="shared" ref="P155:S155" si="455">P139*P$129</f>
        <v>8.6260563043864682</v>
      </c>
      <c r="Q155" s="233">
        <f t="shared" si="455"/>
        <v>8.8235934445777957</v>
      </c>
      <c r="R155" s="233">
        <f t="shared" si="455"/>
        <v>8.9818459792306626</v>
      </c>
      <c r="S155" s="233">
        <f t="shared" si="455"/>
        <v>9.109534236706498</v>
      </c>
      <c r="T155" s="304">
        <f>T139*T$129</f>
        <v>9.2746412545411498</v>
      </c>
      <c r="U155" s="304">
        <f>U139*U$129</f>
        <v>8.8919014171168609</v>
      </c>
      <c r="V155" s="304">
        <f>V139*V$129</f>
        <v>8.2767445989176256</v>
      </c>
      <c r="W155" s="233"/>
      <c r="X155" s="233">
        <f t="shared" si="440"/>
        <v>12.322446292964566</v>
      </c>
      <c r="Y155" s="233">
        <f t="shared" si="441"/>
        <v>8.6260563043864682</v>
      </c>
      <c r="Z155" s="233">
        <f t="shared" si="442"/>
        <v>8.8235934445777957</v>
      </c>
      <c r="AA155" s="233">
        <f t="shared" si="443"/>
        <v>8.9818459792306626</v>
      </c>
      <c r="AB155" s="233">
        <f t="shared" si="444"/>
        <v>9.109534236706498</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0.6476760572601008</v>
      </c>
      <c r="J156" s="50">
        <f t="shared" si="429"/>
        <v>0.64850440608752602</v>
      </c>
      <c r="K156" s="50">
        <f t="shared" si="430"/>
        <v>0.84139460790012854</v>
      </c>
      <c r="L156" s="50">
        <f t="shared" si="431"/>
        <v>1.0461686783454414</v>
      </c>
      <c r="M156" s="50">
        <f t="shared" si="432"/>
        <v>1.2423738452190181</v>
      </c>
      <c r="N156" s="247" t="str">
        <f t="shared" si="433"/>
        <v>Gautrain pkm</v>
      </c>
      <c r="O156" s="233">
        <f>O128</f>
        <v>0.60923770891438467</v>
      </c>
      <c r="P156" s="233">
        <f t="shared" ref="P156:S156" si="458">P128</f>
        <v>0.64854136839212595</v>
      </c>
      <c r="Q156" s="233">
        <f t="shared" si="458"/>
        <v>0.6995709084876961</v>
      </c>
      <c r="R156" s="233">
        <f t="shared" si="458"/>
        <v>0.6476760572601008</v>
      </c>
      <c r="S156" s="233">
        <f t="shared" si="458"/>
        <v>0.64850440608752602</v>
      </c>
      <c r="T156" s="304">
        <f>T128</f>
        <v>0.84139460790012854</v>
      </c>
      <c r="U156" s="304">
        <f>U128</f>
        <v>1.0461686783454414</v>
      </c>
      <c r="V156" s="304">
        <f>V128</f>
        <v>1.2423738452190181</v>
      </c>
      <c r="W156" s="233"/>
      <c r="X156" s="233">
        <f t="shared" si="440"/>
        <v>0.60923770891438467</v>
      </c>
      <c r="Y156" s="233">
        <f t="shared" si="441"/>
        <v>0.64854136839212595</v>
      </c>
      <c r="Z156" s="233">
        <f t="shared" si="442"/>
        <v>0.6995709084876961</v>
      </c>
      <c r="AA156" s="233">
        <f t="shared" si="443"/>
        <v>0.6476760572601008</v>
      </c>
      <c r="AB156" s="233">
        <f t="shared" si="444"/>
        <v>0.64850440608752602</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110.00556389780662</v>
      </c>
      <c r="J161" s="50">
        <f t="shared" ref="J161:J168" si="466">IF($D$4,AB161,S161)</f>
        <v>111.05456884454453</v>
      </c>
      <c r="K161" s="50">
        <f t="shared" ref="K161:K168" si="467">IF($D$4,AC161,T161)</f>
        <v>144.21629679265169</v>
      </c>
      <c r="L161" s="50">
        <f t="shared" ref="L161:L168" si="468">IF($D$4,AD161,U161)</f>
        <v>186.27400152369597</v>
      </c>
      <c r="M161" s="50">
        <f t="shared" ref="M161:M168" si="469">IF($D$4,AE161,V161)</f>
        <v>228.95194010496829</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110.00556389780662</v>
      </c>
      <c r="S161" s="10">
        <f t="shared" si="471"/>
        <v>111.05456884454453</v>
      </c>
      <c r="T161" s="306">
        <f t="shared" ref="T161:V163" si="472">SUMPRODUCT(T$35:T$38,T$41:T$44,T$54:T$57)*T132</f>
        <v>144.21629679265169</v>
      </c>
      <c r="U161" s="306">
        <f t="shared" si="472"/>
        <v>186.27400152369597</v>
      </c>
      <c r="V161" s="306">
        <f t="shared" si="472"/>
        <v>228.95194010496829</v>
      </c>
      <c r="X161" s="10">
        <f>O161</f>
        <v>113.09321758673757</v>
      </c>
      <c r="Y161" s="10">
        <f t="shared" ref="Y161:AB161" si="473">P161</f>
        <v>112.21357404370687</v>
      </c>
      <c r="Z161" s="10">
        <f t="shared" si="473"/>
        <v>117.77587315202406</v>
      </c>
      <c r="AA161" s="10">
        <f t="shared" si="473"/>
        <v>110.00556389780662</v>
      </c>
      <c r="AB161" s="10">
        <f t="shared" si="473"/>
        <v>111.05456884454453</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23.37618232828391</v>
      </c>
      <c r="J162" s="50">
        <f t="shared" si="466"/>
        <v>23.599095879465718</v>
      </c>
      <c r="K162" s="50">
        <f t="shared" si="467"/>
        <v>30.645963068438487</v>
      </c>
      <c r="L162" s="50">
        <f t="shared" si="468"/>
        <v>39.583225323785399</v>
      </c>
      <c r="M162" s="50">
        <f t="shared" si="469"/>
        <v>48.65228727230577</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23.37618232828391</v>
      </c>
      <c r="S162" s="10">
        <f t="shared" si="475"/>
        <v>23.599095879465718</v>
      </c>
      <c r="T162" s="306">
        <f t="shared" si="472"/>
        <v>30.645963068438487</v>
      </c>
      <c r="U162" s="306">
        <f t="shared" si="472"/>
        <v>39.583225323785399</v>
      </c>
      <c r="V162" s="306">
        <f>SUMPRODUCT(V$35:V$38,V$41:V$44,V$54:V$57)*V133</f>
        <v>48.65228727230577</v>
      </c>
      <c r="X162" s="10">
        <f t="shared" ref="X162:X168" si="476">O162</f>
        <v>18.547037936929154</v>
      </c>
      <c r="Y162" s="10">
        <f t="shared" ref="Y162:Y168" si="477">P162</f>
        <v>23.845384484287713</v>
      </c>
      <c r="Z162" s="10">
        <f t="shared" ref="Z162:Z168" si="478">Q162</f>
        <v>25.027373044805117</v>
      </c>
      <c r="AA162" s="10">
        <f t="shared" ref="AA162:AA168" si="479">R162</f>
        <v>23.37618232828391</v>
      </c>
      <c r="AB162" s="10">
        <f t="shared" ref="AB162:AB168" si="480">S162</f>
        <v>23.599095879465718</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4.1252086461677484</v>
      </c>
      <c r="J163" s="50">
        <f t="shared" si="466"/>
        <v>4.1645463316704205</v>
      </c>
      <c r="K163" s="50">
        <f t="shared" si="467"/>
        <v>5.4081111297244382</v>
      </c>
      <c r="L163" s="50">
        <f t="shared" si="468"/>
        <v>6.9852750571385993</v>
      </c>
      <c r="M163" s="50">
        <f t="shared" si="469"/>
        <v>8.5856977539363104</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4.1252086461677484</v>
      </c>
      <c r="S163" s="10">
        <f t="shared" si="484"/>
        <v>4.1645463316704205</v>
      </c>
      <c r="T163" s="306">
        <f t="shared" si="472"/>
        <v>5.4081111297244382</v>
      </c>
      <c r="U163" s="306">
        <f t="shared" si="472"/>
        <v>6.9852750571385993</v>
      </c>
      <c r="V163" s="306">
        <f t="shared" si="472"/>
        <v>8.5856977539363104</v>
      </c>
      <c r="X163" s="10">
        <f t="shared" si="476"/>
        <v>3.9743652721991038</v>
      </c>
      <c r="Y163" s="10">
        <f t="shared" si="477"/>
        <v>4.208009026639008</v>
      </c>
      <c r="Z163" s="10">
        <f t="shared" si="478"/>
        <v>4.4165952432009021</v>
      </c>
      <c r="AA163" s="10">
        <f t="shared" si="479"/>
        <v>4.1252086461677484</v>
      </c>
      <c r="AB163" s="10">
        <f t="shared" si="480"/>
        <v>4.1645463316704205</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19.265408767045493</v>
      </c>
      <c r="J164" s="50">
        <f t="shared" si="466"/>
        <v>19.539290826558879</v>
      </c>
      <c r="K164" s="50">
        <f t="shared" si="467"/>
        <v>19.893433415537555</v>
      </c>
      <c r="L164" s="50">
        <f t="shared" si="468"/>
        <v>19.07248419903328</v>
      </c>
      <c r="M164" s="50">
        <f t="shared" si="469"/>
        <v>17.753017400576951</v>
      </c>
      <c r="N164" s="185" t="str">
        <f t="shared" si="470"/>
        <v>Bus</v>
      </c>
      <c r="O164" s="10">
        <f>O152*O142</f>
        <v>28.167748821049805</v>
      </c>
      <c r="P164" s="10">
        <f t="shared" ref="P164:S164" si="486">P152*P142</f>
        <v>18.502265696365193</v>
      </c>
      <c r="Q164" s="10">
        <f t="shared" si="486"/>
        <v>18.925968547790067</v>
      </c>
      <c r="R164" s="10">
        <f t="shared" si="486"/>
        <v>19.265408767045493</v>
      </c>
      <c r="S164" s="10">
        <f t="shared" si="486"/>
        <v>19.539290826558879</v>
      </c>
      <c r="T164" s="306">
        <f t="shared" ref="T164:V166" si="487">T152*T142</f>
        <v>19.893433415537555</v>
      </c>
      <c r="U164" s="306">
        <f t="shared" si="487"/>
        <v>19.07248419903328</v>
      </c>
      <c r="V164" s="306">
        <f t="shared" si="487"/>
        <v>17.753017400576951</v>
      </c>
      <c r="X164" s="10">
        <f t="shared" si="476"/>
        <v>28.167748821049805</v>
      </c>
      <c r="Y164" s="10">
        <f t="shared" si="477"/>
        <v>18.502265696365193</v>
      </c>
      <c r="Z164" s="10">
        <f t="shared" si="478"/>
        <v>18.925968547790067</v>
      </c>
      <c r="AA164" s="10">
        <f t="shared" si="479"/>
        <v>19.265408767045493</v>
      </c>
      <c r="AB164" s="10">
        <f t="shared" si="480"/>
        <v>19.539290826558879</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4.6559557947086097</v>
      </c>
      <c r="AJ164" s="10">
        <f t="shared" si="488"/>
        <v>6.0137691515179981</v>
      </c>
      <c r="AK164" s="10">
        <f t="shared" si="488"/>
        <v>7.3916064685403953</v>
      </c>
      <c r="AL164" s="10"/>
      <c r="AM164" s="10">
        <f t="shared" ref="AM164:AO168" si="489">SUM(T$161:T$162)*(1-AM$161) *AM175</f>
        <v>1.5519852649028727</v>
      </c>
      <c r="AN164" s="10">
        <f t="shared" si="489"/>
        <v>4.0091794343453317</v>
      </c>
      <c r="AO164" s="10">
        <f t="shared" si="489"/>
        <v>7.3916064685403953</v>
      </c>
      <c r="AP164" s="10"/>
      <c r="AQ164" s="10">
        <f t="shared" ref="AQ164:AS168" si="490">SUM(T$161:T$162)*(1-AQ$161) *AQ175</f>
        <v>4.6559557947086097</v>
      </c>
      <c r="AR164" s="10">
        <f t="shared" si="490"/>
        <v>7.5172114393974994</v>
      </c>
      <c r="AS164" s="10">
        <f t="shared" si="490"/>
        <v>11.087409702810598</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101.92442611213934</v>
      </c>
      <c r="J165" s="50">
        <f t="shared" si="466"/>
        <v>103.37341025132164</v>
      </c>
      <c r="K165" s="50">
        <f t="shared" si="467"/>
        <v>105.24701597544529</v>
      </c>
      <c r="L165" s="50">
        <f t="shared" si="468"/>
        <v>100.90375086380445</v>
      </c>
      <c r="M165" s="50">
        <f t="shared" si="469"/>
        <v>93.923058274673991</v>
      </c>
      <c r="N165" s="185" t="str">
        <f t="shared" si="470"/>
        <v>Minibus</v>
      </c>
      <c r="O165" s="10">
        <f>O153*O143</f>
        <v>94.847852582060455</v>
      </c>
      <c r="P165" s="10">
        <f t="shared" ref="P165:S165" si="491">P153*P143</f>
        <v>97.886986758472602</v>
      </c>
      <c r="Q165" s="10">
        <f t="shared" si="491"/>
        <v>100.12860387107854</v>
      </c>
      <c r="R165" s="10">
        <f t="shared" si="491"/>
        <v>101.92442611213934</v>
      </c>
      <c r="S165" s="10">
        <f t="shared" si="491"/>
        <v>103.37341025132164</v>
      </c>
      <c r="T165" s="306">
        <f t="shared" si="487"/>
        <v>105.24701597544529</v>
      </c>
      <c r="U165" s="306">
        <f t="shared" si="487"/>
        <v>100.90375086380445</v>
      </c>
      <c r="V165" s="306">
        <f t="shared" si="487"/>
        <v>93.923058274673991</v>
      </c>
      <c r="X165" s="10">
        <f t="shared" si="476"/>
        <v>94.847852582060455</v>
      </c>
      <c r="Y165" s="10">
        <f t="shared" si="477"/>
        <v>97.886986758472602</v>
      </c>
      <c r="Z165" s="10">
        <f t="shared" si="478"/>
        <v>100.12860387107854</v>
      </c>
      <c r="AA165" s="10">
        <f t="shared" si="479"/>
        <v>101.92442611213934</v>
      </c>
      <c r="AB165" s="10">
        <f t="shared" si="480"/>
        <v>103.37341025132164</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24.632522886870557</v>
      </c>
      <c r="AJ165" s="10">
        <f t="shared" si="488"/>
        <v>31.816089497558064</v>
      </c>
      <c r="AK165" s="10">
        <f t="shared" si="488"/>
        <v>39.105593681534671</v>
      </c>
      <c r="AL165" s="10"/>
      <c r="AM165" s="10">
        <f t="shared" si="489"/>
        <v>8.2108409622901988</v>
      </c>
      <c r="AN165" s="10">
        <f t="shared" si="489"/>
        <v>21.210726331705377</v>
      </c>
      <c r="AO165" s="10">
        <f t="shared" si="489"/>
        <v>39.105593681534671</v>
      </c>
      <c r="AP165" s="10"/>
      <c r="AQ165" s="10">
        <f t="shared" si="490"/>
        <v>24.632522886870557</v>
      </c>
      <c r="AR165" s="10">
        <f t="shared" si="490"/>
        <v>39.770111871947591</v>
      </c>
      <c r="AS165" s="10">
        <f t="shared" si="490"/>
        <v>58.658390522302028</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2.5595026073043621</v>
      </c>
      <c r="J166" s="50">
        <f t="shared" si="466"/>
        <v>7.3559814110032153</v>
      </c>
      <c r="K166" s="50">
        <f t="shared" si="467"/>
        <v>14.169792693217225</v>
      </c>
      <c r="L166" s="50">
        <f t="shared" si="468"/>
        <v>27.10137534858529</v>
      </c>
      <c r="M166" s="50">
        <f t="shared" si="469"/>
        <v>39.389600062844309</v>
      </c>
      <c r="N166" s="185" t="str">
        <f t="shared" si="470"/>
        <v>BRT</v>
      </c>
      <c r="O166" s="10">
        <f>O154*O144</f>
        <v>0.80138751043622602</v>
      </c>
      <c r="P166" s="10">
        <f t="shared" ref="P166:S166" si="492">P154*P144</f>
        <v>1.5745685843146777</v>
      </c>
      <c r="Q166" s="10">
        <f t="shared" si="492"/>
        <v>2.5244712126531619</v>
      </c>
      <c r="R166" s="10">
        <f t="shared" si="492"/>
        <v>2.5595026073043621</v>
      </c>
      <c r="S166" s="10">
        <f t="shared" si="492"/>
        <v>7.3559814110032153</v>
      </c>
      <c r="T166" s="306">
        <f t="shared" si="487"/>
        <v>14.169792693217225</v>
      </c>
      <c r="U166" s="306">
        <f t="shared" si="487"/>
        <v>27.10137534858529</v>
      </c>
      <c r="V166" s="306">
        <f t="shared" si="487"/>
        <v>39.389600062844309</v>
      </c>
      <c r="X166" s="10">
        <f t="shared" si="476"/>
        <v>0.80138751043622602</v>
      </c>
      <c r="Y166" s="10">
        <f t="shared" si="477"/>
        <v>1.5745685843146777</v>
      </c>
      <c r="Z166" s="10">
        <f t="shared" si="478"/>
        <v>2.5244712126531619</v>
      </c>
      <c r="AA166" s="10">
        <f t="shared" si="479"/>
        <v>2.5595026073043621</v>
      </c>
      <c r="AB166" s="10">
        <f t="shared" si="480"/>
        <v>7.3559814110032153</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3.3163671158079842</v>
      </c>
      <c r="AJ166" s="10">
        <f t="shared" si="488"/>
        <v>4.283517098427037</v>
      </c>
      <c r="AK166" s="10">
        <f t="shared" si="488"/>
        <v>5.2649298460092231</v>
      </c>
      <c r="AL166" s="10"/>
      <c r="AM166" s="10">
        <f t="shared" si="489"/>
        <v>1.1054557052693301</v>
      </c>
      <c r="AN166" s="10">
        <f t="shared" si="489"/>
        <v>2.8556780656180245</v>
      </c>
      <c r="AO166" s="10">
        <f t="shared" si="489"/>
        <v>5.2649298460092231</v>
      </c>
      <c r="AP166" s="10"/>
      <c r="AQ166" s="10">
        <f t="shared" si="490"/>
        <v>3.3163671158079842</v>
      </c>
      <c r="AR166" s="10">
        <f t="shared" si="490"/>
        <v>5.3543963730337971</v>
      </c>
      <c r="AS166" s="10">
        <f t="shared" si="490"/>
        <v>7.8973947690138377</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8.9818459792306626</v>
      </c>
      <c r="J167" s="50">
        <f t="shared" si="466"/>
        <v>9.109534236706498</v>
      </c>
      <c r="K167" s="50">
        <f t="shared" si="467"/>
        <v>9.2746412545411498</v>
      </c>
      <c r="L167" s="50">
        <f t="shared" si="468"/>
        <v>8.8919014171168609</v>
      </c>
      <c r="M167" s="50">
        <f t="shared" si="469"/>
        <v>8.2767445989176256</v>
      </c>
      <c r="N167" s="185" t="str">
        <f t="shared" si="470"/>
        <v>Metro Rail</v>
      </c>
      <c r="O167" s="10">
        <f>O155</f>
        <v>12.322446292964566</v>
      </c>
      <c r="P167" s="10">
        <f t="shared" ref="P167:S167" si="494">P155</f>
        <v>8.6260563043864682</v>
      </c>
      <c r="Q167" s="10">
        <f t="shared" si="494"/>
        <v>8.8235934445777957</v>
      </c>
      <c r="R167" s="10">
        <f t="shared" si="494"/>
        <v>8.9818459792306626</v>
      </c>
      <c r="S167" s="10">
        <f t="shared" si="494"/>
        <v>9.109534236706498</v>
      </c>
      <c r="T167" s="306">
        <f t="shared" ref="T167:V168" si="495">T155</f>
        <v>9.2746412545411498</v>
      </c>
      <c r="U167" s="306">
        <f t="shared" si="495"/>
        <v>8.8919014171168609</v>
      </c>
      <c r="V167" s="306">
        <f t="shared" si="495"/>
        <v>8.2767445989176256</v>
      </c>
      <c r="X167" s="10">
        <f t="shared" si="476"/>
        <v>12.322446292964566</v>
      </c>
      <c r="Y167" s="10">
        <f t="shared" si="477"/>
        <v>8.6260563043864682</v>
      </c>
      <c r="Z167" s="10">
        <f t="shared" si="478"/>
        <v>8.8235934445777957</v>
      </c>
      <c r="AA167" s="10">
        <f t="shared" si="479"/>
        <v>8.9818459792306626</v>
      </c>
      <c r="AB167" s="10">
        <f t="shared" si="480"/>
        <v>9.109534236706498</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2.1706820934790128</v>
      </c>
      <c r="AJ167" s="10">
        <f t="shared" si="488"/>
        <v>2.8037166990185241</v>
      </c>
      <c r="AK167" s="10">
        <f t="shared" si="488"/>
        <v>3.4460867995222091</v>
      </c>
      <c r="AL167" s="10"/>
      <c r="AM167" s="10">
        <f t="shared" si="489"/>
        <v>0.72356069782633881</v>
      </c>
      <c r="AN167" s="10">
        <f t="shared" si="489"/>
        <v>1.8691444660123495</v>
      </c>
      <c r="AO167" s="10">
        <f t="shared" si="489"/>
        <v>3.4460867995222091</v>
      </c>
      <c r="AP167" s="10"/>
      <c r="AQ167" s="10">
        <f t="shared" si="490"/>
        <v>2.1706820934790128</v>
      </c>
      <c r="AR167" s="10">
        <f t="shared" si="490"/>
        <v>3.5046458737731561</v>
      </c>
      <c r="AS167" s="10">
        <f t="shared" si="490"/>
        <v>5.1691301992833161</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0.6476760572601008</v>
      </c>
      <c r="J168" s="50">
        <f t="shared" si="466"/>
        <v>0.64850440608752602</v>
      </c>
      <c r="K168" s="50">
        <f t="shared" si="467"/>
        <v>0.84139460790012854</v>
      </c>
      <c r="L168" s="50">
        <f t="shared" si="468"/>
        <v>1.0461686783454414</v>
      </c>
      <c r="M168" s="50">
        <f t="shared" si="469"/>
        <v>1.2423738452190181</v>
      </c>
      <c r="N168" s="185" t="str">
        <f t="shared" si="470"/>
        <v>Gautrain</v>
      </c>
      <c r="O168" s="10">
        <f>O156</f>
        <v>0.60923770891438467</v>
      </c>
      <c r="P168" s="10">
        <f t="shared" ref="P168:S168" si="496">P156</f>
        <v>0.64854136839212595</v>
      </c>
      <c r="Q168" s="10">
        <f t="shared" si="496"/>
        <v>0.6995709084876961</v>
      </c>
      <c r="R168" s="10">
        <f t="shared" si="496"/>
        <v>0.6476760572601008</v>
      </c>
      <c r="S168" s="10">
        <f t="shared" si="496"/>
        <v>0.64850440608752602</v>
      </c>
      <c r="T168" s="306">
        <f t="shared" si="495"/>
        <v>0.84139460790012854</v>
      </c>
      <c r="U168" s="306">
        <f t="shared" si="495"/>
        <v>1.0461686783454414</v>
      </c>
      <c r="V168" s="306">
        <f t="shared" si="495"/>
        <v>1.2423738452190181</v>
      </c>
      <c r="X168" s="10">
        <f t="shared" si="476"/>
        <v>0.60923770891438467</v>
      </c>
      <c r="Y168" s="10">
        <f t="shared" si="477"/>
        <v>0.64854136839212595</v>
      </c>
      <c r="Z168" s="10">
        <f t="shared" si="478"/>
        <v>0.6995709084876961</v>
      </c>
      <c r="AA168" s="10">
        <f t="shared" si="479"/>
        <v>0.6476760572601008</v>
      </c>
      <c r="AB168" s="10">
        <f t="shared" si="480"/>
        <v>0.64850440608752602</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0.19692408135186276</v>
      </c>
      <c r="AJ168" s="10">
        <f t="shared" si="488"/>
        <v>0.25435292297464107</v>
      </c>
      <c r="AK168" s="10">
        <f t="shared" si="488"/>
        <v>0.31262867984830184</v>
      </c>
      <c r="AL168" s="10"/>
      <c r="AM168" s="10">
        <f t="shared" si="489"/>
        <v>6.5641360450621036E-2</v>
      </c>
      <c r="AN168" s="10">
        <f t="shared" si="489"/>
        <v>0.16956861531642739</v>
      </c>
      <c r="AO168" s="10">
        <f t="shared" si="489"/>
        <v>0.31262867984830184</v>
      </c>
      <c r="AP168" s="10"/>
      <c r="AQ168" s="10">
        <f t="shared" si="490"/>
        <v>0.19692408135186276</v>
      </c>
      <c r="AR168" s="10">
        <f t="shared" si="490"/>
        <v>0.31794115371830145</v>
      </c>
      <c r="AS168" s="10">
        <f t="shared" si="490"/>
        <v>0.46894301977245295</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270.8858143952383</v>
      </c>
      <c r="J169" s="10">
        <f t="shared" si="497"/>
        <v>278.84493218735838</v>
      </c>
      <c r="K169" s="10">
        <f t="shared" si="497"/>
        <v>329.69664893745596</v>
      </c>
      <c r="L169" s="10">
        <f t="shared" si="497"/>
        <v>389.85818241150531</v>
      </c>
      <c r="M169" s="10">
        <f t="shared" si="497"/>
        <v>446.77471931344223</v>
      </c>
      <c r="N169" s="39"/>
      <c r="O169" s="10">
        <f>SUM(O161:O168)</f>
        <v>272.36329371129125</v>
      </c>
      <c r="P169" s="10">
        <f t="shared" ref="P169:S169" si="498">SUM(P161:P168)</f>
        <v>267.50538626656464</v>
      </c>
      <c r="Q169" s="10">
        <f t="shared" si="498"/>
        <v>278.32204942461738</v>
      </c>
      <c r="R169" s="10">
        <f t="shared" si="498"/>
        <v>270.8858143952383</v>
      </c>
      <c r="S169" s="10">
        <f t="shared" si="498"/>
        <v>278.84493218735838</v>
      </c>
      <c r="T169" s="10">
        <f>SUM(T161:T168)</f>
        <v>329.69664893745596</v>
      </c>
      <c r="U169" s="10">
        <f>SUM(U161:U168)</f>
        <v>389.85818241150531</v>
      </c>
      <c r="V169" s="10">
        <f>SUM(V161:V168)</f>
        <v>446.77471931344223</v>
      </c>
      <c r="W169" s="281"/>
      <c r="X169" s="10">
        <f>SUM(X161:X168)</f>
        <v>272.36329371129125</v>
      </c>
      <c r="Y169" s="10">
        <f t="shared" ref="Y169:AB169" si="499">SUM(Y161:Y168)</f>
        <v>267.50538626656464</v>
      </c>
      <c r="Z169" s="10">
        <f t="shared" si="499"/>
        <v>278.32204942461738</v>
      </c>
      <c r="AA169" s="10">
        <f t="shared" si="499"/>
        <v>270.8858143952383</v>
      </c>
      <c r="AB169" s="10">
        <f t="shared" si="499"/>
        <v>278.84493218735838</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0.40609569808370272</v>
      </c>
      <c r="J172" s="240">
        <f t="shared" si="505"/>
        <v>0.39826640553727538</v>
      </c>
      <c r="K172" s="240">
        <f t="shared" ref="K172:M179" si="506">K161/K$169</f>
        <v>0.43742117870300157</v>
      </c>
      <c r="L172" s="240">
        <f t="shared" si="506"/>
        <v>0.47779938943818034</v>
      </c>
      <c r="M172" s="240">
        <f t="shared" si="506"/>
        <v>0.51245500295271462</v>
      </c>
      <c r="N172" s="40" t="str">
        <f>C172</f>
        <v>Car</v>
      </c>
      <c r="O172" s="240">
        <f t="shared" ref="O172:O179" si="507">O161/O$169</f>
        <v>0.41522929189796737</v>
      </c>
      <c r="P172" s="240">
        <f t="shared" ref="P172:S172" si="508">P161/P$169</f>
        <v>0.41948154992246744</v>
      </c>
      <c r="Q172" s="240">
        <f t="shared" si="508"/>
        <v>0.42316400513543673</v>
      </c>
      <c r="R172" s="240">
        <f t="shared" si="508"/>
        <v>0.40609569808370272</v>
      </c>
      <c r="S172" s="240">
        <f t="shared" si="508"/>
        <v>0.39826640553727538</v>
      </c>
      <c r="T172" s="307">
        <f t="shared" ref="T172:V179" si="509">T161/T$169</f>
        <v>0.43742117870300157</v>
      </c>
      <c r="U172" s="307">
        <f t="shared" si="509"/>
        <v>0.47779938943818034</v>
      </c>
      <c r="V172" s="307">
        <f t="shared" si="509"/>
        <v>0.51245500295271462</v>
      </c>
      <c r="W172" s="281"/>
      <c r="X172" s="240">
        <f>O172</f>
        <v>0.41522929189796737</v>
      </c>
      <c r="Y172" s="240">
        <f t="shared" ref="Y172:AB172" si="510">P172</f>
        <v>0.41948154992246744</v>
      </c>
      <c r="Z172" s="240">
        <f t="shared" si="510"/>
        <v>0.42316400513543673</v>
      </c>
      <c r="AA172" s="240">
        <f t="shared" si="510"/>
        <v>0.40609569808370272</v>
      </c>
      <c r="AB172" s="240">
        <f t="shared" si="510"/>
        <v>0.39826640553727538</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8.6295335842786841E-2</v>
      </c>
      <c r="J173" s="240">
        <f t="shared" si="512"/>
        <v>8.4631611176671048E-2</v>
      </c>
      <c r="K173" s="240">
        <f t="shared" si="506"/>
        <v>9.2952000474387841E-2</v>
      </c>
      <c r="L173" s="240">
        <f t="shared" si="506"/>
        <v>0.10153237025561333</v>
      </c>
      <c r="M173" s="240">
        <f t="shared" si="506"/>
        <v>0.10889668812745187</v>
      </c>
      <c r="N173" s="40"/>
      <c r="O173" s="240">
        <f t="shared" si="507"/>
        <v>6.8096686907411483E-2</v>
      </c>
      <c r="P173" s="240">
        <f t="shared" ref="P173:S173" si="513">P162/P$169</f>
        <v>8.9139829358524339E-2</v>
      </c>
      <c r="Q173" s="240">
        <f t="shared" si="513"/>
        <v>8.9922351091280314E-2</v>
      </c>
      <c r="R173" s="240">
        <f t="shared" si="513"/>
        <v>8.6295335842786841E-2</v>
      </c>
      <c r="S173" s="240">
        <f t="shared" si="513"/>
        <v>8.4631611176671048E-2</v>
      </c>
      <c r="T173" s="307">
        <f t="shared" si="509"/>
        <v>9.2952000474387841E-2</v>
      </c>
      <c r="U173" s="307">
        <f t="shared" si="509"/>
        <v>0.10153237025561333</v>
      </c>
      <c r="V173" s="307">
        <f t="shared" si="509"/>
        <v>0.10889668812745187</v>
      </c>
      <c r="W173" s="281"/>
      <c r="X173" s="240">
        <f t="shared" ref="X173:X182" si="514">O173</f>
        <v>6.8096686907411483E-2</v>
      </c>
      <c r="Y173" s="240">
        <f t="shared" ref="Y173:Y182" si="515">P173</f>
        <v>8.9139829358524339E-2</v>
      </c>
      <c r="Z173" s="240">
        <f t="shared" ref="Z173:Z182" si="516">Q173</f>
        <v>8.9922351091280314E-2</v>
      </c>
      <c r="AA173" s="240">
        <f t="shared" ref="AA173:AA182" si="517">R173</f>
        <v>8.6295335842786841E-2</v>
      </c>
      <c r="AB173" s="240">
        <f t="shared" ref="AB173:AB182" si="518">S173</f>
        <v>8.4631611176671048E-2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1.5228588678138852E-2</v>
      </c>
      <c r="J174" s="240">
        <f t="shared" si="519"/>
        <v>1.493499020764783E-2</v>
      </c>
      <c r="K174" s="240">
        <f t="shared" si="506"/>
        <v>1.6403294201362557E-2</v>
      </c>
      <c r="L174" s="240">
        <f t="shared" si="506"/>
        <v>1.7917477103931764E-2</v>
      </c>
      <c r="M174" s="240">
        <f t="shared" si="506"/>
        <v>1.9217062610726799E-2</v>
      </c>
      <c r="N174" s="40"/>
      <c r="O174" s="240">
        <f t="shared" si="507"/>
        <v>1.4592147194445316E-2</v>
      </c>
      <c r="P174" s="240">
        <f t="shared" ref="P174:S174" si="520">P163/P$169</f>
        <v>1.5730558122092529E-2</v>
      </c>
      <c r="Q174" s="240">
        <f t="shared" si="520"/>
        <v>1.5868650192578878E-2</v>
      </c>
      <c r="R174" s="240">
        <f t="shared" si="520"/>
        <v>1.5228588678138852E-2</v>
      </c>
      <c r="S174" s="240">
        <f t="shared" si="520"/>
        <v>1.493499020764783E-2</v>
      </c>
      <c r="T174" s="307">
        <f t="shared" si="509"/>
        <v>1.6403294201362557E-2</v>
      </c>
      <c r="U174" s="307">
        <f t="shared" si="509"/>
        <v>1.7917477103931764E-2</v>
      </c>
      <c r="V174" s="307">
        <f t="shared" si="509"/>
        <v>1.9217062610726799E-2</v>
      </c>
      <c r="W174" s="281"/>
      <c r="X174" s="240">
        <f t="shared" si="514"/>
        <v>1.4592147194445316E-2</v>
      </c>
      <c r="Y174" s="240">
        <f t="shared" si="515"/>
        <v>1.5730558122092529E-2</v>
      </c>
      <c r="Z174" s="240">
        <f t="shared" si="516"/>
        <v>1.5868650192578878E-2</v>
      </c>
      <c r="AA174" s="240">
        <f t="shared" si="517"/>
        <v>1.5228588678138852E-2</v>
      </c>
      <c r="AB174" s="240">
        <f t="shared" si="518"/>
        <v>1.493499020764783E-2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7.1120035613736976E-2</v>
      </c>
      <c r="J175" s="240">
        <f t="shared" si="521"/>
        <v>7.0072246510939837E-2</v>
      </c>
      <c r="K175" s="240">
        <f t="shared" si="506"/>
        <v>6.0338597555207103E-2</v>
      </c>
      <c r="L175" s="240">
        <f t="shared" si="506"/>
        <v>4.8921595235114967E-2</v>
      </c>
      <c r="M175" s="240">
        <f t="shared" si="506"/>
        <v>3.9735948864470162E-2</v>
      </c>
      <c r="N175" s="40"/>
      <c r="O175" s="240">
        <f t="shared" si="507"/>
        <v>0.10341976863779595</v>
      </c>
      <c r="P175" s="240">
        <f t="shared" ref="P175:S175" si="522">P164/P$169</f>
        <v>6.9165955701273221E-2</v>
      </c>
      <c r="Q175" s="240">
        <f t="shared" si="522"/>
        <v>6.8000248585824333E-2</v>
      </c>
      <c r="R175" s="240">
        <f t="shared" si="522"/>
        <v>7.1120035613736976E-2</v>
      </c>
      <c r="S175" s="240">
        <f t="shared" si="522"/>
        <v>7.0072246510939837E-2</v>
      </c>
      <c r="T175" s="307">
        <f t="shared" si="509"/>
        <v>6.0338597555207103E-2</v>
      </c>
      <c r="U175" s="307">
        <f t="shared" si="509"/>
        <v>4.8921595235114967E-2</v>
      </c>
      <c r="V175" s="307">
        <f t="shared" si="509"/>
        <v>3.9735948864470162E-2</v>
      </c>
      <c r="W175" s="281"/>
      <c r="X175" s="240">
        <f t="shared" si="514"/>
        <v>0.10341976863779595</v>
      </c>
      <c r="Y175" s="240">
        <f t="shared" si="515"/>
        <v>6.9165955701273221E-2</v>
      </c>
      <c r="Z175" s="240">
        <f t="shared" si="516"/>
        <v>6.8000248585824333E-2</v>
      </c>
      <c r="AA175" s="240">
        <f t="shared" si="517"/>
        <v>7.1120035613736976E-2</v>
      </c>
      <c r="AB175" s="240">
        <f t="shared" si="518"/>
        <v>7.0072246510939837E-2</v>
      </c>
      <c r="AC175" s="307" t="e">
        <f t="shared" si="511"/>
        <v>#N/A</v>
      </c>
      <c r="AD175" s="307" t="e">
        <f t="shared" si="511"/>
        <v>#N/A</v>
      </c>
      <c r="AE175" s="307" t="e">
        <f t="shared" si="511"/>
        <v>#N/A</v>
      </c>
      <c r="AG175" s="255">
        <f>T175</f>
        <v>6.0338597555207103E-2</v>
      </c>
      <c r="AI175" s="308">
        <f>AG175/$AG$180</f>
        <v>0.13313209489592787</v>
      </c>
      <c r="AJ175" s="308">
        <f>AI175</f>
        <v>0.13313209489592787</v>
      </c>
      <c r="AK175" s="308">
        <f>AJ175</f>
        <v>0.13313209489592787</v>
      </c>
      <c r="AL175" s="309"/>
      <c r="AM175" s="308">
        <f>AI175</f>
        <v>0.13313209489592787</v>
      </c>
      <c r="AN175" s="308">
        <f t="shared" ref="AN175:AO179" si="523">AJ175</f>
        <v>0.13313209489592787</v>
      </c>
      <c r="AO175" s="308">
        <f t="shared" si="523"/>
        <v>0.13313209489592787</v>
      </c>
      <c r="AP175" s="309"/>
      <c r="AQ175" s="308">
        <f>AM175</f>
        <v>0.13313209489592787</v>
      </c>
      <c r="AR175" s="308">
        <f t="shared" ref="AR175:AS179" si="524">AN175</f>
        <v>0.13313209489592787</v>
      </c>
      <c r="AS175" s="308">
        <f t="shared" si="524"/>
        <v>0.13313209489592787</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0.37626343165916259</v>
      </c>
      <c r="J176" s="240">
        <f t="shared" si="525"/>
        <v>0.37072006093287768</v>
      </c>
      <c r="K176" s="240">
        <f t="shared" si="506"/>
        <v>0.31922379652518351</v>
      </c>
      <c r="L176" s="240">
        <f t="shared" si="506"/>
        <v>0.25882168289929069</v>
      </c>
      <c r="M176" s="240">
        <f t="shared" si="506"/>
        <v>0.21022464838432522</v>
      </c>
      <c r="N176" s="40"/>
      <c r="O176" s="240">
        <f t="shared" si="507"/>
        <v>0.34824021728346571</v>
      </c>
      <c r="P176" s="240">
        <f t="shared" ref="P176:S176" si="526">P165/P$169</f>
        <v>0.36592529266281709</v>
      </c>
      <c r="Q176" s="240">
        <f t="shared" si="526"/>
        <v>0.3597580719101382</v>
      </c>
      <c r="R176" s="240">
        <f t="shared" si="526"/>
        <v>0.37626343165916259</v>
      </c>
      <c r="S176" s="240">
        <f t="shared" si="526"/>
        <v>0.37072006093287768</v>
      </c>
      <c r="T176" s="307">
        <f t="shared" si="509"/>
        <v>0.31922379652518351</v>
      </c>
      <c r="U176" s="307">
        <f t="shared" si="509"/>
        <v>0.25882168289929069</v>
      </c>
      <c r="V176" s="307">
        <f t="shared" si="509"/>
        <v>0.21022464838432522</v>
      </c>
      <c r="W176" s="281"/>
      <c r="X176" s="240">
        <f t="shared" si="514"/>
        <v>0.34824021728346571</v>
      </c>
      <c r="Y176" s="240">
        <f t="shared" si="515"/>
        <v>0.36592529266281709</v>
      </c>
      <c r="Z176" s="240">
        <f t="shared" si="516"/>
        <v>0.3597580719101382</v>
      </c>
      <c r="AA176" s="240">
        <f t="shared" si="517"/>
        <v>0.37626343165916259</v>
      </c>
      <c r="AB176" s="240">
        <f t="shared" si="518"/>
        <v>0.37072006093287768</v>
      </c>
      <c r="AC176" s="307" t="e">
        <f t="shared" si="511"/>
        <v>#N/A</v>
      </c>
      <c r="AD176" s="307" t="e">
        <f t="shared" si="511"/>
        <v>#N/A</v>
      </c>
      <c r="AE176" s="307" t="e">
        <f t="shared" si="511"/>
        <v>#N/A</v>
      </c>
      <c r="AG176" s="255">
        <f>T176</f>
        <v>0.31922379652518351</v>
      </c>
      <c r="AI176" s="308">
        <f>1-SUM(AI177:AI179,AI175)</f>
        <v>0.70434074529399693</v>
      </c>
      <c r="AJ176" s="308">
        <f t="shared" ref="AJ176:AK176" si="527">1-SUM(AJ177:AJ179,AJ175)</f>
        <v>0.70434074529399693</v>
      </c>
      <c r="AK176" s="308">
        <f t="shared" si="527"/>
        <v>0.70434074529399693</v>
      </c>
      <c r="AL176" s="309"/>
      <c r="AM176" s="308">
        <f t="shared" ref="AM176:AM179" si="528">AI176</f>
        <v>0.70434074529399693</v>
      </c>
      <c r="AN176" s="308">
        <f t="shared" si="523"/>
        <v>0.70434074529399693</v>
      </c>
      <c r="AO176" s="308">
        <f t="shared" si="523"/>
        <v>0.70434074529399693</v>
      </c>
      <c r="AP176" s="309"/>
      <c r="AQ176" s="308">
        <f t="shared" ref="AQ176:AQ178" si="529">AM176</f>
        <v>0.70434074529399693</v>
      </c>
      <c r="AR176" s="308">
        <f t="shared" si="524"/>
        <v>0.70434074529399693</v>
      </c>
      <c r="AS176" s="308">
        <f t="shared" si="524"/>
        <v>0.70434074529399693</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9.4486402435599581E-3</v>
      </c>
      <c r="J177" s="240">
        <f t="shared" si="530"/>
        <v>2.638018684184178E-2</v>
      </c>
      <c r="K177" s="240">
        <f t="shared" si="506"/>
        <v>4.2978273327568033E-2</v>
      </c>
      <c r="L177" s="240">
        <f t="shared" si="506"/>
        <v>6.9515984456058152E-2</v>
      </c>
      <c r="M177" s="240">
        <f t="shared" si="506"/>
        <v>8.816434404205821E-2</v>
      </c>
      <c r="N177" s="40"/>
      <c r="O177" s="240">
        <f t="shared" si="507"/>
        <v>2.9423476986062138E-3</v>
      </c>
      <c r="P177" s="240">
        <f t="shared" ref="P177:S177" si="531">P166/P$169</f>
        <v>5.886119177972912E-3</v>
      </c>
      <c r="Q177" s="240">
        <f t="shared" si="531"/>
        <v>9.0703241725622122E-3</v>
      </c>
      <c r="R177" s="240">
        <f t="shared" si="531"/>
        <v>9.4486402435599581E-3</v>
      </c>
      <c r="S177" s="240">
        <f t="shared" si="531"/>
        <v>2.638018684184178E-2</v>
      </c>
      <c r="T177" s="307">
        <f t="shared" si="509"/>
        <v>4.2978273327568033E-2</v>
      </c>
      <c r="U177" s="307">
        <f t="shared" si="509"/>
        <v>6.9515984456058152E-2</v>
      </c>
      <c r="V177" s="307">
        <f t="shared" si="509"/>
        <v>8.816434404205821E-2</v>
      </c>
      <c r="W177" s="281"/>
      <c r="X177" s="240">
        <f t="shared" si="514"/>
        <v>2.9423476986062138E-3</v>
      </c>
      <c r="Y177" s="240">
        <f t="shared" si="515"/>
        <v>5.886119177972912E-3</v>
      </c>
      <c r="Z177" s="240">
        <f t="shared" si="516"/>
        <v>9.0703241725622122E-3</v>
      </c>
      <c r="AA177" s="240">
        <f t="shared" si="517"/>
        <v>9.4486402435599581E-3</v>
      </c>
      <c r="AB177" s="240">
        <f t="shared" si="518"/>
        <v>2.638018684184178E-2</v>
      </c>
      <c r="AC177" s="307" t="e">
        <f t="shared" si="511"/>
        <v>#N/A</v>
      </c>
      <c r="AD177" s="307" t="e">
        <f t="shared" si="511"/>
        <v>#N/A</v>
      </c>
      <c r="AE177" s="307" t="e">
        <f t="shared" si="511"/>
        <v>#N/A</v>
      </c>
      <c r="AG177" s="255">
        <f>T177</f>
        <v>4.2978273327568033E-2</v>
      </c>
      <c r="AI177" s="308">
        <f>AG177/$AG$180</f>
        <v>9.4827983992729278E-2</v>
      </c>
      <c r="AJ177" s="308">
        <f t="shared" ref="AJ177:AK177" si="532">AI177</f>
        <v>9.4827983992729278E-2</v>
      </c>
      <c r="AK177" s="308">
        <f t="shared" si="532"/>
        <v>9.4827983992729278E-2</v>
      </c>
      <c r="AL177" s="309"/>
      <c r="AM177" s="308">
        <f t="shared" si="528"/>
        <v>9.4827983992729278E-2</v>
      </c>
      <c r="AN177" s="308">
        <f t="shared" si="523"/>
        <v>9.4827983992729278E-2</v>
      </c>
      <c r="AO177" s="308">
        <f t="shared" si="523"/>
        <v>9.4827983992729278E-2</v>
      </c>
      <c r="AP177" s="309"/>
      <c r="AQ177" s="308">
        <f t="shared" si="529"/>
        <v>9.4827983992729278E-2</v>
      </c>
      <c r="AR177" s="308">
        <f t="shared" si="524"/>
        <v>9.4827983992729278E-2</v>
      </c>
      <c r="AS177" s="308">
        <f t="shared" si="524"/>
        <v>9.4827983992729278E-2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3.3157313900998971E-2</v>
      </c>
      <c r="J178" s="240">
        <f t="shared" si="533"/>
        <v>3.2668817630100308E-2</v>
      </c>
      <c r="K178" s="240">
        <f t="shared" si="506"/>
        <v>2.8130832643981668E-2</v>
      </c>
      <c r="L178" s="240">
        <f t="shared" si="506"/>
        <v>2.2808041021776557E-2</v>
      </c>
      <c r="M178" s="240">
        <f t="shared" si="506"/>
        <v>1.8525543727354318E-2</v>
      </c>
      <c r="N178" s="40"/>
      <c r="O178" s="240">
        <f t="shared" si="507"/>
        <v>4.5242683494738922E-2</v>
      </c>
      <c r="P178" s="240">
        <f t="shared" ref="P178:S178" si="534">P167/P$169</f>
        <v>3.2246290158026006E-2</v>
      </c>
      <c r="Q178" s="240">
        <f t="shared" si="534"/>
        <v>3.1702818597445108E-2</v>
      </c>
      <c r="R178" s="240">
        <f t="shared" si="534"/>
        <v>3.3157313900998971E-2</v>
      </c>
      <c r="S178" s="240">
        <f t="shared" si="534"/>
        <v>3.2668817630100308E-2</v>
      </c>
      <c r="T178" s="307">
        <f t="shared" si="509"/>
        <v>2.8130832643981668E-2</v>
      </c>
      <c r="U178" s="307">
        <f t="shared" si="509"/>
        <v>2.2808041021776557E-2</v>
      </c>
      <c r="V178" s="307">
        <f t="shared" si="509"/>
        <v>1.8525543727354318E-2</v>
      </c>
      <c r="W178" s="281"/>
      <c r="X178" s="240">
        <f t="shared" si="514"/>
        <v>4.5242683494738922E-2</v>
      </c>
      <c r="Y178" s="240">
        <f t="shared" si="515"/>
        <v>3.2246290158026006E-2</v>
      </c>
      <c r="Z178" s="240">
        <f t="shared" si="516"/>
        <v>3.1702818597445108E-2</v>
      </c>
      <c r="AA178" s="240">
        <f t="shared" si="517"/>
        <v>3.3157313900998971E-2</v>
      </c>
      <c r="AB178" s="240">
        <f t="shared" si="518"/>
        <v>3.2668817630100308E-2</v>
      </c>
      <c r="AC178" s="307" t="e">
        <f t="shared" si="511"/>
        <v>#N/A</v>
      </c>
      <c r="AD178" s="307" t="e">
        <f t="shared" si="511"/>
        <v>#N/A</v>
      </c>
      <c r="AE178" s="307" t="e">
        <f t="shared" si="511"/>
        <v>#N/A</v>
      </c>
      <c r="AG178" s="255">
        <f>T178</f>
        <v>2.8130832643981668E-2</v>
      </c>
      <c r="AI178" s="308">
        <f>AG178/$AG$180</f>
        <v>6.206834153931768E-2</v>
      </c>
      <c r="AJ178" s="308">
        <f>AI178*(1+$D$178)</f>
        <v>6.206834153931768E-2</v>
      </c>
      <c r="AK178" s="308">
        <f>AJ178*(1+$D$178)</f>
        <v>6.206834153931768E-2</v>
      </c>
      <c r="AL178" s="309"/>
      <c r="AM178" s="308">
        <f>AI178</f>
        <v>6.206834153931768E-2</v>
      </c>
      <c r="AN178" s="308">
        <f t="shared" si="523"/>
        <v>6.206834153931768E-2</v>
      </c>
      <c r="AO178" s="308">
        <f>AK178</f>
        <v>6.206834153931768E-2</v>
      </c>
      <c r="AP178" s="309"/>
      <c r="AQ178" s="308">
        <f t="shared" si="529"/>
        <v>6.206834153931768E-2</v>
      </c>
      <c r="AR178" s="308">
        <f t="shared" si="524"/>
        <v>6.206834153931768E-2</v>
      </c>
      <c r="AS178" s="308">
        <f>AO178</f>
        <v>6.206834153931768E-2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2.3909559779129053E-3</v>
      </c>
      <c r="J179" s="240">
        <f t="shared" si="535"/>
        <v>2.3256811626463062E-3</v>
      </c>
      <c r="K179" s="240">
        <f t="shared" si="506"/>
        <v>2.5520265693077838E-3</v>
      </c>
      <c r="L179" s="240">
        <f t="shared" si="506"/>
        <v>2.6834595900341613E-3</v>
      </c>
      <c r="M179" s="240">
        <f t="shared" si="506"/>
        <v>2.7807612908988481E-3</v>
      </c>
      <c r="N179" s="40"/>
      <c r="O179" s="240">
        <f t="shared" si="507"/>
        <v>2.2368568855691134E-3</v>
      </c>
      <c r="P179" s="240">
        <f t="shared" ref="P179:S179" si="536">P168/P$169</f>
        <v>2.4244048968265087E-3</v>
      </c>
      <c r="Q179" s="240">
        <f t="shared" si="536"/>
        <v>2.5135303147340925E-3</v>
      </c>
      <c r="R179" s="240">
        <f t="shared" si="536"/>
        <v>2.3909559779129053E-3</v>
      </c>
      <c r="S179" s="240">
        <f t="shared" si="536"/>
        <v>2.3256811626463062E-3</v>
      </c>
      <c r="T179" s="307">
        <f t="shared" si="509"/>
        <v>2.5520265693077838E-3</v>
      </c>
      <c r="U179" s="307">
        <f t="shared" si="509"/>
        <v>2.6834595900341613E-3</v>
      </c>
      <c r="V179" s="307">
        <f t="shared" si="509"/>
        <v>2.7807612908988481E-3</v>
      </c>
      <c r="W179" s="281"/>
      <c r="X179" s="240">
        <f t="shared" si="514"/>
        <v>2.2368568855691134E-3</v>
      </c>
      <c r="Y179" s="240">
        <f t="shared" si="515"/>
        <v>2.4244048968265087E-3</v>
      </c>
      <c r="Z179" s="240">
        <f t="shared" si="516"/>
        <v>2.5135303147340925E-3</v>
      </c>
      <c r="AA179" s="240">
        <f t="shared" si="517"/>
        <v>2.3909559779129053E-3</v>
      </c>
      <c r="AB179" s="240">
        <f t="shared" si="518"/>
        <v>2.3256811626463062E-3</v>
      </c>
      <c r="AC179" s="307" t="e">
        <f t="shared" si="511"/>
        <v>#N/A</v>
      </c>
      <c r="AD179" s="307" t="e">
        <f t="shared" si="511"/>
        <v>#N/A</v>
      </c>
      <c r="AE179" s="307" t="e">
        <f t="shared" si="511"/>
        <v>#N/A</v>
      </c>
      <c r="AG179" s="255">
        <f>T179</f>
        <v>2.5520265693077838E-3</v>
      </c>
      <c r="AI179" s="308">
        <f>AG179/$AG$180</f>
        <v>5.6308342780282735E-3</v>
      </c>
      <c r="AJ179" s="308">
        <f t="shared" ref="AJ179:AK179" si="537">AI179</f>
        <v>5.6308342780282735E-3</v>
      </c>
      <c r="AK179" s="308">
        <f t="shared" si="537"/>
        <v>5.6308342780282735E-3</v>
      </c>
      <c r="AL179" s="309"/>
      <c r="AM179" s="308">
        <f t="shared" si="528"/>
        <v>5.6308342780282735E-3</v>
      </c>
      <c r="AN179" s="308">
        <f t="shared" si="523"/>
        <v>5.6308342780282735E-3</v>
      </c>
      <c r="AO179" s="308">
        <f t="shared" si="523"/>
        <v>5.6308342780282735E-3</v>
      </c>
      <c r="AP179" s="309"/>
      <c r="AQ179" s="308">
        <f>AM179</f>
        <v>5.6308342780282735E-3</v>
      </c>
      <c r="AR179" s="308">
        <f t="shared" si="524"/>
        <v>5.6308342780282735E-3</v>
      </c>
      <c r="AS179" s="308">
        <f t="shared" si="524"/>
        <v>5.6308342780282735E-3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0.45322352662124815</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0.50761962260462834</v>
      </c>
      <c r="J181" s="33">
        <f t="shared" si="539"/>
        <v>0.49783300692159427</v>
      </c>
      <c r="K181" s="33">
        <f>SUM(K172:K174)</f>
        <v>0.5467764733787519</v>
      </c>
      <c r="L181" s="33">
        <f>SUM(L172:L174)</f>
        <v>0.59724923679772546</v>
      </c>
      <c r="M181" s="33">
        <f>SUM(M172:M174)</f>
        <v>0.64056875369089328</v>
      </c>
      <c r="N181" s="40"/>
      <c r="O181" s="33">
        <f>SUM(O172:O174)</f>
        <v>0.49791812599982416</v>
      </c>
      <c r="P181" s="33">
        <f t="shared" ref="P181:S181" si="540">SUM(P172:P174)</f>
        <v>0.52435193740308439</v>
      </c>
      <c r="Q181" s="33">
        <f t="shared" si="540"/>
        <v>0.52895500641929594</v>
      </c>
      <c r="R181" s="33">
        <f t="shared" si="540"/>
        <v>0.50761962260462834</v>
      </c>
      <c r="S181" s="33">
        <f t="shared" si="540"/>
        <v>0.49783300692159427</v>
      </c>
      <c r="T181" s="33">
        <f>SUM(T172:T174)</f>
        <v>0.5467764733787519</v>
      </c>
      <c r="U181" s="33">
        <f>SUM(U172:U174)</f>
        <v>0.59724923679772546</v>
      </c>
      <c r="V181" s="33">
        <f>SUM(V172:V174)</f>
        <v>0.64056875369089328</v>
      </c>
      <c r="X181" s="240">
        <f t="shared" si="514"/>
        <v>0.49791812599982416</v>
      </c>
      <c r="Y181" s="240">
        <f t="shared" si="515"/>
        <v>0.52435193740308439</v>
      </c>
      <c r="Z181" s="240">
        <f t="shared" si="516"/>
        <v>0.52895500641929594</v>
      </c>
      <c r="AA181" s="240">
        <f t="shared" si="517"/>
        <v>0.50761962260462834</v>
      </c>
      <c r="AB181" s="240">
        <f t="shared" si="518"/>
        <v>0.49783300692159427</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0.49238037739537166</v>
      </c>
      <c r="J182" s="33">
        <f t="shared" si="542"/>
        <v>0.50216699307840573</v>
      </c>
      <c r="K182" s="33">
        <f>1-K181</f>
        <v>0.4532235266212481</v>
      </c>
      <c r="L182" s="33">
        <f>1-L181</f>
        <v>0.40275076320227454</v>
      </c>
      <c r="M182" s="33">
        <f>1-M181</f>
        <v>0.35943124630910672</v>
      </c>
      <c r="N182" s="40"/>
      <c r="O182" s="33">
        <f>1-O181</f>
        <v>0.50208187400017579</v>
      </c>
      <c r="P182" s="33">
        <f t="shared" ref="P182:S182" si="543">1-P181</f>
        <v>0.47564806259691561</v>
      </c>
      <c r="Q182" s="33">
        <f t="shared" si="543"/>
        <v>0.47104499358070406</v>
      </c>
      <c r="R182" s="33">
        <f t="shared" si="543"/>
        <v>0.49238037739537166</v>
      </c>
      <c r="S182" s="33">
        <f t="shared" si="543"/>
        <v>0.50216699307840573</v>
      </c>
      <c r="T182" s="33">
        <f>1-T181</f>
        <v>0.4532235266212481</v>
      </c>
      <c r="U182" s="33">
        <f>1-U181</f>
        <v>0.40275076320227454</v>
      </c>
      <c r="V182" s="33">
        <f>1-V181</f>
        <v>0.35943124630910672</v>
      </c>
      <c r="X182" s="240">
        <f t="shared" si="514"/>
        <v>0.50208187400017579</v>
      </c>
      <c r="Y182" s="240">
        <f t="shared" si="515"/>
        <v>0.47564806259691561</v>
      </c>
      <c r="Z182" s="240">
        <f t="shared" si="516"/>
        <v>0.47104499358070406</v>
      </c>
      <c r="AA182" s="240">
        <f t="shared" si="517"/>
        <v>0.49238037739537166</v>
      </c>
      <c r="AB182" s="240">
        <f t="shared" si="518"/>
        <v>0.50216699307840573</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78.575402784147585</v>
      </c>
      <c r="J186" s="186">
        <f t="shared" si="549"/>
        <v>79.324692031817534</v>
      </c>
      <c r="K186" s="10">
        <f t="shared" ref="K186:M193" si="550">K149</f>
        <v>103.01164056617978</v>
      </c>
      <c r="L186" s="10">
        <f t="shared" si="550"/>
        <v>133.05285823121142</v>
      </c>
      <c r="M186" s="10">
        <f t="shared" si="550"/>
        <v>163.53710007497739</v>
      </c>
      <c r="N186" s="40"/>
      <c r="O186" s="233">
        <f>IF(O$113&lt;=$I$148,($I186-$F186)/10,IF(AND(O$113&gt;$I$148,O$113&lt;=$K$148),($K186-$I186)/10,IF(AND(O$113&gt;$K$148,O$113&lt;=$L$148),($L186-$K186)/2,($M186-$L186)/2)))+E186</f>
        <v>77.393642983834866</v>
      </c>
      <c r="P186" s="233">
        <f>IF(P$148&lt;=$I$148,($I186-$F186)/10,IF(AND(P$148&gt;$I$148,P$148&lt;=$K$148),($K186-$I186)/10,IF(AND(P$148&gt;$K$148,P$148&lt;=$L$148),($L186-$K186)/2,($M186-$L186)/2)))+O186</f>
        <v>77.173096291768374</v>
      </c>
      <c r="Q186" s="233">
        <f t="shared" ref="Q186:V186" si="551">IF(Q$148&lt;=$I$148,($I186-$F186)/10,IF(AND(Q$148&gt;$I$148,Q$148&lt;=$K$148),($K186-$I186)/10,IF(AND(Q$148&gt;$K$148,Q$148&lt;=$L$148),($L186-$K186)/2,($M186-$L186)/2)))+P186</f>
        <v>76.952549599701882</v>
      </c>
      <c r="R186" s="233">
        <f t="shared" si="551"/>
        <v>76.73200290763539</v>
      </c>
      <c r="S186" s="233">
        <f t="shared" si="551"/>
        <v>79.175626685838608</v>
      </c>
      <c r="T186" s="304">
        <f t="shared" si="551"/>
        <v>81.619250464041826</v>
      </c>
      <c r="U186" s="304">
        <f t="shared" si="551"/>
        <v>96.639859296557646</v>
      </c>
      <c r="V186" s="304">
        <f t="shared" si="551"/>
        <v>111.88198021844063</v>
      </c>
      <c r="W186" s="233">
        <f>E186</f>
        <v>77.614189675901358</v>
      </c>
      <c r="X186" s="233">
        <f t="shared" ref="X186:X187" si="552">IF(X$148&lt;=$I$148,($I186-$F186)/10,IF(AND(X$148&gt;$I$148,X$148&lt;=$K$148),($K186-$I186)/10,IF(AND(X$148&gt;$K$148,X$148&lt;=$L$148),($L186-$K186)/2,($M186-$L186)/2)))+W186</f>
        <v>77.393642983834866</v>
      </c>
      <c r="Y186" s="233">
        <f t="shared" ref="Y186:AR186" si="553">IF(Y$148&lt;=$I$148,($I186-$F186)/10,IF(AND(Y$148&gt;$I$148,Y$148&lt;=$K$148),($K186-$I186)/10,IF(AND(Y$148&gt;$K$148,Y$148&lt;=$L$148),($L186-$K186)/2,($M186-$L186)/2)))+X186</f>
        <v>77.173096291768374</v>
      </c>
      <c r="Z186" s="233">
        <f t="shared" si="553"/>
        <v>76.952549599701882</v>
      </c>
      <c r="AA186" s="233">
        <f t="shared" si="553"/>
        <v>76.73200290763539</v>
      </c>
      <c r="AB186" s="233">
        <f t="shared" si="553"/>
        <v>79.175626685838608</v>
      </c>
      <c r="AC186" s="233">
        <f t="shared" si="553"/>
        <v>81.619250464041826</v>
      </c>
      <c r="AD186" s="233">
        <f t="shared" si="553"/>
        <v>96.639859296557646</v>
      </c>
      <c r="AE186" s="233">
        <f t="shared" si="553"/>
        <v>111.88198021844063</v>
      </c>
      <c r="AF186" s="233">
        <f t="shared" si="553"/>
        <v>111.66143352637414</v>
      </c>
      <c r="AG186" s="233">
        <f t="shared" si="553"/>
        <v>111.44088683430765</v>
      </c>
      <c r="AH186" s="233">
        <f t="shared" si="553"/>
        <v>111.22034014224116</v>
      </c>
      <c r="AI186" s="233">
        <f t="shared" si="553"/>
        <v>110.99979345017466</v>
      </c>
      <c r="AJ186" s="233">
        <f t="shared" si="553"/>
        <v>110.77924675810817</v>
      </c>
      <c r="AK186" s="233">
        <f t="shared" si="553"/>
        <v>110.55870006604168</v>
      </c>
      <c r="AL186" s="233">
        <f t="shared" si="553"/>
        <v>110.33815337397519</v>
      </c>
      <c r="AM186" s="233">
        <f t="shared" si="553"/>
        <v>110.1176066819087</v>
      </c>
      <c r="AN186" s="233">
        <f t="shared" si="553"/>
        <v>109.89705998984221</v>
      </c>
      <c r="AO186" s="233">
        <f t="shared" si="553"/>
        <v>109.67651329777571</v>
      </c>
      <c r="AP186" s="233">
        <f t="shared" si="553"/>
        <v>109.45596660570922</v>
      </c>
      <c r="AQ186" s="233">
        <f t="shared" si="553"/>
        <v>109.23541991364273</v>
      </c>
      <c r="AR186" s="233">
        <f t="shared" si="553"/>
        <v>109.01487322157624</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16.697273091631363</v>
      </c>
      <c r="J187" s="10">
        <f t="shared" si="555"/>
        <v>16.856497056761228</v>
      </c>
      <c r="K187" s="10">
        <f t="shared" si="550"/>
        <v>21.889973620313206</v>
      </c>
      <c r="L187" s="10">
        <f t="shared" si="550"/>
        <v>28.273732374132432</v>
      </c>
      <c r="M187" s="10">
        <f t="shared" si="550"/>
        <v>34.751633765932695</v>
      </c>
      <c r="N187" s="40"/>
      <c r="O187" s="233">
        <f t="shared" ref="O187:O193" si="556">IF(O$113&lt;=$I$148,($I187-$F187)/10,IF(AND(O$113&gt;$I$148,O$113&lt;=$K$148),($K187-$I187)/10,IF(AND(O$113&gt;$K$148,O$113&lt;=$L$148),($L187-$K187)/2,($M187-$L187)/2)))+E187</f>
        <v>10.284318568818074</v>
      </c>
      <c r="P187" s="233">
        <f t="shared" ref="P187:V193" si="557">IF(P$148&lt;=$I$148,($I187-$F187)/10,IF(AND(P$148&gt;$I$148,P$148&lt;=$K$148),($K187-$I187)/10,IF(AND(P$148&gt;$K$148,P$148&lt;=$L$148),($L187-$K187)/2,($M187-$L187)/2)))+O187</f>
        <v>10.629257453914843</v>
      </c>
      <c r="Q187" s="233">
        <f t="shared" si="557"/>
        <v>10.974196339011611</v>
      </c>
      <c r="R187" s="233">
        <f t="shared" si="557"/>
        <v>11.319135224108379</v>
      </c>
      <c r="S187" s="233">
        <f t="shared" si="557"/>
        <v>11.838405276976564</v>
      </c>
      <c r="T187" s="304">
        <f t="shared" si="557"/>
        <v>12.357675329844749</v>
      </c>
      <c r="U187" s="304">
        <f t="shared" si="557"/>
        <v>15.549554706754362</v>
      </c>
      <c r="V187" s="304">
        <f t="shared" si="557"/>
        <v>18.788505402654494</v>
      </c>
      <c r="W187" s="233">
        <f t="shared" ref="W187:W193" si="558">E187</f>
        <v>9.939379683721306</v>
      </c>
      <c r="X187" s="233">
        <f t="shared" si="552"/>
        <v>10.284318568818074</v>
      </c>
      <c r="Y187" s="233">
        <f t="shared" ref="Y187:AR187" si="559">IF(Y$148&lt;=$I$148,($I187-$F187)/10,IF(AND(Y$148&gt;$I$148,Y$148&lt;=$K$148),($K187-$I187)/10,IF(AND(Y$148&gt;$K$148,Y$148&lt;=$L$148),($L187-$K187)/2,($M187-$L187)/2)))+X187</f>
        <v>10.629257453914843</v>
      </c>
      <c r="Z187" s="233">
        <f t="shared" si="559"/>
        <v>10.974196339011611</v>
      </c>
      <c r="AA187" s="233">
        <f t="shared" si="559"/>
        <v>11.319135224108379</v>
      </c>
      <c r="AB187" s="233">
        <f t="shared" si="559"/>
        <v>11.838405276976564</v>
      </c>
      <c r="AC187" s="233">
        <f t="shared" si="559"/>
        <v>12.357675329844749</v>
      </c>
      <c r="AD187" s="233">
        <f t="shared" si="559"/>
        <v>15.549554706754362</v>
      </c>
      <c r="AE187" s="233">
        <f t="shared" si="559"/>
        <v>18.788505402654494</v>
      </c>
      <c r="AF187" s="233">
        <f t="shared" si="559"/>
        <v>19.13344428775126</v>
      </c>
      <c r="AG187" s="233">
        <f t="shared" si="559"/>
        <v>19.478383172848027</v>
      </c>
      <c r="AH187" s="233">
        <f t="shared" si="559"/>
        <v>19.823322057944793</v>
      </c>
      <c r="AI187" s="233">
        <f t="shared" si="559"/>
        <v>20.16826094304156</v>
      </c>
      <c r="AJ187" s="233">
        <f t="shared" si="559"/>
        <v>20.513199828138326</v>
      </c>
      <c r="AK187" s="233">
        <f t="shared" si="559"/>
        <v>20.858138713235093</v>
      </c>
      <c r="AL187" s="233">
        <f t="shared" si="559"/>
        <v>21.203077598331859</v>
      </c>
      <c r="AM187" s="233">
        <f t="shared" si="559"/>
        <v>21.548016483428626</v>
      </c>
      <c r="AN187" s="233">
        <f t="shared" si="559"/>
        <v>21.892955368525392</v>
      </c>
      <c r="AO187" s="233">
        <f t="shared" si="559"/>
        <v>22.237894253622159</v>
      </c>
      <c r="AP187" s="233">
        <f t="shared" si="559"/>
        <v>22.582833138718925</v>
      </c>
      <c r="AQ187" s="233">
        <f t="shared" si="559"/>
        <v>22.927772023815692</v>
      </c>
      <c r="AR187" s="233">
        <f t="shared" si="559"/>
        <v>23.272710908912458</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2.9465776044055345</v>
      </c>
      <c r="J188" s="10">
        <f t="shared" si="560"/>
        <v>2.9746759511931575</v>
      </c>
      <c r="K188" s="10">
        <f t="shared" si="550"/>
        <v>3.8629365212317421</v>
      </c>
      <c r="L188" s="10">
        <f t="shared" si="550"/>
        <v>4.9894821836704288</v>
      </c>
      <c r="M188" s="10">
        <f t="shared" si="550"/>
        <v>6.1326412528116521</v>
      </c>
      <c r="N188" s="40"/>
      <c r="O188" s="233">
        <f t="shared" si="556"/>
        <v>3.3754602313820223</v>
      </c>
      <c r="P188" s="233">
        <f t="shared" si="557"/>
        <v>3.3862347580940684</v>
      </c>
      <c r="Q188" s="233">
        <f t="shared" si="557"/>
        <v>3.3970092848061144</v>
      </c>
      <c r="R188" s="233">
        <f t="shared" si="557"/>
        <v>3.4077838115181605</v>
      </c>
      <c r="S188" s="233">
        <f t="shared" si="557"/>
        <v>3.4994197032007812</v>
      </c>
      <c r="T188" s="304">
        <f t="shared" si="557"/>
        <v>3.591055594883402</v>
      </c>
      <c r="U188" s="304">
        <f t="shared" si="557"/>
        <v>4.1543284261027456</v>
      </c>
      <c r="V188" s="304">
        <f t="shared" si="557"/>
        <v>4.7259079606733572</v>
      </c>
      <c r="W188" s="233">
        <f t="shared" si="558"/>
        <v>3.3646857046699763</v>
      </c>
      <c r="X188" s="233">
        <f t="shared" ref="X188" si="561">IF(X$148&lt;=$I$148,($I188-$F188)/10,IF(AND(X$148&gt;$I$148,X$148&lt;=$K$148),($K188-$I188)/10,IF(AND(X$148&gt;$K$148,X$148&lt;=$L$148),($L188-$K188)/2,($M188-$L188)/2)))+W188</f>
        <v>3.3754602313820223</v>
      </c>
      <c r="Y188" s="233">
        <f t="shared" ref="Y188:AR188" si="562">IF(Y$148&lt;=$I$148,($I188-$F188)/10,IF(AND(Y$148&gt;$I$148,Y$148&lt;=$K$148),($K188-$I188)/10,IF(AND(Y$148&gt;$K$148,Y$148&lt;=$L$148),($L188-$K188)/2,($M188-$L188)/2)))+X188</f>
        <v>3.3862347580940684</v>
      </c>
      <c r="Z188" s="233">
        <f t="shared" si="562"/>
        <v>3.3970092848061144</v>
      </c>
      <c r="AA188" s="233">
        <f t="shared" si="562"/>
        <v>3.4077838115181605</v>
      </c>
      <c r="AB188" s="233">
        <f t="shared" si="562"/>
        <v>3.4994197032007812</v>
      </c>
      <c r="AC188" s="233">
        <f t="shared" si="562"/>
        <v>3.591055594883402</v>
      </c>
      <c r="AD188" s="233">
        <f t="shared" si="562"/>
        <v>4.1543284261027456</v>
      </c>
      <c r="AE188" s="233">
        <f t="shared" si="562"/>
        <v>4.7259079606733572</v>
      </c>
      <c r="AF188" s="233">
        <f t="shared" si="562"/>
        <v>4.7366824873854032</v>
      </c>
      <c r="AG188" s="233">
        <f t="shared" si="562"/>
        <v>4.7474570140974492</v>
      </c>
      <c r="AH188" s="233">
        <f t="shared" si="562"/>
        <v>4.7582315408094953</v>
      </c>
      <c r="AI188" s="233">
        <f t="shared" si="562"/>
        <v>4.7690060675215413</v>
      </c>
      <c r="AJ188" s="233">
        <f t="shared" si="562"/>
        <v>4.7797805942335874</v>
      </c>
      <c r="AK188" s="233">
        <f t="shared" si="562"/>
        <v>4.7905551209456334</v>
      </c>
      <c r="AL188" s="233">
        <f t="shared" si="562"/>
        <v>4.8013296476576794</v>
      </c>
      <c r="AM188" s="233">
        <f t="shared" si="562"/>
        <v>4.8121041743697255</v>
      </c>
      <c r="AN188" s="233">
        <f t="shared" si="562"/>
        <v>4.8228787010817715</v>
      </c>
      <c r="AO188" s="233">
        <f t="shared" si="562"/>
        <v>4.8336532277938176</v>
      </c>
      <c r="AP188" s="233">
        <f t="shared" si="562"/>
        <v>4.8444277545058636</v>
      </c>
      <c r="AQ188" s="233">
        <f t="shared" si="562"/>
        <v>4.8552022812179096</v>
      </c>
      <c r="AR188" s="233">
        <f t="shared" si="562"/>
        <v>4.8659768079299557</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0.77061635068181966</v>
      </c>
      <c r="J189" s="10">
        <f t="shared" si="563"/>
        <v>0.78157163306235522</v>
      </c>
      <c r="K189" s="10">
        <f t="shared" si="550"/>
        <v>0.79573733662150214</v>
      </c>
      <c r="L189" s="10">
        <f t="shared" si="550"/>
        <v>0.76289936796133118</v>
      </c>
      <c r="M189" s="10">
        <f t="shared" si="550"/>
        <v>0.71012069602307804</v>
      </c>
      <c r="N189" s="40"/>
      <c r="O189" s="233">
        <f t="shared" si="556"/>
        <v>0.58238212950157175</v>
      </c>
      <c r="P189" s="233">
        <f t="shared" si="557"/>
        <v>0.54677276928555452</v>
      </c>
      <c r="Q189" s="233">
        <f t="shared" si="557"/>
        <v>0.51116340906953728</v>
      </c>
      <c r="R189" s="233">
        <f t="shared" si="557"/>
        <v>0.47555404885352004</v>
      </c>
      <c r="S189" s="233">
        <f t="shared" si="557"/>
        <v>0.47806614744748827</v>
      </c>
      <c r="T189" s="304">
        <f t="shared" si="557"/>
        <v>0.48057824604145649</v>
      </c>
      <c r="U189" s="304">
        <f t="shared" si="557"/>
        <v>0.46415926171137101</v>
      </c>
      <c r="V189" s="304">
        <f t="shared" si="557"/>
        <v>0.43776992574224444</v>
      </c>
      <c r="W189" s="233">
        <f t="shared" si="558"/>
        <v>0.61799148971758899</v>
      </c>
      <c r="X189" s="233">
        <f t="shared" ref="X189" si="564">IF(X$148&lt;=$I$148,($I189-$F189)/10,IF(AND(X$148&gt;$I$148,X$148&lt;=$K$148),($K189-$I189)/10,IF(AND(X$148&gt;$K$148,X$148&lt;=$L$148),($L189-$K189)/2,($M189-$L189)/2)))+W189</f>
        <v>0.58238212950157175</v>
      </c>
      <c r="Y189" s="233">
        <f t="shared" ref="Y189:AR189" si="565">IF(Y$148&lt;=$I$148,($I189-$F189)/10,IF(AND(Y$148&gt;$I$148,Y$148&lt;=$K$148),($K189-$I189)/10,IF(AND(Y$148&gt;$K$148,Y$148&lt;=$L$148),($L189-$K189)/2,($M189-$L189)/2)))+X189</f>
        <v>0.54677276928555452</v>
      </c>
      <c r="Z189" s="233">
        <f t="shared" si="565"/>
        <v>0.51116340906953728</v>
      </c>
      <c r="AA189" s="233">
        <f t="shared" si="565"/>
        <v>0.47555404885352004</v>
      </c>
      <c r="AB189" s="233">
        <f t="shared" si="565"/>
        <v>0.47806614744748827</v>
      </c>
      <c r="AC189" s="233">
        <f t="shared" si="565"/>
        <v>0.48057824604145649</v>
      </c>
      <c r="AD189" s="233">
        <f t="shared" si="565"/>
        <v>0.46415926171137101</v>
      </c>
      <c r="AE189" s="233">
        <f t="shared" si="565"/>
        <v>0.43776992574224444</v>
      </c>
      <c r="AF189" s="233">
        <f t="shared" si="565"/>
        <v>0.4021605655262272</v>
      </c>
      <c r="AG189" s="233">
        <f t="shared" si="565"/>
        <v>0.36655120531020996</v>
      </c>
      <c r="AH189" s="233">
        <f t="shared" si="565"/>
        <v>0.33094184509419272</v>
      </c>
      <c r="AI189" s="233">
        <f t="shared" si="565"/>
        <v>0.29533248487817548</v>
      </c>
      <c r="AJ189" s="233">
        <f t="shared" si="565"/>
        <v>0.25972312466215824</v>
      </c>
      <c r="AK189" s="233">
        <f t="shared" si="565"/>
        <v>0.22411376444614101</v>
      </c>
      <c r="AL189" s="233">
        <f t="shared" si="565"/>
        <v>0.18850440423012377</v>
      </c>
      <c r="AM189" s="233">
        <f t="shared" si="565"/>
        <v>0.15289504401410653</v>
      </c>
      <c r="AN189" s="233">
        <f t="shared" si="565"/>
        <v>0.11728568379808928</v>
      </c>
      <c r="AO189" s="233">
        <f t="shared" si="565"/>
        <v>8.1676323582072025E-2</v>
      </c>
      <c r="AP189" s="233">
        <f t="shared" si="565"/>
        <v>4.6066963366054772E-2</v>
      </c>
      <c r="AQ189" s="233">
        <f t="shared" si="565"/>
        <v>1.045760315003752E-2</v>
      </c>
      <c r="AR189" s="233">
        <f t="shared" si="565"/>
        <v>-2.5151757065979732E-2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7.2803161508670957</v>
      </c>
      <c r="J190" s="10">
        <f t="shared" si="566"/>
        <v>7.3838150179515463</v>
      </c>
      <c r="K190" s="10">
        <f t="shared" si="550"/>
        <v>7.5176439982460925</v>
      </c>
      <c r="L190" s="10">
        <f t="shared" si="550"/>
        <v>7.2074107759860322</v>
      </c>
      <c r="M190" s="10">
        <f t="shared" si="550"/>
        <v>6.7087898767624283</v>
      </c>
      <c r="N190" s="40"/>
      <c r="O190" s="233">
        <f t="shared" si="556"/>
        <v>5.9203725735232151</v>
      </c>
      <c r="P190" s="233">
        <f t="shared" si="557"/>
        <v>5.9709195273094924</v>
      </c>
      <c r="Q190" s="233">
        <f t="shared" si="557"/>
        <v>6.0214664810957697</v>
      </c>
      <c r="R190" s="233">
        <f t="shared" si="557"/>
        <v>6.0720134348820469</v>
      </c>
      <c r="S190" s="233">
        <f t="shared" si="557"/>
        <v>6.0957462196199463</v>
      </c>
      <c r="T190" s="304">
        <f t="shared" si="557"/>
        <v>6.1194790043578458</v>
      </c>
      <c r="U190" s="304">
        <f t="shared" si="557"/>
        <v>5.964362393227816</v>
      </c>
      <c r="V190" s="304">
        <f t="shared" si="557"/>
        <v>5.7150519436160145</v>
      </c>
      <c r="W190" s="233">
        <f t="shared" si="558"/>
        <v>5.8698256197369378</v>
      </c>
      <c r="X190" s="233">
        <f t="shared" ref="X190" si="567">IF(X$148&lt;=$I$148,($I190-$F190)/10,IF(AND(X$148&gt;$I$148,X$148&lt;=$K$148),($K190-$I190)/10,IF(AND(X$148&gt;$K$148,X$148&lt;=$L$148),($L190-$K190)/2,($M190-$L190)/2)))+W190</f>
        <v>5.9203725735232151</v>
      </c>
      <c r="Y190" s="233">
        <f t="shared" ref="Y190:AR190" si="568">IF(Y$148&lt;=$I$148,($I190-$F190)/10,IF(AND(Y$148&gt;$I$148,Y$148&lt;=$K$148),($K190-$I190)/10,IF(AND(Y$148&gt;$K$148,Y$148&lt;=$L$148),($L190-$K190)/2,($M190-$L190)/2)))+X190</f>
        <v>5.9709195273094924</v>
      </c>
      <c r="Z190" s="233">
        <f t="shared" si="568"/>
        <v>6.0214664810957697</v>
      </c>
      <c r="AA190" s="233">
        <f t="shared" si="568"/>
        <v>6.0720134348820469</v>
      </c>
      <c r="AB190" s="233">
        <f t="shared" si="568"/>
        <v>6.0957462196199463</v>
      </c>
      <c r="AC190" s="233">
        <f t="shared" si="568"/>
        <v>6.1194790043578458</v>
      </c>
      <c r="AD190" s="233">
        <f t="shared" si="568"/>
        <v>5.964362393227816</v>
      </c>
      <c r="AE190" s="233">
        <f t="shared" si="568"/>
        <v>5.7150519436160145</v>
      </c>
      <c r="AF190" s="233">
        <f t="shared" si="568"/>
        <v>5.7655988974022918</v>
      </c>
      <c r="AG190" s="233">
        <f t="shared" si="568"/>
        <v>5.8161458511885691</v>
      </c>
      <c r="AH190" s="233">
        <f t="shared" si="568"/>
        <v>5.8666928049748464</v>
      </c>
      <c r="AI190" s="233">
        <f t="shared" si="568"/>
        <v>5.9172397587611236</v>
      </c>
      <c r="AJ190" s="233">
        <f t="shared" si="568"/>
        <v>5.9677867125474009</v>
      </c>
      <c r="AK190" s="233">
        <f t="shared" si="568"/>
        <v>6.0183336663336782</v>
      </c>
      <c r="AL190" s="233">
        <f t="shared" si="568"/>
        <v>6.0688806201199554</v>
      </c>
      <c r="AM190" s="233">
        <f t="shared" si="568"/>
        <v>6.1194275739062327</v>
      </c>
      <c r="AN190" s="233">
        <f t="shared" si="568"/>
        <v>6.16997452769251</v>
      </c>
      <c r="AO190" s="233">
        <f t="shared" si="568"/>
        <v>6.2205214814787873</v>
      </c>
      <c r="AP190" s="233">
        <f t="shared" si="568"/>
        <v>6.2710684352650645</v>
      </c>
      <c r="AQ190" s="233">
        <f t="shared" si="568"/>
        <v>6.3216153890513418</v>
      </c>
      <c r="AR190" s="233">
        <f t="shared" si="568"/>
        <v>6.3721623428376191</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0.10238010429217448</v>
      </c>
      <c r="J191" s="10">
        <f t="shared" si="569"/>
        <v>0.2942392564401286</v>
      </c>
      <c r="K191" s="10">
        <f t="shared" si="550"/>
        <v>0.56679170772868903</v>
      </c>
      <c r="L191" s="10">
        <f t="shared" si="550"/>
        <v>1.0840550139434115</v>
      </c>
      <c r="M191" s="10">
        <f t="shared" si="550"/>
        <v>1.5755840025137724</v>
      </c>
      <c r="N191" s="40"/>
      <c r="O191" s="233">
        <f t="shared" si="556"/>
        <v>2.8120203237639682E-2</v>
      </c>
      <c r="P191" s="233">
        <f t="shared" si="557"/>
        <v>3.5152663625112227E-2</v>
      </c>
      <c r="Q191" s="233">
        <f t="shared" si="557"/>
        <v>4.2185124012584771E-2</v>
      </c>
      <c r="R191" s="233">
        <f t="shared" si="557"/>
        <v>4.9217584400057315E-2</v>
      </c>
      <c r="S191" s="233">
        <f t="shared" si="557"/>
        <v>9.5658744743708779E-2</v>
      </c>
      <c r="T191" s="304">
        <f t="shared" si="557"/>
        <v>0.14209990508736023</v>
      </c>
      <c r="U191" s="304">
        <f t="shared" si="557"/>
        <v>0.4007315581947215</v>
      </c>
      <c r="V191" s="304">
        <f t="shared" si="557"/>
        <v>0.64649605247990194</v>
      </c>
      <c r="W191" s="233">
        <f t="shared" si="558"/>
        <v>2.1087742850167138E-2</v>
      </c>
      <c r="X191" s="233">
        <f t="shared" ref="X191" si="570">IF(X$148&lt;=$I$148,($I191-$F191)/10,IF(AND(X$148&gt;$I$148,X$148&lt;=$K$148),($K191-$I191)/10,IF(AND(X$148&gt;$K$148,X$148&lt;=$L$148),($L191-$K191)/2,($M191-$L191)/2)))+W191</f>
        <v>2.8120203237639682E-2</v>
      </c>
      <c r="Y191" s="233">
        <f t="shared" ref="Y191:AR191" si="571">IF(Y$148&lt;=$I$148,($I191-$F191)/10,IF(AND(Y$148&gt;$I$148,Y$148&lt;=$K$148),($K191-$I191)/10,IF(AND(Y$148&gt;$K$148,Y$148&lt;=$L$148),($L191-$K191)/2,($M191-$L191)/2)))+X191</f>
        <v>3.5152663625112227E-2</v>
      </c>
      <c r="Z191" s="233">
        <f t="shared" si="571"/>
        <v>4.2185124012584771E-2</v>
      </c>
      <c r="AA191" s="233">
        <f t="shared" si="571"/>
        <v>4.9217584400057315E-2</v>
      </c>
      <c r="AB191" s="233">
        <f t="shared" si="571"/>
        <v>9.5658744743708779E-2</v>
      </c>
      <c r="AC191" s="233">
        <f t="shared" si="571"/>
        <v>0.14209990508736023</v>
      </c>
      <c r="AD191" s="233">
        <f t="shared" si="571"/>
        <v>0.4007315581947215</v>
      </c>
      <c r="AE191" s="233">
        <f t="shared" si="571"/>
        <v>0.64649605247990194</v>
      </c>
      <c r="AF191" s="233">
        <f t="shared" si="571"/>
        <v>0.65352851286737446</v>
      </c>
      <c r="AG191" s="233">
        <f t="shared" si="571"/>
        <v>0.66056097325484697</v>
      </c>
      <c r="AH191" s="233">
        <f t="shared" si="571"/>
        <v>0.66759343364231949</v>
      </c>
      <c r="AI191" s="233">
        <f t="shared" si="571"/>
        <v>0.67462589402979201</v>
      </c>
      <c r="AJ191" s="233">
        <f t="shared" si="571"/>
        <v>0.68165835441726452</v>
      </c>
      <c r="AK191" s="233">
        <f t="shared" si="571"/>
        <v>0.68869081480473704</v>
      </c>
      <c r="AL191" s="233">
        <f t="shared" si="571"/>
        <v>0.69572327519220956</v>
      </c>
      <c r="AM191" s="233">
        <f t="shared" si="571"/>
        <v>0.70275573557968207</v>
      </c>
      <c r="AN191" s="233">
        <f t="shared" si="571"/>
        <v>0.70978819596715459</v>
      </c>
      <c r="AO191" s="233">
        <f t="shared" si="571"/>
        <v>0.71682065635462711</v>
      </c>
      <c r="AP191" s="233">
        <f t="shared" si="571"/>
        <v>0.72385311674209962</v>
      </c>
      <c r="AQ191" s="233">
        <f t="shared" si="571"/>
        <v>0.73088557712957214</v>
      </c>
      <c r="AR191" s="233">
        <f t="shared" si="571"/>
        <v>0.73791803751704466</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8.9818459792306626</v>
      </c>
      <c r="J192" s="10">
        <f t="shared" si="572"/>
        <v>9.109534236706498</v>
      </c>
      <c r="K192" s="10">
        <f t="shared" si="550"/>
        <v>9.2746412545411498</v>
      </c>
      <c r="L192" s="10">
        <f t="shared" si="550"/>
        <v>8.8919014171168609</v>
      </c>
      <c r="M192" s="10">
        <f t="shared" si="550"/>
        <v>8.2767445989176256</v>
      </c>
      <c r="N192" s="40"/>
      <c r="O192" s="233">
        <f t="shared" si="556"/>
        <v>14.689422810440822</v>
      </c>
      <c r="P192" s="233">
        <f t="shared" si="557"/>
        <v>14.355362779067432</v>
      </c>
      <c r="Q192" s="233">
        <f t="shared" si="557"/>
        <v>14.021302747694042</v>
      </c>
      <c r="R192" s="233">
        <f t="shared" si="557"/>
        <v>13.687242716320652</v>
      </c>
      <c r="S192" s="233">
        <f t="shared" si="557"/>
        <v>13.716522243851701</v>
      </c>
      <c r="T192" s="304">
        <f t="shared" si="557"/>
        <v>13.74580177138275</v>
      </c>
      <c r="U192" s="304">
        <f t="shared" si="557"/>
        <v>13.554431852670605</v>
      </c>
      <c r="V192" s="304">
        <f t="shared" si="557"/>
        <v>13.246853443570988</v>
      </c>
      <c r="W192" s="233">
        <f t="shared" si="558"/>
        <v>15.023482841814213</v>
      </c>
      <c r="X192" s="233">
        <f t="shared" ref="X192" si="573">IF(X$148&lt;=$I$148,($I192-$F192)/10,IF(AND(X$148&gt;$I$148,X$148&lt;=$K$148),($K192-$I192)/10,IF(AND(X$148&gt;$K$148,X$148&lt;=$L$148),($L192-$K192)/2,($M192-$L192)/2)))+W192</f>
        <v>14.689422810440822</v>
      </c>
      <c r="Y192" s="233">
        <f t="shared" ref="Y192:AR192" si="574">IF(Y$148&lt;=$I$148,($I192-$F192)/10,IF(AND(Y$148&gt;$I$148,Y$148&lt;=$K$148),($K192-$I192)/10,IF(AND(Y$148&gt;$K$148,Y$148&lt;=$L$148),($L192-$K192)/2,($M192-$L192)/2)))+X192</f>
        <v>14.355362779067432</v>
      </c>
      <c r="Z192" s="233">
        <f t="shared" si="574"/>
        <v>14.021302747694042</v>
      </c>
      <c r="AA192" s="233">
        <f t="shared" si="574"/>
        <v>13.687242716320652</v>
      </c>
      <c r="AB192" s="233">
        <f t="shared" si="574"/>
        <v>13.716522243851701</v>
      </c>
      <c r="AC192" s="233">
        <f t="shared" si="574"/>
        <v>13.74580177138275</v>
      </c>
      <c r="AD192" s="233">
        <f t="shared" si="574"/>
        <v>13.554431852670605</v>
      </c>
      <c r="AE192" s="233">
        <f t="shared" si="574"/>
        <v>13.246853443570988</v>
      </c>
      <c r="AF192" s="233">
        <f t="shared" si="574"/>
        <v>12.912793412197598</v>
      </c>
      <c r="AG192" s="233">
        <f t="shared" si="574"/>
        <v>12.578733380824207</v>
      </c>
      <c r="AH192" s="233">
        <f t="shared" si="574"/>
        <v>12.244673349450817</v>
      </c>
      <c r="AI192" s="233">
        <f t="shared" si="574"/>
        <v>11.910613318077427</v>
      </c>
      <c r="AJ192" s="233">
        <f t="shared" si="574"/>
        <v>11.576553286704037</v>
      </c>
      <c r="AK192" s="233">
        <f t="shared" si="574"/>
        <v>11.242493255330647</v>
      </c>
      <c r="AL192" s="233">
        <f t="shared" si="574"/>
        <v>10.908433223957257</v>
      </c>
      <c r="AM192" s="233">
        <f t="shared" si="574"/>
        <v>10.574373192583867</v>
      </c>
      <c r="AN192" s="233">
        <f t="shared" si="574"/>
        <v>10.240313161210477</v>
      </c>
      <c r="AO192" s="233">
        <f t="shared" si="574"/>
        <v>9.9062531298370864</v>
      </c>
      <c r="AP192" s="233">
        <f t="shared" si="574"/>
        <v>9.5721930984636963</v>
      </c>
      <c r="AQ192" s="233">
        <f t="shared" si="574"/>
        <v>9.2381330670903061</v>
      </c>
      <c r="AR192" s="233">
        <f t="shared" si="574"/>
        <v>8.904073035716916</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0.6476760572601008</v>
      </c>
      <c r="J193" s="10">
        <f t="shared" si="575"/>
        <v>0.64850440608752602</v>
      </c>
      <c r="K193" s="10">
        <f t="shared" si="550"/>
        <v>0.84139460790012854</v>
      </c>
      <c r="L193" s="10">
        <f t="shared" si="550"/>
        <v>1.0461686783454414</v>
      </c>
      <c r="M193" s="10">
        <f t="shared" si="550"/>
        <v>1.2423738452190181</v>
      </c>
      <c r="N193" s="40"/>
      <c r="O193" s="233">
        <f t="shared" si="556"/>
        <v>0.53844231750410521</v>
      </c>
      <c r="P193" s="233">
        <f t="shared" si="557"/>
        <v>0.54228615233867683</v>
      </c>
      <c r="Q193" s="233">
        <f t="shared" si="557"/>
        <v>0.54612998717324845</v>
      </c>
      <c r="R193" s="233">
        <f t="shared" si="557"/>
        <v>0.54997382200782008</v>
      </c>
      <c r="S193" s="233">
        <f t="shared" si="557"/>
        <v>0.56934567707182282</v>
      </c>
      <c r="T193" s="304">
        <f t="shared" si="557"/>
        <v>0.58871753213582556</v>
      </c>
      <c r="U193" s="304">
        <f t="shared" si="557"/>
        <v>0.69110456735848191</v>
      </c>
      <c r="V193" s="304">
        <f t="shared" si="557"/>
        <v>0.78920715079527026</v>
      </c>
      <c r="W193" s="233">
        <f t="shared" si="558"/>
        <v>0.53459848266953358</v>
      </c>
      <c r="X193" s="233">
        <f t="shared" ref="X193" si="576">IF(X$148&lt;=$I$148,($I193-$F193)/10,IF(AND(X$148&gt;$I$148,X$148&lt;=$K$148),($K193-$I193)/10,IF(AND(X$148&gt;$K$148,X$148&lt;=$L$148),($L193-$K193)/2,($M193-$L193)/2)))+W193</f>
        <v>0.53844231750410521</v>
      </c>
      <c r="Y193" s="233">
        <f t="shared" ref="Y193:AR193" si="577">IF(Y$148&lt;=$I$148,($I193-$F193)/10,IF(AND(Y$148&gt;$I$148,Y$148&lt;=$K$148),($K193-$I193)/10,IF(AND(Y$148&gt;$K$148,Y$148&lt;=$L$148),($L193-$K193)/2,($M193-$L193)/2)))+X193</f>
        <v>0.54228615233867683</v>
      </c>
      <c r="Z193" s="233">
        <f t="shared" si="577"/>
        <v>0.54612998717324845</v>
      </c>
      <c r="AA193" s="233">
        <f t="shared" si="577"/>
        <v>0.54997382200782008</v>
      </c>
      <c r="AB193" s="233">
        <f t="shared" si="577"/>
        <v>0.56934567707182282</v>
      </c>
      <c r="AC193" s="233">
        <f t="shared" si="577"/>
        <v>0.58871753213582556</v>
      </c>
      <c r="AD193" s="233">
        <f t="shared" si="577"/>
        <v>0.69110456735848191</v>
      </c>
      <c r="AE193" s="233">
        <f t="shared" si="577"/>
        <v>0.78920715079527026</v>
      </c>
      <c r="AF193" s="233">
        <f t="shared" si="577"/>
        <v>0.79305098562984189</v>
      </c>
      <c r="AG193" s="233">
        <f t="shared" si="577"/>
        <v>0.79689482046441351</v>
      </c>
      <c r="AH193" s="233">
        <f t="shared" si="577"/>
        <v>0.80073865529898514</v>
      </c>
      <c r="AI193" s="233">
        <f t="shared" si="577"/>
        <v>0.80458249013355676</v>
      </c>
      <c r="AJ193" s="233">
        <f t="shared" si="577"/>
        <v>0.80842632496812838</v>
      </c>
      <c r="AK193" s="233">
        <f t="shared" si="577"/>
        <v>0.81227015980270001</v>
      </c>
      <c r="AL193" s="233">
        <f t="shared" si="577"/>
        <v>0.81611399463727163</v>
      </c>
      <c r="AM193" s="233">
        <f t="shared" si="577"/>
        <v>0.81995782947184326</v>
      </c>
      <c r="AN193" s="233">
        <f t="shared" si="577"/>
        <v>0.82380166430641488</v>
      </c>
      <c r="AO193" s="233">
        <f t="shared" si="577"/>
        <v>0.82764549914098651</v>
      </c>
      <c r="AP193" s="233">
        <f t="shared" si="577"/>
        <v>0.83148933397555813</v>
      </c>
      <c r="AQ193" s="233">
        <f t="shared" si="577"/>
        <v>0.83533316881012976</v>
      </c>
      <c r="AR193" s="233">
        <f t="shared" si="577"/>
        <v>0.83917700364470138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78.575402784147585</v>
      </c>
      <c r="V200" s="186" cm="1">
        <f t="array" ref="V200">IF(V$199=-1,W200,IF(V$199=99,U200,IF(V$199=0,INDEX($E186:$M186,0,V$197),(INDEX($E186:$M186,0,V$199+1)-INDEX($E186:$M186,0,V$199))/(INDEX($E$185:$M$185,0,V$199+1)-INDEX($E$185:$M$185,0,V$199))+U200)))</f>
        <v>79.324692031817534</v>
      </c>
      <c r="W200" s="186" cm="1">
        <f t="array" ref="W200">IF(W$199=-1,X200,IF(W$199=99,V200,IF(W$199=0,INDEX($E186:$M186,0,W$197),(INDEX($E186:$M186,0,W$199+1)-INDEX($E186:$M186,0,W$199))/(INDEX($E$185:$M$185,0,W$199+1)-INDEX($E$185:$M$185,0,W$199))+V200)))</f>
        <v>81.956575202302233</v>
      </c>
      <c r="X200" s="186" cm="1">
        <f t="array" ref="X200">IF(X$199=-1,Y200,IF(X$199=99,W200,IF(X$199=0,INDEX($E186:$M186,0,X$197),(INDEX($E186:$M186,0,X$199+1)-INDEX($E186:$M186,0,X$199))/(INDEX($E$185:$M$185,0,X$199+1)-INDEX($E$185:$M$185,0,X$199))+W200)))</f>
        <v>84.588458372786931</v>
      </c>
      <c r="Y200" s="186" cm="1">
        <f t="array" ref="Y200">IF(Y$199=-1,Z200,IF(Y$199=99,X200,IF(Y$199=0,INDEX($E186:$M186,0,Y$197),(INDEX($E186:$M186,0,Y$199+1)-INDEX($E186:$M186,0,Y$199))/(INDEX($E$185:$M$185,0,Y$199+1)-INDEX($E$185:$M$185,0,Y$199))+X200)))</f>
        <v>87.22034154327163</v>
      </c>
      <c r="Z200" s="186" cm="1">
        <f t="array" ref="Z200">IF(Z$199=-1,AA200,IF(Z$199=99,Y200,IF(Z$199=0,INDEX($E186:$M186,0,Z$197),(INDEX($E186:$M186,0,Z$199+1)-INDEX($E186:$M186,0,Z$199))/(INDEX($E$185:$M$185,0,Z$199+1)-INDEX($E$185:$M$185,0,Z$199))+Y200)))</f>
        <v>89.852224713756328</v>
      </c>
      <c r="AA200" s="186" cm="1">
        <f t="array" ref="AA200">IF(AA$199=-1,AB200,IF(AA$199=99,Z200,IF(AA$199=0,INDEX($E186:$M186,0,AA$197),(INDEX($E186:$M186,0,AA$199+1)-INDEX($E186:$M186,0,AA$199))/(INDEX($E$185:$M$185,0,AA$199+1)-INDEX($E$185:$M$185,0,AA$199))+Z200)))</f>
        <v>92.484107884241027</v>
      </c>
      <c r="AB200" s="186" cm="1">
        <f t="array" ref="AB200">IF(AB$199=-1,AC200,IF(AB$199=99,AA200,IF(AB$199=0,INDEX($E186:$M186,0,AB$197),(INDEX($E186:$M186,0,AB$199+1)-INDEX($E186:$M186,0,AB$199))/(INDEX($E$185:$M$185,0,AB$199+1)-INDEX($E$185:$M$185,0,AB$199))+AA200)))</f>
        <v>95.115991054725725</v>
      </c>
      <c r="AC200" s="186" cm="1">
        <f t="array" ref="AC200">IF(AC$199=-1,AD200,IF(AC$199=99,AB200,IF(AC$199=0,INDEX($E186:$M186,0,AC$197),(INDEX($E186:$M186,0,AC$199+1)-INDEX($E186:$M186,0,AC$199))/(INDEX($E$185:$M$185,0,AC$199+1)-INDEX($E$185:$M$185,0,AC$199))+AB200)))</f>
        <v>97.747874225210424</v>
      </c>
      <c r="AD200" s="186" cm="1">
        <f t="array" ref="AD200">IF(AD$199=-1,AE200,IF(AD$199=99,AC200,IF(AD$199=0,INDEX($E186:$M186,0,AD$197),(INDEX($E186:$M186,0,AD$199+1)-INDEX($E186:$M186,0,AD$199))/(INDEX($E$185:$M$185,0,AD$199+1)-INDEX($E$185:$M$185,0,AD$199))+AC200)))</f>
        <v>100.37975739569512</v>
      </c>
      <c r="AE200" s="186" cm="1">
        <f t="array" ref="AE200">IF(AE$199=-1,AF200,IF(AE$199=99,AD200,IF(AE$199=0,INDEX($E186:$M186,0,AE$197),(INDEX($E186:$M186,0,AE$199+1)-INDEX($E186:$M186,0,AE$199))/(INDEX($E$185:$M$185,0,AE$199+1)-INDEX($E$185:$M$185,0,AE$199))+AD200)))</f>
        <v>103.01164056617978</v>
      </c>
      <c r="AF200" s="186" cm="1">
        <f t="array" ref="AF200">IF(AF$199=-1,AG200,IF(AF$199=99,AE200,IF(AF$199=0,INDEX($E186:$M186,0,AF$197),(INDEX($E186:$M186,0,AF$199+1)-INDEX($E186:$M186,0,AF$199))/(INDEX($E$185:$M$185,0,AF$199+1)-INDEX($E$185:$M$185,0,AF$199))+AE200)))</f>
        <v>106.01576233268294</v>
      </c>
      <c r="AG200" s="186" cm="1">
        <f t="array" ref="AG200">IF(AG$199=-1,AH200,IF(AG$199=99,AF200,IF(AG$199=0,INDEX($E186:$M186,0,AG$197),(INDEX($E186:$M186,0,AG$199+1)-INDEX($E186:$M186,0,AG$199))/(INDEX($E$185:$M$185,0,AG$199+1)-INDEX($E$185:$M$185,0,AG$199))+AF200)))</f>
        <v>109.0198840991861</v>
      </c>
      <c r="AH200" s="186" cm="1">
        <f t="array" ref="AH200">IF(AH$199=-1,AI200,IF(AH$199=99,AG200,IF(AH$199=0,INDEX($E186:$M186,0,AH$197),(INDEX($E186:$M186,0,AH$199+1)-INDEX($E186:$M186,0,AH$199))/(INDEX($E$185:$M$185,0,AH$199+1)-INDEX($E$185:$M$185,0,AH$199))+AG200)))</f>
        <v>112.02400586568926</v>
      </c>
      <c r="AI200" s="186" cm="1">
        <f t="array" ref="AI200">IF(AI$199=-1,AJ200,IF(AI$199=99,AH200,IF(AI$199=0,INDEX($E186:$M186,0,AI$197),(INDEX($E186:$M186,0,AI$199+1)-INDEX($E186:$M186,0,AI$199))/(INDEX($E$185:$M$185,0,AI$199+1)-INDEX($E$185:$M$185,0,AI$199))+AH200)))</f>
        <v>115.02812763219242</v>
      </c>
      <c r="AJ200" s="186" cm="1">
        <f t="array" ref="AJ200">IF(AJ$199=-1,AK200,IF(AJ$199=99,AI200,IF(AJ$199=0,INDEX($E186:$M186,0,AJ$197),(INDEX($E186:$M186,0,AJ$199+1)-INDEX($E186:$M186,0,AJ$199))/(INDEX($E$185:$M$185,0,AJ$199+1)-INDEX($E$185:$M$185,0,AJ$199))+AI200)))</f>
        <v>118.03224939869558</v>
      </c>
      <c r="AK200" s="186" cm="1">
        <f t="array" ref="AK200">IF(AK$199=-1,AL200,IF(AK$199=99,AJ200,IF(AK$199=0,INDEX($E186:$M186,0,AK$197),(INDEX($E186:$M186,0,AK$199+1)-INDEX($E186:$M186,0,AK$199))/(INDEX($E$185:$M$185,0,AK$199+1)-INDEX($E$185:$M$185,0,AK$199))+AJ200)))</f>
        <v>121.03637116519874</v>
      </c>
      <c r="AL200" s="186" cm="1">
        <f t="array" ref="AL200">IF(AL$199=-1,AM200,IF(AL$199=99,AK200,IF(AL$199=0,INDEX($E186:$M186,0,AL$197),(INDEX($E186:$M186,0,AL$199+1)-INDEX($E186:$M186,0,AL$199))/(INDEX($E$185:$M$185,0,AL$199+1)-INDEX($E$185:$M$185,0,AL$199))+AK200)))</f>
        <v>124.04049293170191</v>
      </c>
      <c r="AM200" s="186" cm="1">
        <f t="array" ref="AM200">IF(AM$199=-1,AN200,IF(AM$199=99,AL200,IF(AM$199=0,INDEX($E186:$M186,0,AM$197),(INDEX($E186:$M186,0,AM$199+1)-INDEX($E186:$M186,0,AM$199))/(INDEX($E$185:$M$185,0,AM$199+1)-INDEX($E$185:$M$185,0,AM$199))+AL200)))</f>
        <v>127.04461469820507</v>
      </c>
      <c r="AN200" s="186" cm="1">
        <f t="array" ref="AN200">IF(AN$199=-1,AO200,IF(AN$199=99,AM200,IF(AN$199=0,INDEX($E186:$M186,0,AN$197),(INDEX($E186:$M186,0,AN$199+1)-INDEX($E186:$M186,0,AN$199))/(INDEX($E$185:$M$185,0,AN$199+1)-INDEX($E$185:$M$185,0,AN$199))+AM200)))</f>
        <v>130.04873646470824</v>
      </c>
      <c r="AO200" s="186" cm="1">
        <f t="array" ref="AO200">IF(AO$199=-1,AP200,IF(AO$199=99,AN200,IF(AO$199=0,INDEX($E186:$M186,0,AO$197),(INDEX($E186:$M186,0,AO$199+1)-INDEX($E186:$M186,0,AO$199))/(INDEX($E$185:$M$185,0,AO$199+1)-INDEX($E$185:$M$185,0,AO$199))+AN200)))</f>
        <v>133.05285823121142</v>
      </c>
      <c r="AP200" s="186" cm="1">
        <f t="array" ref="AP200">IF(AP$199=-1,AQ200,IF(AP$199=99,AO200,IF(AP$199=0,INDEX($E186:$M186,0,AP$197),(INDEX($E186:$M186,0,AP$199+1)-INDEX($E186:$M186,0,AP$199))/(INDEX($E$185:$M$185,0,AP$199+1)-INDEX($E$185:$M$185,0,AP$199))+AO200)))</f>
        <v>136.101282415588</v>
      </c>
      <c r="AQ200" s="186" cm="1">
        <f t="array" ref="AQ200">IF(AQ$199=-1,AR200,IF(AQ$199=99,AP200,IF(AQ$199=0,INDEX($E186:$M186,0,AQ$197),(INDEX($E186:$M186,0,AQ$199+1)-INDEX($E186:$M186,0,AQ$199))/(INDEX($E$185:$M$185,0,AQ$199+1)-INDEX($E$185:$M$185,0,AQ$199))+AP200)))</f>
        <v>163.53710007497739</v>
      </c>
      <c r="AR200" s="186" cm="1">
        <f t="array" ref="AR200">IF(AR$199=-1,AS200,IF(AR$199=99,AQ200,IF(AR$199=0,INDEX($E186:$M186,0,AR$197),(INDEX($E186:$M186,0,AR$199+1)-INDEX($E186:$M186,0,AR$199))/(INDEX($E$185:$M$185,0,AR$199+1)-INDEX($E$185:$M$185,0,AR$199))+AQ200)))</f>
        <v>163.53710007497739</v>
      </c>
      <c r="AS200" s="186" cm="1">
        <f t="array" ref="AS200">IF(AS$199=-1,#REF!,IF(AS$199=99,AR200,IF(AS$199=0,INDEX($E186:$M186,0,AS$197),(INDEX($E186:$M186,0,AS$199+1)-INDEX($E186:$M186,0,AS$199))/(INDEX($E$185:$M$185,0,AS$199+1)-INDEX($E$185:$M$185,0,AS$199))+AR200)))</f>
        <v>163.53710007497739</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16.697273091631363</v>
      </c>
      <c r="V201" s="186" cm="1">
        <f t="array" ref="V201">IF(V$199=-1,W201,IF(V$199=99,U201,IF(V$199=0,INDEX($E187:$M187,0,V$197),(INDEX($E187:$M187,0,V$199+1)-INDEX($E187:$M187,0,V$199))/(INDEX($E$185:$M$185,0,V$199+1)-INDEX($E$185:$M$185,0,V$199))+U201)))</f>
        <v>16.856497056761228</v>
      </c>
      <c r="W201" s="186" cm="1">
        <f t="array" ref="W201">IF(W$199=-1,X201,IF(W$199=99,V201,IF(W$199=0,INDEX($E187:$M187,0,W$197),(INDEX($E187:$M187,0,W$199+1)-INDEX($E187:$M187,0,W$199))/(INDEX($E$185:$M$185,0,W$199+1)-INDEX($E$185:$M$185,0,W$199))+V201)))</f>
        <v>17.415772230489225</v>
      </c>
      <c r="X201" s="186" cm="1">
        <f t="array" ref="X201">IF(X$199=-1,Y201,IF(X$199=99,W201,IF(X$199=0,INDEX($E187:$M187,0,X$197),(INDEX($E187:$M187,0,X$199+1)-INDEX($E187:$M187,0,X$199))/(INDEX($E$185:$M$185,0,X$199+1)-INDEX($E$185:$M$185,0,X$199))+W201)))</f>
        <v>17.975047404217221</v>
      </c>
      <c r="Y201" s="186" cm="1">
        <f t="array" ref="Y201">IF(Y$199=-1,Z201,IF(Y$199=99,X201,IF(Y$199=0,INDEX($E187:$M187,0,Y$197),(INDEX($E187:$M187,0,Y$199+1)-INDEX($E187:$M187,0,Y$199))/(INDEX($E$185:$M$185,0,Y$199+1)-INDEX($E$185:$M$185,0,Y$199))+X201)))</f>
        <v>18.534322577945218</v>
      </c>
      <c r="Z201" s="186" cm="1">
        <f t="array" ref="Z201">IF(Z$199=-1,AA201,IF(Z$199=99,Y201,IF(Z$199=0,INDEX($E187:$M187,0,Z$197),(INDEX($E187:$M187,0,Z$199+1)-INDEX($E187:$M187,0,Z$199))/(INDEX($E$185:$M$185,0,Z$199+1)-INDEX($E$185:$M$185,0,Z$199))+Y201)))</f>
        <v>19.093597751673215</v>
      </c>
      <c r="AA201" s="186" cm="1">
        <f t="array" ref="AA201">IF(AA$199=-1,AB201,IF(AA$199=99,Z201,IF(AA$199=0,INDEX($E187:$M187,0,AA$197),(INDEX($E187:$M187,0,AA$199+1)-INDEX($E187:$M187,0,AA$199))/(INDEX($E$185:$M$185,0,AA$199+1)-INDEX($E$185:$M$185,0,AA$199))+Z201)))</f>
        <v>19.652872925401212</v>
      </c>
      <c r="AB201" s="186" cm="1">
        <f t="array" ref="AB201">IF(AB$199=-1,AC201,IF(AB$199=99,AA201,IF(AB$199=0,INDEX($E187:$M187,0,AB$197),(INDEX($E187:$M187,0,AB$199+1)-INDEX($E187:$M187,0,AB$199))/(INDEX($E$185:$M$185,0,AB$199+1)-INDEX($E$185:$M$185,0,AB$199))+AA201)))</f>
        <v>20.212148099129209</v>
      </c>
      <c r="AC201" s="186" cm="1">
        <f t="array" ref="AC201">IF(AC$199=-1,AD201,IF(AC$199=99,AB201,IF(AC$199=0,INDEX($E187:$M187,0,AC$197),(INDEX($E187:$M187,0,AC$199+1)-INDEX($E187:$M187,0,AC$199))/(INDEX($E$185:$M$185,0,AC$199+1)-INDEX($E$185:$M$185,0,AC$199))+AB201)))</f>
        <v>20.771423272857206</v>
      </c>
      <c r="AD201" s="186" cm="1">
        <f t="array" ref="AD201">IF(AD$199=-1,AE201,IF(AD$199=99,AC201,IF(AD$199=0,INDEX($E187:$M187,0,AD$197),(INDEX($E187:$M187,0,AD$199+1)-INDEX($E187:$M187,0,AD$199))/(INDEX($E$185:$M$185,0,AD$199+1)-INDEX($E$185:$M$185,0,AD$199))+AC201)))</f>
        <v>21.330698446585203</v>
      </c>
      <c r="AE201" s="186" cm="1">
        <f t="array" ref="AE201">IF(AE$199=-1,AF201,IF(AE$199=99,AD201,IF(AE$199=0,INDEX($E187:$M187,0,AE$197),(INDEX($E187:$M187,0,AE$199+1)-INDEX($E187:$M187,0,AE$199))/(INDEX($E$185:$M$185,0,AE$199+1)-INDEX($E$185:$M$185,0,AE$199))+AD201)))</f>
        <v>21.889973620313206</v>
      </c>
      <c r="AF201" s="186" cm="1">
        <f t="array" ref="AF201">IF(AF$199=-1,AG201,IF(AF$199=99,AE201,IF(AF$199=0,INDEX($E187:$M187,0,AF$197),(INDEX($E187:$M187,0,AF$199+1)-INDEX($E187:$M187,0,AF$199))/(INDEX($E$185:$M$185,0,AF$199+1)-INDEX($E$185:$M$185,0,AF$199))+AE201)))</f>
        <v>22.528349495695128</v>
      </c>
      <c r="AG201" s="186" cm="1">
        <f t="array" ref="AG201">IF(AG$199=-1,AH201,IF(AG$199=99,AF201,IF(AG$199=0,INDEX($E187:$M187,0,AG$197),(INDEX($E187:$M187,0,AG$199+1)-INDEX($E187:$M187,0,AG$199))/(INDEX($E$185:$M$185,0,AG$199+1)-INDEX($E$185:$M$185,0,AG$199))+AF201)))</f>
        <v>23.16672537107705</v>
      </c>
      <c r="AH201" s="186" cm="1">
        <f t="array" ref="AH201">IF(AH$199=-1,AI201,IF(AH$199=99,AG201,IF(AH$199=0,INDEX($E187:$M187,0,AH$197),(INDEX($E187:$M187,0,AH$199+1)-INDEX($E187:$M187,0,AH$199))/(INDEX($E$185:$M$185,0,AH$199+1)-INDEX($E$185:$M$185,0,AH$199))+AG201)))</f>
        <v>23.805101246458971</v>
      </c>
      <c r="AI201" s="186" cm="1">
        <f t="array" ref="AI201">IF(AI$199=-1,AJ201,IF(AI$199=99,AH201,IF(AI$199=0,INDEX($E187:$M187,0,AI$197),(INDEX($E187:$M187,0,AI$199+1)-INDEX($E187:$M187,0,AI$199))/(INDEX($E$185:$M$185,0,AI$199+1)-INDEX($E$185:$M$185,0,AI$199))+AH201)))</f>
        <v>24.443477121840893</v>
      </c>
      <c r="AJ201" s="186" cm="1">
        <f t="array" ref="AJ201">IF(AJ$199=-1,AK201,IF(AJ$199=99,AI201,IF(AJ$199=0,INDEX($E187:$M187,0,AJ$197),(INDEX($E187:$M187,0,AJ$199+1)-INDEX($E187:$M187,0,AJ$199))/(INDEX($E$185:$M$185,0,AJ$199+1)-INDEX($E$185:$M$185,0,AJ$199))+AI201)))</f>
        <v>25.081852997222814</v>
      </c>
      <c r="AK201" s="186" cm="1">
        <f t="array" ref="AK201">IF(AK$199=-1,AL201,IF(AK$199=99,AJ201,IF(AK$199=0,INDEX($E187:$M187,0,AK$197),(INDEX($E187:$M187,0,AK$199+1)-INDEX($E187:$M187,0,AK$199))/(INDEX($E$185:$M$185,0,AK$199+1)-INDEX($E$185:$M$185,0,AK$199))+AJ201)))</f>
        <v>25.720228872604736</v>
      </c>
      <c r="AL201" s="186" cm="1">
        <f t="array" ref="AL201">IF(AL$199=-1,AM201,IF(AL$199=99,AK201,IF(AL$199=0,INDEX($E187:$M187,0,AL$197),(INDEX($E187:$M187,0,AL$199+1)-INDEX($E187:$M187,0,AL$199))/(INDEX($E$185:$M$185,0,AL$199+1)-INDEX($E$185:$M$185,0,AL$199))+AK201)))</f>
        <v>26.358604747986657</v>
      </c>
      <c r="AM201" s="186" cm="1">
        <f t="array" ref="AM201">IF(AM$199=-1,AN201,IF(AM$199=99,AL201,IF(AM$199=0,INDEX($E187:$M187,0,AM$197),(INDEX($E187:$M187,0,AM$199+1)-INDEX($E187:$M187,0,AM$199))/(INDEX($E$185:$M$185,0,AM$199+1)-INDEX($E$185:$M$185,0,AM$199))+AL201)))</f>
        <v>26.996980623368579</v>
      </c>
      <c r="AN201" s="186" cm="1">
        <f t="array" ref="AN201">IF(AN$199=-1,AO201,IF(AN$199=99,AM201,IF(AN$199=0,INDEX($E187:$M187,0,AN$197),(INDEX($E187:$M187,0,AN$199+1)-INDEX($E187:$M187,0,AN$199))/(INDEX($E$185:$M$185,0,AN$199+1)-INDEX($E$185:$M$185,0,AN$199))+AM201)))</f>
        <v>27.6353564987505</v>
      </c>
      <c r="AO201" s="186" cm="1">
        <f t="array" ref="AO201">IF(AO$199=-1,AP201,IF(AO$199=99,AN201,IF(AO$199=0,INDEX($E187:$M187,0,AO$197),(INDEX($E187:$M187,0,AO$199+1)-INDEX($E187:$M187,0,AO$199))/(INDEX($E$185:$M$185,0,AO$199+1)-INDEX($E$185:$M$185,0,AO$199))+AN201)))</f>
        <v>28.273732374132432</v>
      </c>
      <c r="AP201" s="186" cm="1">
        <f t="array" ref="AP201">IF(AP$199=-1,AQ201,IF(AP$199=99,AO201,IF(AP$199=0,INDEX($E187:$M187,0,AP$197),(INDEX($E187:$M187,0,AP$199+1)-INDEX($E187:$M187,0,AP$199))/(INDEX($E$185:$M$185,0,AP$199+1)-INDEX($E$185:$M$185,0,AP$199))+AO201)))</f>
        <v>28.92152251331246</v>
      </c>
      <c r="AQ201" s="186" cm="1">
        <f t="array" ref="AQ201">IF(AQ$199=-1,AR201,IF(AQ$199=99,AP201,IF(AQ$199=0,INDEX($E187:$M187,0,AQ$197),(INDEX($E187:$M187,0,AQ$199+1)-INDEX($E187:$M187,0,AQ$199))/(INDEX($E$185:$M$185,0,AQ$199+1)-INDEX($E$185:$M$185,0,AQ$199))+AP201)))</f>
        <v>34.751633765932695</v>
      </c>
      <c r="AR201" s="186" cm="1">
        <f t="array" ref="AR201">IF(AR$199=-1,AS201,IF(AR$199=99,AQ201,IF(AR$199=0,INDEX($E187:$M187,0,AR$197),(INDEX($E187:$M187,0,AR$199+1)-INDEX($E187:$M187,0,AR$199))/(INDEX($E$185:$M$185,0,AR$199+1)-INDEX($E$185:$M$185,0,AR$199))+AQ201)))</f>
        <v>34.751633765932695</v>
      </c>
      <c r="AS201" s="186" cm="1">
        <f t="array" ref="AS201">IF(AS$199=-1,#REF!,IF(AS$199=99,AR201,IF(AS$199=0,INDEX($E187:$M187,0,AS$197),(INDEX($E187:$M187,0,AS$199+1)-INDEX($E187:$M187,0,AS$199))/(INDEX($E$185:$M$185,0,AS$199+1)-INDEX($E$185:$M$185,0,AS$199))+AR201)))</f>
        <v>34.751633765932695</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2.9465776044055345</v>
      </c>
      <c r="V202" s="186" cm="1">
        <f t="array" ref="V202">IF(V$199=-1,W202,IF(V$199=99,U202,IF(V$199=0,INDEX($E188:$M188,0,V$197),(INDEX($E188:$M188,0,V$199+1)-INDEX($E188:$M188,0,V$199))/(INDEX($E$185:$M$185,0,V$199+1)-INDEX($E$185:$M$185,0,V$199))+U202)))</f>
        <v>2.9746759511931575</v>
      </c>
      <c r="W202" s="186" cm="1">
        <f t="array" ref="W202">IF(W$199=-1,X202,IF(W$199=99,V202,IF(W$199=0,INDEX($E188:$M188,0,W$197),(INDEX($E188:$M188,0,W$199+1)-INDEX($E188:$M188,0,W$199))/(INDEX($E$185:$M$185,0,W$199+1)-INDEX($E$185:$M$185,0,W$199))+V202)))</f>
        <v>3.0733715700863335</v>
      </c>
      <c r="X202" s="186" cm="1">
        <f t="array" ref="X202">IF(X$199=-1,Y202,IF(X$199=99,W202,IF(X$199=0,INDEX($E188:$M188,0,X$197),(INDEX($E188:$M188,0,X$199+1)-INDEX($E188:$M188,0,X$199))/(INDEX($E$185:$M$185,0,X$199+1)-INDEX($E$185:$M$185,0,X$199))+W202)))</f>
        <v>3.1720671889795096</v>
      </c>
      <c r="Y202" s="186" cm="1">
        <f t="array" ref="Y202">IF(Y$199=-1,Z202,IF(Y$199=99,X202,IF(Y$199=0,INDEX($E188:$M188,0,Y$197),(INDEX($E188:$M188,0,Y$199+1)-INDEX($E188:$M188,0,Y$199))/(INDEX($E$185:$M$185,0,Y$199+1)-INDEX($E$185:$M$185,0,Y$199))+X202)))</f>
        <v>3.2707628078726856</v>
      </c>
      <c r="Z202" s="186" cm="1">
        <f t="array" ref="Z202">IF(Z$199=-1,AA202,IF(Z$199=99,Y202,IF(Z$199=0,INDEX($E188:$M188,0,Z$197),(INDEX($E188:$M188,0,Z$199+1)-INDEX($E188:$M188,0,Z$199))/(INDEX($E$185:$M$185,0,Z$199+1)-INDEX($E$185:$M$185,0,Z$199))+Y202)))</f>
        <v>3.3694584267658616</v>
      </c>
      <c r="AA202" s="186" cm="1">
        <f t="array" ref="AA202">IF(AA$199=-1,AB202,IF(AA$199=99,Z202,IF(AA$199=0,INDEX($E188:$M188,0,AA$197),(INDEX($E188:$M188,0,AA$199+1)-INDEX($E188:$M188,0,AA$199))/(INDEX($E$185:$M$185,0,AA$199+1)-INDEX($E$185:$M$185,0,AA$199))+Z202)))</f>
        <v>3.4681540456590376</v>
      </c>
      <c r="AB202" s="186" cm="1">
        <f t="array" ref="AB202">IF(AB$199=-1,AC202,IF(AB$199=99,AA202,IF(AB$199=0,INDEX($E188:$M188,0,AB$197),(INDEX($E188:$M188,0,AB$199+1)-INDEX($E188:$M188,0,AB$199))/(INDEX($E$185:$M$185,0,AB$199+1)-INDEX($E$185:$M$185,0,AB$199))+AA202)))</f>
        <v>3.5668496645522136</v>
      </c>
      <c r="AC202" s="186" cm="1">
        <f t="array" ref="AC202">IF(AC$199=-1,AD202,IF(AC$199=99,AB202,IF(AC$199=0,INDEX($E188:$M188,0,AC$197),(INDEX($E188:$M188,0,AC$199+1)-INDEX($E188:$M188,0,AC$199))/(INDEX($E$185:$M$185,0,AC$199+1)-INDEX($E$185:$M$185,0,AC$199))+AB202)))</f>
        <v>3.6655452834453897</v>
      </c>
      <c r="AD202" s="186" cm="1">
        <f t="array" ref="AD202">IF(AD$199=-1,AE202,IF(AD$199=99,AC202,IF(AD$199=0,INDEX($E188:$M188,0,AD$197),(INDEX($E188:$M188,0,AD$199+1)-INDEX($E188:$M188,0,AD$199))/(INDEX($E$185:$M$185,0,AD$199+1)-INDEX($E$185:$M$185,0,AD$199))+AC202)))</f>
        <v>3.7642409023385657</v>
      </c>
      <c r="AE202" s="186" cm="1">
        <f t="array" ref="AE202">IF(AE$199=-1,AF202,IF(AE$199=99,AD202,IF(AE$199=0,INDEX($E188:$M188,0,AE$197),(INDEX($E188:$M188,0,AE$199+1)-INDEX($E188:$M188,0,AE$199))/(INDEX($E$185:$M$185,0,AE$199+1)-INDEX($E$185:$M$185,0,AE$199))+AD202)))</f>
        <v>3.8629365212317421</v>
      </c>
      <c r="AF202" s="186" cm="1">
        <f t="array" ref="AF202">IF(AF$199=-1,AG202,IF(AF$199=99,AE202,IF(AF$199=0,INDEX($E188:$M188,0,AF$197),(INDEX($E188:$M188,0,AF$199+1)-INDEX($E188:$M188,0,AF$199))/(INDEX($E$185:$M$185,0,AF$199+1)-INDEX($E$185:$M$185,0,AF$199))+AE202)))</f>
        <v>3.9755910874756109</v>
      </c>
      <c r="AG202" s="186" cm="1">
        <f t="array" ref="AG202">IF(AG$199=-1,AH202,IF(AG$199=99,AF202,IF(AG$199=0,INDEX($E188:$M188,0,AG$197),(INDEX($E188:$M188,0,AG$199+1)-INDEX($E188:$M188,0,AG$199))/(INDEX($E$185:$M$185,0,AG$199+1)-INDEX($E$185:$M$185,0,AG$199))+AF202)))</f>
        <v>4.0882456537194791</v>
      </c>
      <c r="AH202" s="186" cm="1">
        <f t="array" ref="AH202">IF(AH$199=-1,AI202,IF(AH$199=99,AG202,IF(AH$199=0,INDEX($E188:$M188,0,AH$197),(INDEX($E188:$M188,0,AH$199+1)-INDEX($E188:$M188,0,AH$199))/(INDEX($E$185:$M$185,0,AH$199+1)-INDEX($E$185:$M$185,0,AH$199))+AG202)))</f>
        <v>4.2009002199633478</v>
      </c>
      <c r="AI202" s="186" cm="1">
        <f t="array" ref="AI202">IF(AI$199=-1,AJ202,IF(AI$199=99,AH202,IF(AI$199=0,INDEX($E188:$M188,0,AI$197),(INDEX($E188:$M188,0,AI$199+1)-INDEX($E188:$M188,0,AI$199))/(INDEX($E$185:$M$185,0,AI$199+1)-INDEX($E$185:$M$185,0,AI$199))+AH202)))</f>
        <v>4.3135547862072166</v>
      </c>
      <c r="AJ202" s="186" cm="1">
        <f t="array" ref="AJ202">IF(AJ$199=-1,AK202,IF(AJ$199=99,AI202,IF(AJ$199=0,INDEX($E188:$M188,0,AJ$197),(INDEX($E188:$M188,0,AJ$199+1)-INDEX($E188:$M188,0,AJ$199))/(INDEX($E$185:$M$185,0,AJ$199+1)-INDEX($E$185:$M$185,0,AJ$199))+AI202)))</f>
        <v>4.4262093524510853</v>
      </c>
      <c r="AK202" s="186" cm="1">
        <f t="array" ref="AK202">IF(AK$199=-1,AL202,IF(AK$199=99,AJ202,IF(AK$199=0,INDEX($E188:$M188,0,AK$197),(INDEX($E188:$M188,0,AK$199+1)-INDEX($E188:$M188,0,AK$199))/(INDEX($E$185:$M$185,0,AK$199+1)-INDEX($E$185:$M$185,0,AK$199))+AJ202)))</f>
        <v>4.538863918694954</v>
      </c>
      <c r="AL202" s="186" cm="1">
        <f t="array" ref="AL202">IF(AL$199=-1,AM202,IF(AL$199=99,AK202,IF(AL$199=0,INDEX($E188:$M188,0,AL$197),(INDEX($E188:$M188,0,AL$199+1)-INDEX($E188:$M188,0,AL$199))/(INDEX($E$185:$M$185,0,AL$199+1)-INDEX($E$185:$M$185,0,AL$199))+AK202)))</f>
        <v>4.6515184849388227</v>
      </c>
      <c r="AM202" s="186" cm="1">
        <f t="array" ref="AM202">IF(AM$199=-1,AN202,IF(AM$199=99,AL202,IF(AM$199=0,INDEX($E188:$M188,0,AM$197),(INDEX($E188:$M188,0,AM$199+1)-INDEX($E188:$M188,0,AM$199))/(INDEX($E$185:$M$185,0,AM$199+1)-INDEX($E$185:$M$185,0,AM$199))+AL202)))</f>
        <v>4.7641730511826914</v>
      </c>
      <c r="AN202" s="186" cm="1">
        <f t="array" ref="AN202">IF(AN$199=-1,AO202,IF(AN$199=99,AM202,IF(AN$199=0,INDEX($E188:$M188,0,AN$197),(INDEX($E188:$M188,0,AN$199+1)-INDEX($E188:$M188,0,AN$199))/(INDEX($E$185:$M$185,0,AN$199+1)-INDEX($E$185:$M$185,0,AN$199))+AM202)))</f>
        <v>4.8768276174265601</v>
      </c>
      <c r="AO202" s="186" cm="1">
        <f t="array" ref="AO202">IF(AO$199=-1,AP202,IF(AO$199=99,AN202,IF(AO$199=0,INDEX($E188:$M188,0,AO$197),(INDEX($E188:$M188,0,AO$199+1)-INDEX($E188:$M188,0,AO$199))/(INDEX($E$185:$M$185,0,AO$199+1)-INDEX($E$185:$M$185,0,AO$199))+AN202)))</f>
        <v>4.9894821836704288</v>
      </c>
      <c r="AP202" s="186" cm="1">
        <f t="array" ref="AP202">IF(AP$199=-1,AQ202,IF(AP$199=99,AO202,IF(AP$199=0,INDEX($E188:$M188,0,AP$197),(INDEX($E188:$M188,0,AP$199+1)-INDEX($E188:$M188,0,AP$199))/(INDEX($E$185:$M$185,0,AP$199+1)-INDEX($E$185:$M$185,0,AP$199))+AO202)))</f>
        <v>5.1037980905845508</v>
      </c>
      <c r="AQ202" s="186" cm="1">
        <f t="array" ref="AQ202">IF(AQ$199=-1,AR202,IF(AQ$199=99,AP202,IF(AQ$199=0,INDEX($E188:$M188,0,AQ$197),(INDEX($E188:$M188,0,AQ$199+1)-INDEX($E188:$M188,0,AQ$199))/(INDEX($E$185:$M$185,0,AQ$199+1)-INDEX($E$185:$M$185,0,AQ$199))+AP202)))</f>
        <v>6.1326412528116521</v>
      </c>
      <c r="AR202" s="186" cm="1">
        <f t="array" ref="AR202">IF(AR$199=-1,AS202,IF(AR$199=99,AQ202,IF(AR$199=0,INDEX($E188:$M188,0,AR$197),(INDEX($E188:$M188,0,AR$199+1)-INDEX($E188:$M188,0,AR$199))/(INDEX($E$185:$M$185,0,AR$199+1)-INDEX($E$185:$M$185,0,AR$199))+AQ202)))</f>
        <v>6.1326412528116521</v>
      </c>
      <c r="AS202" s="186" cm="1">
        <f t="array" ref="AS202">IF(AS$199=-1,#REF!,IF(AS$199=99,AR202,IF(AS$199=0,INDEX($E188:$M188,0,AS$197),(INDEX($E188:$M188,0,AS$199+1)-INDEX($E188:$M188,0,AS$199))/(INDEX($E$185:$M$185,0,AS$199+1)-INDEX($E$185:$M$185,0,AS$199))+AR202)))</f>
        <v>6.1326412528116521</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0.77061635068181966</v>
      </c>
      <c r="V203" s="186" cm="1">
        <f t="array" ref="V203">IF(V$199=-1,W203,IF(V$199=99,U203,IF(V$199=0,INDEX($E189:$M189,0,V$197),(INDEX($E189:$M189,0,V$199+1)-INDEX($E189:$M189,0,V$199))/(INDEX($E$185:$M$185,0,V$199+1)-INDEX($E$185:$M$185,0,V$199))+U203)))</f>
        <v>0.78157163306235522</v>
      </c>
      <c r="W203" s="186" cm="1">
        <f t="array" ref="W203">IF(W$199=-1,X203,IF(W$199=99,V203,IF(W$199=0,INDEX($E189:$M189,0,W$197),(INDEX($E189:$M189,0,W$199+1)-INDEX($E189:$M189,0,W$199))/(INDEX($E$185:$M$185,0,W$199+1)-INDEX($E$185:$M$185,0,W$199))+V203)))</f>
        <v>0.78314560012448264</v>
      </c>
      <c r="X203" s="186" cm="1">
        <f t="array" ref="X203">IF(X$199=-1,Y203,IF(X$199=99,W203,IF(X$199=0,INDEX($E189:$M189,0,X$197),(INDEX($E189:$M189,0,X$199+1)-INDEX($E189:$M189,0,X$199))/(INDEX($E$185:$M$185,0,X$199+1)-INDEX($E$185:$M$185,0,X$199))+W203)))</f>
        <v>0.78471956718661007</v>
      </c>
      <c r="Y203" s="186" cm="1">
        <f t="array" ref="Y203">IF(Y$199=-1,Z203,IF(Y$199=99,X203,IF(Y$199=0,INDEX($E189:$M189,0,Y$197),(INDEX($E189:$M189,0,Y$199+1)-INDEX($E189:$M189,0,Y$199))/(INDEX($E$185:$M$185,0,Y$199+1)-INDEX($E$185:$M$185,0,Y$199))+X203)))</f>
        <v>0.78629353424873749</v>
      </c>
      <c r="Z203" s="186" cm="1">
        <f t="array" ref="Z203">IF(Z$199=-1,AA203,IF(Z$199=99,Y203,IF(Z$199=0,INDEX($E189:$M189,0,Z$197),(INDEX($E189:$M189,0,Z$199+1)-INDEX($E189:$M189,0,Z$199))/(INDEX($E$185:$M$185,0,Z$199+1)-INDEX($E$185:$M$185,0,Z$199))+Y203)))</f>
        <v>0.78786750131086491</v>
      </c>
      <c r="AA203" s="186" cm="1">
        <f t="array" ref="AA203">IF(AA$199=-1,AB203,IF(AA$199=99,Z203,IF(AA$199=0,INDEX($E189:$M189,0,AA$197),(INDEX($E189:$M189,0,AA$199+1)-INDEX($E189:$M189,0,AA$199))/(INDEX($E$185:$M$185,0,AA$199+1)-INDEX($E$185:$M$185,0,AA$199))+Z203)))</f>
        <v>0.78944146837299234</v>
      </c>
      <c r="AB203" s="186" cm="1">
        <f t="array" ref="AB203">IF(AB$199=-1,AC203,IF(AB$199=99,AA203,IF(AB$199=0,INDEX($E189:$M189,0,AB$197),(INDEX($E189:$M189,0,AB$199+1)-INDEX($E189:$M189,0,AB$199))/(INDEX($E$185:$M$185,0,AB$199+1)-INDEX($E$185:$M$185,0,AB$199))+AA203)))</f>
        <v>0.79101543543511976</v>
      </c>
      <c r="AC203" s="186" cm="1">
        <f t="array" ref="AC203">IF(AC$199=-1,AD203,IF(AC$199=99,AB203,IF(AC$199=0,INDEX($E189:$M189,0,AC$197),(INDEX($E189:$M189,0,AC$199+1)-INDEX($E189:$M189,0,AC$199))/(INDEX($E$185:$M$185,0,AC$199+1)-INDEX($E$185:$M$185,0,AC$199))+AB203)))</f>
        <v>0.79258940249724719</v>
      </c>
      <c r="AD203" s="186" cm="1">
        <f t="array" ref="AD203">IF(AD$199=-1,AE203,IF(AD$199=99,AC203,IF(AD$199=0,INDEX($E189:$M189,0,AD$197),(INDEX($E189:$M189,0,AD$199+1)-INDEX($E189:$M189,0,AD$199))/(INDEX($E$185:$M$185,0,AD$199+1)-INDEX($E$185:$M$185,0,AD$199))+AC203)))</f>
        <v>0.79416336955937461</v>
      </c>
      <c r="AE203" s="186" cm="1">
        <f t="array" ref="AE203">IF(AE$199=-1,AF203,IF(AE$199=99,AD203,IF(AE$199=0,INDEX($E189:$M189,0,AE$197),(INDEX($E189:$M189,0,AE$199+1)-INDEX($E189:$M189,0,AE$199))/(INDEX($E$185:$M$185,0,AE$199+1)-INDEX($E$185:$M$185,0,AE$199))+AD203)))</f>
        <v>0.79573733662150214</v>
      </c>
      <c r="AF203" s="186" cm="1">
        <f t="array" ref="AF203">IF(AF$199=-1,AG203,IF(AF$199=99,AE203,IF(AF$199=0,INDEX($E189:$M189,0,AF$197),(INDEX($E189:$M189,0,AF$199+1)-INDEX($E189:$M189,0,AF$199))/(INDEX($E$185:$M$185,0,AF$199+1)-INDEX($E$185:$M$185,0,AF$199))+AE203)))</f>
        <v>0.79245353975548505</v>
      </c>
      <c r="AG203" s="186" cm="1">
        <f t="array" ref="AG203">IF(AG$199=-1,AH203,IF(AG$199=99,AF203,IF(AG$199=0,INDEX($E189:$M189,0,AG$197),(INDEX($E189:$M189,0,AG$199+1)-INDEX($E189:$M189,0,AG$199))/(INDEX($E$185:$M$185,0,AG$199+1)-INDEX($E$185:$M$185,0,AG$199))+AF203)))</f>
        <v>0.78916974288946795</v>
      </c>
      <c r="AH203" s="186" cm="1">
        <f t="array" ref="AH203">IF(AH$199=-1,AI203,IF(AH$199=99,AG203,IF(AH$199=0,INDEX($E189:$M189,0,AH$197),(INDEX($E189:$M189,0,AH$199+1)-INDEX($E189:$M189,0,AH$199))/(INDEX($E$185:$M$185,0,AH$199+1)-INDEX($E$185:$M$185,0,AH$199))+AG203)))</f>
        <v>0.78588594602345085</v>
      </c>
      <c r="AI203" s="186" cm="1">
        <f t="array" ref="AI203">IF(AI$199=-1,AJ203,IF(AI$199=99,AH203,IF(AI$199=0,INDEX($E189:$M189,0,AI$197),(INDEX($E189:$M189,0,AI$199+1)-INDEX($E189:$M189,0,AI$199))/(INDEX($E$185:$M$185,0,AI$199+1)-INDEX($E$185:$M$185,0,AI$199))+AH203)))</f>
        <v>0.78260214915743376</v>
      </c>
      <c r="AJ203" s="186" cm="1">
        <f t="array" ref="AJ203">IF(AJ$199=-1,AK203,IF(AJ$199=99,AI203,IF(AJ$199=0,INDEX($E189:$M189,0,AJ$197),(INDEX($E189:$M189,0,AJ$199+1)-INDEX($E189:$M189,0,AJ$199))/(INDEX($E$185:$M$185,0,AJ$199+1)-INDEX($E$185:$M$185,0,AJ$199))+AI203)))</f>
        <v>0.77931835229141666</v>
      </c>
      <c r="AK203" s="186" cm="1">
        <f t="array" ref="AK203">IF(AK$199=-1,AL203,IF(AK$199=99,AJ203,IF(AK$199=0,INDEX($E189:$M189,0,AK$197),(INDEX($E189:$M189,0,AK$199+1)-INDEX($E189:$M189,0,AK$199))/(INDEX($E$185:$M$185,0,AK$199+1)-INDEX($E$185:$M$185,0,AK$199))+AJ203)))</f>
        <v>0.77603455542539956</v>
      </c>
      <c r="AL203" s="186" cm="1">
        <f t="array" ref="AL203">IF(AL$199=-1,AM203,IF(AL$199=99,AK203,IF(AL$199=0,INDEX($E189:$M189,0,AL$197),(INDEX($E189:$M189,0,AL$199+1)-INDEX($E189:$M189,0,AL$199))/(INDEX($E$185:$M$185,0,AL$199+1)-INDEX($E$185:$M$185,0,AL$199))+AK203)))</f>
        <v>0.77275075855938247</v>
      </c>
      <c r="AM203" s="186" cm="1">
        <f t="array" ref="AM203">IF(AM$199=-1,AN203,IF(AM$199=99,AL203,IF(AM$199=0,INDEX($E189:$M189,0,AM$197),(INDEX($E189:$M189,0,AM$199+1)-INDEX($E189:$M189,0,AM$199))/(INDEX($E$185:$M$185,0,AM$199+1)-INDEX($E$185:$M$185,0,AM$199))+AL203)))</f>
        <v>0.76946696169336537</v>
      </c>
      <c r="AN203" s="186" cm="1">
        <f t="array" ref="AN203">IF(AN$199=-1,AO203,IF(AN$199=99,AM203,IF(AN$199=0,INDEX($E189:$M189,0,AN$197),(INDEX($E189:$M189,0,AN$199+1)-INDEX($E189:$M189,0,AN$199))/(INDEX($E$185:$M$185,0,AN$199+1)-INDEX($E$185:$M$185,0,AN$199))+AM203)))</f>
        <v>0.76618316482734827</v>
      </c>
      <c r="AO203" s="186" cm="1">
        <f t="array" ref="AO203">IF(AO$199=-1,AP203,IF(AO$199=99,AN203,IF(AO$199=0,INDEX($E189:$M189,0,AO$197),(INDEX($E189:$M189,0,AO$199+1)-INDEX($E189:$M189,0,AO$199))/(INDEX($E$185:$M$185,0,AO$199+1)-INDEX($E$185:$M$185,0,AO$199))+AN203)))</f>
        <v>0.76289936796133118</v>
      </c>
      <c r="AP203" s="186" cm="1">
        <f t="array" ref="AP203">IF(AP$199=-1,AQ203,IF(AP$199=99,AO203,IF(AP$199=0,INDEX($E189:$M189,0,AP$197),(INDEX($E189:$M189,0,AP$199+1)-INDEX($E189:$M189,0,AP$199))/(INDEX($E$185:$M$185,0,AP$199+1)-INDEX($E$185:$M$185,0,AP$199))+AO203)))</f>
        <v>0.7576215007675059</v>
      </c>
      <c r="AQ203" s="186" cm="1">
        <f t="array" ref="AQ203">IF(AQ$199=-1,AR203,IF(AQ$199=99,AP203,IF(AQ$199=0,INDEX($E189:$M189,0,AQ$197),(INDEX($E189:$M189,0,AQ$199+1)-INDEX($E189:$M189,0,AQ$199))/(INDEX($E$185:$M$185,0,AQ$199+1)-INDEX($E$185:$M$185,0,AQ$199))+AP203)))</f>
        <v>0.71012069602307804</v>
      </c>
      <c r="AR203" s="186" cm="1">
        <f t="array" ref="AR203">IF(AR$199=-1,AS203,IF(AR$199=99,AQ203,IF(AR$199=0,INDEX($E189:$M189,0,AR$197),(INDEX($E189:$M189,0,AR$199+1)-INDEX($E189:$M189,0,AR$199))/(INDEX($E$185:$M$185,0,AR$199+1)-INDEX($E$185:$M$185,0,AR$199))+AQ203)))</f>
        <v>0.71012069602307804</v>
      </c>
      <c r="AS203" s="186" cm="1">
        <f t="array" ref="AS203">IF(AS$199=-1,#REF!,IF(AS$199=99,AR203,IF(AS$199=0,INDEX($E189:$M189,0,AS$197),(INDEX($E189:$M189,0,AS$199+1)-INDEX($E189:$M189,0,AS$199))/(INDEX($E$185:$M$185,0,AS$199+1)-INDEX($E$185:$M$185,0,AS$199))+AR203)))</f>
        <v>0.71012069602307804</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7.2803161508670957</v>
      </c>
      <c r="V204" s="186" cm="1">
        <f t="array" ref="V204">IF(V$199=-1,W204,IF(V$199=99,U204,IF(V$199=0,INDEX($E190:$M190,0,V$197),(INDEX($E190:$M190,0,V$199+1)-INDEX($E190:$M190,0,V$199))/(INDEX($E$185:$M$185,0,V$199+1)-INDEX($E$185:$M$185,0,V$199))+U204)))</f>
        <v>7.3838150179515463</v>
      </c>
      <c r="W204" s="186" cm="1">
        <f t="array" ref="W204">IF(W$199=-1,X204,IF(W$199=99,V204,IF(W$199=0,INDEX($E190:$M190,0,W$197),(INDEX($E190:$M190,0,W$199+1)-INDEX($E190:$M190,0,W$199))/(INDEX($E$185:$M$185,0,W$199+1)-INDEX($E$185:$M$185,0,W$199))+V204)))</f>
        <v>7.3986849046509402</v>
      </c>
      <c r="X204" s="186" cm="1">
        <f t="array" ref="X204">IF(X$199=-1,Y204,IF(X$199=99,W204,IF(X$199=0,INDEX($E190:$M190,0,X$197),(INDEX($E190:$M190,0,X$199+1)-INDEX($E190:$M190,0,X$199))/(INDEX($E$185:$M$185,0,X$199+1)-INDEX($E$185:$M$185,0,X$199))+W204)))</f>
        <v>7.4135547913503341</v>
      </c>
      <c r="Y204" s="186" cm="1">
        <f t="array" ref="Y204">IF(Y$199=-1,Z204,IF(Y$199=99,X204,IF(Y$199=0,INDEX($E190:$M190,0,Y$197),(INDEX($E190:$M190,0,Y$199+1)-INDEX($E190:$M190,0,Y$199))/(INDEX($E$185:$M$185,0,Y$199+1)-INDEX($E$185:$M$185,0,Y$199))+X204)))</f>
        <v>7.4284246780497281</v>
      </c>
      <c r="Z204" s="186" cm="1">
        <f t="array" ref="Z204">IF(Z$199=-1,AA204,IF(Z$199=99,Y204,IF(Z$199=0,INDEX($E190:$M190,0,Z$197),(INDEX($E190:$M190,0,Z$199+1)-INDEX($E190:$M190,0,Z$199))/(INDEX($E$185:$M$185,0,Z$199+1)-INDEX($E$185:$M$185,0,Z$199))+Y204)))</f>
        <v>7.443294564749122</v>
      </c>
      <c r="AA204" s="186" cm="1">
        <f t="array" ref="AA204">IF(AA$199=-1,AB204,IF(AA$199=99,Z204,IF(AA$199=0,INDEX($E190:$M190,0,AA$197),(INDEX($E190:$M190,0,AA$199+1)-INDEX($E190:$M190,0,AA$199))/(INDEX($E$185:$M$185,0,AA$199+1)-INDEX($E$185:$M$185,0,AA$199))+Z204)))</f>
        <v>7.4581644514485159</v>
      </c>
      <c r="AB204" s="186" cm="1">
        <f t="array" ref="AB204">IF(AB$199=-1,AC204,IF(AB$199=99,AA204,IF(AB$199=0,INDEX($E190:$M190,0,AB$197),(INDEX($E190:$M190,0,AB$199+1)-INDEX($E190:$M190,0,AB$199))/(INDEX($E$185:$M$185,0,AB$199+1)-INDEX($E$185:$M$185,0,AB$199))+AA204)))</f>
        <v>7.4730343381479098</v>
      </c>
      <c r="AC204" s="186" cm="1">
        <f t="array" ref="AC204">IF(AC$199=-1,AD204,IF(AC$199=99,AB204,IF(AC$199=0,INDEX($E190:$M190,0,AC$197),(INDEX($E190:$M190,0,AC$199+1)-INDEX($E190:$M190,0,AC$199))/(INDEX($E$185:$M$185,0,AC$199+1)-INDEX($E$185:$M$185,0,AC$199))+AB204)))</f>
        <v>7.4879042248473038</v>
      </c>
      <c r="AD204" s="186" cm="1">
        <f t="array" ref="AD204">IF(AD$199=-1,AE204,IF(AD$199=99,AC204,IF(AD$199=0,INDEX($E190:$M190,0,AD$197),(INDEX($E190:$M190,0,AD$199+1)-INDEX($E190:$M190,0,AD$199))/(INDEX($E$185:$M$185,0,AD$199+1)-INDEX($E$185:$M$185,0,AD$199))+AC204)))</f>
        <v>7.5027741115466977</v>
      </c>
      <c r="AE204" s="186" cm="1">
        <f t="array" ref="AE204">IF(AE$199=-1,AF204,IF(AE$199=99,AD204,IF(AE$199=0,INDEX($E190:$M190,0,AE$197),(INDEX($E190:$M190,0,AE$199+1)-INDEX($E190:$M190,0,AE$199))/(INDEX($E$185:$M$185,0,AE$199+1)-INDEX($E$185:$M$185,0,AE$199))+AD204)))</f>
        <v>7.5176439982460925</v>
      </c>
      <c r="AF204" s="186" cm="1">
        <f t="array" ref="AF204">IF(AF$199=-1,AG204,IF(AF$199=99,AE204,IF(AF$199=0,INDEX($E190:$M190,0,AF$197),(INDEX($E190:$M190,0,AF$199+1)-INDEX($E190:$M190,0,AF$199))/(INDEX($E$185:$M$185,0,AF$199+1)-INDEX($E$185:$M$185,0,AF$199))+AE204)))</f>
        <v>7.4866206760200864</v>
      </c>
      <c r="AG204" s="186" cm="1">
        <f t="array" ref="AG204">IF(AG$199=-1,AH204,IF(AG$199=99,AF204,IF(AG$199=0,INDEX($E190:$M190,0,AG$197),(INDEX($E190:$M190,0,AG$199+1)-INDEX($E190:$M190,0,AG$199))/(INDEX($E$185:$M$185,0,AG$199+1)-INDEX($E$185:$M$185,0,AG$199))+AF204)))</f>
        <v>7.4555973537940803</v>
      </c>
      <c r="AH204" s="186" cm="1">
        <f t="array" ref="AH204">IF(AH$199=-1,AI204,IF(AH$199=99,AG204,IF(AH$199=0,INDEX($E190:$M190,0,AH$197),(INDEX($E190:$M190,0,AH$199+1)-INDEX($E190:$M190,0,AH$199))/(INDEX($E$185:$M$185,0,AH$199+1)-INDEX($E$185:$M$185,0,AH$199))+AG204)))</f>
        <v>7.4245740315680742</v>
      </c>
      <c r="AI204" s="186" cm="1">
        <f t="array" ref="AI204">IF(AI$199=-1,AJ204,IF(AI$199=99,AH204,IF(AI$199=0,INDEX($E190:$M190,0,AI$197),(INDEX($E190:$M190,0,AI$199+1)-INDEX($E190:$M190,0,AI$199))/(INDEX($E$185:$M$185,0,AI$199+1)-INDEX($E$185:$M$185,0,AI$199))+AH204)))</f>
        <v>7.393550709342068</v>
      </c>
      <c r="AJ204" s="186" cm="1">
        <f t="array" ref="AJ204">IF(AJ$199=-1,AK204,IF(AJ$199=99,AI204,IF(AJ$199=0,INDEX($E190:$M190,0,AJ$197),(INDEX($E190:$M190,0,AJ$199+1)-INDEX($E190:$M190,0,AJ$199))/(INDEX($E$185:$M$185,0,AJ$199+1)-INDEX($E$185:$M$185,0,AJ$199))+AI204)))</f>
        <v>7.3625273871160619</v>
      </c>
      <c r="AK204" s="186" cm="1">
        <f t="array" ref="AK204">IF(AK$199=-1,AL204,IF(AK$199=99,AJ204,IF(AK$199=0,INDEX($E190:$M190,0,AK$197),(INDEX($E190:$M190,0,AK$199+1)-INDEX($E190:$M190,0,AK$199))/(INDEX($E$185:$M$185,0,AK$199+1)-INDEX($E$185:$M$185,0,AK$199))+AJ204)))</f>
        <v>7.3315040648900558</v>
      </c>
      <c r="AL204" s="186" cm="1">
        <f t="array" ref="AL204">IF(AL$199=-1,AM204,IF(AL$199=99,AK204,IF(AL$199=0,INDEX($E190:$M190,0,AL$197),(INDEX($E190:$M190,0,AL$199+1)-INDEX($E190:$M190,0,AL$199))/(INDEX($E$185:$M$185,0,AL$199+1)-INDEX($E$185:$M$185,0,AL$199))+AK204)))</f>
        <v>7.3004807426640497</v>
      </c>
      <c r="AM204" s="186" cm="1">
        <f t="array" ref="AM204">IF(AM$199=-1,AN204,IF(AM$199=99,AL204,IF(AM$199=0,INDEX($E190:$M190,0,AM$197),(INDEX($E190:$M190,0,AM$199+1)-INDEX($E190:$M190,0,AM$199))/(INDEX($E$185:$M$185,0,AM$199+1)-INDEX($E$185:$M$185,0,AM$199))+AL204)))</f>
        <v>7.2694574204380435</v>
      </c>
      <c r="AN204" s="186" cm="1">
        <f t="array" ref="AN204">IF(AN$199=-1,AO204,IF(AN$199=99,AM204,IF(AN$199=0,INDEX($E190:$M190,0,AN$197),(INDEX($E190:$M190,0,AN$199+1)-INDEX($E190:$M190,0,AN$199))/(INDEX($E$185:$M$185,0,AN$199+1)-INDEX($E$185:$M$185,0,AN$199))+AM204)))</f>
        <v>7.2384340982120374</v>
      </c>
      <c r="AO204" s="186" cm="1">
        <f t="array" ref="AO204">IF(AO$199=-1,AP204,IF(AO$199=99,AN204,IF(AO$199=0,INDEX($E190:$M190,0,AO$197),(INDEX($E190:$M190,0,AO$199+1)-INDEX($E190:$M190,0,AO$199))/(INDEX($E$185:$M$185,0,AO$199+1)-INDEX($E$185:$M$185,0,AO$199))+AN204)))</f>
        <v>7.2074107759860322</v>
      </c>
      <c r="AP204" s="186" cm="1">
        <f t="array" ref="AP204">IF(AP$199=-1,AQ204,IF(AP$199=99,AO204,IF(AP$199=0,INDEX($E190:$M190,0,AP$197),(INDEX($E190:$M190,0,AP$199+1)-INDEX($E190:$M190,0,AP$199))/(INDEX($E$185:$M$185,0,AP$199+1)-INDEX($E$185:$M$185,0,AP$199))+AO204)))</f>
        <v>7.1575486860636719</v>
      </c>
      <c r="AQ204" s="186" cm="1">
        <f t="array" ref="AQ204">IF(AQ$199=-1,AR204,IF(AQ$199=99,AP204,IF(AQ$199=0,INDEX($E190:$M190,0,AQ$197),(INDEX($E190:$M190,0,AQ$199+1)-INDEX($E190:$M190,0,AQ$199))/(INDEX($E$185:$M$185,0,AQ$199+1)-INDEX($E$185:$M$185,0,AQ$199))+AP204)))</f>
        <v>6.7087898767624283</v>
      </c>
      <c r="AR204" s="186" cm="1">
        <f t="array" ref="AR204">IF(AR$199=-1,AS204,IF(AR$199=99,AQ204,IF(AR$199=0,INDEX($E190:$M190,0,AR$197),(INDEX($E190:$M190,0,AR$199+1)-INDEX($E190:$M190,0,AR$199))/(INDEX($E$185:$M$185,0,AR$199+1)-INDEX($E$185:$M$185,0,AR$199))+AQ204)))</f>
        <v>6.7087898767624283</v>
      </c>
      <c r="AS204" s="186" cm="1">
        <f t="array" ref="AS204">IF(AS$199=-1,#REF!,IF(AS$199=99,AR204,IF(AS$199=0,INDEX($E190:$M190,0,AS$197),(INDEX($E190:$M190,0,AS$199+1)-INDEX($E190:$M190,0,AS$199))/(INDEX($E$185:$M$185,0,AS$199+1)-INDEX($E$185:$M$185,0,AS$199))+AR204)))</f>
        <v>6.7087898767624283</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0.10238010429217448</v>
      </c>
      <c r="V205" s="186" cm="1">
        <f t="array" ref="V205">IF(V$199=-1,W205,IF(V$199=99,U205,IF(V$199=0,INDEX($E191:$M191,0,V$197),(INDEX($E191:$M191,0,V$199+1)-INDEX($E191:$M191,0,V$199))/(INDEX($E$185:$M$185,0,V$199+1)-INDEX($E$185:$M$185,0,V$199))+U205)))</f>
        <v>0.2942392564401286</v>
      </c>
      <c r="W205" s="186" cm="1">
        <f t="array" ref="W205">IF(W$199=-1,X205,IF(W$199=99,V205,IF(W$199=0,INDEX($E191:$M191,0,W$197),(INDEX($E191:$M191,0,W$199+1)-INDEX($E191:$M191,0,W$199))/(INDEX($E$185:$M$185,0,W$199+1)-INDEX($E$185:$M$185,0,W$199))+V205)))</f>
        <v>0.32452286213885756</v>
      </c>
      <c r="X205" s="186" cm="1">
        <f t="array" ref="X205">IF(X$199=-1,Y205,IF(X$199=99,W205,IF(X$199=0,INDEX($E191:$M191,0,X$197),(INDEX($E191:$M191,0,X$199+1)-INDEX($E191:$M191,0,X$199))/(INDEX($E$185:$M$185,0,X$199+1)-INDEX($E$185:$M$185,0,X$199))+W205)))</f>
        <v>0.35480646783758651</v>
      </c>
      <c r="Y205" s="186" cm="1">
        <f t="array" ref="Y205">IF(Y$199=-1,Z205,IF(Y$199=99,X205,IF(Y$199=0,INDEX($E191:$M191,0,Y$197),(INDEX($E191:$M191,0,Y$199+1)-INDEX($E191:$M191,0,Y$199))/(INDEX($E$185:$M$185,0,Y$199+1)-INDEX($E$185:$M$185,0,Y$199))+X205)))</f>
        <v>0.38509007353631547</v>
      </c>
      <c r="Z205" s="186" cm="1">
        <f t="array" ref="Z205">IF(Z$199=-1,AA205,IF(Z$199=99,Y205,IF(Z$199=0,INDEX($E191:$M191,0,Z$197),(INDEX($E191:$M191,0,Z$199+1)-INDEX($E191:$M191,0,Z$199))/(INDEX($E$185:$M$185,0,Z$199+1)-INDEX($E$185:$M$185,0,Z$199))+Y205)))</f>
        <v>0.41537367923504442</v>
      </c>
      <c r="AA205" s="186" cm="1">
        <f t="array" ref="AA205">IF(AA$199=-1,AB205,IF(AA$199=99,Z205,IF(AA$199=0,INDEX($E191:$M191,0,AA$197),(INDEX($E191:$M191,0,AA$199+1)-INDEX($E191:$M191,0,AA$199))/(INDEX($E$185:$M$185,0,AA$199+1)-INDEX($E$185:$M$185,0,AA$199))+Z205)))</f>
        <v>0.44565728493377338</v>
      </c>
      <c r="AB205" s="186" cm="1">
        <f t="array" ref="AB205">IF(AB$199=-1,AC205,IF(AB$199=99,AA205,IF(AB$199=0,INDEX($E191:$M191,0,AB$197),(INDEX($E191:$M191,0,AB$199+1)-INDEX($E191:$M191,0,AB$199))/(INDEX($E$185:$M$185,0,AB$199+1)-INDEX($E$185:$M$185,0,AB$199))+AA205)))</f>
        <v>0.47594089063250233</v>
      </c>
      <c r="AC205" s="186" cm="1">
        <f t="array" ref="AC205">IF(AC$199=-1,AD205,IF(AC$199=99,AB205,IF(AC$199=0,INDEX($E191:$M191,0,AC$197),(INDEX($E191:$M191,0,AC$199+1)-INDEX($E191:$M191,0,AC$199))/(INDEX($E$185:$M$185,0,AC$199+1)-INDEX($E$185:$M$185,0,AC$199))+AB205)))</f>
        <v>0.50622449633123123</v>
      </c>
      <c r="AD205" s="186" cm="1">
        <f t="array" ref="AD205">IF(AD$199=-1,AE205,IF(AD$199=99,AC205,IF(AD$199=0,INDEX($E191:$M191,0,AD$197),(INDEX($E191:$M191,0,AD$199+1)-INDEX($E191:$M191,0,AD$199))/(INDEX($E$185:$M$185,0,AD$199+1)-INDEX($E$185:$M$185,0,AD$199))+AC205)))</f>
        <v>0.53650810202996013</v>
      </c>
      <c r="AE205" s="186" cm="1">
        <f t="array" ref="AE205">IF(AE$199=-1,AF205,IF(AE$199=99,AD205,IF(AE$199=0,INDEX($E191:$M191,0,AE$197),(INDEX($E191:$M191,0,AE$199+1)-INDEX($E191:$M191,0,AE$199))/(INDEX($E$185:$M$185,0,AE$199+1)-INDEX($E$185:$M$185,0,AE$199))+AD205)))</f>
        <v>0.56679170772868903</v>
      </c>
      <c r="AF205" s="186" cm="1">
        <f t="array" ref="AF205">IF(AF$199=-1,AG205,IF(AF$199=99,AE205,IF(AF$199=0,INDEX($E191:$M191,0,AF$197),(INDEX($E191:$M191,0,AF$199+1)-INDEX($E191:$M191,0,AF$199))/(INDEX($E$185:$M$185,0,AF$199+1)-INDEX($E$185:$M$185,0,AF$199))+AE205)))</f>
        <v>0.61851803835016128</v>
      </c>
      <c r="AG205" s="186" cm="1">
        <f t="array" ref="AG205">IF(AG$199=-1,AH205,IF(AG$199=99,AF205,IF(AG$199=0,INDEX($E191:$M191,0,AG$197),(INDEX($E191:$M191,0,AG$199+1)-INDEX($E191:$M191,0,AG$199))/(INDEX($E$185:$M$185,0,AG$199+1)-INDEX($E$185:$M$185,0,AG$199))+AF205)))</f>
        <v>0.67024436897163353</v>
      </c>
      <c r="AH205" s="186" cm="1">
        <f t="array" ref="AH205">IF(AH$199=-1,AI205,IF(AH$199=99,AG205,IF(AH$199=0,INDEX($E191:$M191,0,AH$197),(INDEX($E191:$M191,0,AH$199+1)-INDEX($E191:$M191,0,AH$199))/(INDEX($E$185:$M$185,0,AH$199+1)-INDEX($E$185:$M$185,0,AH$199))+AG205)))</f>
        <v>0.72197069959310578</v>
      </c>
      <c r="AI205" s="186" cm="1">
        <f t="array" ref="AI205">IF(AI$199=-1,AJ205,IF(AI$199=99,AH205,IF(AI$199=0,INDEX($E191:$M191,0,AI$197),(INDEX($E191:$M191,0,AI$199+1)-INDEX($E191:$M191,0,AI$199))/(INDEX($E$185:$M$185,0,AI$199+1)-INDEX($E$185:$M$185,0,AI$199))+AH205)))</f>
        <v>0.77369703021457803</v>
      </c>
      <c r="AJ205" s="186" cm="1">
        <f t="array" ref="AJ205">IF(AJ$199=-1,AK205,IF(AJ$199=99,AI205,IF(AJ$199=0,INDEX($E191:$M191,0,AJ$197),(INDEX($E191:$M191,0,AJ$199+1)-INDEX($E191:$M191,0,AJ$199))/(INDEX($E$185:$M$185,0,AJ$199+1)-INDEX($E$185:$M$185,0,AJ$199))+AI205)))</f>
        <v>0.82542336083605028</v>
      </c>
      <c r="AK205" s="186" cm="1">
        <f t="array" ref="AK205">IF(AK$199=-1,AL205,IF(AK$199=99,AJ205,IF(AK$199=0,INDEX($E191:$M191,0,AK$197),(INDEX($E191:$M191,0,AK$199+1)-INDEX($E191:$M191,0,AK$199))/(INDEX($E$185:$M$185,0,AK$199+1)-INDEX($E$185:$M$185,0,AK$199))+AJ205)))</f>
        <v>0.87714969145752253</v>
      </c>
      <c r="AL205" s="186" cm="1">
        <f t="array" ref="AL205">IF(AL$199=-1,AM205,IF(AL$199=99,AK205,IF(AL$199=0,INDEX($E191:$M191,0,AL$197),(INDEX($E191:$M191,0,AL$199+1)-INDEX($E191:$M191,0,AL$199))/(INDEX($E$185:$M$185,0,AL$199+1)-INDEX($E$185:$M$185,0,AL$199))+AK205)))</f>
        <v>0.92887602207899478</v>
      </c>
      <c r="AM205" s="186" cm="1">
        <f t="array" ref="AM205">IF(AM$199=-1,AN205,IF(AM$199=99,AL205,IF(AM$199=0,INDEX($E191:$M191,0,AM$197),(INDEX($E191:$M191,0,AM$199+1)-INDEX($E191:$M191,0,AM$199))/(INDEX($E$185:$M$185,0,AM$199+1)-INDEX($E$185:$M$185,0,AM$199))+AL205)))</f>
        <v>0.98060235270046703</v>
      </c>
      <c r="AN205" s="186" cm="1">
        <f t="array" ref="AN205">IF(AN$199=-1,AO205,IF(AN$199=99,AM205,IF(AN$199=0,INDEX($E191:$M191,0,AN$197),(INDEX($E191:$M191,0,AN$199+1)-INDEX($E191:$M191,0,AN$199))/(INDEX($E$185:$M$185,0,AN$199+1)-INDEX($E$185:$M$185,0,AN$199))+AM205)))</f>
        <v>1.0323286833219392</v>
      </c>
      <c r="AO205" s="186" cm="1">
        <f t="array" ref="AO205">IF(AO$199=-1,AP205,IF(AO$199=99,AN205,IF(AO$199=0,INDEX($E191:$M191,0,AO$197),(INDEX($E191:$M191,0,AO$199+1)-INDEX($E191:$M191,0,AO$199))/(INDEX($E$185:$M$185,0,AO$199+1)-INDEX($E$185:$M$185,0,AO$199))+AN205)))</f>
        <v>1.0840550139434115</v>
      </c>
      <c r="AP205" s="186" cm="1">
        <f t="array" ref="AP205">IF(AP$199=-1,AQ205,IF(AP$199=99,AO205,IF(AP$199=0,INDEX($E191:$M191,0,AP$197),(INDEX($E191:$M191,0,AP$199+1)-INDEX($E191:$M191,0,AP$199))/(INDEX($E$185:$M$185,0,AP$199+1)-INDEX($E$185:$M$185,0,AP$199))+AO205)))</f>
        <v>1.1332079128004475</v>
      </c>
      <c r="AQ205" s="186" cm="1">
        <f t="array" ref="AQ205">IF(AQ$199=-1,AR205,IF(AQ$199=99,AP205,IF(AQ$199=0,INDEX($E191:$M191,0,AQ$197),(INDEX($E191:$M191,0,AQ$199+1)-INDEX($E191:$M191,0,AQ$199))/(INDEX($E$185:$M$185,0,AQ$199+1)-INDEX($E$185:$M$185,0,AQ$199))+AP205)))</f>
        <v>1.5755840025137724</v>
      </c>
      <c r="AR205" s="186" cm="1">
        <f t="array" ref="AR205">IF(AR$199=-1,AS205,IF(AR$199=99,AQ205,IF(AR$199=0,INDEX($E191:$M191,0,AR$197),(INDEX($E191:$M191,0,AR$199+1)-INDEX($E191:$M191,0,AR$199))/(INDEX($E$185:$M$185,0,AR$199+1)-INDEX($E$185:$M$185,0,AR$199))+AQ205)))</f>
        <v>1.5755840025137724</v>
      </c>
      <c r="AS205" s="186" cm="1">
        <f t="array" ref="AS205">IF(AS$199=-1,#REF!,IF(AS$199=99,AR205,IF(AS$199=0,INDEX($E191:$M191,0,AS$197),(INDEX($E191:$M191,0,AS$199+1)-INDEX($E191:$M191,0,AS$199))/(INDEX($E$185:$M$185,0,AS$199+1)-INDEX($E$185:$M$185,0,AS$199))+AR205)))</f>
        <v>1.5755840025137724</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8.9818459792306626</v>
      </c>
      <c r="V206" s="186" cm="1">
        <f t="array" ref="V206">IF(V$199=-1,W206,IF(V$199=99,U206,IF(V$199=0,INDEX($E192:$M192,0,V$197),(INDEX($E192:$M192,0,V$199+1)-INDEX($E192:$M192,0,V$199))/(INDEX($E$185:$M$185,0,V$199+1)-INDEX($E$185:$M$185,0,V$199))+U206)))</f>
        <v>9.109534236706498</v>
      </c>
      <c r="W206" s="186" cm="1">
        <f t="array" ref="W206">IF(W$199=-1,X206,IF(W$199=99,V206,IF(W$199=0,INDEX($E192:$M192,0,W$197),(INDEX($E192:$M192,0,W$199+1)-INDEX($E192:$M192,0,W$199))/(INDEX($E$185:$M$185,0,W$199+1)-INDEX($E$185:$M$185,0,W$199))+V206)))</f>
        <v>9.1278794609103482</v>
      </c>
      <c r="X206" s="186" cm="1">
        <f t="array" ref="X206">IF(X$199=-1,Y206,IF(X$199=99,W206,IF(X$199=0,INDEX($E192:$M192,0,X$197),(INDEX($E192:$M192,0,X$199+1)-INDEX($E192:$M192,0,X$199))/(INDEX($E$185:$M$185,0,X$199+1)-INDEX($E$185:$M$185,0,X$199))+W206)))</f>
        <v>9.1462246851141984</v>
      </c>
      <c r="Y206" s="186" cm="1">
        <f t="array" ref="Y206">IF(Y$199=-1,Z206,IF(Y$199=99,X206,IF(Y$199=0,INDEX($E192:$M192,0,Y$197),(INDEX($E192:$M192,0,Y$199+1)-INDEX($E192:$M192,0,Y$199))/(INDEX($E$185:$M$185,0,Y$199+1)-INDEX($E$185:$M$185,0,Y$199))+X206)))</f>
        <v>9.1645699093180486</v>
      </c>
      <c r="Z206" s="186" cm="1">
        <f t="array" ref="Z206">IF(Z$199=-1,AA206,IF(Z$199=99,Y206,IF(Z$199=0,INDEX($E192:$M192,0,Z$197),(INDEX($E192:$M192,0,Z$199+1)-INDEX($E192:$M192,0,Z$199))/(INDEX($E$185:$M$185,0,Z$199+1)-INDEX($E$185:$M$185,0,Z$199))+Y206)))</f>
        <v>9.1829151335218988</v>
      </c>
      <c r="AA206" s="186" cm="1">
        <f t="array" ref="AA206">IF(AA$199=-1,AB206,IF(AA$199=99,Z206,IF(AA$199=0,INDEX($E192:$M192,0,AA$197),(INDEX($E192:$M192,0,AA$199+1)-INDEX($E192:$M192,0,AA$199))/(INDEX($E$185:$M$185,0,AA$199+1)-INDEX($E$185:$M$185,0,AA$199))+Z206)))</f>
        <v>9.201260357725749</v>
      </c>
      <c r="AB206" s="186" cm="1">
        <f t="array" ref="AB206">IF(AB$199=-1,AC206,IF(AB$199=99,AA206,IF(AB$199=0,INDEX($E192:$M192,0,AB$197),(INDEX($E192:$M192,0,AB$199+1)-INDEX($E192:$M192,0,AB$199))/(INDEX($E$185:$M$185,0,AB$199+1)-INDEX($E$185:$M$185,0,AB$199))+AA206)))</f>
        <v>9.2196055819295992</v>
      </c>
      <c r="AC206" s="186" cm="1">
        <f t="array" ref="AC206">IF(AC$199=-1,AD206,IF(AC$199=99,AB206,IF(AC$199=0,INDEX($E192:$M192,0,AC$197),(INDEX($E192:$M192,0,AC$199+1)-INDEX($E192:$M192,0,AC$199))/(INDEX($E$185:$M$185,0,AC$199+1)-INDEX($E$185:$M$185,0,AC$199))+AB206)))</f>
        <v>9.2379508061334494</v>
      </c>
      <c r="AD206" s="186" cm="1">
        <f t="array" ref="AD206">IF(AD$199=-1,AE206,IF(AD$199=99,AC206,IF(AD$199=0,INDEX($E192:$M192,0,AD$197),(INDEX($E192:$M192,0,AD$199+1)-INDEX($E192:$M192,0,AD$199))/(INDEX($E$185:$M$185,0,AD$199+1)-INDEX($E$185:$M$185,0,AD$199))+AC206)))</f>
        <v>9.2562960303372996</v>
      </c>
      <c r="AE206" s="186" cm="1">
        <f t="array" ref="AE206">IF(AE$199=-1,AF206,IF(AE$199=99,AD206,IF(AE$199=0,INDEX($E192:$M192,0,AE$197),(INDEX($E192:$M192,0,AE$199+1)-INDEX($E192:$M192,0,AE$199))/(INDEX($E$185:$M$185,0,AE$199+1)-INDEX($E$185:$M$185,0,AE$199))+AD206)))</f>
        <v>9.2746412545411498</v>
      </c>
      <c r="AF206" s="186" cm="1">
        <f t="array" ref="AF206">IF(AF$199=-1,AG206,IF(AF$199=99,AE206,IF(AF$199=0,INDEX($E192:$M192,0,AF$197),(INDEX($E192:$M192,0,AF$199+1)-INDEX($E192:$M192,0,AF$199))/(INDEX($E$185:$M$185,0,AF$199+1)-INDEX($E$185:$M$185,0,AF$199))+AE206)))</f>
        <v>9.2363672707987217</v>
      </c>
      <c r="AG206" s="186" cm="1">
        <f t="array" ref="AG206">IF(AG$199=-1,AH206,IF(AG$199=99,AF206,IF(AG$199=0,INDEX($E192:$M192,0,AG$197),(INDEX($E192:$M192,0,AG$199+1)-INDEX($E192:$M192,0,AG$199))/(INDEX($E$185:$M$185,0,AG$199+1)-INDEX($E$185:$M$185,0,AG$199))+AF206)))</f>
        <v>9.1980932870562935</v>
      </c>
      <c r="AH206" s="186" cm="1">
        <f t="array" ref="AH206">IF(AH$199=-1,AI206,IF(AH$199=99,AG206,IF(AH$199=0,INDEX($E192:$M192,0,AH$197),(INDEX($E192:$M192,0,AH$199+1)-INDEX($E192:$M192,0,AH$199))/(INDEX($E$185:$M$185,0,AH$199+1)-INDEX($E$185:$M$185,0,AH$199))+AG206)))</f>
        <v>9.1598193033138653</v>
      </c>
      <c r="AI206" s="186" cm="1">
        <f t="array" ref="AI206">IF(AI$199=-1,AJ206,IF(AI$199=99,AH206,IF(AI$199=0,INDEX($E192:$M192,0,AI$197),(INDEX($E192:$M192,0,AI$199+1)-INDEX($E192:$M192,0,AI$199))/(INDEX($E$185:$M$185,0,AI$199+1)-INDEX($E$185:$M$185,0,AI$199))+AH206)))</f>
        <v>9.1215453195714371</v>
      </c>
      <c r="AJ206" s="186" cm="1">
        <f t="array" ref="AJ206">IF(AJ$199=-1,AK206,IF(AJ$199=99,AI206,IF(AJ$199=0,INDEX($E192:$M192,0,AJ$197),(INDEX($E192:$M192,0,AJ$199+1)-INDEX($E192:$M192,0,AJ$199))/(INDEX($E$185:$M$185,0,AJ$199+1)-INDEX($E$185:$M$185,0,AJ$199))+AI206)))</f>
        <v>9.0832713358290089</v>
      </c>
      <c r="AK206" s="186" cm="1">
        <f t="array" ref="AK206">IF(AK$199=-1,AL206,IF(AK$199=99,AJ206,IF(AK$199=0,INDEX($E192:$M192,0,AK$197),(INDEX($E192:$M192,0,AK$199+1)-INDEX($E192:$M192,0,AK$199))/(INDEX($E$185:$M$185,0,AK$199+1)-INDEX($E$185:$M$185,0,AK$199))+AJ206)))</f>
        <v>9.0449973520865807</v>
      </c>
      <c r="AL206" s="186" cm="1">
        <f t="array" ref="AL206">IF(AL$199=-1,AM206,IF(AL$199=99,AK206,IF(AL$199=0,INDEX($E192:$M192,0,AL$197),(INDEX($E192:$M192,0,AL$199+1)-INDEX($E192:$M192,0,AL$199))/(INDEX($E$185:$M$185,0,AL$199+1)-INDEX($E$185:$M$185,0,AL$199))+AK206)))</f>
        <v>9.0067233683441525</v>
      </c>
      <c r="AM206" s="186" cm="1">
        <f t="array" ref="AM206">IF(AM$199=-1,AN206,IF(AM$199=99,AL206,IF(AM$199=0,INDEX($E192:$M192,0,AM$197),(INDEX($E192:$M192,0,AM$199+1)-INDEX($E192:$M192,0,AM$199))/(INDEX($E$185:$M$185,0,AM$199+1)-INDEX($E$185:$M$185,0,AM$199))+AL206)))</f>
        <v>8.9684493846017244</v>
      </c>
      <c r="AN206" s="186" cm="1">
        <f t="array" ref="AN206">IF(AN$199=-1,AO206,IF(AN$199=99,AM206,IF(AN$199=0,INDEX($E192:$M192,0,AN$197),(INDEX($E192:$M192,0,AN$199+1)-INDEX($E192:$M192,0,AN$199))/(INDEX($E$185:$M$185,0,AN$199+1)-INDEX($E$185:$M$185,0,AN$199))+AM206)))</f>
        <v>8.9301754008592962</v>
      </c>
      <c r="AO206" s="186" cm="1">
        <f t="array" ref="AO206">IF(AO$199=-1,AP206,IF(AO$199=99,AN206,IF(AO$199=0,INDEX($E192:$M192,0,AO$197),(INDEX($E192:$M192,0,AO$199+1)-INDEX($E192:$M192,0,AO$199))/(INDEX($E$185:$M$185,0,AO$199+1)-INDEX($E$185:$M$185,0,AO$199))+AN206)))</f>
        <v>8.8919014171168609</v>
      </c>
      <c r="AP206" s="186" cm="1">
        <f t="array" ref="AP206">IF(AP$199=-1,AQ206,IF(AP$199=99,AO206,IF(AP$199=0,INDEX($E192:$M192,0,AP$197),(INDEX($E192:$M192,0,AP$199+1)-INDEX($E192:$M192,0,AP$199))/(INDEX($E$185:$M$185,0,AP$199+1)-INDEX($E$185:$M$185,0,AP$199))+AO206)))</f>
        <v>8.8303857352969377</v>
      </c>
      <c r="AQ206" s="186" cm="1">
        <f t="array" ref="AQ206">IF(AQ$199=-1,AR206,IF(AQ$199=99,AP206,IF(AQ$199=0,INDEX($E192:$M192,0,AQ$197),(INDEX($E192:$M192,0,AQ$199+1)-INDEX($E192:$M192,0,AQ$199))/(INDEX($E$185:$M$185,0,AQ$199+1)-INDEX($E$185:$M$185,0,AQ$199))+AP206)))</f>
        <v>8.2767445989176256</v>
      </c>
      <c r="AR206" s="186" cm="1">
        <f t="array" ref="AR206">IF(AR$199=-1,AS206,IF(AR$199=99,AQ206,IF(AR$199=0,INDEX($E192:$M192,0,AR$197),(INDEX($E192:$M192,0,AR$199+1)-INDEX($E192:$M192,0,AR$199))/(INDEX($E$185:$M$185,0,AR$199+1)-INDEX($E$185:$M$185,0,AR$199))+AQ206)))</f>
        <v>8.2767445989176256</v>
      </c>
      <c r="AS206" s="186" cm="1">
        <f t="array" ref="AS206">IF(AS$199=-1,#REF!,IF(AS$199=99,AR206,IF(AS$199=0,INDEX($E192:$M192,0,AS$197),(INDEX($E192:$M192,0,AS$199+1)-INDEX($E192:$M192,0,AS$199))/(INDEX($E$185:$M$185,0,AS$199+1)-INDEX($E$185:$M$185,0,AS$199))+AR206)))</f>
        <v>8.2767445989176256</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0.6476760572601008</v>
      </c>
      <c r="V207" s="186" cm="1">
        <f t="array" ref="V207">IF(V$199=-1,W207,IF(V$199=99,U207,IF(V$199=0,INDEX($E193:$M193,0,V$197),(INDEX($E193:$M193,0,V$199+1)-INDEX($E193:$M193,0,V$199))/(INDEX($E$185:$M$185,0,V$199+1)-INDEX($E$185:$M$185,0,V$199))+U207)))</f>
        <v>0.64850440608752602</v>
      </c>
      <c r="W207" s="186" cm="1">
        <f t="array" ref="W207">IF(W$199=-1,X207,IF(W$199=99,V207,IF(W$199=0,INDEX($E193:$M193,0,W$197),(INDEX($E193:$M193,0,W$199+1)-INDEX($E193:$M193,0,W$199))/(INDEX($E$185:$M$185,0,W$199+1)-INDEX($E$185:$M$185,0,W$199))+V207)))</f>
        <v>0.66993665073337072</v>
      </c>
      <c r="X207" s="186" cm="1">
        <f t="array" ref="X207">IF(X$199=-1,Y207,IF(X$199=99,W207,IF(X$199=0,INDEX($E193:$M193,0,X$197),(INDEX($E193:$M193,0,X$199+1)-INDEX($E193:$M193,0,X$199))/(INDEX($E$185:$M$185,0,X$199+1)-INDEX($E$185:$M$185,0,X$199))+W207)))</f>
        <v>0.69136889537921542</v>
      </c>
      <c r="Y207" s="186" cm="1">
        <f t="array" ref="Y207">IF(Y$199=-1,Z207,IF(Y$199=99,X207,IF(Y$199=0,INDEX($E193:$M193,0,Y$197),(INDEX($E193:$M193,0,Y$199+1)-INDEX($E193:$M193,0,Y$199))/(INDEX($E$185:$M$185,0,Y$199+1)-INDEX($E$185:$M$185,0,Y$199))+X207)))</f>
        <v>0.71280114002506012</v>
      </c>
      <c r="Z207" s="186" cm="1">
        <f t="array" ref="Z207">IF(Z$199=-1,AA207,IF(Z$199=99,Y207,IF(Z$199=0,INDEX($E193:$M193,0,Z$197),(INDEX($E193:$M193,0,Z$199+1)-INDEX($E193:$M193,0,Z$199))/(INDEX($E$185:$M$185,0,Z$199+1)-INDEX($E$185:$M$185,0,Z$199))+Y207)))</f>
        <v>0.73423338467090482</v>
      </c>
      <c r="AA207" s="186" cm="1">
        <f t="array" ref="AA207">IF(AA$199=-1,AB207,IF(AA$199=99,Z207,IF(AA$199=0,INDEX($E193:$M193,0,AA$197),(INDEX($E193:$M193,0,AA$199+1)-INDEX($E193:$M193,0,AA$199))/(INDEX($E$185:$M$185,0,AA$199+1)-INDEX($E$185:$M$185,0,AA$199))+Z207)))</f>
        <v>0.75566562931674952</v>
      </c>
      <c r="AB207" s="186" cm="1">
        <f t="array" ref="AB207">IF(AB$199=-1,AC207,IF(AB$199=99,AA207,IF(AB$199=0,INDEX($E193:$M193,0,AB$197),(INDEX($E193:$M193,0,AB$199+1)-INDEX($E193:$M193,0,AB$199))/(INDEX($E$185:$M$185,0,AB$199+1)-INDEX($E$185:$M$185,0,AB$199))+AA207)))</f>
        <v>0.77709787396259422</v>
      </c>
      <c r="AC207" s="186" cm="1">
        <f t="array" ref="AC207">IF(AC$199=-1,AD207,IF(AC$199=99,AB207,IF(AC$199=0,INDEX($E193:$M193,0,AC$197),(INDEX($E193:$M193,0,AC$199+1)-INDEX($E193:$M193,0,AC$199))/(INDEX($E$185:$M$185,0,AC$199+1)-INDEX($E$185:$M$185,0,AC$199))+AB207)))</f>
        <v>0.79853011860843892</v>
      </c>
      <c r="AD207" s="186" cm="1">
        <f t="array" ref="AD207">IF(AD$199=-1,AE207,IF(AD$199=99,AC207,IF(AD$199=0,INDEX($E193:$M193,0,AD$197),(INDEX($E193:$M193,0,AD$199+1)-INDEX($E193:$M193,0,AD$199))/(INDEX($E$185:$M$185,0,AD$199+1)-INDEX($E$185:$M$185,0,AD$199))+AC207)))</f>
        <v>0.81996236325428362</v>
      </c>
      <c r="AE207" s="186" cm="1">
        <f t="array" ref="AE207">IF(AE$199=-1,AF207,IF(AE$199=99,AD207,IF(AE$199=0,INDEX($E193:$M193,0,AE$197),(INDEX($E193:$M193,0,AE$199+1)-INDEX($E193:$M193,0,AE$199))/(INDEX($E$185:$M$185,0,AE$199+1)-INDEX($E$185:$M$185,0,AE$199))+AD207)))</f>
        <v>0.84139460790012854</v>
      </c>
      <c r="AF207" s="186" cm="1">
        <f t="array" ref="AF207">IF(AF$199=-1,AG207,IF(AF$199=99,AE207,IF(AF$199=0,INDEX($E193:$M193,0,AF$197),(INDEX($E193:$M193,0,AF$199+1)-INDEX($E193:$M193,0,AF$199))/(INDEX($E$185:$M$185,0,AF$199+1)-INDEX($E$185:$M$185,0,AF$199))+AE207)))</f>
        <v>0.86187201494465981</v>
      </c>
      <c r="AG207" s="186" cm="1">
        <f t="array" ref="AG207">IF(AG$199=-1,AH207,IF(AG$199=99,AF207,IF(AG$199=0,INDEX($E193:$M193,0,AG$197),(INDEX($E193:$M193,0,AG$199+1)-INDEX($E193:$M193,0,AG$199))/(INDEX($E$185:$M$185,0,AG$199+1)-INDEX($E$185:$M$185,0,AG$199))+AF207)))</f>
        <v>0.88234942198919109</v>
      </c>
      <c r="AH207" s="186" cm="1">
        <f t="array" ref="AH207">IF(AH$199=-1,AI207,IF(AH$199=99,AG207,IF(AH$199=0,INDEX($E193:$M193,0,AH$197),(INDEX($E193:$M193,0,AH$199+1)-INDEX($E193:$M193,0,AH$199))/(INDEX($E$185:$M$185,0,AH$199+1)-INDEX($E$185:$M$185,0,AH$199))+AG207)))</f>
        <v>0.90282682903372236</v>
      </c>
      <c r="AI207" s="186" cm="1">
        <f t="array" ref="AI207">IF(AI$199=-1,AJ207,IF(AI$199=99,AH207,IF(AI$199=0,INDEX($E193:$M193,0,AI$197),(INDEX($E193:$M193,0,AI$199+1)-INDEX($E193:$M193,0,AI$199))/(INDEX($E$185:$M$185,0,AI$199+1)-INDEX($E$185:$M$185,0,AI$199))+AH207)))</f>
        <v>0.92330423607825363</v>
      </c>
      <c r="AJ207" s="186" cm="1">
        <f t="array" ref="AJ207">IF(AJ$199=-1,AK207,IF(AJ$199=99,AI207,IF(AJ$199=0,INDEX($E193:$M193,0,AJ$197),(INDEX($E193:$M193,0,AJ$199+1)-INDEX($E193:$M193,0,AJ$199))/(INDEX($E$185:$M$185,0,AJ$199+1)-INDEX($E$185:$M$185,0,AJ$199))+AI207)))</f>
        <v>0.9437816431227849</v>
      </c>
      <c r="AK207" s="186" cm="1">
        <f t="array" ref="AK207">IF(AK$199=-1,AL207,IF(AK$199=99,AJ207,IF(AK$199=0,INDEX($E193:$M193,0,AK$197),(INDEX($E193:$M193,0,AK$199+1)-INDEX($E193:$M193,0,AK$199))/(INDEX($E$185:$M$185,0,AK$199+1)-INDEX($E$185:$M$185,0,AK$199))+AJ207)))</f>
        <v>0.96425905016731617</v>
      </c>
      <c r="AL207" s="186" cm="1">
        <f t="array" ref="AL207">IF(AL$199=-1,AM207,IF(AL$199=99,AK207,IF(AL$199=0,INDEX($E193:$M193,0,AL$197),(INDEX($E193:$M193,0,AL$199+1)-INDEX($E193:$M193,0,AL$199))/(INDEX($E$185:$M$185,0,AL$199+1)-INDEX($E$185:$M$185,0,AL$199))+AK207)))</f>
        <v>0.98473645721184744</v>
      </c>
      <c r="AM207" s="186" cm="1">
        <f t="array" ref="AM207">IF(AM$199=-1,AN207,IF(AM$199=99,AL207,IF(AM$199=0,INDEX($E193:$M193,0,AM$197),(INDEX($E193:$M193,0,AM$199+1)-INDEX($E193:$M193,0,AM$199))/(INDEX($E$185:$M$185,0,AM$199+1)-INDEX($E$185:$M$185,0,AM$199))+AL207)))</f>
        <v>1.0052138642563788</v>
      </c>
      <c r="AN207" s="186" cm="1">
        <f t="array" ref="AN207">IF(AN$199=-1,AO207,IF(AN$199=99,AM207,IF(AN$199=0,INDEX($E193:$M193,0,AN$197),(INDEX($E193:$M193,0,AN$199+1)-INDEX($E193:$M193,0,AN$199))/(INDEX($E$185:$M$185,0,AN$199+1)-INDEX($E$185:$M$185,0,AN$199))+AM207)))</f>
        <v>1.0256912713009101</v>
      </c>
      <c r="AO207" s="186" cm="1">
        <f t="array" ref="AO207">IF(AO$199=-1,AP207,IF(AO$199=99,AN207,IF(AO$199=0,INDEX($E193:$M193,0,AO$197),(INDEX($E193:$M193,0,AO$199+1)-INDEX($E193:$M193,0,AO$199))/(INDEX($E$185:$M$185,0,AO$199+1)-INDEX($E$185:$M$185,0,AO$199))+AN207)))</f>
        <v>1.0461686783454414</v>
      </c>
      <c r="AP207" s="186" cm="1">
        <f t="array" ref="AP207">IF(AP$199=-1,AQ207,IF(AP$199=99,AO207,IF(AP$199=0,INDEX($E193:$M193,0,AP$197),(INDEX($E193:$M193,0,AP$199+1)-INDEX($E193:$M193,0,AP$199))/(INDEX($E$185:$M$185,0,AP$199+1)-INDEX($E$185:$M$185,0,AP$199))+AO207)))</f>
        <v>1.0657891950327991</v>
      </c>
      <c r="AQ207" s="186" cm="1">
        <f t="array" ref="AQ207">IF(AQ$199=-1,AR207,IF(AQ$199=99,AP207,IF(AQ$199=0,INDEX($E193:$M193,0,AQ$197),(INDEX($E193:$M193,0,AQ$199+1)-INDEX($E193:$M193,0,AQ$199))/(INDEX($E$185:$M$185,0,AQ$199+1)-INDEX($E$185:$M$185,0,AQ$199))+AP207)))</f>
        <v>1.2423738452190181</v>
      </c>
      <c r="AR207" s="186" cm="1">
        <f t="array" ref="AR207">IF(AR$199=-1,AS207,IF(AR$199=99,AQ207,IF(AR$199=0,INDEX($E193:$M193,0,AR$197),(INDEX($E193:$M193,0,AR$199+1)-INDEX($E193:$M193,0,AR$199))/(INDEX($E$185:$M$185,0,AR$199+1)-INDEX($E$185:$M$185,0,AR$199))+AQ207)))</f>
        <v>1.2423738452190181</v>
      </c>
      <c r="AS207" s="186" cm="1">
        <f t="array" ref="AS207">IF(AS$199=-1,#REF!,IF(AS$199=99,AR207,IF(AS$199=0,INDEX($E193:$M193,0,AS$197),(INDEX($E193:$M193,0,AS$199+1)-INDEX($E193:$M193,0,AS$199))/(INDEX($E$185:$M$185,0,AS$199+1)-INDEX($E$185:$M$185,0,AS$199))+AR207)))</f>
        <v>1.2423738452190181</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78.575402784147585</v>
      </c>
      <c r="S219" s="186" cm="1">
        <f t="array" ref="S219">IF(S$218=-1,T219,IF(S$218=99,R219,IF(S$218=0,INDEX($E186:$M186,0,S$216),(INDEX($E186:$M186,0,S$218+1)-INDEX($E186:$M186,0,S$218))/(INDEX($E$185:$M$185,0,S$218+1)-INDEX($E$185:$M$185,0,S$218))+R219)))</f>
        <v>79.324692031817534</v>
      </c>
      <c r="T219" s="186" cm="1">
        <f t="array" ref="T219">IF(T$218=-1,U219,IF(T$218=99,S219,IF(T$218=0,INDEX($E186:$M186,0,T$216),(INDEX($E186:$M186,0,T$218+1)-INDEX($E186:$M186,0,T$218))/(INDEX($E$185:$M$185,0,T$218+1)-INDEX($E$185:$M$185,0,T$218))+S219)))</f>
        <v>81.956575202302233</v>
      </c>
      <c r="U219" s="186" cm="1">
        <f t="array" ref="U219">IF(U$218=-1,V219,IF(U$218=99,T219,IF(U$218=0,INDEX($E186:$M186,0,U$216),(INDEX($E186:$M186,0,U$218+1)-INDEX($E186:$M186,0,U$218))/(INDEX($E$185:$M$185,0,U$218+1)-INDEX($E$185:$M$185,0,U$218))+T219)))</f>
        <v>84.588458372786931</v>
      </c>
      <c r="V219" s="186" cm="1">
        <f t="array" ref="V219">IF(V$218=-1,W219,IF(V$218=99,U219,IF(V$218=0,INDEX($E186:$M186,0,V$216),(INDEX($E186:$M186,0,V$218+1)-INDEX($E186:$M186,0,V$218))/(INDEX($E$185:$M$185,0,V$218+1)-INDEX($E$185:$M$185,0,V$218))+U219)))</f>
        <v>87.22034154327163</v>
      </c>
      <c r="W219" s="186" cm="1">
        <f t="array" ref="W219">IF(W$218=-1,X219,IF(W$218=99,V219,IF(W$218=0,INDEX($E186:$M186,0,W$216),(INDEX($E186:$M186,0,W$218+1)-INDEX($E186:$M186,0,W$218))/(INDEX($E$185:$M$185,0,W$218+1)-INDEX($E$185:$M$185,0,W$218))+V219)))</f>
        <v>89.852224713756328</v>
      </c>
      <c r="X219" s="186" cm="1">
        <f t="array" ref="X219">IF(X$218=-1,Y219,IF(X$218=99,W219,IF(X$218=0,INDEX($E186:$M186,0,X$216),(INDEX($E186:$M186,0,X$218+1)-INDEX($E186:$M186,0,X$218))/(INDEX($E$185:$M$185,0,X$218+1)-INDEX($E$185:$M$185,0,X$218))+W219)))</f>
        <v>92.484107884241027</v>
      </c>
      <c r="Y219" s="186" cm="1">
        <f t="array" ref="Y219">IF(Y$218=-1,Z219,IF(Y$218=99,X219,IF(Y$218=0,INDEX($E186:$M186,0,Y$216),(INDEX($E186:$M186,0,Y$218+1)-INDEX($E186:$M186,0,Y$218))/(INDEX($E$185:$M$185,0,Y$218+1)-INDEX($E$185:$M$185,0,Y$218))+X219)))</f>
        <v>95.115991054725725</v>
      </c>
      <c r="Z219" s="186" cm="1">
        <f t="array" ref="Z219">IF(Z$218=-1,AA219,IF(Z$218=99,Y219,IF(Z$218=0,INDEX($E186:$M186,0,Z$216),(INDEX($E186:$M186,0,Z$218+1)-INDEX($E186:$M186,0,Z$218))/(INDEX($E$185:$M$185,0,Z$218+1)-INDEX($E$185:$M$185,0,Z$218))+Y219)))</f>
        <v>97.747874225210424</v>
      </c>
      <c r="AA219" s="186" cm="1">
        <f t="array" ref="AA219">IF(AA$218=-1,AB219,IF(AA$218=99,Z219,IF(AA$218=0,INDEX($E186:$M186,0,AA$216),(INDEX($E186:$M186,0,AA$218+1)-INDEX($E186:$M186,0,AA$218))/(INDEX($E$185:$M$185,0,AA$218+1)-INDEX($E$185:$M$185,0,AA$218))+Z219)))</f>
        <v>100.37975739569512</v>
      </c>
      <c r="AB219" s="186" cm="1">
        <f t="array" ref="AB219">IF(AB$218=-1,AC219,IF(AB$218=99,AA219,IF(AB$218=0,INDEX($E186:$M186,0,AB$216),(INDEX($E186:$M186,0,AB$218+1)-INDEX($E186:$M186,0,AB$218))/(INDEX($E$185:$M$185,0,AB$218+1)-INDEX($E$185:$M$185,0,AB$218))+AA219)))</f>
        <v>103.01164056617978</v>
      </c>
      <c r="AC219" s="186" cm="1">
        <f t="array" ref="AC219">IF(AC$218=-1,AD219,IF(AC$218=99,AB219,IF(AC$218=0,INDEX($E186:$M186,0,AC$216),(INDEX($E186:$M186,0,AC$218+1)-INDEX($E186:$M186,0,AC$218))/(INDEX($E$185:$M$185,0,AC$218+1)-INDEX($E$185:$M$185,0,AC$218))+AB219)))</f>
        <v>106.01576233268294</v>
      </c>
      <c r="AD219" s="186" cm="1">
        <f t="array" ref="AD219">IF(AD$218=-1,AE219,IF(AD$218=99,AC219,IF(AD$218=0,INDEX($E186:$M186,0,AD$216),(INDEX($E186:$M186,0,AD$218+1)-INDEX($E186:$M186,0,AD$218))/(INDEX($E$185:$M$185,0,AD$218+1)-INDEX($E$185:$M$185,0,AD$218))+AC219)))</f>
        <v>109.0198840991861</v>
      </c>
      <c r="AE219" s="186" cm="1">
        <f t="array" ref="AE219">IF(AE$218=-1,AF219,IF(AE$218=99,AD219,IF(AE$218=0,INDEX($E186:$M186,0,AE$216),(INDEX($E186:$M186,0,AE$218+1)-INDEX($E186:$M186,0,AE$218))/(INDEX($E$185:$M$185,0,AE$218+1)-INDEX($E$185:$M$185,0,AE$218))+AD219)))</f>
        <v>112.02400586568926</v>
      </c>
      <c r="AF219" s="186" cm="1">
        <f t="array" ref="AF219">IF(AF$218=-1,AG219,IF(AF$218=99,AE219,IF(AF$218=0,INDEX($E186:$M186,0,AF$216),(INDEX($E186:$M186,0,AF$218+1)-INDEX($E186:$M186,0,AF$218))/(INDEX($E$185:$M$185,0,AF$218+1)-INDEX($E$185:$M$185,0,AF$218))+AE219)))</f>
        <v>115.02812763219242</v>
      </c>
      <c r="AG219" s="186" cm="1">
        <f t="array" ref="AG219">IF(AG$218=-1,AH219,IF(AG$218=99,AF219,IF(AG$218=0,INDEX($E186:$M186,0,AG$216),(INDEX($E186:$M186,0,AG$218+1)-INDEX($E186:$M186,0,AG$218))/(INDEX($E$185:$M$185,0,AG$218+1)-INDEX($E$185:$M$185,0,AG$218))+AF219)))</f>
        <v>118.03224939869558</v>
      </c>
      <c r="AH219" s="186" cm="1">
        <f t="array" ref="AH219">IF(AH$218=-1,AI219,IF(AH$218=99,AG219,IF(AH$218=0,INDEX($E186:$M186,0,AH$216),(INDEX($E186:$M186,0,AH$218+1)-INDEX($E186:$M186,0,AH$218))/(INDEX($E$185:$M$185,0,AH$218+1)-INDEX($E$185:$M$185,0,AH$218))+AG219)))</f>
        <v>121.03637116519874</v>
      </c>
      <c r="AI219" s="186" cm="1">
        <f t="array" ref="AI219">IF(AI$218=-1,AJ219,IF(AI$218=99,AH219,IF(AI$218=0,INDEX($E186:$M186,0,AI$216),(INDEX($E186:$M186,0,AI$218+1)-INDEX($E186:$M186,0,AI$218))/(INDEX($E$185:$M$185,0,AI$218+1)-INDEX($E$185:$M$185,0,AI$218))+AH219)))</f>
        <v>124.04049293170191</v>
      </c>
      <c r="AJ219" s="186" cm="1">
        <f t="array" ref="AJ219">IF(AJ$218=-1,AK219,IF(AJ$218=99,AI219,IF(AJ$218=0,INDEX($E186:$M186,0,AJ$216),(INDEX($E186:$M186,0,AJ$218+1)-INDEX($E186:$M186,0,AJ$218))/(INDEX($E$185:$M$185,0,AJ$218+1)-INDEX($E$185:$M$185,0,AJ$218))+AI219)))</f>
        <v>127.04461469820507</v>
      </c>
      <c r="AK219" s="186" cm="1">
        <f t="array" ref="AK219">IF(AK$218=-1,AL219,IF(AK$218=99,AJ219,IF(AK$218=0,INDEX($E186:$M186,0,AK$216),(INDEX($E186:$M186,0,AK$218+1)-INDEX($E186:$M186,0,AK$218))/(INDEX($E$185:$M$185,0,AK$218+1)-INDEX($E$185:$M$185,0,AK$218))+AJ219)))</f>
        <v>130.04873646470824</v>
      </c>
      <c r="AL219" s="186" cm="1">
        <f t="array" ref="AL219">IF(AL$218=-1,AM219,IF(AL$218=99,AK219,IF(AL$218=0,INDEX($E186:$M186,0,AL$216),(INDEX($E186:$M186,0,AL$218+1)-INDEX($E186:$M186,0,AL$218))/(INDEX($E$185:$M$185,0,AL$218+1)-INDEX($E$185:$M$185,0,AL$218))+AK219)))</f>
        <v>133.05285823121142</v>
      </c>
      <c r="AM219" s="299">
        <f>(AL219+AN219)/2</f>
        <v>148.2949791530944</v>
      </c>
      <c r="AN219" s="186" cm="1">
        <f t="array" ref="AN219">IF(AN$218=-1,AO219,IF(AN$218=99,AM219,IF(AN$218=0,INDEX($E186:$M186,0,AN$216),(INDEX($E186:$M186,0,AN$218+1)-INDEX($E186:$M186,0,AN$218))/(INDEX($E$185:$M$185,0,AN$218+1)-INDEX($E$185:$M$185,0,AN$218))+AM219)))</f>
        <v>163.53710007497739</v>
      </c>
      <c r="AO219" s="186" cm="1">
        <f t="array" ref="AO219">IF(AO$218=-1,AP219,IF(AO$218=99,AN219,IF(AO$218=0,INDEX($E186:$M186,0,AO$216),(INDEX($E186:$M186,0,AO$218+1)-INDEX($E186:$M186,0,AO$218))/(INDEX($E$185:$M$185,0,AO$218+1)-INDEX($E$185:$M$185,0,AO$218))+AN219)))</f>
        <v>163.53710007497739</v>
      </c>
      <c r="AP219" s="186" cm="1">
        <f t="array" ref="AP219">IF(AP$218=-1,#REF!,IF(AP$218=99,AO219,IF(AP$218=0,INDEX($E186:$M186,0,AP$216),(INDEX($E186:$M186,0,AP$218+1)-INDEX($E186:$M186,0,AP$218))/(INDEX($E$185:$M$185,0,AP$218+1)-INDEX($E$185:$M$185,0,AP$218))+AO219)))</f>
        <v>163.53710007497739</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16.697273091631363</v>
      </c>
      <c r="S220" s="186" cm="1">
        <f t="array" ref="S220">IF(S$218=-1,T220,IF(S$218=99,R220,IF(S$218=0,INDEX($E187:$M187,0,S$216),(INDEX($E187:$M187,0,S$218+1)-INDEX($E187:$M187,0,S$218))/(INDEX($E$185:$M$185,0,S$218+1)-INDEX($E$185:$M$185,0,S$218))+R220)))</f>
        <v>16.856497056761228</v>
      </c>
      <c r="T220" s="186" cm="1">
        <f t="array" ref="T220">IF(T$218=-1,U220,IF(T$218=99,S220,IF(T$218=0,INDEX($E187:$M187,0,T$216),(INDEX($E187:$M187,0,T$218+1)-INDEX($E187:$M187,0,T$218))/(INDEX($E$185:$M$185,0,T$218+1)-INDEX($E$185:$M$185,0,T$218))+S220)))</f>
        <v>17.415772230489225</v>
      </c>
      <c r="U220" s="186" cm="1">
        <f t="array" ref="U220">IF(U$218=-1,V220,IF(U$218=99,T220,IF(U$218=0,INDEX($E187:$M187,0,U$216),(INDEX($E187:$M187,0,U$218+1)-INDEX($E187:$M187,0,U$218))/(INDEX($E$185:$M$185,0,U$218+1)-INDEX($E$185:$M$185,0,U$218))+T220)))</f>
        <v>17.975047404217221</v>
      </c>
      <c r="V220" s="186" cm="1">
        <f t="array" ref="V220">IF(V$218=-1,W220,IF(V$218=99,U220,IF(V$218=0,INDEX($E187:$M187,0,V$216),(INDEX($E187:$M187,0,V$218+1)-INDEX($E187:$M187,0,V$218))/(INDEX($E$185:$M$185,0,V$218+1)-INDEX($E$185:$M$185,0,V$218))+U220)))</f>
        <v>18.534322577945218</v>
      </c>
      <c r="W220" s="186" cm="1">
        <f t="array" ref="W220">IF(W$218=-1,X220,IF(W$218=99,V220,IF(W$218=0,INDEX($E187:$M187,0,W$216),(INDEX($E187:$M187,0,W$218+1)-INDEX($E187:$M187,0,W$218))/(INDEX($E$185:$M$185,0,W$218+1)-INDEX($E$185:$M$185,0,W$218))+V220)))</f>
        <v>19.093597751673215</v>
      </c>
      <c r="X220" s="186" cm="1">
        <f t="array" ref="X220">IF(X$218=-1,Y220,IF(X$218=99,W220,IF(X$218=0,INDEX($E187:$M187,0,X$216),(INDEX($E187:$M187,0,X$218+1)-INDEX($E187:$M187,0,X$218))/(INDEX($E$185:$M$185,0,X$218+1)-INDEX($E$185:$M$185,0,X$218))+W220)))</f>
        <v>19.652872925401212</v>
      </c>
      <c r="Y220" s="186" cm="1">
        <f t="array" ref="Y220">IF(Y$218=-1,Z220,IF(Y$218=99,X220,IF(Y$218=0,INDEX($E187:$M187,0,Y$216),(INDEX($E187:$M187,0,Y$218+1)-INDEX($E187:$M187,0,Y$218))/(INDEX($E$185:$M$185,0,Y$218+1)-INDEX($E$185:$M$185,0,Y$218))+X220)))</f>
        <v>20.212148099129209</v>
      </c>
      <c r="Z220" s="186" cm="1">
        <f t="array" ref="Z220">IF(Z$218=-1,AA220,IF(Z$218=99,Y220,IF(Z$218=0,INDEX($E187:$M187,0,Z$216),(INDEX($E187:$M187,0,Z$218+1)-INDEX($E187:$M187,0,Z$218))/(INDEX($E$185:$M$185,0,Z$218+1)-INDEX($E$185:$M$185,0,Z$218))+Y220)))</f>
        <v>20.771423272857206</v>
      </c>
      <c r="AA220" s="186" cm="1">
        <f t="array" ref="AA220">IF(AA$218=-1,AB220,IF(AA$218=99,Z220,IF(AA$218=0,INDEX($E187:$M187,0,AA$216),(INDEX($E187:$M187,0,AA$218+1)-INDEX($E187:$M187,0,AA$218))/(INDEX($E$185:$M$185,0,AA$218+1)-INDEX($E$185:$M$185,0,AA$218))+Z220)))</f>
        <v>21.330698446585203</v>
      </c>
      <c r="AB220" s="186" cm="1">
        <f t="array" ref="AB220">IF(AB$218=-1,AC220,IF(AB$218=99,AA220,IF(AB$218=0,INDEX($E187:$M187,0,AB$216),(INDEX($E187:$M187,0,AB$218+1)-INDEX($E187:$M187,0,AB$218))/(INDEX($E$185:$M$185,0,AB$218+1)-INDEX($E$185:$M$185,0,AB$218))+AA220)))</f>
        <v>21.889973620313206</v>
      </c>
      <c r="AC220" s="186" cm="1">
        <f t="array" ref="AC220">IF(AC$218=-1,AD220,IF(AC$218=99,AB220,IF(AC$218=0,INDEX($E187:$M187,0,AC$216),(INDEX($E187:$M187,0,AC$218+1)-INDEX($E187:$M187,0,AC$218))/(INDEX($E$185:$M$185,0,AC$218+1)-INDEX($E$185:$M$185,0,AC$218))+AB220)))</f>
        <v>22.528349495695128</v>
      </c>
      <c r="AD220" s="186" cm="1">
        <f t="array" ref="AD220">IF(AD$218=-1,AE220,IF(AD$218=99,AC220,IF(AD$218=0,INDEX($E187:$M187,0,AD$216),(INDEX($E187:$M187,0,AD$218+1)-INDEX($E187:$M187,0,AD$218))/(INDEX($E$185:$M$185,0,AD$218+1)-INDEX($E$185:$M$185,0,AD$218))+AC220)))</f>
        <v>23.16672537107705</v>
      </c>
      <c r="AE220" s="186" cm="1">
        <f t="array" ref="AE220">IF(AE$218=-1,AF220,IF(AE$218=99,AD220,IF(AE$218=0,INDEX($E187:$M187,0,AE$216),(INDEX($E187:$M187,0,AE$218+1)-INDEX($E187:$M187,0,AE$218))/(INDEX($E$185:$M$185,0,AE$218+1)-INDEX($E$185:$M$185,0,AE$218))+AD220)))</f>
        <v>23.805101246458971</v>
      </c>
      <c r="AF220" s="186" cm="1">
        <f t="array" ref="AF220">IF(AF$218=-1,AG220,IF(AF$218=99,AE220,IF(AF$218=0,INDEX($E187:$M187,0,AF$216),(INDEX($E187:$M187,0,AF$218+1)-INDEX($E187:$M187,0,AF$218))/(INDEX($E$185:$M$185,0,AF$218+1)-INDEX($E$185:$M$185,0,AF$218))+AE220)))</f>
        <v>24.443477121840893</v>
      </c>
      <c r="AG220" s="186" cm="1">
        <f t="array" ref="AG220">IF(AG$218=-1,AH220,IF(AG$218=99,AF220,IF(AG$218=0,INDEX($E187:$M187,0,AG$216),(INDEX($E187:$M187,0,AG$218+1)-INDEX($E187:$M187,0,AG$218))/(INDEX($E$185:$M$185,0,AG$218+1)-INDEX($E$185:$M$185,0,AG$218))+AF220)))</f>
        <v>25.081852997222814</v>
      </c>
      <c r="AH220" s="186" cm="1">
        <f t="array" ref="AH220">IF(AH$218=-1,AI220,IF(AH$218=99,AG220,IF(AH$218=0,INDEX($E187:$M187,0,AH$216),(INDEX($E187:$M187,0,AH$218+1)-INDEX($E187:$M187,0,AH$218))/(INDEX($E$185:$M$185,0,AH$218+1)-INDEX($E$185:$M$185,0,AH$218))+AG220)))</f>
        <v>25.720228872604736</v>
      </c>
      <c r="AI220" s="186" cm="1">
        <f t="array" ref="AI220">IF(AI$218=-1,AJ220,IF(AI$218=99,AH220,IF(AI$218=0,INDEX($E187:$M187,0,AI$216),(INDEX($E187:$M187,0,AI$218+1)-INDEX($E187:$M187,0,AI$218))/(INDEX($E$185:$M$185,0,AI$218+1)-INDEX($E$185:$M$185,0,AI$218))+AH220)))</f>
        <v>26.358604747986657</v>
      </c>
      <c r="AJ220" s="186" cm="1">
        <f t="array" ref="AJ220">IF(AJ$218=-1,AK220,IF(AJ$218=99,AI220,IF(AJ$218=0,INDEX($E187:$M187,0,AJ$216),(INDEX($E187:$M187,0,AJ$218+1)-INDEX($E187:$M187,0,AJ$218))/(INDEX($E$185:$M$185,0,AJ$218+1)-INDEX($E$185:$M$185,0,AJ$218))+AI220)))</f>
        <v>26.996980623368579</v>
      </c>
      <c r="AK220" s="186" cm="1">
        <f t="array" ref="AK220">IF(AK$218=-1,AL220,IF(AK$218=99,AJ220,IF(AK$218=0,INDEX($E187:$M187,0,AK$216),(INDEX($E187:$M187,0,AK$218+1)-INDEX($E187:$M187,0,AK$218))/(INDEX($E$185:$M$185,0,AK$218+1)-INDEX($E$185:$M$185,0,AK$218))+AJ220)))</f>
        <v>27.6353564987505</v>
      </c>
      <c r="AL220" s="186" cm="1">
        <f t="array" ref="AL220">IF(AL$218=-1,AM220,IF(AL$218=99,AK220,IF(AL$218=0,INDEX($E187:$M187,0,AL$216),(INDEX($E187:$M187,0,AL$218+1)-INDEX($E187:$M187,0,AL$218))/(INDEX($E$185:$M$185,0,AL$218+1)-INDEX($E$185:$M$185,0,AL$218))+AK220)))</f>
        <v>28.273732374132432</v>
      </c>
      <c r="AM220" s="299">
        <f t="shared" ref="AM220:AM226" si="605">(AL220+AN220)/2</f>
        <v>31.512683070032566</v>
      </c>
      <c r="AN220" s="186" cm="1">
        <f t="array" ref="AN220">IF(AN$218=-1,AO220,IF(AN$218=99,AM220,IF(AN$218=0,INDEX($E187:$M187,0,AN$216),(INDEX($E187:$M187,0,AN$218+1)-INDEX($E187:$M187,0,AN$218))/(INDEX($E$185:$M$185,0,AN$218+1)-INDEX($E$185:$M$185,0,AN$218))+AM220)))</f>
        <v>34.751633765932695</v>
      </c>
      <c r="AO220" s="186" cm="1">
        <f t="array" ref="AO220">IF(AO$218=-1,AP220,IF(AO$218=99,AN220,IF(AO$218=0,INDEX($E187:$M187,0,AO$216),(INDEX($E187:$M187,0,AO$218+1)-INDEX($E187:$M187,0,AO$218))/(INDEX($E$185:$M$185,0,AO$218+1)-INDEX($E$185:$M$185,0,AO$218))+AN220)))</f>
        <v>34.751633765932695</v>
      </c>
      <c r="AP220" s="186" cm="1">
        <f t="array" ref="AP220">IF(AP$218=-1,#REF!,IF(AP$218=99,AO220,IF(AP$218=0,INDEX($E187:$M187,0,AP$216),(INDEX($E187:$M187,0,AP$218+1)-INDEX($E187:$M187,0,AP$218))/(INDEX($E$185:$M$185,0,AP$218+1)-INDEX($E$185:$M$185,0,AP$218))+AO220)))</f>
        <v>34.751633765932695</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2.9465776044055345</v>
      </c>
      <c r="S221" s="186" cm="1">
        <f t="array" ref="S221">IF(S$218=-1,T221,IF(S$218=99,R221,IF(S$218=0,INDEX($E188:$M188,0,S$216),(INDEX($E188:$M188,0,S$218+1)-INDEX($E188:$M188,0,S$218))/(INDEX($E$185:$M$185,0,S$218+1)-INDEX($E$185:$M$185,0,S$218))+R221)))</f>
        <v>2.9746759511931575</v>
      </c>
      <c r="T221" s="186" cm="1">
        <f t="array" ref="T221">IF(T$218=-1,U221,IF(T$218=99,S221,IF(T$218=0,INDEX($E188:$M188,0,T$216),(INDEX($E188:$M188,0,T$218+1)-INDEX($E188:$M188,0,T$218))/(INDEX($E$185:$M$185,0,T$218+1)-INDEX($E$185:$M$185,0,T$218))+S221)))</f>
        <v>3.0733715700863335</v>
      </c>
      <c r="U221" s="186" cm="1">
        <f t="array" ref="U221">IF(U$218=-1,V221,IF(U$218=99,T221,IF(U$218=0,INDEX($E188:$M188,0,U$216),(INDEX($E188:$M188,0,U$218+1)-INDEX($E188:$M188,0,U$218))/(INDEX($E$185:$M$185,0,U$218+1)-INDEX($E$185:$M$185,0,U$218))+T221)))</f>
        <v>3.1720671889795096</v>
      </c>
      <c r="V221" s="186" cm="1">
        <f t="array" ref="V221">IF(V$218=-1,W221,IF(V$218=99,U221,IF(V$218=0,INDEX($E188:$M188,0,V$216),(INDEX($E188:$M188,0,V$218+1)-INDEX($E188:$M188,0,V$218))/(INDEX($E$185:$M$185,0,V$218+1)-INDEX($E$185:$M$185,0,V$218))+U221)))</f>
        <v>3.2707628078726856</v>
      </c>
      <c r="W221" s="186" cm="1">
        <f t="array" ref="W221">IF(W$218=-1,X221,IF(W$218=99,V221,IF(W$218=0,INDEX($E188:$M188,0,W$216),(INDEX($E188:$M188,0,W$218+1)-INDEX($E188:$M188,0,W$218))/(INDEX($E$185:$M$185,0,W$218+1)-INDEX($E$185:$M$185,0,W$218))+V221)))</f>
        <v>3.3694584267658616</v>
      </c>
      <c r="X221" s="186" cm="1">
        <f t="array" ref="X221">IF(X$218=-1,Y221,IF(X$218=99,W221,IF(X$218=0,INDEX($E188:$M188,0,X$216),(INDEX($E188:$M188,0,X$218+1)-INDEX($E188:$M188,0,X$218))/(INDEX($E$185:$M$185,0,X$218+1)-INDEX($E$185:$M$185,0,X$218))+W221)))</f>
        <v>3.4681540456590376</v>
      </c>
      <c r="Y221" s="186" cm="1">
        <f t="array" ref="Y221">IF(Y$218=-1,Z221,IF(Y$218=99,X221,IF(Y$218=0,INDEX($E188:$M188,0,Y$216),(INDEX($E188:$M188,0,Y$218+1)-INDEX($E188:$M188,0,Y$218))/(INDEX($E$185:$M$185,0,Y$218+1)-INDEX($E$185:$M$185,0,Y$218))+X221)))</f>
        <v>3.5668496645522136</v>
      </c>
      <c r="Z221" s="186" cm="1">
        <f t="array" ref="Z221">IF(Z$218=-1,AA221,IF(Z$218=99,Y221,IF(Z$218=0,INDEX($E188:$M188,0,Z$216),(INDEX($E188:$M188,0,Z$218+1)-INDEX($E188:$M188,0,Z$218))/(INDEX($E$185:$M$185,0,Z$218+1)-INDEX($E$185:$M$185,0,Z$218))+Y221)))</f>
        <v>3.6655452834453897</v>
      </c>
      <c r="AA221" s="186" cm="1">
        <f t="array" ref="AA221">IF(AA$218=-1,AB221,IF(AA$218=99,Z221,IF(AA$218=0,INDEX($E188:$M188,0,AA$216),(INDEX($E188:$M188,0,AA$218+1)-INDEX($E188:$M188,0,AA$218))/(INDEX($E$185:$M$185,0,AA$218+1)-INDEX($E$185:$M$185,0,AA$218))+Z221)))</f>
        <v>3.7642409023385657</v>
      </c>
      <c r="AB221" s="186" cm="1">
        <f t="array" ref="AB221">IF(AB$218=-1,AC221,IF(AB$218=99,AA221,IF(AB$218=0,INDEX($E188:$M188,0,AB$216),(INDEX($E188:$M188,0,AB$218+1)-INDEX($E188:$M188,0,AB$218))/(INDEX($E$185:$M$185,0,AB$218+1)-INDEX($E$185:$M$185,0,AB$218))+AA221)))</f>
        <v>3.8629365212317421</v>
      </c>
      <c r="AC221" s="186" cm="1">
        <f t="array" ref="AC221">IF(AC$218=-1,AD221,IF(AC$218=99,AB221,IF(AC$218=0,INDEX($E188:$M188,0,AC$216),(INDEX($E188:$M188,0,AC$218+1)-INDEX($E188:$M188,0,AC$218))/(INDEX($E$185:$M$185,0,AC$218+1)-INDEX($E$185:$M$185,0,AC$218))+AB221)))</f>
        <v>3.9755910874756109</v>
      </c>
      <c r="AD221" s="186" cm="1">
        <f t="array" ref="AD221">IF(AD$218=-1,AE221,IF(AD$218=99,AC221,IF(AD$218=0,INDEX($E188:$M188,0,AD$216),(INDEX($E188:$M188,0,AD$218+1)-INDEX($E188:$M188,0,AD$218))/(INDEX($E$185:$M$185,0,AD$218+1)-INDEX($E$185:$M$185,0,AD$218))+AC221)))</f>
        <v>4.0882456537194791</v>
      </c>
      <c r="AE221" s="186" cm="1">
        <f t="array" ref="AE221">IF(AE$218=-1,AF221,IF(AE$218=99,AD221,IF(AE$218=0,INDEX($E188:$M188,0,AE$216),(INDEX($E188:$M188,0,AE$218+1)-INDEX($E188:$M188,0,AE$218))/(INDEX($E$185:$M$185,0,AE$218+1)-INDEX($E$185:$M$185,0,AE$218))+AD221)))</f>
        <v>4.2009002199633478</v>
      </c>
      <c r="AF221" s="186" cm="1">
        <f t="array" ref="AF221">IF(AF$218=-1,AG221,IF(AF$218=99,AE221,IF(AF$218=0,INDEX($E188:$M188,0,AF$216),(INDEX($E188:$M188,0,AF$218+1)-INDEX($E188:$M188,0,AF$218))/(INDEX($E$185:$M$185,0,AF$218+1)-INDEX($E$185:$M$185,0,AF$218))+AE221)))</f>
        <v>4.3135547862072166</v>
      </c>
      <c r="AG221" s="186" cm="1">
        <f t="array" ref="AG221">IF(AG$218=-1,AH221,IF(AG$218=99,AF221,IF(AG$218=0,INDEX($E188:$M188,0,AG$216),(INDEX($E188:$M188,0,AG$218+1)-INDEX($E188:$M188,0,AG$218))/(INDEX($E$185:$M$185,0,AG$218+1)-INDEX($E$185:$M$185,0,AG$218))+AF221)))</f>
        <v>4.4262093524510853</v>
      </c>
      <c r="AH221" s="186" cm="1">
        <f t="array" ref="AH221">IF(AH$218=-1,AI221,IF(AH$218=99,AG221,IF(AH$218=0,INDEX($E188:$M188,0,AH$216),(INDEX($E188:$M188,0,AH$218+1)-INDEX($E188:$M188,0,AH$218))/(INDEX($E$185:$M$185,0,AH$218+1)-INDEX($E$185:$M$185,0,AH$218))+AG221)))</f>
        <v>4.538863918694954</v>
      </c>
      <c r="AI221" s="186" cm="1">
        <f t="array" ref="AI221">IF(AI$218=-1,AJ221,IF(AI$218=99,AH221,IF(AI$218=0,INDEX($E188:$M188,0,AI$216),(INDEX($E188:$M188,0,AI$218+1)-INDEX($E188:$M188,0,AI$218))/(INDEX($E$185:$M$185,0,AI$218+1)-INDEX($E$185:$M$185,0,AI$218))+AH221)))</f>
        <v>4.6515184849388227</v>
      </c>
      <c r="AJ221" s="186" cm="1">
        <f t="array" ref="AJ221">IF(AJ$218=-1,AK221,IF(AJ$218=99,AI221,IF(AJ$218=0,INDEX($E188:$M188,0,AJ$216),(INDEX($E188:$M188,0,AJ$218+1)-INDEX($E188:$M188,0,AJ$218))/(INDEX($E$185:$M$185,0,AJ$218+1)-INDEX($E$185:$M$185,0,AJ$218))+AI221)))</f>
        <v>4.7641730511826914</v>
      </c>
      <c r="AK221" s="186" cm="1">
        <f t="array" ref="AK221">IF(AK$218=-1,AL221,IF(AK$218=99,AJ221,IF(AK$218=0,INDEX($E188:$M188,0,AK$216),(INDEX($E188:$M188,0,AK$218+1)-INDEX($E188:$M188,0,AK$218))/(INDEX($E$185:$M$185,0,AK$218+1)-INDEX($E$185:$M$185,0,AK$218))+AJ221)))</f>
        <v>4.8768276174265601</v>
      </c>
      <c r="AL221" s="186" cm="1">
        <f t="array" ref="AL221">IF(AL$218=-1,AM221,IF(AL$218=99,AK221,IF(AL$218=0,INDEX($E188:$M188,0,AL$216),(INDEX($E188:$M188,0,AL$218+1)-INDEX($E188:$M188,0,AL$218))/(INDEX($E$185:$M$185,0,AL$218+1)-INDEX($E$185:$M$185,0,AL$218))+AK221)))</f>
        <v>4.9894821836704288</v>
      </c>
      <c r="AM221" s="299">
        <f t="shared" si="605"/>
        <v>5.5610617182410405</v>
      </c>
      <c r="AN221" s="186" cm="1">
        <f t="array" ref="AN221">IF(AN$218=-1,AO221,IF(AN$218=99,AM221,IF(AN$218=0,INDEX($E188:$M188,0,AN$216),(INDEX($E188:$M188,0,AN$218+1)-INDEX($E188:$M188,0,AN$218))/(INDEX($E$185:$M$185,0,AN$218+1)-INDEX($E$185:$M$185,0,AN$218))+AM221)))</f>
        <v>6.1326412528116521</v>
      </c>
      <c r="AO221" s="186" cm="1">
        <f t="array" ref="AO221">IF(AO$218=-1,AP221,IF(AO$218=99,AN221,IF(AO$218=0,INDEX($E188:$M188,0,AO$216),(INDEX($E188:$M188,0,AO$218+1)-INDEX($E188:$M188,0,AO$218))/(INDEX($E$185:$M$185,0,AO$218+1)-INDEX($E$185:$M$185,0,AO$218))+AN221)))</f>
        <v>6.1326412528116521</v>
      </c>
      <c r="AP221" s="186" cm="1">
        <f t="array" ref="AP221">IF(AP$218=-1,#REF!,IF(AP$218=99,AO221,IF(AP$218=0,INDEX($E188:$M188,0,AP$216),(INDEX($E188:$M188,0,AP$218+1)-INDEX($E188:$M188,0,AP$218))/(INDEX($E$185:$M$185,0,AP$218+1)-INDEX($E$185:$M$185,0,AP$218))+AO221)))</f>
        <v>6.1326412528116521</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0.77061635068181966</v>
      </c>
      <c r="S222" s="186" cm="1">
        <f t="array" ref="S222">IF(S$218=-1,T222,IF(S$218=99,R222,IF(S$218=0,INDEX($E189:$M189,0,S$216),(INDEX($E189:$M189,0,S$218+1)-INDEX($E189:$M189,0,S$218))/(INDEX($E$185:$M$185,0,S$218+1)-INDEX($E$185:$M$185,0,S$218))+R222)))</f>
        <v>0.78157163306235522</v>
      </c>
      <c r="T222" s="186" cm="1">
        <f t="array" ref="T222">IF(T$218=-1,U222,IF(T$218=99,S222,IF(T$218=0,INDEX($E189:$M189,0,T$216),(INDEX($E189:$M189,0,T$218+1)-INDEX($E189:$M189,0,T$218))/(INDEX($E$185:$M$185,0,T$218+1)-INDEX($E$185:$M$185,0,T$218))+S222)))</f>
        <v>0.78314560012448264</v>
      </c>
      <c r="U222" s="186" cm="1">
        <f t="array" ref="U222">IF(U$218=-1,V222,IF(U$218=99,T222,IF(U$218=0,INDEX($E189:$M189,0,U$216),(INDEX($E189:$M189,0,U$218+1)-INDEX($E189:$M189,0,U$218))/(INDEX($E$185:$M$185,0,U$218+1)-INDEX($E$185:$M$185,0,U$218))+T222)))</f>
        <v>0.78471956718661007</v>
      </c>
      <c r="V222" s="186" cm="1">
        <f t="array" ref="V222">IF(V$218=-1,W222,IF(V$218=99,U222,IF(V$218=0,INDEX($E189:$M189,0,V$216),(INDEX($E189:$M189,0,V$218+1)-INDEX($E189:$M189,0,V$218))/(INDEX($E$185:$M$185,0,V$218+1)-INDEX($E$185:$M$185,0,V$218))+U222)))</f>
        <v>0.78629353424873749</v>
      </c>
      <c r="W222" s="186" cm="1">
        <f t="array" ref="W222">IF(W$218=-1,X222,IF(W$218=99,V222,IF(W$218=0,INDEX($E189:$M189,0,W$216),(INDEX($E189:$M189,0,W$218+1)-INDEX($E189:$M189,0,W$218))/(INDEX($E$185:$M$185,0,W$218+1)-INDEX($E$185:$M$185,0,W$218))+V222)))</f>
        <v>0.78786750131086491</v>
      </c>
      <c r="X222" s="186" cm="1">
        <f t="array" ref="X222">IF(X$218=-1,Y222,IF(X$218=99,W222,IF(X$218=0,INDEX($E189:$M189,0,X$216),(INDEX($E189:$M189,0,X$218+1)-INDEX($E189:$M189,0,X$218))/(INDEX($E$185:$M$185,0,X$218+1)-INDEX($E$185:$M$185,0,X$218))+W222)))</f>
        <v>0.78944146837299234</v>
      </c>
      <c r="Y222" s="186" cm="1">
        <f t="array" ref="Y222">IF(Y$218=-1,Z222,IF(Y$218=99,X222,IF(Y$218=0,INDEX($E189:$M189,0,Y$216),(INDEX($E189:$M189,0,Y$218+1)-INDEX($E189:$M189,0,Y$218))/(INDEX($E$185:$M$185,0,Y$218+1)-INDEX($E$185:$M$185,0,Y$218))+X222)))</f>
        <v>0.79101543543511976</v>
      </c>
      <c r="Z222" s="186" cm="1">
        <f t="array" ref="Z222">IF(Z$218=-1,AA222,IF(Z$218=99,Y222,IF(Z$218=0,INDEX($E189:$M189,0,Z$216),(INDEX($E189:$M189,0,Z$218+1)-INDEX($E189:$M189,0,Z$218))/(INDEX($E$185:$M$185,0,Z$218+1)-INDEX($E$185:$M$185,0,Z$218))+Y222)))</f>
        <v>0.79258940249724719</v>
      </c>
      <c r="AA222" s="186" cm="1">
        <f t="array" ref="AA222">IF(AA$218=-1,AB222,IF(AA$218=99,Z222,IF(AA$218=0,INDEX($E189:$M189,0,AA$216),(INDEX($E189:$M189,0,AA$218+1)-INDEX($E189:$M189,0,AA$218))/(INDEX($E$185:$M$185,0,AA$218+1)-INDEX($E$185:$M$185,0,AA$218))+Z222)))</f>
        <v>0.79416336955937461</v>
      </c>
      <c r="AB222" s="186" cm="1">
        <f t="array" ref="AB222">IF(AB$218=-1,AC222,IF(AB$218=99,AA222,IF(AB$218=0,INDEX($E189:$M189,0,AB$216),(INDEX($E189:$M189,0,AB$218+1)-INDEX($E189:$M189,0,AB$218))/(INDEX($E$185:$M$185,0,AB$218+1)-INDEX($E$185:$M$185,0,AB$218))+AA222)))</f>
        <v>0.79573733662150214</v>
      </c>
      <c r="AC222" s="186" cm="1">
        <f t="array" ref="AC222">IF(AC$218=-1,AD222,IF(AC$218=99,AB222,IF(AC$218=0,INDEX($E189:$M189,0,AC$216),(INDEX($E189:$M189,0,AC$218+1)-INDEX($E189:$M189,0,AC$218))/(INDEX($E$185:$M$185,0,AC$218+1)-INDEX($E$185:$M$185,0,AC$218))+AB222)))</f>
        <v>0.79245353975548505</v>
      </c>
      <c r="AD222" s="186" cm="1">
        <f t="array" ref="AD222">IF(AD$218=-1,AE222,IF(AD$218=99,AC222,IF(AD$218=0,INDEX($E189:$M189,0,AD$216),(INDEX($E189:$M189,0,AD$218+1)-INDEX($E189:$M189,0,AD$218))/(INDEX($E$185:$M$185,0,AD$218+1)-INDEX($E$185:$M$185,0,AD$218))+AC222)))</f>
        <v>0.78916974288946795</v>
      </c>
      <c r="AE222" s="186" cm="1">
        <f t="array" ref="AE222">IF(AE$218=-1,AF222,IF(AE$218=99,AD222,IF(AE$218=0,INDEX($E189:$M189,0,AE$216),(INDEX($E189:$M189,0,AE$218+1)-INDEX($E189:$M189,0,AE$218))/(INDEX($E$185:$M$185,0,AE$218+1)-INDEX($E$185:$M$185,0,AE$218))+AD222)))</f>
        <v>0.78588594602345085</v>
      </c>
      <c r="AF222" s="186" cm="1">
        <f t="array" ref="AF222">IF(AF$218=-1,AG222,IF(AF$218=99,AE222,IF(AF$218=0,INDEX($E189:$M189,0,AF$216),(INDEX($E189:$M189,0,AF$218+1)-INDEX($E189:$M189,0,AF$218))/(INDEX($E$185:$M$185,0,AF$218+1)-INDEX($E$185:$M$185,0,AF$218))+AE222)))</f>
        <v>0.78260214915743376</v>
      </c>
      <c r="AG222" s="186" cm="1">
        <f t="array" ref="AG222">IF(AG$218=-1,AH222,IF(AG$218=99,AF222,IF(AG$218=0,INDEX($E189:$M189,0,AG$216),(INDEX($E189:$M189,0,AG$218+1)-INDEX($E189:$M189,0,AG$218))/(INDEX($E$185:$M$185,0,AG$218+1)-INDEX($E$185:$M$185,0,AG$218))+AF222)))</f>
        <v>0.77931835229141666</v>
      </c>
      <c r="AH222" s="186" cm="1">
        <f t="array" ref="AH222">IF(AH$218=-1,AI222,IF(AH$218=99,AG222,IF(AH$218=0,INDEX($E189:$M189,0,AH$216),(INDEX($E189:$M189,0,AH$218+1)-INDEX($E189:$M189,0,AH$218))/(INDEX($E$185:$M$185,0,AH$218+1)-INDEX($E$185:$M$185,0,AH$218))+AG222)))</f>
        <v>0.77603455542539956</v>
      </c>
      <c r="AI222" s="186" cm="1">
        <f t="array" ref="AI222">IF(AI$218=-1,AJ222,IF(AI$218=99,AH222,IF(AI$218=0,INDEX($E189:$M189,0,AI$216),(INDEX($E189:$M189,0,AI$218+1)-INDEX($E189:$M189,0,AI$218))/(INDEX($E$185:$M$185,0,AI$218+1)-INDEX($E$185:$M$185,0,AI$218))+AH222)))</f>
        <v>0.77275075855938247</v>
      </c>
      <c r="AJ222" s="186" cm="1">
        <f t="array" ref="AJ222">IF(AJ$218=-1,AK222,IF(AJ$218=99,AI222,IF(AJ$218=0,INDEX($E189:$M189,0,AJ$216),(INDEX($E189:$M189,0,AJ$218+1)-INDEX($E189:$M189,0,AJ$218))/(INDEX($E$185:$M$185,0,AJ$218+1)-INDEX($E$185:$M$185,0,AJ$218))+AI222)))</f>
        <v>0.76946696169336537</v>
      </c>
      <c r="AK222" s="186" cm="1">
        <f t="array" ref="AK222">IF(AK$218=-1,AL222,IF(AK$218=99,AJ222,IF(AK$218=0,INDEX($E189:$M189,0,AK$216),(INDEX($E189:$M189,0,AK$218+1)-INDEX($E189:$M189,0,AK$218))/(INDEX($E$185:$M$185,0,AK$218+1)-INDEX($E$185:$M$185,0,AK$218))+AJ222)))</f>
        <v>0.76618316482734827</v>
      </c>
      <c r="AL222" s="186" cm="1">
        <f t="array" ref="AL222">IF(AL$218=-1,AM222,IF(AL$218=99,AK222,IF(AL$218=0,INDEX($E189:$M189,0,AL$216),(INDEX($E189:$M189,0,AL$218+1)-INDEX($E189:$M189,0,AL$218))/(INDEX($E$185:$M$185,0,AL$218+1)-INDEX($E$185:$M$185,0,AL$218))+AK222)))</f>
        <v>0.76289936796133118</v>
      </c>
      <c r="AM222" s="299">
        <f t="shared" si="605"/>
        <v>0.73651003199220466</v>
      </c>
      <c r="AN222" s="186" cm="1">
        <f t="array" ref="AN222">IF(AN$218=-1,AO222,IF(AN$218=99,AM222,IF(AN$218=0,INDEX($E189:$M189,0,AN$216),(INDEX($E189:$M189,0,AN$218+1)-INDEX($E189:$M189,0,AN$218))/(INDEX($E$185:$M$185,0,AN$218+1)-INDEX($E$185:$M$185,0,AN$218))+AM222)))</f>
        <v>0.71012069602307804</v>
      </c>
      <c r="AO222" s="186" cm="1">
        <f t="array" ref="AO222">IF(AO$218=-1,AP222,IF(AO$218=99,AN222,IF(AO$218=0,INDEX($E189:$M189,0,AO$216),(INDEX($E189:$M189,0,AO$218+1)-INDEX($E189:$M189,0,AO$218))/(INDEX($E$185:$M$185,0,AO$218+1)-INDEX($E$185:$M$185,0,AO$218))+AN222)))</f>
        <v>0.71012069602307804</v>
      </c>
      <c r="AP222" s="186" cm="1">
        <f t="array" ref="AP222">IF(AP$218=-1,#REF!,IF(AP$218=99,AO222,IF(AP$218=0,INDEX($E189:$M189,0,AP$216),(INDEX($E189:$M189,0,AP$218+1)-INDEX($E189:$M189,0,AP$218))/(INDEX($E$185:$M$185,0,AP$218+1)-INDEX($E$185:$M$185,0,AP$218))+AO222)))</f>
        <v>0.71012069602307804</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7.2803161508670957</v>
      </c>
      <c r="S223" s="186" cm="1">
        <f t="array" ref="S223">IF(S$218=-1,T223,IF(S$218=99,R223,IF(S$218=0,INDEX($E190:$M190,0,S$216),(INDEX($E190:$M190,0,S$218+1)-INDEX($E190:$M190,0,S$218))/(INDEX($E$185:$M$185,0,S$218+1)-INDEX($E$185:$M$185,0,S$218))+R223)))</f>
        <v>7.3838150179515463</v>
      </c>
      <c r="T223" s="186" cm="1">
        <f t="array" ref="T223">IF(T$218=-1,U223,IF(T$218=99,S223,IF(T$218=0,INDEX($E190:$M190,0,T$216),(INDEX($E190:$M190,0,T$218+1)-INDEX($E190:$M190,0,T$218))/(INDEX($E$185:$M$185,0,T$218+1)-INDEX($E$185:$M$185,0,T$218))+S223)))</f>
        <v>7.3986849046509402</v>
      </c>
      <c r="U223" s="186" cm="1">
        <f t="array" ref="U223">IF(U$218=-1,V223,IF(U$218=99,T223,IF(U$218=0,INDEX($E190:$M190,0,U$216),(INDEX($E190:$M190,0,U$218+1)-INDEX($E190:$M190,0,U$218))/(INDEX($E$185:$M$185,0,U$218+1)-INDEX($E$185:$M$185,0,U$218))+T223)))</f>
        <v>7.4135547913503341</v>
      </c>
      <c r="V223" s="186" cm="1">
        <f t="array" ref="V223">IF(V$218=-1,W223,IF(V$218=99,U223,IF(V$218=0,INDEX($E190:$M190,0,V$216),(INDEX($E190:$M190,0,V$218+1)-INDEX($E190:$M190,0,V$218))/(INDEX($E$185:$M$185,0,V$218+1)-INDEX($E$185:$M$185,0,V$218))+U223)))</f>
        <v>7.4284246780497281</v>
      </c>
      <c r="W223" s="186" cm="1">
        <f t="array" ref="W223">IF(W$218=-1,X223,IF(W$218=99,V223,IF(W$218=0,INDEX($E190:$M190,0,W$216),(INDEX($E190:$M190,0,W$218+1)-INDEX($E190:$M190,0,W$218))/(INDEX($E$185:$M$185,0,W$218+1)-INDEX($E$185:$M$185,0,W$218))+V223)))</f>
        <v>7.443294564749122</v>
      </c>
      <c r="X223" s="186" cm="1">
        <f t="array" ref="X223">IF(X$218=-1,Y223,IF(X$218=99,W223,IF(X$218=0,INDEX($E190:$M190,0,X$216),(INDEX($E190:$M190,0,X$218+1)-INDEX($E190:$M190,0,X$218))/(INDEX($E$185:$M$185,0,X$218+1)-INDEX($E$185:$M$185,0,X$218))+W223)))</f>
        <v>7.4581644514485159</v>
      </c>
      <c r="Y223" s="186" cm="1">
        <f t="array" ref="Y223">IF(Y$218=-1,Z223,IF(Y$218=99,X223,IF(Y$218=0,INDEX($E190:$M190,0,Y$216),(INDEX($E190:$M190,0,Y$218+1)-INDEX($E190:$M190,0,Y$218))/(INDEX($E$185:$M$185,0,Y$218+1)-INDEX($E$185:$M$185,0,Y$218))+X223)))</f>
        <v>7.4730343381479098</v>
      </c>
      <c r="Z223" s="186" cm="1">
        <f t="array" ref="Z223">IF(Z$218=-1,AA223,IF(Z$218=99,Y223,IF(Z$218=0,INDEX($E190:$M190,0,Z$216),(INDEX($E190:$M190,0,Z$218+1)-INDEX($E190:$M190,0,Z$218))/(INDEX($E$185:$M$185,0,Z$218+1)-INDEX($E$185:$M$185,0,Z$218))+Y223)))</f>
        <v>7.4879042248473038</v>
      </c>
      <c r="AA223" s="186" cm="1">
        <f t="array" ref="AA223">IF(AA$218=-1,AB223,IF(AA$218=99,Z223,IF(AA$218=0,INDEX($E190:$M190,0,AA$216),(INDEX($E190:$M190,0,AA$218+1)-INDEX($E190:$M190,0,AA$218))/(INDEX($E$185:$M$185,0,AA$218+1)-INDEX($E$185:$M$185,0,AA$218))+Z223)))</f>
        <v>7.5027741115466977</v>
      </c>
      <c r="AB223" s="186" cm="1">
        <f t="array" ref="AB223">IF(AB$218=-1,AC223,IF(AB$218=99,AA223,IF(AB$218=0,INDEX($E190:$M190,0,AB$216),(INDEX($E190:$M190,0,AB$218+1)-INDEX($E190:$M190,0,AB$218))/(INDEX($E$185:$M$185,0,AB$218+1)-INDEX($E$185:$M$185,0,AB$218))+AA223)))</f>
        <v>7.5176439982460925</v>
      </c>
      <c r="AC223" s="186" cm="1">
        <f t="array" ref="AC223">IF(AC$218=-1,AD223,IF(AC$218=99,AB223,IF(AC$218=0,INDEX($E190:$M190,0,AC$216),(INDEX($E190:$M190,0,AC$218+1)-INDEX($E190:$M190,0,AC$218))/(INDEX($E$185:$M$185,0,AC$218+1)-INDEX($E$185:$M$185,0,AC$218))+AB223)))</f>
        <v>7.4866206760200864</v>
      </c>
      <c r="AD223" s="186" cm="1">
        <f t="array" ref="AD223">IF(AD$218=-1,AE223,IF(AD$218=99,AC223,IF(AD$218=0,INDEX($E190:$M190,0,AD$216),(INDEX($E190:$M190,0,AD$218+1)-INDEX($E190:$M190,0,AD$218))/(INDEX($E$185:$M$185,0,AD$218+1)-INDEX($E$185:$M$185,0,AD$218))+AC223)))</f>
        <v>7.4555973537940803</v>
      </c>
      <c r="AE223" s="186" cm="1">
        <f t="array" ref="AE223">IF(AE$218=-1,AF223,IF(AE$218=99,AD223,IF(AE$218=0,INDEX($E190:$M190,0,AE$216),(INDEX($E190:$M190,0,AE$218+1)-INDEX($E190:$M190,0,AE$218))/(INDEX($E$185:$M$185,0,AE$218+1)-INDEX($E$185:$M$185,0,AE$218))+AD223)))</f>
        <v>7.4245740315680742</v>
      </c>
      <c r="AF223" s="186" cm="1">
        <f t="array" ref="AF223">IF(AF$218=-1,AG223,IF(AF$218=99,AE223,IF(AF$218=0,INDEX($E190:$M190,0,AF$216),(INDEX($E190:$M190,0,AF$218+1)-INDEX($E190:$M190,0,AF$218))/(INDEX($E$185:$M$185,0,AF$218+1)-INDEX($E$185:$M$185,0,AF$218))+AE223)))</f>
        <v>7.393550709342068</v>
      </c>
      <c r="AG223" s="186" cm="1">
        <f t="array" ref="AG223">IF(AG$218=-1,AH223,IF(AG$218=99,AF223,IF(AG$218=0,INDEX($E190:$M190,0,AG$216),(INDEX($E190:$M190,0,AG$218+1)-INDEX($E190:$M190,0,AG$218))/(INDEX($E$185:$M$185,0,AG$218+1)-INDEX($E$185:$M$185,0,AG$218))+AF223)))</f>
        <v>7.3625273871160619</v>
      </c>
      <c r="AH223" s="186" cm="1">
        <f t="array" ref="AH223">IF(AH$218=-1,AI223,IF(AH$218=99,AG223,IF(AH$218=0,INDEX($E190:$M190,0,AH$216),(INDEX($E190:$M190,0,AH$218+1)-INDEX($E190:$M190,0,AH$218))/(INDEX($E$185:$M$185,0,AH$218+1)-INDEX($E$185:$M$185,0,AH$218))+AG223)))</f>
        <v>7.3315040648900558</v>
      </c>
      <c r="AI223" s="186" cm="1">
        <f t="array" ref="AI223">IF(AI$218=-1,AJ223,IF(AI$218=99,AH223,IF(AI$218=0,INDEX($E190:$M190,0,AI$216),(INDEX($E190:$M190,0,AI$218+1)-INDEX($E190:$M190,0,AI$218))/(INDEX($E$185:$M$185,0,AI$218+1)-INDEX($E$185:$M$185,0,AI$218))+AH223)))</f>
        <v>7.3004807426640497</v>
      </c>
      <c r="AJ223" s="186" cm="1">
        <f t="array" ref="AJ223">IF(AJ$218=-1,AK223,IF(AJ$218=99,AI223,IF(AJ$218=0,INDEX($E190:$M190,0,AJ$216),(INDEX($E190:$M190,0,AJ$218+1)-INDEX($E190:$M190,0,AJ$218))/(INDEX($E$185:$M$185,0,AJ$218+1)-INDEX($E$185:$M$185,0,AJ$218))+AI223)))</f>
        <v>7.2694574204380435</v>
      </c>
      <c r="AK223" s="186" cm="1">
        <f t="array" ref="AK223">IF(AK$218=-1,AL223,IF(AK$218=99,AJ223,IF(AK$218=0,INDEX($E190:$M190,0,AK$216),(INDEX($E190:$M190,0,AK$218+1)-INDEX($E190:$M190,0,AK$218))/(INDEX($E$185:$M$185,0,AK$218+1)-INDEX($E$185:$M$185,0,AK$218))+AJ223)))</f>
        <v>7.2384340982120374</v>
      </c>
      <c r="AL223" s="186" cm="1">
        <f t="array" ref="AL223">IF(AL$218=-1,AM223,IF(AL$218=99,AK223,IF(AL$218=0,INDEX($E190:$M190,0,AL$216),(INDEX($E190:$M190,0,AL$218+1)-INDEX($E190:$M190,0,AL$218))/(INDEX($E$185:$M$185,0,AL$218+1)-INDEX($E$185:$M$185,0,AL$218))+AK223)))</f>
        <v>7.2074107759860322</v>
      </c>
      <c r="AM223" s="299">
        <f t="shared" si="605"/>
        <v>6.9581003263742307</v>
      </c>
      <c r="AN223" s="186" cm="1">
        <f t="array" ref="AN223">IF(AN$218=-1,AO223,IF(AN$218=99,AM223,IF(AN$218=0,INDEX($E190:$M190,0,AN$216),(INDEX($E190:$M190,0,AN$218+1)-INDEX($E190:$M190,0,AN$218))/(INDEX($E$185:$M$185,0,AN$218+1)-INDEX($E$185:$M$185,0,AN$218))+AM223)))</f>
        <v>6.7087898767624283</v>
      </c>
      <c r="AO223" s="186" cm="1">
        <f t="array" ref="AO223">IF(AO$218=-1,AP223,IF(AO$218=99,AN223,IF(AO$218=0,INDEX($E190:$M190,0,AO$216),(INDEX($E190:$M190,0,AO$218+1)-INDEX($E190:$M190,0,AO$218))/(INDEX($E$185:$M$185,0,AO$218+1)-INDEX($E$185:$M$185,0,AO$218))+AN223)))</f>
        <v>6.7087898767624283</v>
      </c>
      <c r="AP223" s="186" cm="1">
        <f t="array" ref="AP223">IF(AP$218=-1,#REF!,IF(AP$218=99,AO223,IF(AP$218=0,INDEX($E190:$M190,0,AP$216),(INDEX($E190:$M190,0,AP$218+1)-INDEX($E190:$M190,0,AP$218))/(INDEX($E$185:$M$185,0,AP$218+1)-INDEX($E$185:$M$185,0,AP$218))+AO223)))</f>
        <v>6.7087898767624283</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0.10238010429217448</v>
      </c>
      <c r="S224" s="186" cm="1">
        <f t="array" ref="S224">IF(S$218=-1,T224,IF(S$218=99,R224,IF(S$218=0,INDEX($E191:$M191,0,S$216),(INDEX($E191:$M191,0,S$218+1)-INDEX($E191:$M191,0,S$218))/(INDEX($E$185:$M$185,0,S$218+1)-INDEX($E$185:$M$185,0,S$218))+R224)))</f>
        <v>0.2942392564401286</v>
      </c>
      <c r="T224" s="186" cm="1">
        <f t="array" ref="T224">IF(T$218=-1,U224,IF(T$218=99,S224,IF(T$218=0,INDEX($E191:$M191,0,T$216),(INDEX($E191:$M191,0,T$218+1)-INDEX($E191:$M191,0,T$218))/(INDEX($E$185:$M$185,0,T$218+1)-INDEX($E$185:$M$185,0,T$218))+S224)))</f>
        <v>0.32452286213885756</v>
      </c>
      <c r="U224" s="186" cm="1">
        <f t="array" ref="U224">IF(U$218=-1,V224,IF(U$218=99,T224,IF(U$218=0,INDEX($E191:$M191,0,U$216),(INDEX($E191:$M191,0,U$218+1)-INDEX($E191:$M191,0,U$218))/(INDEX($E$185:$M$185,0,U$218+1)-INDEX($E$185:$M$185,0,U$218))+T224)))</f>
        <v>0.35480646783758651</v>
      </c>
      <c r="V224" s="186" cm="1">
        <f t="array" ref="V224">IF(V$218=-1,W224,IF(V$218=99,U224,IF(V$218=0,INDEX($E191:$M191,0,V$216),(INDEX($E191:$M191,0,V$218+1)-INDEX($E191:$M191,0,V$218))/(INDEX($E$185:$M$185,0,V$218+1)-INDEX($E$185:$M$185,0,V$218))+U224)))</f>
        <v>0.38509007353631547</v>
      </c>
      <c r="W224" s="186" cm="1">
        <f t="array" ref="W224">IF(W$218=-1,X224,IF(W$218=99,V224,IF(W$218=0,INDEX($E191:$M191,0,W$216),(INDEX($E191:$M191,0,W$218+1)-INDEX($E191:$M191,0,W$218))/(INDEX($E$185:$M$185,0,W$218+1)-INDEX($E$185:$M$185,0,W$218))+V224)))</f>
        <v>0.41537367923504442</v>
      </c>
      <c r="X224" s="186" cm="1">
        <f t="array" ref="X224">IF(X$218=-1,Y224,IF(X$218=99,W224,IF(X$218=0,INDEX($E191:$M191,0,X$216),(INDEX($E191:$M191,0,X$218+1)-INDEX($E191:$M191,0,X$218))/(INDEX($E$185:$M$185,0,X$218+1)-INDEX($E$185:$M$185,0,X$218))+W224)))</f>
        <v>0.44565728493377338</v>
      </c>
      <c r="Y224" s="186" cm="1">
        <f t="array" ref="Y224">IF(Y$218=-1,Z224,IF(Y$218=99,X224,IF(Y$218=0,INDEX($E191:$M191,0,Y$216),(INDEX($E191:$M191,0,Y$218+1)-INDEX($E191:$M191,0,Y$218))/(INDEX($E$185:$M$185,0,Y$218+1)-INDEX($E$185:$M$185,0,Y$218))+X224)))</f>
        <v>0.47594089063250233</v>
      </c>
      <c r="Z224" s="186" cm="1">
        <f t="array" ref="Z224">IF(Z$218=-1,AA224,IF(Z$218=99,Y224,IF(Z$218=0,INDEX($E191:$M191,0,Z$216),(INDEX($E191:$M191,0,Z$218+1)-INDEX($E191:$M191,0,Z$218))/(INDEX($E$185:$M$185,0,Z$218+1)-INDEX($E$185:$M$185,0,Z$218))+Y224)))</f>
        <v>0.50622449633123123</v>
      </c>
      <c r="AA224" s="186" cm="1">
        <f t="array" ref="AA224">IF(AA$218=-1,AB224,IF(AA$218=99,Z224,IF(AA$218=0,INDEX($E191:$M191,0,AA$216),(INDEX($E191:$M191,0,AA$218+1)-INDEX($E191:$M191,0,AA$218))/(INDEX($E$185:$M$185,0,AA$218+1)-INDEX($E$185:$M$185,0,AA$218))+Z224)))</f>
        <v>0.53650810202996013</v>
      </c>
      <c r="AB224" s="186" cm="1">
        <f t="array" ref="AB224">IF(AB$218=-1,AC224,IF(AB$218=99,AA224,IF(AB$218=0,INDEX($E191:$M191,0,AB$216),(INDEX($E191:$M191,0,AB$218+1)-INDEX($E191:$M191,0,AB$218))/(INDEX($E$185:$M$185,0,AB$218+1)-INDEX($E$185:$M$185,0,AB$218))+AA224)))</f>
        <v>0.56679170772868903</v>
      </c>
      <c r="AC224" s="186" cm="1">
        <f t="array" ref="AC224">IF(AC$218=-1,AD224,IF(AC$218=99,AB224,IF(AC$218=0,INDEX($E191:$M191,0,AC$216),(INDEX($E191:$M191,0,AC$218+1)-INDEX($E191:$M191,0,AC$218))/(INDEX($E$185:$M$185,0,AC$218+1)-INDEX($E$185:$M$185,0,AC$218))+AB224)))</f>
        <v>0.61851803835016128</v>
      </c>
      <c r="AD224" s="186" cm="1">
        <f t="array" ref="AD224">IF(AD$218=-1,AE224,IF(AD$218=99,AC224,IF(AD$218=0,INDEX($E191:$M191,0,AD$216),(INDEX($E191:$M191,0,AD$218+1)-INDEX($E191:$M191,0,AD$218))/(INDEX($E$185:$M$185,0,AD$218+1)-INDEX($E$185:$M$185,0,AD$218))+AC224)))</f>
        <v>0.67024436897163353</v>
      </c>
      <c r="AE224" s="186" cm="1">
        <f t="array" ref="AE224">IF(AE$218=-1,AF224,IF(AE$218=99,AD224,IF(AE$218=0,INDEX($E191:$M191,0,AE$216),(INDEX($E191:$M191,0,AE$218+1)-INDEX($E191:$M191,0,AE$218))/(INDEX($E$185:$M$185,0,AE$218+1)-INDEX($E$185:$M$185,0,AE$218))+AD224)))</f>
        <v>0.72197069959310578</v>
      </c>
      <c r="AF224" s="186" cm="1">
        <f t="array" ref="AF224">IF(AF$218=-1,AG224,IF(AF$218=99,AE224,IF(AF$218=0,INDEX($E191:$M191,0,AF$216),(INDEX($E191:$M191,0,AF$218+1)-INDEX($E191:$M191,0,AF$218))/(INDEX($E$185:$M$185,0,AF$218+1)-INDEX($E$185:$M$185,0,AF$218))+AE224)))</f>
        <v>0.77369703021457803</v>
      </c>
      <c r="AG224" s="186" cm="1">
        <f t="array" ref="AG224">IF(AG$218=-1,AH224,IF(AG$218=99,AF224,IF(AG$218=0,INDEX($E191:$M191,0,AG$216),(INDEX($E191:$M191,0,AG$218+1)-INDEX($E191:$M191,0,AG$218))/(INDEX($E$185:$M$185,0,AG$218+1)-INDEX($E$185:$M$185,0,AG$218))+AF224)))</f>
        <v>0.82542336083605028</v>
      </c>
      <c r="AH224" s="186" cm="1">
        <f t="array" ref="AH224">IF(AH$218=-1,AI224,IF(AH$218=99,AG224,IF(AH$218=0,INDEX($E191:$M191,0,AH$216),(INDEX($E191:$M191,0,AH$218+1)-INDEX($E191:$M191,0,AH$218))/(INDEX($E$185:$M$185,0,AH$218+1)-INDEX($E$185:$M$185,0,AH$218))+AG224)))</f>
        <v>0.87714969145752253</v>
      </c>
      <c r="AI224" s="186" cm="1">
        <f t="array" ref="AI224">IF(AI$218=-1,AJ224,IF(AI$218=99,AH224,IF(AI$218=0,INDEX($E191:$M191,0,AI$216),(INDEX($E191:$M191,0,AI$218+1)-INDEX($E191:$M191,0,AI$218))/(INDEX($E$185:$M$185,0,AI$218+1)-INDEX($E$185:$M$185,0,AI$218))+AH224)))</f>
        <v>0.92887602207899478</v>
      </c>
      <c r="AJ224" s="186" cm="1">
        <f t="array" ref="AJ224">IF(AJ$218=-1,AK224,IF(AJ$218=99,AI224,IF(AJ$218=0,INDEX($E191:$M191,0,AJ$216),(INDEX($E191:$M191,0,AJ$218+1)-INDEX($E191:$M191,0,AJ$218))/(INDEX($E$185:$M$185,0,AJ$218+1)-INDEX($E$185:$M$185,0,AJ$218))+AI224)))</f>
        <v>0.98060235270046703</v>
      </c>
      <c r="AK224" s="186" cm="1">
        <f t="array" ref="AK224">IF(AK$218=-1,AL224,IF(AK$218=99,AJ224,IF(AK$218=0,INDEX($E191:$M191,0,AK$216),(INDEX($E191:$M191,0,AK$218+1)-INDEX($E191:$M191,0,AK$218))/(INDEX($E$185:$M$185,0,AK$218+1)-INDEX($E$185:$M$185,0,AK$218))+AJ224)))</f>
        <v>1.0323286833219392</v>
      </c>
      <c r="AL224" s="186" cm="1">
        <f t="array" ref="AL224">IF(AL$218=-1,AM224,IF(AL$218=99,AK224,IF(AL$218=0,INDEX($E191:$M191,0,AL$216),(INDEX($E191:$M191,0,AL$218+1)-INDEX($E191:$M191,0,AL$218))/(INDEX($E$185:$M$185,0,AL$218+1)-INDEX($E$185:$M$185,0,AL$218))+AK224)))</f>
        <v>1.0840550139434115</v>
      </c>
      <c r="AM224" s="299">
        <f t="shared" si="605"/>
        <v>1.329819508228592</v>
      </c>
      <c r="AN224" s="186" cm="1">
        <f t="array" ref="AN224">IF(AN$218=-1,AO224,IF(AN$218=99,AM224,IF(AN$218=0,INDEX($E191:$M191,0,AN$216),(INDEX($E191:$M191,0,AN$218+1)-INDEX($E191:$M191,0,AN$218))/(INDEX($E$185:$M$185,0,AN$218+1)-INDEX($E$185:$M$185,0,AN$218))+AM224)))</f>
        <v>1.5755840025137724</v>
      </c>
      <c r="AO224" s="186" cm="1">
        <f t="array" ref="AO224">IF(AO$218=-1,AP224,IF(AO$218=99,AN224,IF(AO$218=0,INDEX($E191:$M191,0,AO$216),(INDEX($E191:$M191,0,AO$218+1)-INDEX($E191:$M191,0,AO$218))/(INDEX($E$185:$M$185,0,AO$218+1)-INDEX($E$185:$M$185,0,AO$218))+AN224)))</f>
        <v>1.5755840025137724</v>
      </c>
      <c r="AP224" s="186" cm="1">
        <f t="array" ref="AP224">IF(AP$218=-1,#REF!,IF(AP$218=99,AO224,IF(AP$218=0,INDEX($E191:$M191,0,AP$216),(INDEX($E191:$M191,0,AP$218+1)-INDEX($E191:$M191,0,AP$218))/(INDEX($E$185:$M$185,0,AP$218+1)-INDEX($E$185:$M$185,0,AP$218))+AO224)))</f>
        <v>1.5755840025137724</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8.9818459792306626</v>
      </c>
      <c r="S225" s="186" cm="1">
        <f t="array" ref="S225">IF(S$218=-1,T225,IF(S$218=99,R225,IF(S$218=0,INDEX($E192:$M192,0,S$216),(INDEX($E192:$M192,0,S$218+1)-INDEX($E192:$M192,0,S$218))/(INDEX($E$185:$M$185,0,S$218+1)-INDEX($E$185:$M$185,0,S$218))+R225)))</f>
        <v>9.109534236706498</v>
      </c>
      <c r="T225" s="186" cm="1">
        <f t="array" ref="T225">IF(T$218=-1,U225,IF(T$218=99,S225,IF(T$218=0,INDEX($E192:$M192,0,T$216),(INDEX($E192:$M192,0,T$218+1)-INDEX($E192:$M192,0,T$218))/(INDEX($E$185:$M$185,0,T$218+1)-INDEX($E$185:$M$185,0,T$218))+S225)))</f>
        <v>9.1278794609103482</v>
      </c>
      <c r="U225" s="186" cm="1">
        <f t="array" ref="U225">IF(U$218=-1,V225,IF(U$218=99,T225,IF(U$218=0,INDEX($E192:$M192,0,U$216),(INDEX($E192:$M192,0,U$218+1)-INDEX($E192:$M192,0,U$218))/(INDEX($E$185:$M$185,0,U$218+1)-INDEX($E$185:$M$185,0,U$218))+T225)))</f>
        <v>9.1462246851141984</v>
      </c>
      <c r="V225" s="186" cm="1">
        <f t="array" ref="V225">IF(V$218=-1,W225,IF(V$218=99,U225,IF(V$218=0,INDEX($E192:$M192,0,V$216),(INDEX($E192:$M192,0,V$218+1)-INDEX($E192:$M192,0,V$218))/(INDEX($E$185:$M$185,0,V$218+1)-INDEX($E$185:$M$185,0,V$218))+U225)))</f>
        <v>9.1645699093180486</v>
      </c>
      <c r="W225" s="186" cm="1">
        <f t="array" ref="W225">IF(W$218=-1,X225,IF(W$218=99,V225,IF(W$218=0,INDEX($E192:$M192,0,W$216),(INDEX($E192:$M192,0,W$218+1)-INDEX($E192:$M192,0,W$218))/(INDEX($E$185:$M$185,0,W$218+1)-INDEX($E$185:$M$185,0,W$218))+V225)))</f>
        <v>9.1829151335218988</v>
      </c>
      <c r="X225" s="186" cm="1">
        <f t="array" ref="X225">IF(X$218=-1,Y225,IF(X$218=99,W225,IF(X$218=0,INDEX($E192:$M192,0,X$216),(INDEX($E192:$M192,0,X$218+1)-INDEX($E192:$M192,0,X$218))/(INDEX($E$185:$M$185,0,X$218+1)-INDEX($E$185:$M$185,0,X$218))+W225)))</f>
        <v>9.201260357725749</v>
      </c>
      <c r="Y225" s="186" cm="1">
        <f t="array" ref="Y225">IF(Y$218=-1,Z225,IF(Y$218=99,X225,IF(Y$218=0,INDEX($E192:$M192,0,Y$216),(INDEX($E192:$M192,0,Y$218+1)-INDEX($E192:$M192,0,Y$218))/(INDEX($E$185:$M$185,0,Y$218+1)-INDEX($E$185:$M$185,0,Y$218))+X225)))</f>
        <v>9.2196055819295992</v>
      </c>
      <c r="Z225" s="186" cm="1">
        <f t="array" ref="Z225">IF(Z$218=-1,AA225,IF(Z$218=99,Y225,IF(Z$218=0,INDEX($E192:$M192,0,Z$216),(INDEX($E192:$M192,0,Z$218+1)-INDEX($E192:$M192,0,Z$218))/(INDEX($E$185:$M$185,0,Z$218+1)-INDEX($E$185:$M$185,0,Z$218))+Y225)))</f>
        <v>9.2379508061334494</v>
      </c>
      <c r="AA225" s="186" cm="1">
        <f t="array" ref="AA225">IF(AA$218=-1,AB225,IF(AA$218=99,Z225,IF(AA$218=0,INDEX($E192:$M192,0,AA$216),(INDEX($E192:$M192,0,AA$218+1)-INDEX($E192:$M192,0,AA$218))/(INDEX($E$185:$M$185,0,AA$218+1)-INDEX($E$185:$M$185,0,AA$218))+Z225)))</f>
        <v>9.2562960303372996</v>
      </c>
      <c r="AB225" s="186" cm="1">
        <f t="array" ref="AB225">IF(AB$218=-1,AC225,IF(AB$218=99,AA225,IF(AB$218=0,INDEX($E192:$M192,0,AB$216),(INDEX($E192:$M192,0,AB$218+1)-INDEX($E192:$M192,0,AB$218))/(INDEX($E$185:$M$185,0,AB$218+1)-INDEX($E$185:$M$185,0,AB$218))+AA225)))</f>
        <v>9.2746412545411498</v>
      </c>
      <c r="AC225" s="186" cm="1">
        <f t="array" ref="AC225">IF(AC$218=-1,AD225,IF(AC$218=99,AB225,IF(AC$218=0,INDEX($E192:$M192,0,AC$216),(INDEX($E192:$M192,0,AC$218+1)-INDEX($E192:$M192,0,AC$218))/(INDEX($E$185:$M$185,0,AC$218+1)-INDEX($E$185:$M$185,0,AC$218))+AB225)))</f>
        <v>9.2363672707987217</v>
      </c>
      <c r="AD225" s="186" cm="1">
        <f t="array" ref="AD225">IF(AD$218=-1,AE225,IF(AD$218=99,AC225,IF(AD$218=0,INDEX($E192:$M192,0,AD$216),(INDEX($E192:$M192,0,AD$218+1)-INDEX($E192:$M192,0,AD$218))/(INDEX($E$185:$M$185,0,AD$218+1)-INDEX($E$185:$M$185,0,AD$218))+AC225)))</f>
        <v>9.1980932870562935</v>
      </c>
      <c r="AE225" s="186" cm="1">
        <f t="array" ref="AE225">IF(AE$218=-1,AF225,IF(AE$218=99,AD225,IF(AE$218=0,INDEX($E192:$M192,0,AE$216),(INDEX($E192:$M192,0,AE$218+1)-INDEX($E192:$M192,0,AE$218))/(INDEX($E$185:$M$185,0,AE$218+1)-INDEX($E$185:$M$185,0,AE$218))+AD225)))</f>
        <v>9.1598193033138653</v>
      </c>
      <c r="AF225" s="186" cm="1">
        <f t="array" ref="AF225">IF(AF$218=-1,AG225,IF(AF$218=99,AE225,IF(AF$218=0,INDEX($E192:$M192,0,AF$216),(INDEX($E192:$M192,0,AF$218+1)-INDEX($E192:$M192,0,AF$218))/(INDEX($E$185:$M$185,0,AF$218+1)-INDEX($E$185:$M$185,0,AF$218))+AE225)))</f>
        <v>9.1215453195714371</v>
      </c>
      <c r="AG225" s="186" cm="1">
        <f t="array" ref="AG225">IF(AG$218=-1,AH225,IF(AG$218=99,AF225,IF(AG$218=0,INDEX($E192:$M192,0,AG$216),(INDEX($E192:$M192,0,AG$218+1)-INDEX($E192:$M192,0,AG$218))/(INDEX($E$185:$M$185,0,AG$218+1)-INDEX($E$185:$M$185,0,AG$218))+AF225)))</f>
        <v>9.0832713358290089</v>
      </c>
      <c r="AH225" s="186" cm="1">
        <f t="array" ref="AH225">IF(AH$218=-1,AI225,IF(AH$218=99,AG225,IF(AH$218=0,INDEX($E192:$M192,0,AH$216),(INDEX($E192:$M192,0,AH$218+1)-INDEX($E192:$M192,0,AH$218))/(INDEX($E$185:$M$185,0,AH$218+1)-INDEX($E$185:$M$185,0,AH$218))+AG225)))</f>
        <v>9.0449973520865807</v>
      </c>
      <c r="AI225" s="186" cm="1">
        <f t="array" ref="AI225">IF(AI$218=-1,AJ225,IF(AI$218=99,AH225,IF(AI$218=0,INDEX($E192:$M192,0,AI$216),(INDEX($E192:$M192,0,AI$218+1)-INDEX($E192:$M192,0,AI$218))/(INDEX($E$185:$M$185,0,AI$218+1)-INDEX($E$185:$M$185,0,AI$218))+AH225)))</f>
        <v>9.0067233683441525</v>
      </c>
      <c r="AJ225" s="186" cm="1">
        <f t="array" ref="AJ225">IF(AJ$218=-1,AK225,IF(AJ$218=99,AI225,IF(AJ$218=0,INDEX($E192:$M192,0,AJ$216),(INDEX($E192:$M192,0,AJ$218+1)-INDEX($E192:$M192,0,AJ$218))/(INDEX($E$185:$M$185,0,AJ$218+1)-INDEX($E$185:$M$185,0,AJ$218))+AI225)))</f>
        <v>8.9684493846017244</v>
      </c>
      <c r="AK225" s="186" cm="1">
        <f t="array" ref="AK225">IF(AK$218=-1,AL225,IF(AK$218=99,AJ225,IF(AK$218=0,INDEX($E192:$M192,0,AK$216),(INDEX($E192:$M192,0,AK$218+1)-INDEX($E192:$M192,0,AK$218))/(INDEX($E$185:$M$185,0,AK$218+1)-INDEX($E$185:$M$185,0,AK$218))+AJ225)))</f>
        <v>8.9301754008592962</v>
      </c>
      <c r="AL225" s="186" cm="1">
        <f t="array" ref="AL225">IF(AL$218=-1,AM225,IF(AL$218=99,AK225,IF(AL$218=0,INDEX($E192:$M192,0,AL$216),(INDEX($E192:$M192,0,AL$218+1)-INDEX($E192:$M192,0,AL$218))/(INDEX($E$185:$M$185,0,AL$218+1)-INDEX($E$185:$M$185,0,AL$218))+AK225)))</f>
        <v>8.8919014171168609</v>
      </c>
      <c r="AM225" s="299">
        <f t="shared" si="605"/>
        <v>8.5843230080172432</v>
      </c>
      <c r="AN225" s="186" cm="1">
        <f t="array" ref="AN225">IF(AN$218=-1,AO225,IF(AN$218=99,AM225,IF(AN$218=0,INDEX($E192:$M192,0,AN$216),(INDEX($E192:$M192,0,AN$218+1)-INDEX($E192:$M192,0,AN$218))/(INDEX($E$185:$M$185,0,AN$218+1)-INDEX($E$185:$M$185,0,AN$218))+AM225)))</f>
        <v>8.2767445989176256</v>
      </c>
      <c r="AO225" s="186" cm="1">
        <f t="array" ref="AO225">IF(AO$218=-1,AP225,IF(AO$218=99,AN225,IF(AO$218=0,INDEX($E192:$M192,0,AO$216),(INDEX($E192:$M192,0,AO$218+1)-INDEX($E192:$M192,0,AO$218))/(INDEX($E$185:$M$185,0,AO$218+1)-INDEX($E$185:$M$185,0,AO$218))+AN225)))</f>
        <v>8.2767445989176256</v>
      </c>
      <c r="AP225" s="186" cm="1">
        <f t="array" ref="AP225">IF(AP$218=-1,#REF!,IF(AP$218=99,AO225,IF(AP$218=0,INDEX($E192:$M192,0,AP$216),(INDEX($E192:$M192,0,AP$218+1)-INDEX($E192:$M192,0,AP$218))/(INDEX($E$185:$M$185,0,AP$218+1)-INDEX($E$185:$M$185,0,AP$218))+AO225)))</f>
        <v>8.2767445989176256</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0.6476760572601008</v>
      </c>
      <c r="S226" s="186" cm="1">
        <f t="array" ref="S226">IF(S$218=-1,T226,IF(S$218=99,R226,IF(S$218=0,INDEX($E193:$M193,0,S$216),(INDEX($E193:$M193,0,S$218+1)-INDEX($E193:$M193,0,S$218))/(INDEX($E$185:$M$185,0,S$218+1)-INDEX($E$185:$M$185,0,S$218))+R226)))</f>
        <v>0.64850440608752602</v>
      </c>
      <c r="T226" s="186" cm="1">
        <f t="array" ref="T226">IF(T$218=-1,U226,IF(T$218=99,S226,IF(T$218=0,INDEX($E193:$M193,0,T$216),(INDEX($E193:$M193,0,T$218+1)-INDEX($E193:$M193,0,T$218))/(INDEX($E$185:$M$185,0,T$218+1)-INDEX($E$185:$M$185,0,T$218))+S226)))</f>
        <v>0.66993665073337072</v>
      </c>
      <c r="U226" s="186" cm="1">
        <f t="array" ref="U226">IF(U$218=-1,V226,IF(U$218=99,T226,IF(U$218=0,INDEX($E193:$M193,0,U$216),(INDEX($E193:$M193,0,U$218+1)-INDEX($E193:$M193,0,U$218))/(INDEX($E$185:$M$185,0,U$218+1)-INDEX($E$185:$M$185,0,U$218))+T226)))</f>
        <v>0.69136889537921542</v>
      </c>
      <c r="V226" s="186" cm="1">
        <f t="array" ref="V226">IF(V$218=-1,W226,IF(V$218=99,U226,IF(V$218=0,INDEX($E193:$M193,0,V$216),(INDEX($E193:$M193,0,V$218+1)-INDEX($E193:$M193,0,V$218))/(INDEX($E$185:$M$185,0,V$218+1)-INDEX($E$185:$M$185,0,V$218))+U226)))</f>
        <v>0.71280114002506012</v>
      </c>
      <c r="W226" s="186" cm="1">
        <f t="array" ref="W226">IF(W$218=-1,X226,IF(W$218=99,V226,IF(W$218=0,INDEX($E193:$M193,0,W$216),(INDEX($E193:$M193,0,W$218+1)-INDEX($E193:$M193,0,W$218))/(INDEX($E$185:$M$185,0,W$218+1)-INDEX($E$185:$M$185,0,W$218))+V226)))</f>
        <v>0.73423338467090482</v>
      </c>
      <c r="X226" s="186" cm="1">
        <f t="array" ref="X226">IF(X$218=-1,Y226,IF(X$218=99,W226,IF(X$218=0,INDEX($E193:$M193,0,X$216),(INDEX($E193:$M193,0,X$218+1)-INDEX($E193:$M193,0,X$218))/(INDEX($E$185:$M$185,0,X$218+1)-INDEX($E$185:$M$185,0,X$218))+W226)))</f>
        <v>0.75566562931674952</v>
      </c>
      <c r="Y226" s="186" cm="1">
        <f t="array" ref="Y226">IF(Y$218=-1,Z226,IF(Y$218=99,X226,IF(Y$218=0,INDEX($E193:$M193,0,Y$216),(INDEX($E193:$M193,0,Y$218+1)-INDEX($E193:$M193,0,Y$218))/(INDEX($E$185:$M$185,0,Y$218+1)-INDEX($E$185:$M$185,0,Y$218))+X226)))</f>
        <v>0.77709787396259422</v>
      </c>
      <c r="Z226" s="186" cm="1">
        <f t="array" ref="Z226">IF(Z$218=-1,AA226,IF(Z$218=99,Y226,IF(Z$218=0,INDEX($E193:$M193,0,Z$216),(INDEX($E193:$M193,0,Z$218+1)-INDEX($E193:$M193,0,Z$218))/(INDEX($E$185:$M$185,0,Z$218+1)-INDEX($E$185:$M$185,0,Z$218))+Y226)))</f>
        <v>0.79853011860843892</v>
      </c>
      <c r="AA226" s="186" cm="1">
        <f t="array" ref="AA226">IF(AA$218=-1,AB226,IF(AA$218=99,Z226,IF(AA$218=0,INDEX($E193:$M193,0,AA$216),(INDEX($E193:$M193,0,AA$218+1)-INDEX($E193:$M193,0,AA$218))/(INDEX($E$185:$M$185,0,AA$218+1)-INDEX($E$185:$M$185,0,AA$218))+Z226)))</f>
        <v>0.81996236325428362</v>
      </c>
      <c r="AB226" s="186" cm="1">
        <f t="array" ref="AB226">IF(AB$218=-1,AC226,IF(AB$218=99,AA226,IF(AB$218=0,INDEX($E193:$M193,0,AB$216),(INDEX($E193:$M193,0,AB$218+1)-INDEX($E193:$M193,0,AB$218))/(INDEX($E$185:$M$185,0,AB$218+1)-INDEX($E$185:$M$185,0,AB$218))+AA226)))</f>
        <v>0.84139460790012854</v>
      </c>
      <c r="AC226" s="186" cm="1">
        <f t="array" ref="AC226">IF(AC$218=-1,AD226,IF(AC$218=99,AB226,IF(AC$218=0,INDEX($E193:$M193,0,AC$216),(INDEX($E193:$M193,0,AC$218+1)-INDEX($E193:$M193,0,AC$218))/(INDEX($E$185:$M$185,0,AC$218+1)-INDEX($E$185:$M$185,0,AC$218))+AB226)))</f>
        <v>0.86187201494465981</v>
      </c>
      <c r="AD226" s="186" cm="1">
        <f t="array" ref="AD226">IF(AD$218=-1,AE226,IF(AD$218=99,AC226,IF(AD$218=0,INDEX($E193:$M193,0,AD$216),(INDEX($E193:$M193,0,AD$218+1)-INDEX($E193:$M193,0,AD$218))/(INDEX($E$185:$M$185,0,AD$218+1)-INDEX($E$185:$M$185,0,AD$218))+AC226)))</f>
        <v>0.88234942198919109</v>
      </c>
      <c r="AE226" s="186" cm="1">
        <f t="array" ref="AE226">IF(AE$218=-1,AF226,IF(AE$218=99,AD226,IF(AE$218=0,INDEX($E193:$M193,0,AE$216),(INDEX($E193:$M193,0,AE$218+1)-INDEX($E193:$M193,0,AE$218))/(INDEX($E$185:$M$185,0,AE$218+1)-INDEX($E$185:$M$185,0,AE$218))+AD226)))</f>
        <v>0.90282682903372236</v>
      </c>
      <c r="AF226" s="186" cm="1">
        <f t="array" ref="AF226">IF(AF$218=-1,AG226,IF(AF$218=99,AE226,IF(AF$218=0,INDEX($E193:$M193,0,AF$216),(INDEX($E193:$M193,0,AF$218+1)-INDEX($E193:$M193,0,AF$218))/(INDEX($E$185:$M$185,0,AF$218+1)-INDEX($E$185:$M$185,0,AF$218))+AE226)))</f>
        <v>0.92330423607825363</v>
      </c>
      <c r="AG226" s="186" cm="1">
        <f t="array" ref="AG226">IF(AG$218=-1,AH226,IF(AG$218=99,AF226,IF(AG$218=0,INDEX($E193:$M193,0,AG$216),(INDEX($E193:$M193,0,AG$218+1)-INDEX($E193:$M193,0,AG$218))/(INDEX($E$185:$M$185,0,AG$218+1)-INDEX($E$185:$M$185,0,AG$218))+AF226)))</f>
        <v>0.9437816431227849</v>
      </c>
      <c r="AH226" s="186" cm="1">
        <f t="array" ref="AH226">IF(AH$218=-1,AI226,IF(AH$218=99,AG226,IF(AH$218=0,INDEX($E193:$M193,0,AH$216),(INDEX($E193:$M193,0,AH$218+1)-INDEX($E193:$M193,0,AH$218))/(INDEX($E$185:$M$185,0,AH$218+1)-INDEX($E$185:$M$185,0,AH$218))+AG226)))</f>
        <v>0.96425905016731617</v>
      </c>
      <c r="AI226" s="186" cm="1">
        <f t="array" ref="AI226">IF(AI$218=-1,AJ226,IF(AI$218=99,AH226,IF(AI$218=0,INDEX($E193:$M193,0,AI$216),(INDEX($E193:$M193,0,AI$218+1)-INDEX($E193:$M193,0,AI$218))/(INDEX($E$185:$M$185,0,AI$218+1)-INDEX($E$185:$M$185,0,AI$218))+AH226)))</f>
        <v>0.98473645721184744</v>
      </c>
      <c r="AJ226" s="186" cm="1">
        <f t="array" ref="AJ226">IF(AJ$218=-1,AK226,IF(AJ$218=99,AI226,IF(AJ$218=0,INDEX($E193:$M193,0,AJ$216),(INDEX($E193:$M193,0,AJ$218+1)-INDEX($E193:$M193,0,AJ$218))/(INDEX($E$185:$M$185,0,AJ$218+1)-INDEX($E$185:$M$185,0,AJ$218))+AI226)))</f>
        <v>1.0052138642563788</v>
      </c>
      <c r="AK226" s="186" cm="1">
        <f t="array" ref="AK226">IF(AK$218=-1,AL226,IF(AK$218=99,AJ226,IF(AK$218=0,INDEX($E193:$M193,0,AK$216),(INDEX($E193:$M193,0,AK$218+1)-INDEX($E193:$M193,0,AK$218))/(INDEX($E$185:$M$185,0,AK$218+1)-INDEX($E$185:$M$185,0,AK$218))+AJ226)))</f>
        <v>1.0256912713009101</v>
      </c>
      <c r="AL226" s="186" cm="1">
        <f t="array" ref="AL226">IF(AL$218=-1,AM226,IF(AL$218=99,AK226,IF(AL$218=0,INDEX($E193:$M193,0,AL$216),(INDEX($E193:$M193,0,AL$218+1)-INDEX($E193:$M193,0,AL$218))/(INDEX($E$185:$M$185,0,AL$218+1)-INDEX($E$185:$M$185,0,AL$218))+AK226)))</f>
        <v>1.0461686783454414</v>
      </c>
      <c r="AM226" s="299">
        <f t="shared" si="605"/>
        <v>1.1442712617822297</v>
      </c>
      <c r="AN226" s="186" cm="1">
        <f t="array" ref="AN226">IF(AN$218=-1,AO226,IF(AN$218=99,AM226,IF(AN$218=0,INDEX($E193:$M193,0,AN$216),(INDEX($E193:$M193,0,AN$218+1)-INDEX($E193:$M193,0,AN$218))/(INDEX($E$185:$M$185,0,AN$218+1)-INDEX($E$185:$M$185,0,AN$218))+AM226)))</f>
        <v>1.2423738452190181</v>
      </c>
      <c r="AO226" s="186" cm="1">
        <f t="array" ref="AO226">IF(AO$218=-1,AP226,IF(AO$218=99,AN226,IF(AO$218=0,INDEX($E193:$M193,0,AO$216),(INDEX($E193:$M193,0,AO$218+1)-INDEX($E193:$M193,0,AO$218))/(INDEX($E$185:$M$185,0,AO$218+1)-INDEX($E$185:$M$185,0,AO$218))+AN226)))</f>
        <v>1.2423738452190181</v>
      </c>
      <c r="AP226" s="186" cm="1">
        <f t="array" ref="AP226">IF(AP$218=-1,#REF!,IF(AP$218=99,AO226,IF(AP$218=0,INDEX($E193:$M193,0,AP$216),(INDEX($E193:$M193,0,AP$218+1)-INDEX($E193:$M193,0,AP$218))/(INDEX($E$185:$M$185,0,AP$218+1)-INDEX($E$185:$M$185,0,AP$218))+AO226)))</f>
        <v>1.2423738452190181</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110.00556389780662</v>
      </c>
      <c r="T233" s="186" cm="1">
        <f t="array" ref="T233">IF(U$231=-1,U233,IF(U$231=99,S233,IF(U$231=0,INDEX($E161:$M161,0,U$229),(INDEX($E161:$M161,0,U$231+1)-INDEX($E161:$M161,0,U$231))/(INDEX($E$160:$M$160,0,U$231+1)-INDEX($E$160:$M$160,0,U$231))+S233)))</f>
        <v>102.23525464358919</v>
      </c>
      <c r="U233" s="186" cm="1">
        <f t="array" ref="U233">IF(V$231=-1,V233,IF(V$231=99,T233,IF(V$231=0,INDEX($E161:$M161,0,V$229),(INDEX($E161:$M161,0,V$231+1)-INDEX($E161:$M161,0,V$231))/(INDEX($E$160:$M$160,0,V$231+1)-INDEX($E$160:$M$160,0,V$231))+T233)))</f>
        <v>94.464945389371749</v>
      </c>
      <c r="V233" s="186" cm="1">
        <f t="array" ref="V233">IF(W$231=-1,W233,IF(W$231=99,U233,IF(W$231=0,INDEX($E161:$M161,0,W$229),(INDEX($E161:$M161,0,W$231+1)-INDEX($E161:$M161,0,W$231))/(INDEX($E$160:$M$160,0,W$231+1)-INDEX($E$160:$M$160,0,W$231))+U233)))</f>
        <v>86.694636135154312</v>
      </c>
      <c r="W233" s="186" cm="1">
        <f t="array" ref="W233">IF(X$231=-1,X233,IF(X$231=99,V233,IF(X$231=0,INDEX($E161:$M161,0,X$229),(INDEX($E161:$M161,0,X$231+1)-INDEX($E161:$M161,0,X$231))/(INDEX($E$160:$M$160,0,X$231+1)-INDEX($E$160:$M$160,0,X$231))+V233)))</f>
        <v>78.924326880936874</v>
      </c>
      <c r="X233" s="186" cm="1">
        <f t="array" ref="X233">IF(Y$231=-1,Y233,IF(Y$231=99,W233,IF(Y$231=0,INDEX($E161:$M161,0,Y$229),(INDEX($E161:$M161,0,Y$231+1)-INDEX($E161:$M161,0,Y$231))/(INDEX($E$160:$M$160,0,Y$231+1)-INDEX($E$160:$M$160,0,Y$231))+W233)))</f>
        <v>71.154017626719437</v>
      </c>
      <c r="Y233" s="186" cm="1">
        <f t="array" ref="Y233">IF(Z$231=-1,Z233,IF(Z$231=99,X233,IF(Z$231=0,INDEX($E161:$M161,0,Z$229),(INDEX($E161:$M161,0,Z$231+1)-INDEX($E161:$M161,0,Z$231))/(INDEX($E$160:$M$160,0,Z$231+1)-INDEX($E$160:$M$160,0,Z$231))+X233)))</f>
        <v>63.383708372501999</v>
      </c>
      <c r="Z233" s="186" cm="1">
        <f t="array" ref="Z233">IF(AA$231=-1,AA233,IF(AA$231=99,Y233,IF(AA$231=0,INDEX($E161:$M161,0,AA$229),(INDEX($E161:$M161,0,AA$231+1)-INDEX($E161:$M161,0,AA$231))/(INDEX($E$160:$M$160,0,AA$231+1)-INDEX($E$160:$M$160,0,AA$231))+Y233)))</f>
        <v>55.613399118284562</v>
      </c>
      <c r="AA233" s="186" cm="1">
        <f t="array" ref="AA233">IF(AB$231=-1,AB233,IF(AB$231=99,Z233,IF(AB$231=0,INDEX($E161:$M161,0,AB$229),(INDEX($E161:$M161,0,AB$231+1)-INDEX($E161:$M161,0,AB$231))/(INDEX($E$160:$M$160,0,AB$231+1)-INDEX($E$160:$M$160,0,AB$231))+Z233)))</f>
        <v>47.843089864067124</v>
      </c>
      <c r="AB233" s="186" cm="1">
        <f t="array" ref="AB233">IF(AC$231=-1,AC233,IF(AC$231=99,AA233,IF(AC$231=0,INDEX($E161:$M161,0,AC$229),(INDEX($E161:$M161,0,AC$231+1)-INDEX($E161:$M161,0,AC$231))/(INDEX($E$160:$M$160,0,AC$231+1)-INDEX($E$160:$M$160,0,AC$231))+AA233)))</f>
        <v>110.00556389780662</v>
      </c>
      <c r="AC233" s="186" cm="1">
        <f t="array" ref="AC233">IF(AD$231=-1,AD233,IF(AD$231=99,AB233,IF(AD$231=0,INDEX($E161:$M161,0,AD$229),(INDEX($E161:$M161,0,AD$231+1)-INDEX($E161:$M161,0,AD$231))/(INDEX($E$160:$M$160,0,AD$231+1)-INDEX($E$160:$M$160,0,AD$231))+AB233)))</f>
        <v>111.05456884454453</v>
      </c>
      <c r="AD233" s="186" cm="1">
        <f t="array" ref="AD233">IF(AE$231=-1,AE233,IF(AE$231=99,AC233,IF(AE$231=0,INDEX($E161:$M161,0,AE$229),(INDEX($E161:$M161,0,AE$231+1)-INDEX($E161:$M161,0,AE$231))/(INDEX($E$160:$M$160,0,AE$231+1)-INDEX($E$160:$M$160,0,AE$231))+AC233)))</f>
        <v>112.10357379128244</v>
      </c>
      <c r="AE233" s="186" cm="1">
        <f t="array" ref="AE233">IF(AF$231=-1,AF233,IF(AF$231=99,AD233,IF(AF$231=0,INDEX($E161:$M161,0,AF$229),(INDEX($E161:$M161,0,AF$231+1)-INDEX($E161:$M161,0,AF$231))/(INDEX($E$160:$M$160,0,AF$231+1)-INDEX($E$160:$M$160,0,AF$231))+AD233)))</f>
        <v>113.15257873802035</v>
      </c>
      <c r="AF233" s="186" cm="1">
        <f t="array" ref="AF233">IF(AG$231=-1,AG233,IF(AG$231=99,AE233,IF(AG$231=0,INDEX($E161:$M161,0,AG$229),(INDEX($E161:$M161,0,AG$231+1)-INDEX($E161:$M161,0,AG$231))/(INDEX($E$160:$M$160,0,AG$231+1)-INDEX($E$160:$M$160,0,AG$231))+AE233)))</f>
        <v>114.20158368475826</v>
      </c>
      <c r="AG233" s="186" cm="1">
        <f t="array" ref="AG233">IF(AH$231=-1,AH233,IF(AH$231=99,AF233,IF(AH$231=0,INDEX($E161:$M161,0,AH$229),(INDEX($E161:$M161,0,AH$231+1)-INDEX($E161:$M161,0,AH$231))/(INDEX($E$160:$M$160,0,AH$231+1)-INDEX($E$160:$M$160,0,AH$231))+AF233)))</f>
        <v>115.25058863149617</v>
      </c>
      <c r="AH233" s="186" cm="1">
        <f t="array" ref="AH233">IF(AI$231=-1,AI233,IF(AI$231=99,AG233,IF(AI$231=0,INDEX($E161:$M161,0,AI$229),(INDEX($E161:$M161,0,AI$231+1)-INDEX($E161:$M161,0,AI$231))/(INDEX($E$160:$M$160,0,AI$231+1)-INDEX($E$160:$M$160,0,AI$231))+AG233)))</f>
        <v>116.29959357823408</v>
      </c>
      <c r="AI233" s="186" cm="1">
        <f t="array" ref="AI233">IF(AJ$231=-1,AJ233,IF(AJ$231=99,AH233,IF(AJ$231=0,INDEX($E161:$M161,0,AJ$229),(INDEX($E161:$M161,0,AJ$231+1)-INDEX($E161:$M161,0,AJ$231))/(INDEX($E$160:$M$160,0,AJ$231+1)-INDEX($E$160:$M$160,0,AJ$231))+AH233)))</f>
        <v>117.34859852497199</v>
      </c>
      <c r="AJ233" s="186" cm="1">
        <f t="array" ref="AJ233">IF(AK$231=-1,AK233,IF(AK$231=99,AI233,IF(AK$231=0,INDEX($E161:$M161,0,AK$229),(INDEX($E161:$M161,0,AK$231+1)-INDEX($E161:$M161,0,AK$231))/(INDEX($E$160:$M$160,0,AK$231+1)-INDEX($E$160:$M$160,0,AK$231))+AI233)))</f>
        <v>118.3976034717099</v>
      </c>
      <c r="AK233" s="186" cm="1">
        <f t="array" ref="AK233">IF(AL$231=-1,AL233,IF(AL$231=99,AJ233,IF(AL$231=0,INDEX($E161:$M161,0,AL$229),(INDEX($E161:$M161,0,AL$231+1)-INDEX($E161:$M161,0,AL$231))/(INDEX($E$160:$M$160,0,AL$231+1)-INDEX($E$160:$M$160,0,AL$231))+AJ233)))</f>
        <v>119.44660841844781</v>
      </c>
      <c r="AL233" s="186" cm="1">
        <f t="array" ref="AL233">IF(AM$231=-1,AM233,IF(AM$231=99,AK233,IF(AM$231=0,INDEX($E161:$M161,0,AM$229),(INDEX($E161:$M161,0,AM$231+1)-INDEX($E161:$M161,0,AM$231))/(INDEX($E$160:$M$160,0,AM$231+1)-INDEX($E$160:$M$160,0,AM$231))+AK233)))</f>
        <v>111.05456884454453</v>
      </c>
      <c r="AM233" s="186" cm="1">
        <f t="array" ref="AM233">IF(AN$231=-1,AN233,IF(AN$231=99,AL233,IF(AN$231=0,INDEX($E161:$M161,0,AN$229),(INDEX($E161:$M161,0,AN$231+1)-INDEX($E161:$M161,0,AN$231))/(INDEX($E$160:$M$160,0,AN$231+1)-INDEX($E$160:$M$160,0,AN$231))+AL233)))</f>
        <v>114.7392052832231</v>
      </c>
      <c r="AN233" s="186" cm="1">
        <f t="array" ref="AN233">IF(AO$231=-1,AO233,IF(AO$231=99,AM233,IF(AO$231=0,INDEX($E161:$M161,0,AO$229),(INDEX($E161:$M161,0,AO$231+1)-INDEX($E161:$M161,0,AO$231))/(INDEX($E$160:$M$160,0,AO$231+1)-INDEX($E$160:$M$160,0,AO$231))+AM233)))</f>
        <v>118.42384172190167</v>
      </c>
      <c r="AO233" s="186" cm="1">
        <f t="array" ref="AO233">IF(AP$231=-1,AP233,IF(AP$231=99,AN233,IF(AP$231=0,INDEX($E161:$M161,0,AP$229),(INDEX($E161:$M161,0,AP$231+1)-INDEX($E161:$M161,0,AP$231))/(INDEX($E$160:$M$160,0,AP$231+1)-INDEX($E$160:$M$160,0,AP$231))+AN233)))</f>
        <v>122.10847816058023</v>
      </c>
      <c r="AP233" s="186" cm="1">
        <f t="array" ref="AP233">IF(AQ$231=-1,AQ233,IF(AQ$231=99,AO233,IF(AQ$231=0,INDEX($E161:$M161,0,AQ$229),(INDEX($E161:$M161,0,AQ$231+1)-INDEX($E161:$M161,0,AQ$231))/(INDEX($E$160:$M$160,0,AQ$231+1)-INDEX($E$160:$M$160,0,AQ$231))+AO233)))</f>
        <v>125.7931145992588</v>
      </c>
      <c r="AQ233" s="186" cm="1">
        <f t="array" ref="AQ233">IF(AR$231=-1,AR233,IF(AR$231=99,AP233,IF(AR$231=0,INDEX($E161:$M161,0,AR$229),(INDEX($E161:$M161,0,AR$231+1)-INDEX($E161:$M161,0,AR$231))/(INDEX($E$160:$M$160,0,AR$231+1)-INDEX($E$160:$M$160,0,AR$231))+AP233)))</f>
        <v>129.47775103793737</v>
      </c>
      <c r="AR233" s="186" cm="1">
        <f t="array" ref="AR233">IF(AS$231=-1,AS233,IF(AS$231=99,AQ233,IF(AS$231=0,INDEX($E161:$M161,0,AS$229),(INDEX($E161:$M161,0,AS$231+1)-INDEX($E161:$M161,0,AS$231))/(INDEX($E$160:$M$160,0,AS$231+1)-INDEX($E$160:$M$160,0,AS$231))+AQ233)))</f>
        <v>133.16238747661595</v>
      </c>
      <c r="AS233" s="186" cm="1">
        <f t="array" ref="AS233">IF(AT$231=-1,AT233,IF(AT$231=99,AR233,IF(AT$231=0,INDEX($E161:$M161,0,AT$229),(INDEX($E161:$M161,0,AT$231+1)-INDEX($E161:$M161,0,AT$231))/(INDEX($E$160:$M$160,0,AT$231+1)-INDEX($E$160:$M$160,0,AT$231))+AR233)))</f>
        <v>136.84702391529453</v>
      </c>
      <c r="AT233" s="186" cm="1">
        <f t="array" ref="AT233">IF(AU$231=-1,AU233,IF(AU$231=99,AS233,IF(AU$231=0,INDEX($E161:$M161,0,AU$229),(INDEX($E161:$M161,0,AU$231+1)-INDEX($E161:$M161,0,AU$231))/(INDEX($E$160:$M$160,0,AU$231+1)-INDEX($E$160:$M$160,0,AU$231))+AS233)))</f>
        <v>140.53166035397311</v>
      </c>
      <c r="AU233" s="186" cm="1">
        <f t="array" ref="AU233">IF(AV$231=-1,AV233,IF(AV$231=99,AT233,IF(AV$231=0,INDEX($E161:$M161,0,AV$229),(INDEX($E161:$M161,0,AV$231+1)-INDEX($E161:$M161,0,AV$231))/(INDEX($E$160:$M$160,0,AV$231+1)-INDEX($E$160:$M$160,0,AV$231))+AT233)))</f>
        <v>144.21629679265169</v>
      </c>
      <c r="AV233" s="186" cm="1">
        <f t="array" ref="AV233">IF(AW$231=-1,AW233,IF(AW$231=99,AU233,IF(AW$231=0,INDEX($E161:$M161,0,AW$229),(INDEX($E161:$M161,0,AW$231+1)-INDEX($E161:$M161,0,AW$231))/(INDEX($E$160:$M$160,0,AW$231+1)-INDEX($E$160:$M$160,0,AW$231))+AU233)))</f>
        <v>144.21629679265169</v>
      </c>
      <c r="AW233" s="186" cm="1">
        <f t="array" ref="AW233">IF(AX$231=-1,AX233,IF(AX$231=99,AV233,IF(AX$231=0,INDEX($E161:$M161,0,AX$229),(INDEX($E161:$M161,0,AX$231+1)-INDEX($E161:$M161,0,AX$231))/(INDEX($E$160:$M$160,0,AX$231+1)-INDEX($E$160:$M$160,0,AX$231))+AV233)))</f>
        <v>144.21629679265169</v>
      </c>
      <c r="AX233" s="186" cm="1">
        <f t="array" ref="AX233">IF(AY$231=-1,AZ233,IF(AY$231=99,AW233,IF(AY$231=0,INDEX($E161:$M161,0,AY$229),(INDEX($E161:$M161,0,AY$231+1)-INDEX($E161:$M161,0,AY$231))/(INDEX($E$160:$M$160,0,AY$231+1)-INDEX($E$160:$M$160,0,AY$231))+AW233)))</f>
        <v>144.21629679265169</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23.37618232828391</v>
      </c>
      <c r="T234" s="186" cm="1">
        <f t="array" ref="T234">IF(U$231=-1,U234,IF(U$231=99,S234,IF(U$231=0,INDEX($E162:$M162,0,U$229),(INDEX($E162:$M162,0,U$231+1)-INDEX($E162:$M162,0,U$231))/(INDEX($E$160:$M$160,0,U$231+1)-INDEX($E$160:$M$160,0,U$231))+S234)))</f>
        <v>21.724991611762704</v>
      </c>
      <c r="U234" s="186" cm="1">
        <f t="array" ref="U234">IF(V$231=-1,V234,IF(V$231=99,T234,IF(V$231=0,INDEX($E162:$M162,0,V$229),(INDEX($E162:$M162,0,V$231+1)-INDEX($E162:$M162,0,V$231))/(INDEX($E$160:$M$160,0,V$231+1)-INDEX($E$160:$M$160,0,V$231))+T234)))</f>
        <v>20.073800895241497</v>
      </c>
      <c r="V234" s="186" cm="1">
        <f t="array" ref="V234">IF(W$231=-1,W234,IF(W$231=99,U234,IF(W$231=0,INDEX($E162:$M162,0,W$229),(INDEX($E162:$M162,0,W$231+1)-INDEX($E162:$M162,0,W$231))/(INDEX($E$160:$M$160,0,W$231+1)-INDEX($E$160:$M$160,0,W$231))+U234)))</f>
        <v>18.422610178720291</v>
      </c>
      <c r="W234" s="186" cm="1">
        <f t="array" ref="W234">IF(X$231=-1,X234,IF(X$231=99,V234,IF(X$231=0,INDEX($E162:$M162,0,X$229),(INDEX($E162:$M162,0,X$231+1)-INDEX($E162:$M162,0,X$231))/(INDEX($E$160:$M$160,0,X$231+1)-INDEX($E$160:$M$160,0,X$231))+V234)))</f>
        <v>16.771419462199084</v>
      </c>
      <c r="X234" s="186" cm="1">
        <f t="array" ref="X234">IF(Y$231=-1,Y234,IF(Y$231=99,W234,IF(Y$231=0,INDEX($E162:$M162,0,Y$229),(INDEX($E162:$M162,0,Y$231+1)-INDEX($E162:$M162,0,Y$231))/(INDEX($E$160:$M$160,0,Y$231+1)-INDEX($E$160:$M$160,0,Y$231))+W234)))</f>
        <v>15.120228745677878</v>
      </c>
      <c r="Y234" s="186" cm="1">
        <f t="array" ref="Y234">IF(Z$231=-1,Z234,IF(Z$231=99,X234,IF(Z$231=0,INDEX($E162:$M162,0,Z$229),(INDEX($E162:$M162,0,Z$231+1)-INDEX($E162:$M162,0,Z$231))/(INDEX($E$160:$M$160,0,Z$231+1)-INDEX($E$160:$M$160,0,Z$231))+X234)))</f>
        <v>13.469038029156671</v>
      </c>
      <c r="Z234" s="186" cm="1">
        <f t="array" ref="Z234">IF(AA$231=-1,AA234,IF(AA$231=99,Y234,IF(AA$231=0,INDEX($E162:$M162,0,AA$229),(INDEX($E162:$M162,0,AA$231+1)-INDEX($E162:$M162,0,AA$231))/(INDEX($E$160:$M$160,0,AA$231+1)-INDEX($E$160:$M$160,0,AA$231))+Y234)))</f>
        <v>11.817847312635465</v>
      </c>
      <c r="AA234" s="186" cm="1">
        <f t="array" ref="AA234">IF(AB$231=-1,AB234,IF(AB$231=99,Z234,IF(AB$231=0,INDEX($E162:$M162,0,AB$229),(INDEX($E162:$M162,0,AB$231+1)-INDEX($E162:$M162,0,AB$231))/(INDEX($E$160:$M$160,0,AB$231+1)-INDEX($E$160:$M$160,0,AB$231))+Z234)))</f>
        <v>10.166656596114258</v>
      </c>
      <c r="AB234" s="186" cm="1">
        <f t="array" ref="AB234">IF(AC$231=-1,AC234,IF(AC$231=99,AA234,IF(AC$231=0,INDEX($E162:$M162,0,AC$229),(INDEX($E162:$M162,0,AC$231+1)-INDEX($E162:$M162,0,AC$231))/(INDEX($E$160:$M$160,0,AC$231+1)-INDEX($E$160:$M$160,0,AC$231))+AA234)))</f>
        <v>23.37618232828391</v>
      </c>
      <c r="AC234" s="186" cm="1">
        <f t="array" ref="AC234">IF(AD$231=-1,AD234,IF(AD$231=99,AB234,IF(AD$231=0,INDEX($E162:$M162,0,AD$229),(INDEX($E162:$M162,0,AD$231+1)-INDEX($E162:$M162,0,AD$231))/(INDEX($E$160:$M$160,0,AD$231+1)-INDEX($E$160:$M$160,0,AD$231))+AB234)))</f>
        <v>23.599095879465718</v>
      </c>
      <c r="AD234" s="186" cm="1">
        <f t="array" ref="AD234">IF(AE$231=-1,AE234,IF(AE$231=99,AC234,IF(AE$231=0,INDEX($E162:$M162,0,AE$229),(INDEX($E162:$M162,0,AE$231+1)-INDEX($E162:$M162,0,AE$231))/(INDEX($E$160:$M$160,0,AE$231+1)-INDEX($E$160:$M$160,0,AE$231))+AC234)))</f>
        <v>23.822009430647526</v>
      </c>
      <c r="AE234" s="186" cm="1">
        <f t="array" ref="AE234">IF(AF$231=-1,AF234,IF(AF$231=99,AD234,IF(AF$231=0,INDEX($E162:$M162,0,AF$229),(INDEX($E162:$M162,0,AF$231+1)-INDEX($E162:$M162,0,AF$231))/(INDEX($E$160:$M$160,0,AF$231+1)-INDEX($E$160:$M$160,0,AF$231))+AD234)))</f>
        <v>24.044922981829334</v>
      </c>
      <c r="AF234" s="186" cm="1">
        <f t="array" ref="AF234">IF(AG$231=-1,AG234,IF(AG$231=99,AE234,IF(AG$231=0,INDEX($E162:$M162,0,AG$229),(INDEX($E162:$M162,0,AG$231+1)-INDEX($E162:$M162,0,AG$231))/(INDEX($E$160:$M$160,0,AG$231+1)-INDEX($E$160:$M$160,0,AG$231))+AE234)))</f>
        <v>24.267836533011142</v>
      </c>
      <c r="AG234" s="186" cm="1">
        <f t="array" ref="AG234">IF(AH$231=-1,AH234,IF(AH$231=99,AF234,IF(AH$231=0,INDEX($E162:$M162,0,AH$229),(INDEX($E162:$M162,0,AH$231+1)-INDEX($E162:$M162,0,AH$231))/(INDEX($E$160:$M$160,0,AH$231+1)-INDEX($E$160:$M$160,0,AH$231))+AF234)))</f>
        <v>24.49075008419295</v>
      </c>
      <c r="AH234" s="186" cm="1">
        <f t="array" ref="AH234">IF(AI$231=-1,AI234,IF(AI$231=99,AG234,IF(AI$231=0,INDEX($E162:$M162,0,AI$229),(INDEX($E162:$M162,0,AI$231+1)-INDEX($E162:$M162,0,AI$231))/(INDEX($E$160:$M$160,0,AI$231+1)-INDEX($E$160:$M$160,0,AI$231))+AG234)))</f>
        <v>24.713663635374758</v>
      </c>
      <c r="AI234" s="186" cm="1">
        <f t="array" ref="AI234">IF(AJ$231=-1,AJ234,IF(AJ$231=99,AH234,IF(AJ$231=0,INDEX($E162:$M162,0,AJ$229),(INDEX($E162:$M162,0,AJ$231+1)-INDEX($E162:$M162,0,AJ$231))/(INDEX($E$160:$M$160,0,AJ$231+1)-INDEX($E$160:$M$160,0,AJ$231))+AH234)))</f>
        <v>24.936577186556566</v>
      </c>
      <c r="AJ234" s="186" cm="1">
        <f t="array" ref="AJ234">IF(AK$231=-1,AK234,IF(AK$231=99,AI234,IF(AK$231=0,INDEX($E162:$M162,0,AK$229),(INDEX($E162:$M162,0,AK$231+1)-INDEX($E162:$M162,0,AK$231))/(INDEX($E$160:$M$160,0,AK$231+1)-INDEX($E$160:$M$160,0,AK$231))+AI234)))</f>
        <v>25.159490737738373</v>
      </c>
      <c r="AK234" s="186" cm="1">
        <f t="array" ref="AK234">IF(AL$231=-1,AL234,IF(AL$231=99,AJ234,IF(AL$231=0,INDEX($E162:$M162,0,AL$229),(INDEX($E162:$M162,0,AL$231+1)-INDEX($E162:$M162,0,AL$231))/(INDEX($E$160:$M$160,0,AL$231+1)-INDEX($E$160:$M$160,0,AL$231))+AJ234)))</f>
        <v>25.382404288920181</v>
      </c>
      <c r="AL234" s="186" cm="1">
        <f t="array" ref="AL234">IF(AM$231=-1,AM234,IF(AM$231=99,AK234,IF(AM$231=0,INDEX($E162:$M162,0,AM$229),(INDEX($E162:$M162,0,AM$231+1)-INDEX($E162:$M162,0,AM$231))/(INDEX($E$160:$M$160,0,AM$231+1)-INDEX($E$160:$M$160,0,AM$231))+AK234)))</f>
        <v>23.599095879465718</v>
      </c>
      <c r="AM234" s="186" cm="1">
        <f t="array" ref="AM234">IF(AN$231=-1,AN234,IF(AN$231=99,AL234,IF(AN$231=0,INDEX($E162:$M162,0,AN$229),(INDEX($E162:$M162,0,AN$231+1)-INDEX($E162:$M162,0,AN$231))/(INDEX($E$160:$M$160,0,AN$231+1)-INDEX($E$160:$M$160,0,AN$231))+AL234)))</f>
        <v>24.382081122684916</v>
      </c>
      <c r="AN234" s="186" cm="1">
        <f t="array" ref="AN234">IF(AO$231=-1,AO234,IF(AO$231=99,AM234,IF(AO$231=0,INDEX($E162:$M162,0,AO$229),(INDEX($E162:$M162,0,AO$231+1)-INDEX($E162:$M162,0,AO$231))/(INDEX($E$160:$M$160,0,AO$231+1)-INDEX($E$160:$M$160,0,AO$231))+AM234)))</f>
        <v>25.165066365904114</v>
      </c>
      <c r="AO234" s="186" cm="1">
        <f t="array" ref="AO234">IF(AP$231=-1,AP234,IF(AP$231=99,AN234,IF(AP$231=0,INDEX($E162:$M162,0,AP$229),(INDEX($E162:$M162,0,AP$231+1)-INDEX($E162:$M162,0,AP$231))/(INDEX($E$160:$M$160,0,AP$231+1)-INDEX($E$160:$M$160,0,AP$231))+AN234)))</f>
        <v>25.948051609123311</v>
      </c>
      <c r="AP234" s="186" cm="1">
        <f t="array" ref="AP234">IF(AQ$231=-1,AQ234,IF(AQ$231=99,AO234,IF(AQ$231=0,INDEX($E162:$M162,0,AQ$229),(INDEX($E162:$M162,0,AQ$231+1)-INDEX($E162:$M162,0,AQ$231))/(INDEX($E$160:$M$160,0,AQ$231+1)-INDEX($E$160:$M$160,0,AQ$231))+AO234)))</f>
        <v>26.731036852342509</v>
      </c>
      <c r="AQ234" s="186" cm="1">
        <f t="array" ref="AQ234">IF(AR$231=-1,AR234,IF(AR$231=99,AP234,IF(AR$231=0,INDEX($E162:$M162,0,AR$229),(INDEX($E162:$M162,0,AR$231+1)-INDEX($E162:$M162,0,AR$231))/(INDEX($E$160:$M$160,0,AR$231+1)-INDEX($E$160:$M$160,0,AR$231))+AP234)))</f>
        <v>27.514022095561707</v>
      </c>
      <c r="AR234" s="186" cm="1">
        <f t="array" ref="AR234">IF(AS$231=-1,AS234,IF(AS$231=99,AQ234,IF(AS$231=0,INDEX($E162:$M162,0,AS$229),(INDEX($E162:$M162,0,AS$231+1)-INDEX($E162:$M162,0,AS$231))/(INDEX($E$160:$M$160,0,AS$231+1)-INDEX($E$160:$M$160,0,AS$231))+AQ234)))</f>
        <v>28.297007338780904</v>
      </c>
      <c r="AS234" s="186" cm="1">
        <f t="array" ref="AS234">IF(AT$231=-1,AT234,IF(AT$231=99,AR234,IF(AT$231=0,INDEX($E162:$M162,0,AT$229),(INDEX($E162:$M162,0,AT$231+1)-INDEX($E162:$M162,0,AT$231))/(INDEX($E$160:$M$160,0,AT$231+1)-INDEX($E$160:$M$160,0,AT$231))+AR234)))</f>
        <v>29.079992582000102</v>
      </c>
      <c r="AT234" s="186" cm="1">
        <f t="array" ref="AT234">IF(AU$231=-1,AU234,IF(AU$231=99,AS234,IF(AU$231=0,INDEX($E162:$M162,0,AU$229),(INDEX($E162:$M162,0,AU$231+1)-INDEX($E162:$M162,0,AU$231))/(INDEX($E$160:$M$160,0,AU$231+1)-INDEX($E$160:$M$160,0,AU$231))+AS234)))</f>
        <v>29.8629778252193</v>
      </c>
      <c r="AU234" s="186" cm="1">
        <f t="array" ref="AU234">IF(AV$231=-1,AV234,IF(AV$231=99,AT234,IF(AV$231=0,INDEX($E162:$M162,0,AV$229),(INDEX($E162:$M162,0,AV$231+1)-INDEX($E162:$M162,0,AV$231))/(INDEX($E$160:$M$160,0,AV$231+1)-INDEX($E$160:$M$160,0,AV$231))+AT234)))</f>
        <v>30.645963068438498</v>
      </c>
      <c r="AV234" s="186" cm="1">
        <f t="array" ref="AV234">IF(AW$231=-1,AW234,IF(AW$231=99,AU234,IF(AW$231=0,INDEX($E162:$M162,0,AW$229),(INDEX($E162:$M162,0,AW$231+1)-INDEX($E162:$M162,0,AW$231))/(INDEX($E$160:$M$160,0,AW$231+1)-INDEX($E$160:$M$160,0,AW$231))+AU234)))</f>
        <v>30.645963068438487</v>
      </c>
      <c r="AW234" s="186" cm="1">
        <f t="array" ref="AW234">IF(AX$231=-1,AX234,IF(AX$231=99,AV234,IF(AX$231=0,INDEX($E162:$M162,0,AX$229),(INDEX($E162:$M162,0,AX$231+1)-INDEX($E162:$M162,0,AX$231))/(INDEX($E$160:$M$160,0,AX$231+1)-INDEX($E$160:$M$160,0,AX$231))+AV234)))</f>
        <v>30.645963068438487</v>
      </c>
      <c r="AX234" s="186" cm="1">
        <f t="array" ref="AX234">IF(AY$231=-1,AZ234,IF(AY$231=99,AW234,IF(AY$231=0,INDEX($E162:$M162,0,AY$229),(INDEX($E162:$M162,0,AY$231+1)-INDEX($E162:$M162,0,AY$231))/(INDEX($E$160:$M$160,0,AY$231+1)-INDEX($E$160:$M$160,0,AY$231))+AW234)))</f>
        <v>30.645963068438487</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4.1252086461677484</v>
      </c>
      <c r="T235" s="186" cm="1">
        <f t="array" ref="T235">IF(U$231=-1,U235,IF(U$231=99,S235,IF(U$231=0,INDEX($E163:$M163,0,U$229),(INDEX($E163:$M163,0,U$231+1)-INDEX($E163:$M163,0,U$231))/(INDEX($E$160:$M$160,0,U$231+1)-INDEX($E$160:$M$160,0,U$231))+S235)))</f>
        <v>3.8338220491345947</v>
      </c>
      <c r="U235" s="186" cm="1">
        <f t="array" ref="U235">IF(V$231=-1,V235,IF(V$231=99,T235,IF(V$231=0,INDEX($E163:$M163,0,V$229),(INDEX($E163:$M163,0,V$231+1)-INDEX($E163:$M163,0,V$231))/(INDEX($E$160:$M$160,0,V$231+1)-INDEX($E$160:$M$160,0,V$231))+T235)))</f>
        <v>3.542435452101441</v>
      </c>
      <c r="V235" s="186" cm="1">
        <f t="array" ref="V235">IF(W$231=-1,W235,IF(W$231=99,U235,IF(W$231=0,INDEX($E163:$M163,0,W$229),(INDEX($E163:$M163,0,W$231+1)-INDEX($E163:$M163,0,W$231))/(INDEX($E$160:$M$160,0,W$231+1)-INDEX($E$160:$M$160,0,W$231))+U235)))</f>
        <v>3.2510488550682872</v>
      </c>
      <c r="W235" s="186" cm="1">
        <f t="array" ref="W235">IF(X$231=-1,X235,IF(X$231=99,V235,IF(X$231=0,INDEX($E163:$M163,0,X$229),(INDEX($E163:$M163,0,X$231+1)-INDEX($E163:$M163,0,X$231))/(INDEX($E$160:$M$160,0,X$231+1)-INDEX($E$160:$M$160,0,X$231))+V235)))</f>
        <v>2.9596622580351335</v>
      </c>
      <c r="X235" s="186" cm="1">
        <f t="array" ref="X235">IF(Y$231=-1,Y235,IF(Y$231=99,W235,IF(Y$231=0,INDEX($E163:$M163,0,Y$229),(INDEX($E163:$M163,0,Y$231+1)-INDEX($E163:$M163,0,Y$231))/(INDEX($E$160:$M$160,0,Y$231+1)-INDEX($E$160:$M$160,0,Y$231))+W235)))</f>
        <v>2.6682756610019798</v>
      </c>
      <c r="Y235" s="186" cm="1">
        <f t="array" ref="Y235">IF(Z$231=-1,Z235,IF(Z$231=99,X235,IF(Z$231=0,INDEX($E163:$M163,0,Z$229),(INDEX($E163:$M163,0,Z$231+1)-INDEX($E163:$M163,0,Z$231))/(INDEX($E$160:$M$160,0,Z$231+1)-INDEX($E$160:$M$160,0,Z$231))+X235)))</f>
        <v>2.376889063968826</v>
      </c>
      <c r="Z235" s="186" cm="1">
        <f t="array" ref="Z235">IF(AA$231=-1,AA235,IF(AA$231=99,Y235,IF(AA$231=0,INDEX($E163:$M163,0,AA$229),(INDEX($E163:$M163,0,AA$231+1)-INDEX($E163:$M163,0,AA$231))/(INDEX($E$160:$M$160,0,AA$231+1)-INDEX($E$160:$M$160,0,AA$231))+Y235)))</f>
        <v>2.0855024669356723</v>
      </c>
      <c r="AA235" s="186" cm="1">
        <f t="array" ref="AA235">IF(AB$231=-1,AB235,IF(AB$231=99,Z235,IF(AB$231=0,INDEX($E163:$M163,0,AB$229),(INDEX($E163:$M163,0,AB$231+1)-INDEX($E163:$M163,0,AB$231))/(INDEX($E$160:$M$160,0,AB$231+1)-INDEX($E$160:$M$160,0,AB$231))+Z235)))</f>
        <v>1.7941158699025186</v>
      </c>
      <c r="AB235" s="186" cm="1">
        <f t="array" ref="AB235">IF(AC$231=-1,AC235,IF(AC$231=99,AA235,IF(AC$231=0,INDEX($E163:$M163,0,AC$229),(INDEX($E163:$M163,0,AC$231+1)-INDEX($E163:$M163,0,AC$231))/(INDEX($E$160:$M$160,0,AC$231+1)-INDEX($E$160:$M$160,0,AC$231))+AA235)))</f>
        <v>4.1252086461677484</v>
      </c>
      <c r="AC235" s="186" cm="1">
        <f t="array" ref="AC235">IF(AD$231=-1,AD235,IF(AD$231=99,AB235,IF(AD$231=0,INDEX($E163:$M163,0,AD$229),(INDEX($E163:$M163,0,AD$231+1)-INDEX($E163:$M163,0,AD$231))/(INDEX($E$160:$M$160,0,AD$231+1)-INDEX($E$160:$M$160,0,AD$231))+AB235)))</f>
        <v>4.1645463316704205</v>
      </c>
      <c r="AD235" s="186" cm="1">
        <f t="array" ref="AD235">IF(AE$231=-1,AE235,IF(AE$231=99,AC235,IF(AE$231=0,INDEX($E163:$M163,0,AE$229),(INDEX($E163:$M163,0,AE$231+1)-INDEX($E163:$M163,0,AE$231))/(INDEX($E$160:$M$160,0,AE$231+1)-INDEX($E$160:$M$160,0,AE$231))+AC235)))</f>
        <v>4.2038840171730927</v>
      </c>
      <c r="AE235" s="186" cm="1">
        <f t="array" ref="AE235">IF(AF$231=-1,AF235,IF(AF$231=99,AD235,IF(AF$231=0,INDEX($E163:$M163,0,AF$229),(INDEX($E163:$M163,0,AF$231+1)-INDEX($E163:$M163,0,AF$231))/(INDEX($E$160:$M$160,0,AF$231+1)-INDEX($E$160:$M$160,0,AF$231))+AD235)))</f>
        <v>4.2432217026757648</v>
      </c>
      <c r="AF235" s="186" cm="1">
        <f t="array" ref="AF235">IF(AG$231=-1,AG235,IF(AG$231=99,AE235,IF(AG$231=0,INDEX($E163:$M163,0,AG$229),(INDEX($E163:$M163,0,AG$231+1)-INDEX($E163:$M163,0,AG$231))/(INDEX($E$160:$M$160,0,AG$231+1)-INDEX($E$160:$M$160,0,AG$231))+AE235)))</f>
        <v>4.282559388178437</v>
      </c>
      <c r="AG235" s="186" cm="1">
        <f t="array" ref="AG235">IF(AH$231=-1,AH235,IF(AH$231=99,AF235,IF(AH$231=0,INDEX($E163:$M163,0,AH$229),(INDEX($E163:$M163,0,AH$231+1)-INDEX($E163:$M163,0,AH$231))/(INDEX($E$160:$M$160,0,AH$231+1)-INDEX($E$160:$M$160,0,AH$231))+AF235)))</f>
        <v>4.3218970736811091</v>
      </c>
      <c r="AH235" s="186" cm="1">
        <f t="array" ref="AH235">IF(AI$231=-1,AI235,IF(AI$231=99,AG235,IF(AI$231=0,INDEX($E163:$M163,0,AI$229),(INDEX($E163:$M163,0,AI$231+1)-INDEX($E163:$M163,0,AI$231))/(INDEX($E$160:$M$160,0,AI$231+1)-INDEX($E$160:$M$160,0,AI$231))+AG235)))</f>
        <v>4.3612347591837812</v>
      </c>
      <c r="AI235" s="186" cm="1">
        <f t="array" ref="AI235">IF(AJ$231=-1,AJ235,IF(AJ$231=99,AH235,IF(AJ$231=0,INDEX($E163:$M163,0,AJ$229),(INDEX($E163:$M163,0,AJ$231+1)-INDEX($E163:$M163,0,AJ$231))/(INDEX($E$160:$M$160,0,AJ$231+1)-INDEX($E$160:$M$160,0,AJ$231))+AH235)))</f>
        <v>4.4005724446864534</v>
      </c>
      <c r="AJ235" s="186" cm="1">
        <f t="array" ref="AJ235">IF(AK$231=-1,AK235,IF(AK$231=99,AI235,IF(AK$231=0,INDEX($E163:$M163,0,AK$229),(INDEX($E163:$M163,0,AK$231+1)-INDEX($E163:$M163,0,AK$231))/(INDEX($E$160:$M$160,0,AK$231+1)-INDEX($E$160:$M$160,0,AK$231))+AI235)))</f>
        <v>4.4399101301891255</v>
      </c>
      <c r="AK235" s="186" cm="1">
        <f t="array" ref="AK235">IF(AL$231=-1,AL235,IF(AL$231=99,AJ235,IF(AL$231=0,INDEX($E163:$M163,0,AL$229),(INDEX($E163:$M163,0,AL$231+1)-INDEX($E163:$M163,0,AL$231))/(INDEX($E$160:$M$160,0,AL$231+1)-INDEX($E$160:$M$160,0,AL$231))+AJ235)))</f>
        <v>4.4792478156917976</v>
      </c>
      <c r="AL235" s="186" cm="1">
        <f t="array" ref="AL235">IF(AM$231=-1,AM235,IF(AM$231=99,AK235,IF(AM$231=0,INDEX($E163:$M163,0,AM$229),(INDEX($E163:$M163,0,AM$231+1)-INDEX($E163:$M163,0,AM$231))/(INDEX($E$160:$M$160,0,AM$231+1)-INDEX($E$160:$M$160,0,AM$231))+AK235)))</f>
        <v>4.1645463316704205</v>
      </c>
      <c r="AM235" s="186" cm="1">
        <f t="array" ref="AM235">IF(AN$231=-1,AN235,IF(AN$231=99,AL235,IF(AN$231=0,INDEX($E163:$M163,0,AN$229),(INDEX($E163:$M163,0,AN$231+1)-INDEX($E163:$M163,0,AN$231))/(INDEX($E$160:$M$160,0,AN$231+1)-INDEX($E$160:$M$160,0,AN$231))+AL235)))</f>
        <v>4.3027201981208671</v>
      </c>
      <c r="AN235" s="186" cm="1">
        <f t="array" ref="AN235">IF(AO$231=-1,AO235,IF(AO$231=99,AM235,IF(AO$231=0,INDEX($E163:$M163,0,AO$229),(INDEX($E163:$M163,0,AO$231+1)-INDEX($E163:$M163,0,AO$231))/(INDEX($E$160:$M$160,0,AO$231+1)-INDEX($E$160:$M$160,0,AO$231))+AM235)))</f>
        <v>4.4408940645713137</v>
      </c>
      <c r="AO235" s="186" cm="1">
        <f t="array" ref="AO235">IF(AP$231=-1,AP235,IF(AP$231=99,AN235,IF(AP$231=0,INDEX($E163:$M163,0,AP$229),(INDEX($E163:$M163,0,AP$231+1)-INDEX($E163:$M163,0,AP$231))/(INDEX($E$160:$M$160,0,AP$231+1)-INDEX($E$160:$M$160,0,AP$231))+AN235)))</f>
        <v>4.5790679310217604</v>
      </c>
      <c r="AP235" s="186" cm="1">
        <f t="array" ref="AP235">IF(AQ$231=-1,AQ235,IF(AQ$231=99,AO235,IF(AQ$231=0,INDEX($E163:$M163,0,AQ$229),(INDEX($E163:$M163,0,AQ$231+1)-INDEX($E163:$M163,0,AQ$231))/(INDEX($E$160:$M$160,0,AQ$231+1)-INDEX($E$160:$M$160,0,AQ$231))+AO235)))</f>
        <v>4.717241797472207</v>
      </c>
      <c r="AQ235" s="186" cm="1">
        <f t="array" ref="AQ235">IF(AR$231=-1,AR235,IF(AR$231=99,AP235,IF(AR$231=0,INDEX($E163:$M163,0,AR$229),(INDEX($E163:$M163,0,AR$231+1)-INDEX($E163:$M163,0,AR$231))/(INDEX($E$160:$M$160,0,AR$231+1)-INDEX($E$160:$M$160,0,AR$231))+AP235)))</f>
        <v>4.8554156639226536</v>
      </c>
      <c r="AR235" s="186" cm="1">
        <f t="array" ref="AR235">IF(AS$231=-1,AS235,IF(AS$231=99,AQ235,IF(AS$231=0,INDEX($E163:$M163,0,AS$229),(INDEX($E163:$M163,0,AS$231+1)-INDEX($E163:$M163,0,AS$231))/(INDEX($E$160:$M$160,0,AS$231+1)-INDEX($E$160:$M$160,0,AS$231))+AQ235)))</f>
        <v>4.9935895303731002</v>
      </c>
      <c r="AS235" s="186" cm="1">
        <f t="array" ref="AS235">IF(AT$231=-1,AT235,IF(AT$231=99,AR235,IF(AT$231=0,INDEX($E163:$M163,0,AT$229),(INDEX($E163:$M163,0,AT$231+1)-INDEX($E163:$M163,0,AT$231))/(INDEX($E$160:$M$160,0,AT$231+1)-INDEX($E$160:$M$160,0,AT$231))+AR235)))</f>
        <v>5.1317633968235468</v>
      </c>
      <c r="AT235" s="186" cm="1">
        <f t="array" ref="AT235">IF(AU$231=-1,AU235,IF(AU$231=99,AS235,IF(AU$231=0,INDEX($E163:$M163,0,AU$229),(INDEX($E163:$M163,0,AU$231+1)-INDEX($E163:$M163,0,AU$231))/(INDEX($E$160:$M$160,0,AU$231+1)-INDEX($E$160:$M$160,0,AU$231))+AS235)))</f>
        <v>5.2699372632739934</v>
      </c>
      <c r="AU235" s="186" cm="1">
        <f t="array" ref="AU235">IF(AV$231=-1,AV235,IF(AV$231=99,AT235,IF(AV$231=0,INDEX($E163:$M163,0,AV$229),(INDEX($E163:$M163,0,AV$231+1)-INDEX($E163:$M163,0,AV$231))/(INDEX($E$160:$M$160,0,AV$231+1)-INDEX($E$160:$M$160,0,AV$231))+AT235)))</f>
        <v>5.40811112972444</v>
      </c>
      <c r="AV235" s="186" cm="1">
        <f t="array" ref="AV235">IF(AW$231=-1,AW235,IF(AW$231=99,AU235,IF(AW$231=0,INDEX($E163:$M163,0,AW$229),(INDEX($E163:$M163,0,AW$231+1)-INDEX($E163:$M163,0,AW$231))/(INDEX($E$160:$M$160,0,AW$231+1)-INDEX($E$160:$M$160,0,AW$231))+AU235)))</f>
        <v>5.4081111297244382</v>
      </c>
      <c r="AW235" s="186" cm="1">
        <f t="array" ref="AW235">IF(AX$231=-1,AX235,IF(AX$231=99,AV235,IF(AX$231=0,INDEX($E163:$M163,0,AX$229),(INDEX($E163:$M163,0,AX$231+1)-INDEX($E163:$M163,0,AX$231))/(INDEX($E$160:$M$160,0,AX$231+1)-INDEX($E$160:$M$160,0,AX$231))+AV235)))</f>
        <v>5.4081111297244382</v>
      </c>
      <c r="AX235" s="186" cm="1">
        <f t="array" ref="AX235">IF(AY$231=-1,AZ235,IF(AY$231=99,AW235,IF(AY$231=0,INDEX($E163:$M163,0,AY$229),(INDEX($E163:$M163,0,AY$231+1)-INDEX($E163:$M163,0,AY$231))/(INDEX($E$160:$M$160,0,AY$231+1)-INDEX($E$160:$M$160,0,AY$231))+AW235)))</f>
        <v>5.4081111297244382</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19.265408767045493</v>
      </c>
      <c r="T236" s="186" cm="1">
        <f t="array" ref="T236">IF(U$231=-1,U236,IF(U$231=99,S236,IF(U$231=0,INDEX($E164:$M164,0,U$229),(INDEX($E164:$M164,0,U$231+1)-INDEX($E164:$M164,0,U$231))/(INDEX($E$160:$M$160,0,U$231+1)-INDEX($E$160:$M$160,0,U$231))+S236)))</f>
        <v>19.604848986300919</v>
      </c>
      <c r="U236" s="186" cm="1">
        <f t="array" ref="U236">IF(V$231=-1,V236,IF(V$231=99,T236,IF(V$231=0,INDEX($E164:$M164,0,V$229),(INDEX($E164:$M164,0,V$231+1)-INDEX($E164:$M164,0,V$231))/(INDEX($E$160:$M$160,0,V$231+1)-INDEX($E$160:$M$160,0,V$231))+T236)))</f>
        <v>19.944289205556345</v>
      </c>
      <c r="V236" s="186" cm="1">
        <f t="array" ref="V236">IF(W$231=-1,W236,IF(W$231=99,U236,IF(W$231=0,INDEX($E164:$M164,0,W$229),(INDEX($E164:$M164,0,W$231+1)-INDEX($E164:$M164,0,W$231))/(INDEX($E$160:$M$160,0,W$231+1)-INDEX($E$160:$M$160,0,W$231))+U236)))</f>
        <v>20.283729424811771</v>
      </c>
      <c r="W236" s="186" cm="1">
        <f t="array" ref="W236">IF(X$231=-1,X236,IF(X$231=99,V236,IF(X$231=0,INDEX($E164:$M164,0,X$229),(INDEX($E164:$M164,0,X$231+1)-INDEX($E164:$M164,0,X$231))/(INDEX($E$160:$M$160,0,X$231+1)-INDEX($E$160:$M$160,0,X$231))+V236)))</f>
        <v>20.623169644067197</v>
      </c>
      <c r="X236" s="186" cm="1">
        <f t="array" ref="X236">IF(Y$231=-1,Y236,IF(Y$231=99,W236,IF(Y$231=0,INDEX($E164:$M164,0,Y$229),(INDEX($E164:$M164,0,Y$231+1)-INDEX($E164:$M164,0,Y$231))/(INDEX($E$160:$M$160,0,Y$231+1)-INDEX($E$160:$M$160,0,Y$231))+W236)))</f>
        <v>20.962609863322623</v>
      </c>
      <c r="Y236" s="186" cm="1">
        <f t="array" ref="Y236">IF(Z$231=-1,Z236,IF(Z$231=99,X236,IF(Z$231=0,INDEX($E164:$M164,0,Z$229),(INDEX($E164:$M164,0,Z$231+1)-INDEX($E164:$M164,0,Z$231))/(INDEX($E$160:$M$160,0,Z$231+1)-INDEX($E$160:$M$160,0,Z$231))+X236)))</f>
        <v>21.302050082578049</v>
      </c>
      <c r="Z236" s="186" cm="1">
        <f t="array" ref="Z236">IF(AA$231=-1,AA236,IF(AA$231=99,Y236,IF(AA$231=0,INDEX($E164:$M164,0,AA$229),(INDEX($E164:$M164,0,AA$231+1)-INDEX($E164:$M164,0,AA$231))/(INDEX($E$160:$M$160,0,AA$231+1)-INDEX($E$160:$M$160,0,AA$231))+Y236)))</f>
        <v>21.641490301833475</v>
      </c>
      <c r="AA236" s="186" cm="1">
        <f t="array" ref="AA236">IF(AB$231=-1,AB236,IF(AB$231=99,Z236,IF(AB$231=0,INDEX($E164:$M164,0,AB$229),(INDEX($E164:$M164,0,AB$231+1)-INDEX($E164:$M164,0,AB$231))/(INDEX($E$160:$M$160,0,AB$231+1)-INDEX($E$160:$M$160,0,AB$231))+Z236)))</f>
        <v>21.980930521088901</v>
      </c>
      <c r="AB236" s="186" cm="1">
        <f t="array" ref="AB236">IF(AC$231=-1,AC236,IF(AC$231=99,AA236,IF(AC$231=0,INDEX($E164:$M164,0,AC$229),(INDEX($E164:$M164,0,AC$231+1)-INDEX($E164:$M164,0,AC$231))/(INDEX($E$160:$M$160,0,AC$231+1)-INDEX($E$160:$M$160,0,AC$231))+AA236)))</f>
        <v>19.265408767045493</v>
      </c>
      <c r="AC236" s="186" cm="1">
        <f t="array" ref="AC236">IF(AD$231=-1,AD236,IF(AD$231=99,AB236,IF(AD$231=0,INDEX($E164:$M164,0,AD$229),(INDEX($E164:$M164,0,AD$231+1)-INDEX($E164:$M164,0,AD$231))/(INDEX($E$160:$M$160,0,AD$231+1)-INDEX($E$160:$M$160,0,AD$231))+AB236)))</f>
        <v>19.539290826558879</v>
      </c>
      <c r="AD236" s="186" cm="1">
        <f t="array" ref="AD236">IF(AE$231=-1,AE236,IF(AE$231=99,AC236,IF(AE$231=0,INDEX($E164:$M164,0,AE$229),(INDEX($E164:$M164,0,AE$231+1)-INDEX($E164:$M164,0,AE$231))/(INDEX($E$160:$M$160,0,AE$231+1)-INDEX($E$160:$M$160,0,AE$231))+AC236)))</f>
        <v>19.813172886072266</v>
      </c>
      <c r="AE236" s="186" cm="1">
        <f t="array" ref="AE236">IF(AF$231=-1,AF236,IF(AF$231=99,AD236,IF(AF$231=0,INDEX($E164:$M164,0,AF$229),(INDEX($E164:$M164,0,AF$231+1)-INDEX($E164:$M164,0,AF$231))/(INDEX($E$160:$M$160,0,AF$231+1)-INDEX($E$160:$M$160,0,AF$231))+AD236)))</f>
        <v>20.087054945585653</v>
      </c>
      <c r="AF236" s="186" cm="1">
        <f t="array" ref="AF236">IF(AG$231=-1,AG236,IF(AG$231=99,AE236,IF(AG$231=0,INDEX($E164:$M164,0,AG$229),(INDEX($E164:$M164,0,AG$231+1)-INDEX($E164:$M164,0,AG$231))/(INDEX($E$160:$M$160,0,AG$231+1)-INDEX($E$160:$M$160,0,AG$231))+AE236)))</f>
        <v>20.360937005099039</v>
      </c>
      <c r="AG236" s="186" cm="1">
        <f t="array" ref="AG236">IF(AH$231=-1,AH236,IF(AH$231=99,AF236,IF(AH$231=0,INDEX($E164:$M164,0,AH$229),(INDEX($E164:$M164,0,AH$231+1)-INDEX($E164:$M164,0,AH$231))/(INDEX($E$160:$M$160,0,AH$231+1)-INDEX($E$160:$M$160,0,AH$231))+AF236)))</f>
        <v>20.634819064612426</v>
      </c>
      <c r="AH236" s="186" cm="1">
        <f t="array" ref="AH236">IF(AI$231=-1,AI236,IF(AI$231=99,AG236,IF(AI$231=0,INDEX($E164:$M164,0,AI$229),(INDEX($E164:$M164,0,AI$231+1)-INDEX($E164:$M164,0,AI$231))/(INDEX($E$160:$M$160,0,AI$231+1)-INDEX($E$160:$M$160,0,AI$231))+AG236)))</f>
        <v>20.908701124125812</v>
      </c>
      <c r="AI236" s="186" cm="1">
        <f t="array" ref="AI236">IF(AJ$231=-1,AJ236,IF(AJ$231=99,AH236,IF(AJ$231=0,INDEX($E164:$M164,0,AJ$229),(INDEX($E164:$M164,0,AJ$231+1)-INDEX($E164:$M164,0,AJ$231))/(INDEX($E$160:$M$160,0,AJ$231+1)-INDEX($E$160:$M$160,0,AJ$231))+AH236)))</f>
        <v>21.182583183639199</v>
      </c>
      <c r="AJ236" s="186" cm="1">
        <f t="array" ref="AJ236">IF(AK$231=-1,AK236,IF(AK$231=99,AI236,IF(AK$231=0,INDEX($E164:$M164,0,AK$229),(INDEX($E164:$M164,0,AK$231+1)-INDEX($E164:$M164,0,AK$231))/(INDEX($E$160:$M$160,0,AK$231+1)-INDEX($E$160:$M$160,0,AK$231))+AI236)))</f>
        <v>21.456465243152586</v>
      </c>
      <c r="AK236" s="186" cm="1">
        <f t="array" ref="AK236">IF(AL$231=-1,AL236,IF(AL$231=99,AJ236,IF(AL$231=0,INDEX($E164:$M164,0,AL$229),(INDEX($E164:$M164,0,AL$231+1)-INDEX($E164:$M164,0,AL$231))/(INDEX($E$160:$M$160,0,AL$231+1)-INDEX($E$160:$M$160,0,AL$231))+AJ236)))</f>
        <v>21.730347302665972</v>
      </c>
      <c r="AL236" s="186" cm="1">
        <f t="array" ref="AL236">IF(AM$231=-1,AM236,IF(AM$231=99,AK236,IF(AM$231=0,INDEX($E164:$M164,0,AM$229),(INDEX($E164:$M164,0,AM$231+1)-INDEX($E164:$M164,0,AM$231))/(INDEX($E$160:$M$160,0,AM$231+1)-INDEX($E$160:$M$160,0,AM$231))+AK236)))</f>
        <v>19.539290826558879</v>
      </c>
      <c r="AM236" s="186" cm="1">
        <f t="array" ref="AM236">IF(AN$231=-1,AN236,IF(AN$231=99,AL236,IF(AN$231=0,INDEX($E164:$M164,0,AN$229),(INDEX($E164:$M164,0,AN$231+1)-INDEX($E164:$M164,0,AN$231))/(INDEX($E$160:$M$160,0,AN$231+1)-INDEX($E$160:$M$160,0,AN$231))+AL236)))</f>
        <v>19.578640003112067</v>
      </c>
      <c r="AN236" s="186" cm="1">
        <f t="array" ref="AN236">IF(AO$231=-1,AO236,IF(AO$231=99,AM236,IF(AO$231=0,INDEX($E164:$M164,0,AO$229),(INDEX($E164:$M164,0,AO$231+1)-INDEX($E164:$M164,0,AO$231))/(INDEX($E$160:$M$160,0,AO$231+1)-INDEX($E$160:$M$160,0,AO$231))+AM236)))</f>
        <v>19.617989179665255</v>
      </c>
      <c r="AO236" s="186" cm="1">
        <f t="array" ref="AO236">IF(AP$231=-1,AP236,IF(AP$231=99,AN236,IF(AP$231=0,INDEX($E164:$M164,0,AP$229),(INDEX($E164:$M164,0,AP$231+1)-INDEX($E164:$M164,0,AP$231))/(INDEX($E$160:$M$160,0,AP$231+1)-INDEX($E$160:$M$160,0,AP$231))+AN236)))</f>
        <v>19.657338356218442</v>
      </c>
      <c r="AP236" s="186" cm="1">
        <f t="array" ref="AP236">IF(AQ$231=-1,AQ236,IF(AQ$231=99,AO236,IF(AQ$231=0,INDEX($E164:$M164,0,AQ$229),(INDEX($E164:$M164,0,AQ$231+1)-INDEX($E164:$M164,0,AQ$231))/(INDEX($E$160:$M$160,0,AQ$231+1)-INDEX($E$160:$M$160,0,AQ$231))+AO236)))</f>
        <v>19.69668753277163</v>
      </c>
      <c r="AQ236" s="186" cm="1">
        <f t="array" ref="AQ236">IF(AR$231=-1,AR236,IF(AR$231=99,AP236,IF(AR$231=0,INDEX($E164:$M164,0,AR$229),(INDEX($E164:$M164,0,AR$231+1)-INDEX($E164:$M164,0,AR$231))/(INDEX($E$160:$M$160,0,AR$231+1)-INDEX($E$160:$M$160,0,AR$231))+AP236)))</f>
        <v>19.736036709324818</v>
      </c>
      <c r="AR236" s="186" cm="1">
        <f t="array" ref="AR236">IF(AS$231=-1,AS236,IF(AS$231=99,AQ236,IF(AS$231=0,INDEX($E164:$M164,0,AS$229),(INDEX($E164:$M164,0,AS$231+1)-INDEX($E164:$M164,0,AS$231))/(INDEX($E$160:$M$160,0,AS$231+1)-INDEX($E$160:$M$160,0,AS$231))+AQ236)))</f>
        <v>19.775385885878006</v>
      </c>
      <c r="AS236" s="186" cm="1">
        <f t="array" ref="AS236">IF(AT$231=-1,AT236,IF(AT$231=99,AR236,IF(AT$231=0,INDEX($E164:$M164,0,AT$229),(INDEX($E164:$M164,0,AT$231+1)-INDEX($E164:$M164,0,AT$231))/(INDEX($E$160:$M$160,0,AT$231+1)-INDEX($E$160:$M$160,0,AT$231))+AR236)))</f>
        <v>19.814735062431193</v>
      </c>
      <c r="AT236" s="186" cm="1">
        <f t="array" ref="AT236">IF(AU$231=-1,AU236,IF(AU$231=99,AS236,IF(AU$231=0,INDEX($E164:$M164,0,AU$229),(INDEX($E164:$M164,0,AU$231+1)-INDEX($E164:$M164,0,AU$231))/(INDEX($E$160:$M$160,0,AU$231+1)-INDEX($E$160:$M$160,0,AU$231))+AS236)))</f>
        <v>19.854084238984381</v>
      </c>
      <c r="AU236" s="186" cm="1">
        <f t="array" ref="AU236">IF(AV$231=-1,AV236,IF(AV$231=99,AT236,IF(AV$231=0,INDEX($E164:$M164,0,AV$229),(INDEX($E164:$M164,0,AV$231+1)-INDEX($E164:$M164,0,AV$231))/(INDEX($E$160:$M$160,0,AV$231+1)-INDEX($E$160:$M$160,0,AV$231))+AT236)))</f>
        <v>19.893433415537569</v>
      </c>
      <c r="AV236" s="186" cm="1">
        <f t="array" ref="AV236">IF(AW$231=-1,AW236,IF(AW$231=99,AU236,IF(AW$231=0,INDEX($E164:$M164,0,AW$229),(INDEX($E164:$M164,0,AW$231+1)-INDEX($E164:$M164,0,AW$231))/(INDEX($E$160:$M$160,0,AW$231+1)-INDEX($E$160:$M$160,0,AW$231))+AU236)))</f>
        <v>19.893433415537555</v>
      </c>
      <c r="AW236" s="186" cm="1">
        <f t="array" ref="AW236">IF(AX$231=-1,AX236,IF(AX$231=99,AV236,IF(AX$231=0,INDEX($E164:$M164,0,AX$229),(INDEX($E164:$M164,0,AX$231+1)-INDEX($E164:$M164,0,AX$231))/(INDEX($E$160:$M$160,0,AX$231+1)-INDEX($E$160:$M$160,0,AX$231))+AV236)))</f>
        <v>19.893433415537555</v>
      </c>
      <c r="AX236" s="186" cm="1">
        <f t="array" ref="AX236">IF(AY$231=-1,AZ236,IF(AY$231=99,AW236,IF(AY$231=0,INDEX($E164:$M164,0,AY$229),(INDEX($E164:$M164,0,AY$231+1)-INDEX($E164:$M164,0,AY$231))/(INDEX($E$160:$M$160,0,AY$231+1)-INDEX($E$160:$M$160,0,AY$231))+AW236)))</f>
        <v>19.893433415537555</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101.92442611213934</v>
      </c>
      <c r="T237" s="186" cm="1">
        <f t="array" ref="T237">IF(U$231=-1,U237,IF(U$231=99,S237,IF(U$231=0,INDEX($E165:$M165,0,U$229),(INDEX($E165:$M165,0,U$231+1)-INDEX($E165:$M165,0,U$231))/(INDEX($E$160:$M$160,0,U$231+1)-INDEX($E$160:$M$160,0,U$231))+S237)))</f>
        <v>103.72024835320015</v>
      </c>
      <c r="U237" s="186" cm="1">
        <f t="array" ref="U237">IF(V$231=-1,V237,IF(V$231=99,T237,IF(V$231=0,INDEX($E165:$M165,0,V$229),(INDEX($E165:$M165,0,V$231+1)-INDEX($E165:$M165,0,V$231))/(INDEX($E$160:$M$160,0,V$231+1)-INDEX($E$160:$M$160,0,V$231))+T237)))</f>
        <v>105.51607059426095</v>
      </c>
      <c r="V237" s="186" cm="1">
        <f t="array" ref="V237">IF(W$231=-1,W237,IF(W$231=99,U237,IF(W$231=0,INDEX($E165:$M165,0,W$229),(INDEX($E165:$M165,0,W$231+1)-INDEX($E165:$M165,0,W$231))/(INDEX($E$160:$M$160,0,W$231+1)-INDEX($E$160:$M$160,0,W$231))+U237)))</f>
        <v>107.31189283532176</v>
      </c>
      <c r="W237" s="186" cm="1">
        <f t="array" ref="W237">IF(X$231=-1,X237,IF(X$231=99,V237,IF(X$231=0,INDEX($E165:$M165,0,X$229),(INDEX($E165:$M165,0,X$231+1)-INDEX($E165:$M165,0,X$231))/(INDEX($E$160:$M$160,0,X$231+1)-INDEX($E$160:$M$160,0,X$231))+V237)))</f>
        <v>109.10771507638256</v>
      </c>
      <c r="X237" s="186" cm="1">
        <f t="array" ref="X237">IF(Y$231=-1,Y237,IF(Y$231=99,W237,IF(Y$231=0,INDEX($E165:$M165,0,Y$229),(INDEX($E165:$M165,0,Y$231+1)-INDEX($E165:$M165,0,Y$231))/(INDEX($E$160:$M$160,0,Y$231+1)-INDEX($E$160:$M$160,0,Y$231))+W237)))</f>
        <v>110.90353731744337</v>
      </c>
      <c r="Y237" s="186" cm="1">
        <f t="array" ref="Y237">IF(Z$231=-1,Z237,IF(Z$231=99,X237,IF(Z$231=0,INDEX($E165:$M165,0,Z$229),(INDEX($E165:$M165,0,Z$231+1)-INDEX($E165:$M165,0,Z$231))/(INDEX($E$160:$M$160,0,Z$231+1)-INDEX($E$160:$M$160,0,Z$231))+X237)))</f>
        <v>112.69935955850417</v>
      </c>
      <c r="Z237" s="186" cm="1">
        <f t="array" ref="Z237">IF(AA$231=-1,AA237,IF(AA$231=99,Y237,IF(AA$231=0,INDEX($E165:$M165,0,AA$229),(INDEX($E165:$M165,0,AA$231+1)-INDEX($E165:$M165,0,AA$231))/(INDEX($E$160:$M$160,0,AA$231+1)-INDEX($E$160:$M$160,0,AA$231))+Y237)))</f>
        <v>114.49518179956497</v>
      </c>
      <c r="AA237" s="186" cm="1">
        <f t="array" ref="AA237">IF(AB$231=-1,AB237,IF(AB$231=99,Z237,IF(AB$231=0,INDEX($E165:$M165,0,AB$229),(INDEX($E165:$M165,0,AB$231+1)-INDEX($E165:$M165,0,AB$231))/(INDEX($E$160:$M$160,0,AB$231+1)-INDEX($E$160:$M$160,0,AB$231))+Z237)))</f>
        <v>116.29100404062578</v>
      </c>
      <c r="AB237" s="186" cm="1">
        <f t="array" ref="AB237">IF(AC$231=-1,AC237,IF(AC$231=99,AA237,IF(AC$231=0,INDEX($E165:$M165,0,AC$229),(INDEX($E165:$M165,0,AC$231+1)-INDEX($E165:$M165,0,AC$231))/(INDEX($E$160:$M$160,0,AC$231+1)-INDEX($E$160:$M$160,0,AC$231))+AA237)))</f>
        <v>101.92442611213934</v>
      </c>
      <c r="AC237" s="186" cm="1">
        <f t="array" ref="AC237">IF(AD$231=-1,AD237,IF(AD$231=99,AB237,IF(AD$231=0,INDEX($E165:$M165,0,AD$229),(INDEX($E165:$M165,0,AD$231+1)-INDEX($E165:$M165,0,AD$231))/(INDEX($E$160:$M$160,0,AD$231+1)-INDEX($E$160:$M$160,0,AD$231))+AB237)))</f>
        <v>103.37341025132164</v>
      </c>
      <c r="AD237" s="186" cm="1">
        <f t="array" ref="AD237">IF(AE$231=-1,AE237,IF(AE$231=99,AC237,IF(AE$231=0,INDEX($E165:$M165,0,AE$229),(INDEX($E165:$M165,0,AE$231+1)-INDEX($E165:$M165,0,AE$231))/(INDEX($E$160:$M$160,0,AE$231+1)-INDEX($E$160:$M$160,0,AE$231))+AC237)))</f>
        <v>104.82239439050394</v>
      </c>
      <c r="AE237" s="186" cm="1">
        <f t="array" ref="AE237">IF(AF$231=-1,AF237,IF(AF$231=99,AD237,IF(AF$231=0,INDEX($E165:$M165,0,AF$229),(INDEX($E165:$M165,0,AF$231+1)-INDEX($E165:$M165,0,AF$231))/(INDEX($E$160:$M$160,0,AF$231+1)-INDEX($E$160:$M$160,0,AF$231))+AD237)))</f>
        <v>106.27137852968625</v>
      </c>
      <c r="AF237" s="186" cm="1">
        <f t="array" ref="AF237">IF(AG$231=-1,AG237,IF(AG$231=99,AE237,IF(AG$231=0,INDEX($E165:$M165,0,AG$229),(INDEX($E165:$M165,0,AG$231+1)-INDEX($E165:$M165,0,AG$231))/(INDEX($E$160:$M$160,0,AG$231+1)-INDEX($E$160:$M$160,0,AG$231))+AE237)))</f>
        <v>107.72036266886855</v>
      </c>
      <c r="AG237" s="186" cm="1">
        <f t="array" ref="AG237">IF(AH$231=-1,AH237,IF(AH$231=99,AF237,IF(AH$231=0,INDEX($E165:$M165,0,AH$229),(INDEX($E165:$M165,0,AH$231+1)-INDEX($E165:$M165,0,AH$231))/(INDEX($E$160:$M$160,0,AH$231+1)-INDEX($E$160:$M$160,0,AH$231))+AF237)))</f>
        <v>109.16934680805085</v>
      </c>
      <c r="AH237" s="186" cm="1">
        <f t="array" ref="AH237">IF(AI$231=-1,AI237,IF(AI$231=99,AG237,IF(AI$231=0,INDEX($E165:$M165,0,AI$229),(INDEX($E165:$M165,0,AI$231+1)-INDEX($E165:$M165,0,AI$231))/(INDEX($E$160:$M$160,0,AI$231+1)-INDEX($E$160:$M$160,0,AI$231))+AG237)))</f>
        <v>110.61833094723315</v>
      </c>
      <c r="AI237" s="186" cm="1">
        <f t="array" ref="AI237">IF(AJ$231=-1,AJ237,IF(AJ$231=99,AH237,IF(AJ$231=0,INDEX($E165:$M165,0,AJ$229),(INDEX($E165:$M165,0,AJ$231+1)-INDEX($E165:$M165,0,AJ$231))/(INDEX($E$160:$M$160,0,AJ$231+1)-INDEX($E$160:$M$160,0,AJ$231))+AH237)))</f>
        <v>112.06731508641545</v>
      </c>
      <c r="AJ237" s="186" cm="1">
        <f t="array" ref="AJ237">IF(AK$231=-1,AK237,IF(AK$231=99,AI237,IF(AK$231=0,INDEX($E165:$M165,0,AK$229),(INDEX($E165:$M165,0,AK$231+1)-INDEX($E165:$M165,0,AK$231))/(INDEX($E$160:$M$160,0,AK$231+1)-INDEX($E$160:$M$160,0,AK$231))+AI237)))</f>
        <v>113.51629922559775</v>
      </c>
      <c r="AK237" s="186" cm="1">
        <f t="array" ref="AK237">IF(AL$231=-1,AL237,IF(AL$231=99,AJ237,IF(AL$231=0,INDEX($E165:$M165,0,AL$229),(INDEX($E165:$M165,0,AL$231+1)-INDEX($E165:$M165,0,AL$231))/(INDEX($E$160:$M$160,0,AL$231+1)-INDEX($E$160:$M$160,0,AL$231))+AJ237)))</f>
        <v>114.96528336478005</v>
      </c>
      <c r="AL237" s="186" cm="1">
        <f t="array" ref="AL237">IF(AM$231=-1,AM237,IF(AM$231=99,AK237,IF(AM$231=0,INDEX($E165:$M165,0,AM$229),(INDEX($E165:$M165,0,AM$231+1)-INDEX($E165:$M165,0,AM$231))/(INDEX($E$160:$M$160,0,AM$231+1)-INDEX($E$160:$M$160,0,AM$231))+AK237)))</f>
        <v>103.37341025132164</v>
      </c>
      <c r="AM237" s="186" cm="1">
        <f t="array" ref="AM237">IF(AN$231=-1,AN237,IF(AN$231=99,AL237,IF(AN$231=0,INDEX($E165:$M165,0,AN$229),(INDEX($E165:$M165,0,AN$231+1)-INDEX($E165:$M165,0,AN$231))/(INDEX($E$160:$M$160,0,AN$231+1)-INDEX($E$160:$M$160,0,AN$231))+AL237)))</f>
        <v>103.58158866511316</v>
      </c>
      <c r="AN237" s="186" cm="1">
        <f t="array" ref="AN237">IF(AO$231=-1,AO237,IF(AO$231=99,AM237,IF(AO$231=0,INDEX($E165:$M165,0,AO$229),(INDEX($E165:$M165,0,AO$231+1)-INDEX($E165:$M165,0,AO$231))/(INDEX($E$160:$M$160,0,AO$231+1)-INDEX($E$160:$M$160,0,AO$231))+AM237)))</f>
        <v>103.78976707890467</v>
      </c>
      <c r="AO237" s="186" cm="1">
        <f t="array" ref="AO237">IF(AP$231=-1,AP237,IF(AP$231=99,AN237,IF(AP$231=0,INDEX($E165:$M165,0,AP$229),(INDEX($E165:$M165,0,AP$231+1)-INDEX($E165:$M165,0,AP$231))/(INDEX($E$160:$M$160,0,AP$231+1)-INDEX($E$160:$M$160,0,AP$231))+AN237)))</f>
        <v>103.99794549269619</v>
      </c>
      <c r="AP237" s="186" cm="1">
        <f t="array" ref="AP237">IF(AQ$231=-1,AQ237,IF(AQ$231=99,AO237,IF(AQ$231=0,INDEX($E165:$M165,0,AQ$229),(INDEX($E165:$M165,0,AQ$231+1)-INDEX($E165:$M165,0,AQ$231))/(INDEX($E$160:$M$160,0,AQ$231+1)-INDEX($E$160:$M$160,0,AQ$231))+AO237)))</f>
        <v>104.2061239064877</v>
      </c>
      <c r="AQ237" s="186" cm="1">
        <f t="array" ref="AQ237">IF(AR$231=-1,AR237,IF(AR$231=99,AP237,IF(AR$231=0,INDEX($E165:$M165,0,AR$229),(INDEX($E165:$M165,0,AR$231+1)-INDEX($E165:$M165,0,AR$231))/(INDEX($E$160:$M$160,0,AR$231+1)-INDEX($E$160:$M$160,0,AR$231))+AP237)))</f>
        <v>104.41430232027922</v>
      </c>
      <c r="AR237" s="186" cm="1">
        <f t="array" ref="AR237">IF(AS$231=-1,AS237,IF(AS$231=99,AQ237,IF(AS$231=0,INDEX($E165:$M165,0,AS$229),(INDEX($E165:$M165,0,AS$231+1)-INDEX($E165:$M165,0,AS$231))/(INDEX($E$160:$M$160,0,AS$231+1)-INDEX($E$160:$M$160,0,AS$231))+AQ237)))</f>
        <v>104.62248073407073</v>
      </c>
      <c r="AS237" s="186" cm="1">
        <f t="array" ref="AS237">IF(AT$231=-1,AT237,IF(AT$231=99,AR237,IF(AT$231=0,INDEX($E165:$M165,0,AT$229),(INDEX($E165:$M165,0,AT$231+1)-INDEX($E165:$M165,0,AT$231))/(INDEX($E$160:$M$160,0,AT$231+1)-INDEX($E$160:$M$160,0,AT$231))+AR237)))</f>
        <v>104.83065914786225</v>
      </c>
      <c r="AT237" s="186" cm="1">
        <f t="array" ref="AT237">IF(AU$231=-1,AU237,IF(AU$231=99,AS237,IF(AU$231=0,INDEX($E165:$M165,0,AU$229),(INDEX($E165:$M165,0,AU$231+1)-INDEX($E165:$M165,0,AU$231))/(INDEX($E$160:$M$160,0,AU$231+1)-INDEX($E$160:$M$160,0,AU$231))+AS237)))</f>
        <v>105.03883756165376</v>
      </c>
      <c r="AU237" s="186" cm="1">
        <f t="array" ref="AU237">IF(AV$231=-1,AV237,IF(AV$231=99,AT237,IF(AV$231=0,INDEX($E165:$M165,0,AV$229),(INDEX($E165:$M165,0,AV$231+1)-INDEX($E165:$M165,0,AV$231))/(INDEX($E$160:$M$160,0,AV$231+1)-INDEX($E$160:$M$160,0,AV$231))+AT237)))</f>
        <v>105.24701597544528</v>
      </c>
      <c r="AV237" s="186" cm="1">
        <f t="array" ref="AV237">IF(AW$231=-1,AW237,IF(AW$231=99,AU237,IF(AW$231=0,INDEX($E165:$M165,0,AW$229),(INDEX($E165:$M165,0,AW$231+1)-INDEX($E165:$M165,0,AW$231))/(INDEX($E$160:$M$160,0,AW$231+1)-INDEX($E$160:$M$160,0,AW$231))+AU237)))</f>
        <v>105.24701597544529</v>
      </c>
      <c r="AW237" s="186" cm="1">
        <f t="array" ref="AW237">IF(AX$231=-1,AX237,IF(AX$231=99,AV237,IF(AX$231=0,INDEX($E165:$M165,0,AX$229),(INDEX($E165:$M165,0,AX$231+1)-INDEX($E165:$M165,0,AX$231))/(INDEX($E$160:$M$160,0,AX$231+1)-INDEX($E$160:$M$160,0,AX$231))+AV237)))</f>
        <v>105.24701597544529</v>
      </c>
      <c r="AX237" s="186" cm="1">
        <f t="array" ref="AX237">IF(AY$231=-1,AZ237,IF(AY$231=99,AW237,IF(AY$231=0,INDEX($E165:$M165,0,AY$229),(INDEX($E165:$M165,0,AY$231+1)-INDEX($E165:$M165,0,AY$231))/(INDEX($E$160:$M$160,0,AY$231+1)-INDEX($E$160:$M$160,0,AY$231))+AW237)))</f>
        <v>105.24701597544529</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2.5595026073043621</v>
      </c>
      <c r="T238" s="186" cm="1">
        <f t="array" ref="T238">IF(U$231=-1,U238,IF(U$231=99,S238,IF(U$231=0,INDEX($E166:$M166,0,U$229),(INDEX($E166:$M166,0,U$231+1)-INDEX($E166:$M166,0,U$231))/(INDEX($E$160:$M$160,0,U$231+1)-INDEX($E$160:$M$160,0,U$231))+S238)))</f>
        <v>2.5945340019555623</v>
      </c>
      <c r="U238" s="186" cm="1">
        <f t="array" ref="U238">IF(V$231=-1,V238,IF(V$231=99,T238,IF(V$231=0,INDEX($E166:$M166,0,V$229),(INDEX($E166:$M166,0,V$231+1)-INDEX($E166:$M166,0,V$231))/(INDEX($E$160:$M$160,0,V$231+1)-INDEX($E$160:$M$160,0,V$231))+T238)))</f>
        <v>2.6295653966067625</v>
      </c>
      <c r="V238" s="186" cm="1">
        <f t="array" ref="V238">IF(W$231=-1,W238,IF(W$231=99,U238,IF(W$231=0,INDEX($E166:$M166,0,W$229),(INDEX($E166:$M166,0,W$231+1)-INDEX($E166:$M166,0,W$231))/(INDEX($E$160:$M$160,0,W$231+1)-INDEX($E$160:$M$160,0,W$231))+U238)))</f>
        <v>2.6645967912579627</v>
      </c>
      <c r="W238" s="186" cm="1">
        <f t="array" ref="W238">IF(X$231=-1,X238,IF(X$231=99,V238,IF(X$231=0,INDEX($E166:$M166,0,X$229),(INDEX($E166:$M166,0,X$231+1)-INDEX($E166:$M166,0,X$231))/(INDEX($E$160:$M$160,0,X$231+1)-INDEX($E$160:$M$160,0,X$231))+V238)))</f>
        <v>2.6996281859091629</v>
      </c>
      <c r="X238" s="186" cm="1">
        <f t="array" ref="X238">IF(Y$231=-1,Y238,IF(Y$231=99,W238,IF(Y$231=0,INDEX($E166:$M166,0,Y$229),(INDEX($E166:$M166,0,Y$231+1)-INDEX($E166:$M166,0,Y$231))/(INDEX($E$160:$M$160,0,Y$231+1)-INDEX($E$160:$M$160,0,Y$231))+W238)))</f>
        <v>2.7346595805603631</v>
      </c>
      <c r="Y238" s="186" cm="1">
        <f t="array" ref="Y238">IF(Z$231=-1,Z238,IF(Z$231=99,X238,IF(Z$231=0,INDEX($E166:$M166,0,Z$229),(INDEX($E166:$M166,0,Z$231+1)-INDEX($E166:$M166,0,Z$231))/(INDEX($E$160:$M$160,0,Z$231+1)-INDEX($E$160:$M$160,0,Z$231))+X238)))</f>
        <v>2.7696909752115633</v>
      </c>
      <c r="Z238" s="186" cm="1">
        <f t="array" ref="Z238">IF(AA$231=-1,AA238,IF(AA$231=99,Y238,IF(AA$231=0,INDEX($E166:$M166,0,AA$229),(INDEX($E166:$M166,0,AA$231+1)-INDEX($E166:$M166,0,AA$231))/(INDEX($E$160:$M$160,0,AA$231+1)-INDEX($E$160:$M$160,0,AA$231))+Y238)))</f>
        <v>2.8047223698627635</v>
      </c>
      <c r="AA238" s="186" cm="1">
        <f t="array" ref="AA238">IF(AB$231=-1,AB238,IF(AB$231=99,Z238,IF(AB$231=0,INDEX($E166:$M166,0,AB$229),(INDEX($E166:$M166,0,AB$231+1)-INDEX($E166:$M166,0,AB$231))/(INDEX($E$160:$M$160,0,AB$231+1)-INDEX($E$160:$M$160,0,AB$231))+Z238)))</f>
        <v>2.8397537645139637</v>
      </c>
      <c r="AB238" s="186" cm="1">
        <f t="array" ref="AB238">IF(AC$231=-1,AC238,IF(AC$231=99,AA238,IF(AC$231=0,INDEX($E166:$M166,0,AC$229),(INDEX($E166:$M166,0,AC$231+1)-INDEX($E166:$M166,0,AC$231))/(INDEX($E$160:$M$160,0,AC$231+1)-INDEX($E$160:$M$160,0,AC$231))+AA238)))</f>
        <v>2.5595026073043621</v>
      </c>
      <c r="AC238" s="186" cm="1">
        <f t="array" ref="AC238">IF(AD$231=-1,AD238,IF(AD$231=99,AB238,IF(AD$231=0,INDEX($E166:$M166,0,AD$229),(INDEX($E166:$M166,0,AD$231+1)-INDEX($E166:$M166,0,AD$231))/(INDEX($E$160:$M$160,0,AD$231+1)-INDEX($E$160:$M$160,0,AD$231))+AB238)))</f>
        <v>7.3559814110032153</v>
      </c>
      <c r="AD238" s="186" cm="1">
        <f t="array" ref="AD238">IF(AE$231=-1,AE238,IF(AE$231=99,AC238,IF(AE$231=0,INDEX($E166:$M166,0,AE$229),(INDEX($E166:$M166,0,AE$231+1)-INDEX($E166:$M166,0,AE$231))/(INDEX($E$160:$M$160,0,AE$231+1)-INDEX($E$160:$M$160,0,AE$231))+AC238)))</f>
        <v>12.152460214702069</v>
      </c>
      <c r="AE238" s="186" cm="1">
        <f t="array" ref="AE238">IF(AF$231=-1,AF238,IF(AF$231=99,AD238,IF(AF$231=0,INDEX($E166:$M166,0,AF$229),(INDEX($E166:$M166,0,AF$231+1)-INDEX($E166:$M166,0,AF$231))/(INDEX($E$160:$M$160,0,AF$231+1)-INDEX($E$160:$M$160,0,AF$231))+AD238)))</f>
        <v>16.948939018400921</v>
      </c>
      <c r="AF238" s="186" cm="1">
        <f t="array" ref="AF238">IF(AG$231=-1,AG238,IF(AG$231=99,AE238,IF(AG$231=0,INDEX($E166:$M166,0,AG$229),(INDEX($E166:$M166,0,AG$231+1)-INDEX($E166:$M166,0,AG$231))/(INDEX($E$160:$M$160,0,AG$231+1)-INDEX($E$160:$M$160,0,AG$231))+AE238)))</f>
        <v>21.745417822099775</v>
      </c>
      <c r="AG238" s="186" cm="1">
        <f t="array" ref="AG238">IF(AH$231=-1,AH238,IF(AH$231=99,AF238,IF(AH$231=0,INDEX($E166:$M166,0,AH$229),(INDEX($E166:$M166,0,AH$231+1)-INDEX($E166:$M166,0,AH$231))/(INDEX($E$160:$M$160,0,AH$231+1)-INDEX($E$160:$M$160,0,AH$231))+AF238)))</f>
        <v>26.541896625798628</v>
      </c>
      <c r="AH238" s="186" cm="1">
        <f t="array" ref="AH238">IF(AI$231=-1,AI238,IF(AI$231=99,AG238,IF(AI$231=0,INDEX($E166:$M166,0,AI$229),(INDEX($E166:$M166,0,AI$231+1)-INDEX($E166:$M166,0,AI$231))/(INDEX($E$160:$M$160,0,AI$231+1)-INDEX($E$160:$M$160,0,AI$231))+AG238)))</f>
        <v>31.338375429497482</v>
      </c>
      <c r="AI238" s="186" cm="1">
        <f t="array" ref="AI238">IF(AJ$231=-1,AJ238,IF(AJ$231=99,AH238,IF(AJ$231=0,INDEX($E166:$M166,0,AJ$229),(INDEX($E166:$M166,0,AJ$231+1)-INDEX($E166:$M166,0,AJ$231))/(INDEX($E$160:$M$160,0,AJ$231+1)-INDEX($E$160:$M$160,0,AJ$231))+AH238)))</f>
        <v>36.134854233196336</v>
      </c>
      <c r="AJ238" s="186" cm="1">
        <f t="array" ref="AJ238">IF(AK$231=-1,AK238,IF(AK$231=99,AI238,IF(AK$231=0,INDEX($E166:$M166,0,AK$229),(INDEX($E166:$M166,0,AK$231+1)-INDEX($E166:$M166,0,AK$231))/(INDEX($E$160:$M$160,0,AK$231+1)-INDEX($E$160:$M$160,0,AK$231))+AI238)))</f>
        <v>40.93133303689519</v>
      </c>
      <c r="AK238" s="186" cm="1">
        <f t="array" ref="AK238">IF(AL$231=-1,AL238,IF(AL$231=99,AJ238,IF(AL$231=0,INDEX($E166:$M166,0,AL$229),(INDEX($E166:$M166,0,AL$231+1)-INDEX($E166:$M166,0,AL$231))/(INDEX($E$160:$M$160,0,AL$231+1)-INDEX($E$160:$M$160,0,AL$231))+AJ238)))</f>
        <v>45.727811840594043</v>
      </c>
      <c r="AL238" s="186" cm="1">
        <f t="array" ref="AL238">IF(AM$231=-1,AM238,IF(AM$231=99,AK238,IF(AM$231=0,INDEX($E166:$M166,0,AM$229),(INDEX($E166:$M166,0,AM$231+1)-INDEX($E166:$M166,0,AM$231))/(INDEX($E$160:$M$160,0,AM$231+1)-INDEX($E$160:$M$160,0,AM$231))+AK238)))</f>
        <v>7.3559814110032153</v>
      </c>
      <c r="AM238" s="186" cm="1">
        <f t="array" ref="AM238">IF(AN$231=-1,AN238,IF(AN$231=99,AL238,IF(AN$231=0,INDEX($E166:$M166,0,AN$229),(INDEX($E166:$M166,0,AN$231+1)-INDEX($E166:$M166,0,AN$231))/(INDEX($E$160:$M$160,0,AN$231+1)-INDEX($E$160:$M$160,0,AN$231))+AL238)))</f>
        <v>8.113071553471439</v>
      </c>
      <c r="AN238" s="186" cm="1">
        <f t="array" ref="AN238">IF(AO$231=-1,AO238,IF(AO$231=99,AM238,IF(AO$231=0,INDEX($E166:$M166,0,AO$229),(INDEX($E166:$M166,0,AO$231+1)-INDEX($E166:$M166,0,AO$231))/(INDEX($E$160:$M$160,0,AO$231+1)-INDEX($E$160:$M$160,0,AO$231))+AM238)))</f>
        <v>8.8701616959396627</v>
      </c>
      <c r="AO238" s="186" cm="1">
        <f t="array" ref="AO238">IF(AP$231=-1,AP238,IF(AP$231=99,AN238,IF(AP$231=0,INDEX($E166:$M166,0,AP$229),(INDEX($E166:$M166,0,AP$231+1)-INDEX($E166:$M166,0,AP$231))/(INDEX($E$160:$M$160,0,AP$231+1)-INDEX($E$160:$M$160,0,AP$231))+AN238)))</f>
        <v>9.6272518384078865</v>
      </c>
      <c r="AP238" s="186" cm="1">
        <f t="array" ref="AP238">IF(AQ$231=-1,AQ238,IF(AQ$231=99,AO238,IF(AQ$231=0,INDEX($E166:$M166,0,AQ$229),(INDEX($E166:$M166,0,AQ$231+1)-INDEX($E166:$M166,0,AQ$231))/(INDEX($E$160:$M$160,0,AQ$231+1)-INDEX($E$160:$M$160,0,AQ$231))+AO238)))</f>
        <v>10.38434198087611</v>
      </c>
      <c r="AQ238" s="186" cm="1">
        <f t="array" ref="AQ238">IF(AR$231=-1,AR238,IF(AR$231=99,AP238,IF(AR$231=0,INDEX($E166:$M166,0,AR$229),(INDEX($E166:$M166,0,AR$231+1)-INDEX($E166:$M166,0,AR$231))/(INDEX($E$160:$M$160,0,AR$231+1)-INDEX($E$160:$M$160,0,AR$231))+AP238)))</f>
        <v>11.141432123344334</v>
      </c>
      <c r="AR238" s="186" cm="1">
        <f t="array" ref="AR238">IF(AS$231=-1,AS238,IF(AS$231=99,AQ238,IF(AS$231=0,INDEX($E166:$M166,0,AS$229),(INDEX($E166:$M166,0,AS$231+1)-INDEX($E166:$M166,0,AS$231))/(INDEX($E$160:$M$160,0,AS$231+1)-INDEX($E$160:$M$160,0,AS$231))+AQ238)))</f>
        <v>11.898522265812558</v>
      </c>
      <c r="AS238" s="186" cm="1">
        <f t="array" ref="AS238">IF(AT$231=-1,AT238,IF(AT$231=99,AR238,IF(AT$231=0,INDEX($E166:$M166,0,AT$229),(INDEX($E166:$M166,0,AT$231+1)-INDEX($E166:$M166,0,AT$231))/(INDEX($E$160:$M$160,0,AT$231+1)-INDEX($E$160:$M$160,0,AT$231))+AR238)))</f>
        <v>12.655612408280781</v>
      </c>
      <c r="AT238" s="186" cm="1">
        <f t="array" ref="AT238">IF(AU$231=-1,AU238,IF(AU$231=99,AS238,IF(AU$231=0,INDEX($E166:$M166,0,AU$229),(INDEX($E166:$M166,0,AU$231+1)-INDEX($E166:$M166,0,AU$231))/(INDEX($E$160:$M$160,0,AU$231+1)-INDEX($E$160:$M$160,0,AU$231))+AS238)))</f>
        <v>13.412702550749005</v>
      </c>
      <c r="AU238" s="186" cm="1">
        <f t="array" ref="AU238">IF(AV$231=-1,AV238,IF(AV$231=99,AT238,IF(AV$231=0,INDEX($E166:$M166,0,AV$229),(INDEX($E166:$M166,0,AV$231+1)-INDEX($E166:$M166,0,AV$231))/(INDEX($E$160:$M$160,0,AV$231+1)-INDEX($E$160:$M$160,0,AV$231))+AT238)))</f>
        <v>14.169792693217229</v>
      </c>
      <c r="AV238" s="186" cm="1">
        <f t="array" ref="AV238">IF(AW$231=-1,AW238,IF(AW$231=99,AU238,IF(AW$231=0,INDEX($E166:$M166,0,AW$229),(INDEX($E166:$M166,0,AW$231+1)-INDEX($E166:$M166,0,AW$231))/(INDEX($E$160:$M$160,0,AW$231+1)-INDEX($E$160:$M$160,0,AW$231))+AU238)))</f>
        <v>14.169792693217225</v>
      </c>
      <c r="AW238" s="186" cm="1">
        <f t="array" ref="AW238">IF(AX$231=-1,AX238,IF(AX$231=99,AV238,IF(AX$231=0,INDEX($E166:$M166,0,AX$229),(INDEX($E166:$M166,0,AX$231+1)-INDEX($E166:$M166,0,AX$231))/(INDEX($E$160:$M$160,0,AX$231+1)-INDEX($E$160:$M$160,0,AX$231))+AV238)))</f>
        <v>14.169792693217225</v>
      </c>
      <c r="AX238" s="186" cm="1">
        <f t="array" ref="AX238">IF(AY$231=-1,AZ238,IF(AY$231=99,AW238,IF(AY$231=0,INDEX($E166:$M166,0,AY$229),(INDEX($E166:$M166,0,AY$231+1)-INDEX($E166:$M166,0,AY$231))/(INDEX($E$160:$M$160,0,AY$231+1)-INDEX($E$160:$M$160,0,AY$231))+AW238)))</f>
        <v>14.169792693217225</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8.9818459792306626</v>
      </c>
      <c r="T239" s="186" cm="1">
        <f t="array" ref="T239">IF(U$231=-1,U239,IF(U$231=99,S239,IF(U$231=0,INDEX($E167:$M167,0,U$229),(INDEX($E167:$M167,0,U$231+1)-INDEX($E167:$M167,0,U$231))/(INDEX($E$160:$M$160,0,U$231+1)-INDEX($E$160:$M$160,0,U$231))+S239)))</f>
        <v>9.1400985138835296</v>
      </c>
      <c r="U239" s="186" cm="1">
        <f t="array" ref="U239">IF(V$231=-1,V239,IF(V$231=99,T239,IF(V$231=0,INDEX($E167:$M167,0,V$229),(INDEX($E167:$M167,0,V$231+1)-INDEX($E167:$M167,0,V$231))/(INDEX($E$160:$M$160,0,V$231+1)-INDEX($E$160:$M$160,0,V$231))+T239)))</f>
        <v>9.2983510485363965</v>
      </c>
      <c r="V239" s="186" cm="1">
        <f t="array" ref="V239">IF(W$231=-1,W239,IF(W$231=99,U239,IF(W$231=0,INDEX($E167:$M167,0,W$229),(INDEX($E167:$M167,0,W$231+1)-INDEX($E167:$M167,0,W$231))/(INDEX($E$160:$M$160,0,W$231+1)-INDEX($E$160:$M$160,0,W$231))+U239)))</f>
        <v>9.4566035831892634</v>
      </c>
      <c r="W239" s="186" cm="1">
        <f t="array" ref="W239">IF(X$231=-1,X239,IF(X$231=99,V239,IF(X$231=0,INDEX($E167:$M167,0,X$229),(INDEX($E167:$M167,0,X$231+1)-INDEX($E167:$M167,0,X$231))/(INDEX($E$160:$M$160,0,X$231+1)-INDEX($E$160:$M$160,0,X$231))+V239)))</f>
        <v>9.6148561178421303</v>
      </c>
      <c r="X239" s="186" cm="1">
        <f t="array" ref="X239">IF(Y$231=-1,Y239,IF(Y$231=99,W239,IF(Y$231=0,INDEX($E167:$M167,0,Y$229),(INDEX($E167:$M167,0,Y$231+1)-INDEX($E167:$M167,0,Y$231))/(INDEX($E$160:$M$160,0,Y$231+1)-INDEX($E$160:$M$160,0,Y$231))+W239)))</f>
        <v>9.7731086524949973</v>
      </c>
      <c r="Y239" s="186" cm="1">
        <f t="array" ref="Y239">IF(Z$231=-1,Z239,IF(Z$231=99,X239,IF(Z$231=0,INDEX($E167:$M167,0,Z$229),(INDEX($E167:$M167,0,Z$231+1)-INDEX($E167:$M167,0,Z$231))/(INDEX($E$160:$M$160,0,Z$231+1)-INDEX($E$160:$M$160,0,Z$231))+X239)))</f>
        <v>9.9313611871478642</v>
      </c>
      <c r="Z239" s="186" cm="1">
        <f t="array" ref="Z239">IF(AA$231=-1,AA239,IF(AA$231=99,Y239,IF(AA$231=0,INDEX($E167:$M167,0,AA$229),(INDEX($E167:$M167,0,AA$231+1)-INDEX($E167:$M167,0,AA$231))/(INDEX($E$160:$M$160,0,AA$231+1)-INDEX($E$160:$M$160,0,AA$231))+Y239)))</f>
        <v>10.089613721800731</v>
      </c>
      <c r="AA239" s="186" cm="1">
        <f t="array" ref="AA239">IF(AB$231=-1,AB239,IF(AB$231=99,Z239,IF(AB$231=0,INDEX($E167:$M167,0,AB$229),(INDEX($E167:$M167,0,AB$231+1)-INDEX($E167:$M167,0,AB$231))/(INDEX($E$160:$M$160,0,AB$231+1)-INDEX($E$160:$M$160,0,AB$231))+Z239)))</f>
        <v>10.247866256453598</v>
      </c>
      <c r="AB239" s="186" cm="1">
        <f t="array" ref="AB239">IF(AC$231=-1,AC239,IF(AC$231=99,AA239,IF(AC$231=0,INDEX($E167:$M167,0,AC$229),(INDEX($E167:$M167,0,AC$231+1)-INDEX($E167:$M167,0,AC$231))/(INDEX($E$160:$M$160,0,AC$231+1)-INDEX($E$160:$M$160,0,AC$231))+AA239)))</f>
        <v>8.9818459792306626</v>
      </c>
      <c r="AC239" s="186" cm="1">
        <f t="array" ref="AC239">IF(AD$231=-1,AD239,IF(AD$231=99,AB239,IF(AD$231=0,INDEX($E167:$M167,0,AD$229),(INDEX($E167:$M167,0,AD$231+1)-INDEX($E167:$M167,0,AD$231))/(INDEX($E$160:$M$160,0,AD$231+1)-INDEX($E$160:$M$160,0,AD$231))+AB239)))</f>
        <v>9.109534236706498</v>
      </c>
      <c r="AD239" s="186" cm="1">
        <f t="array" ref="AD239">IF(AE$231=-1,AE239,IF(AE$231=99,AC239,IF(AE$231=0,INDEX($E167:$M167,0,AE$229),(INDEX($E167:$M167,0,AE$231+1)-INDEX($E167:$M167,0,AE$231))/(INDEX($E$160:$M$160,0,AE$231+1)-INDEX($E$160:$M$160,0,AE$231))+AC239)))</f>
        <v>9.2372224941823333</v>
      </c>
      <c r="AE239" s="186" cm="1">
        <f t="array" ref="AE239">IF(AF$231=-1,AF239,IF(AF$231=99,AD239,IF(AF$231=0,INDEX($E167:$M167,0,AF$229),(INDEX($E167:$M167,0,AF$231+1)-INDEX($E167:$M167,0,AF$231))/(INDEX($E$160:$M$160,0,AF$231+1)-INDEX($E$160:$M$160,0,AF$231))+AD239)))</f>
        <v>9.3649107516581687</v>
      </c>
      <c r="AF239" s="186" cm="1">
        <f t="array" ref="AF239">IF(AG$231=-1,AG239,IF(AG$231=99,AE239,IF(AG$231=0,INDEX($E167:$M167,0,AG$229),(INDEX($E167:$M167,0,AG$231+1)-INDEX($E167:$M167,0,AG$231))/(INDEX($E$160:$M$160,0,AG$231+1)-INDEX($E$160:$M$160,0,AG$231))+AE239)))</f>
        <v>9.492599009134004</v>
      </c>
      <c r="AG239" s="186" cm="1">
        <f t="array" ref="AG239">IF(AH$231=-1,AH239,IF(AH$231=99,AF239,IF(AH$231=0,INDEX($E167:$M167,0,AH$229),(INDEX($E167:$M167,0,AH$231+1)-INDEX($E167:$M167,0,AH$231))/(INDEX($E$160:$M$160,0,AH$231+1)-INDEX($E$160:$M$160,0,AH$231))+AF239)))</f>
        <v>9.6202872666098393</v>
      </c>
      <c r="AH239" s="186" cm="1">
        <f t="array" ref="AH239">IF(AI$231=-1,AI239,IF(AI$231=99,AG239,IF(AI$231=0,INDEX($E167:$M167,0,AI$229),(INDEX($E167:$M167,0,AI$231+1)-INDEX($E167:$M167,0,AI$231))/(INDEX($E$160:$M$160,0,AI$231+1)-INDEX($E$160:$M$160,0,AI$231))+AG239)))</f>
        <v>9.7479755240856747</v>
      </c>
      <c r="AI239" s="186" cm="1">
        <f t="array" ref="AI239">IF(AJ$231=-1,AJ239,IF(AJ$231=99,AH239,IF(AJ$231=0,INDEX($E167:$M167,0,AJ$229),(INDEX($E167:$M167,0,AJ$231+1)-INDEX($E167:$M167,0,AJ$231))/(INDEX($E$160:$M$160,0,AJ$231+1)-INDEX($E$160:$M$160,0,AJ$231))+AH239)))</f>
        <v>9.87566378156151</v>
      </c>
      <c r="AJ239" s="186" cm="1">
        <f t="array" ref="AJ239">IF(AK$231=-1,AK239,IF(AK$231=99,AI239,IF(AK$231=0,INDEX($E167:$M167,0,AK$229),(INDEX($E167:$M167,0,AK$231+1)-INDEX($E167:$M167,0,AK$231))/(INDEX($E$160:$M$160,0,AK$231+1)-INDEX($E$160:$M$160,0,AK$231))+AI239)))</f>
        <v>10.003352039037345</v>
      </c>
      <c r="AK239" s="186" cm="1">
        <f t="array" ref="AK239">IF(AL$231=-1,AL239,IF(AL$231=99,AJ239,IF(AL$231=0,INDEX($E167:$M167,0,AL$229),(INDEX($E167:$M167,0,AL$231+1)-INDEX($E167:$M167,0,AL$231))/(INDEX($E$160:$M$160,0,AL$231+1)-INDEX($E$160:$M$160,0,AL$231))+AJ239)))</f>
        <v>10.131040296513181</v>
      </c>
      <c r="AL239" s="186" cm="1">
        <f t="array" ref="AL239">IF(AM$231=-1,AM239,IF(AM$231=99,AK239,IF(AM$231=0,INDEX($E167:$M167,0,AM$229),(INDEX($E167:$M167,0,AM$231+1)-INDEX($E167:$M167,0,AM$231))/(INDEX($E$160:$M$160,0,AM$231+1)-INDEX($E$160:$M$160,0,AM$231))+AK239)))</f>
        <v>9.109534236706498</v>
      </c>
      <c r="AM239" s="186" cm="1">
        <f t="array" ref="AM239">IF(AN$231=-1,AN239,IF(AN$231=99,AL239,IF(AN$231=0,INDEX($E167:$M167,0,AN$229),(INDEX($E167:$M167,0,AN$231+1)-INDEX($E167:$M167,0,AN$231))/(INDEX($E$160:$M$160,0,AN$231+1)-INDEX($E$160:$M$160,0,AN$231))+AL239)))</f>
        <v>9.1278794609103482</v>
      </c>
      <c r="AN239" s="186" cm="1">
        <f t="array" ref="AN239">IF(AO$231=-1,AO239,IF(AO$231=99,AM239,IF(AO$231=0,INDEX($E167:$M167,0,AO$229),(INDEX($E167:$M167,0,AO$231+1)-INDEX($E167:$M167,0,AO$231))/(INDEX($E$160:$M$160,0,AO$231+1)-INDEX($E$160:$M$160,0,AO$231))+AM239)))</f>
        <v>9.1462246851141984</v>
      </c>
      <c r="AO239" s="186" cm="1">
        <f t="array" ref="AO239">IF(AP$231=-1,AP239,IF(AP$231=99,AN239,IF(AP$231=0,INDEX($E167:$M167,0,AP$229),(INDEX($E167:$M167,0,AP$231+1)-INDEX($E167:$M167,0,AP$231))/(INDEX($E$160:$M$160,0,AP$231+1)-INDEX($E$160:$M$160,0,AP$231))+AN239)))</f>
        <v>9.1645699093180486</v>
      </c>
      <c r="AP239" s="186" cm="1">
        <f t="array" ref="AP239">IF(AQ$231=-1,AQ239,IF(AQ$231=99,AO239,IF(AQ$231=0,INDEX($E167:$M167,0,AQ$229),(INDEX($E167:$M167,0,AQ$231+1)-INDEX($E167:$M167,0,AQ$231))/(INDEX($E$160:$M$160,0,AQ$231+1)-INDEX($E$160:$M$160,0,AQ$231))+AO239)))</f>
        <v>9.1829151335218988</v>
      </c>
      <c r="AQ239" s="186" cm="1">
        <f t="array" ref="AQ239">IF(AR$231=-1,AR239,IF(AR$231=99,AP239,IF(AR$231=0,INDEX($E167:$M167,0,AR$229),(INDEX($E167:$M167,0,AR$231+1)-INDEX($E167:$M167,0,AR$231))/(INDEX($E$160:$M$160,0,AR$231+1)-INDEX($E$160:$M$160,0,AR$231))+AP239)))</f>
        <v>9.201260357725749</v>
      </c>
      <c r="AR239" s="186" cm="1">
        <f t="array" ref="AR239">IF(AS$231=-1,AS239,IF(AS$231=99,AQ239,IF(AS$231=0,INDEX($E167:$M167,0,AS$229),(INDEX($E167:$M167,0,AS$231+1)-INDEX($E167:$M167,0,AS$231))/(INDEX($E$160:$M$160,0,AS$231+1)-INDEX($E$160:$M$160,0,AS$231))+AQ239)))</f>
        <v>9.2196055819295992</v>
      </c>
      <c r="AS239" s="186" cm="1">
        <f t="array" ref="AS239">IF(AT$231=-1,AT239,IF(AT$231=99,AR239,IF(AT$231=0,INDEX($E167:$M167,0,AT$229),(INDEX($E167:$M167,0,AT$231+1)-INDEX($E167:$M167,0,AT$231))/(INDEX($E$160:$M$160,0,AT$231+1)-INDEX($E$160:$M$160,0,AT$231))+AR239)))</f>
        <v>9.2379508061334494</v>
      </c>
      <c r="AT239" s="186" cm="1">
        <f t="array" ref="AT239">IF(AU$231=-1,AU239,IF(AU$231=99,AS239,IF(AU$231=0,INDEX($E167:$M167,0,AU$229),(INDEX($E167:$M167,0,AU$231+1)-INDEX($E167:$M167,0,AU$231))/(INDEX($E$160:$M$160,0,AU$231+1)-INDEX($E$160:$M$160,0,AU$231))+AS239)))</f>
        <v>9.2562960303372996</v>
      </c>
      <c r="AU239" s="186" cm="1">
        <f t="array" ref="AU239">IF(AV$231=-1,AV239,IF(AV$231=99,AT239,IF(AV$231=0,INDEX($E167:$M167,0,AV$229),(INDEX($E167:$M167,0,AV$231+1)-INDEX($E167:$M167,0,AV$231))/(INDEX($E$160:$M$160,0,AV$231+1)-INDEX($E$160:$M$160,0,AV$231))+AT239)))</f>
        <v>9.2746412545411498</v>
      </c>
      <c r="AV239" s="186" cm="1">
        <f t="array" ref="AV239">IF(AW$231=-1,AW239,IF(AW$231=99,AU239,IF(AW$231=0,INDEX($E167:$M167,0,AW$229),(INDEX($E167:$M167,0,AW$231+1)-INDEX($E167:$M167,0,AW$231))/(INDEX($E$160:$M$160,0,AW$231+1)-INDEX($E$160:$M$160,0,AW$231))+AU239)))</f>
        <v>9.2746412545411498</v>
      </c>
      <c r="AW239" s="186" cm="1">
        <f t="array" ref="AW239">IF(AX$231=-1,AX239,IF(AX$231=99,AV239,IF(AX$231=0,INDEX($E167:$M167,0,AX$229),(INDEX($E167:$M167,0,AX$231+1)-INDEX($E167:$M167,0,AX$231))/(INDEX($E$160:$M$160,0,AX$231+1)-INDEX($E$160:$M$160,0,AX$231))+AV239)))</f>
        <v>9.2746412545411498</v>
      </c>
      <c r="AX239" s="186" cm="1">
        <f t="array" ref="AX239">IF(AY$231=-1,AZ239,IF(AY$231=99,AW239,IF(AY$231=0,INDEX($E167:$M167,0,AY$229),(INDEX($E167:$M167,0,AY$231+1)-INDEX($E167:$M167,0,AY$231))/(INDEX($E$160:$M$160,0,AY$231+1)-INDEX($E$160:$M$160,0,AY$231))+AW239)))</f>
        <v>9.2746412545411498</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0.6476760572601008</v>
      </c>
      <c r="T240" s="186" cm="1">
        <f t="array" ref="T240">IF(U$231=-1,U240,IF(U$231=99,S240,IF(U$231=0,INDEX($E168:$M168,0,U$229),(INDEX($E168:$M168,0,U$231+1)-INDEX($E168:$M168,0,U$231))/(INDEX($E$160:$M$160,0,U$231+1)-INDEX($E$160:$M$160,0,U$231))+S240)))</f>
        <v>0.59578120603250551</v>
      </c>
      <c r="U240" s="186" cm="1">
        <f t="array" ref="U240">IF(V$231=-1,V240,IF(V$231=99,T240,IF(V$231=0,INDEX($E168:$M168,0,V$229),(INDEX($E168:$M168,0,V$231+1)-INDEX($E168:$M168,0,V$231))/(INDEX($E$160:$M$160,0,V$231+1)-INDEX($E$160:$M$160,0,V$231))+T240)))</f>
        <v>0.54388635480491021</v>
      </c>
      <c r="V240" s="186" cm="1">
        <f t="array" ref="V240">IF(W$231=-1,W240,IF(W$231=99,U240,IF(W$231=0,INDEX($E168:$M168,0,W$229),(INDEX($E168:$M168,0,W$231+1)-INDEX($E168:$M168,0,W$231))/(INDEX($E$160:$M$160,0,W$231+1)-INDEX($E$160:$M$160,0,W$231))+U240)))</f>
        <v>0.49199150357731491</v>
      </c>
      <c r="W240" s="186" cm="1">
        <f t="array" ref="W240">IF(X$231=-1,X240,IF(X$231=99,V240,IF(X$231=0,INDEX($E168:$M168,0,X$229),(INDEX($E168:$M168,0,X$231+1)-INDEX($E168:$M168,0,X$231))/(INDEX($E$160:$M$160,0,X$231+1)-INDEX($E$160:$M$160,0,X$231))+V240)))</f>
        <v>0.44009665234971962</v>
      </c>
      <c r="X240" s="186" cm="1">
        <f t="array" ref="X240">IF(Y$231=-1,Y240,IF(Y$231=99,W240,IF(Y$231=0,INDEX($E168:$M168,0,Y$229),(INDEX($E168:$M168,0,Y$231+1)-INDEX($E168:$M168,0,Y$231))/(INDEX($E$160:$M$160,0,Y$231+1)-INDEX($E$160:$M$160,0,Y$231))+W240)))</f>
        <v>0.38820180112212432</v>
      </c>
      <c r="Y240" s="186" cm="1">
        <f t="array" ref="Y240">IF(Z$231=-1,Z240,IF(Z$231=99,X240,IF(Z$231=0,INDEX($E168:$M168,0,Z$229),(INDEX($E168:$M168,0,Z$231+1)-INDEX($E168:$M168,0,Z$231))/(INDEX($E$160:$M$160,0,Z$231+1)-INDEX($E$160:$M$160,0,Z$231))+X240)))</f>
        <v>0.33630694989452903</v>
      </c>
      <c r="Z240" s="186" cm="1">
        <f t="array" ref="Z240">IF(AA$231=-1,AA240,IF(AA$231=99,Y240,IF(AA$231=0,INDEX($E168:$M168,0,AA$229),(INDEX($E168:$M168,0,AA$231+1)-INDEX($E168:$M168,0,AA$231))/(INDEX($E$160:$M$160,0,AA$231+1)-INDEX($E$160:$M$160,0,AA$231))+Y240)))</f>
        <v>0.28441209866693373</v>
      </c>
      <c r="AA240" s="186" cm="1">
        <f t="array" ref="AA240">IF(AB$231=-1,AB240,IF(AB$231=99,Z240,IF(AB$231=0,INDEX($E168:$M168,0,AB$229),(INDEX($E168:$M168,0,AB$231+1)-INDEX($E168:$M168,0,AB$231))/(INDEX($E$160:$M$160,0,AB$231+1)-INDEX($E$160:$M$160,0,AB$231))+Z240)))</f>
        <v>0.23251724743933844</v>
      </c>
      <c r="AB240" s="186" cm="1">
        <f t="array" ref="AB240">IF(AC$231=-1,AC240,IF(AC$231=99,AA240,IF(AC$231=0,INDEX($E168:$M168,0,AC$229),(INDEX($E168:$M168,0,AC$231+1)-INDEX($E168:$M168,0,AC$231))/(INDEX($E$160:$M$160,0,AC$231+1)-INDEX($E$160:$M$160,0,AC$231))+AA240)))</f>
        <v>0.6476760572601008</v>
      </c>
      <c r="AC240" s="186" cm="1">
        <f t="array" ref="AC240">IF(AD$231=-1,AD240,IF(AD$231=99,AB240,IF(AD$231=0,INDEX($E168:$M168,0,AD$229),(INDEX($E168:$M168,0,AD$231+1)-INDEX($E168:$M168,0,AD$231))/(INDEX($E$160:$M$160,0,AD$231+1)-INDEX($E$160:$M$160,0,AD$231))+AB240)))</f>
        <v>0.64850440608752602</v>
      </c>
      <c r="AD240" s="186" cm="1">
        <f t="array" ref="AD240">IF(AE$231=-1,AE240,IF(AE$231=99,AC240,IF(AE$231=0,INDEX($E168:$M168,0,AE$229),(INDEX($E168:$M168,0,AE$231+1)-INDEX($E168:$M168,0,AE$231))/(INDEX($E$160:$M$160,0,AE$231+1)-INDEX($E$160:$M$160,0,AE$231))+AC240)))</f>
        <v>0.64933275491495124</v>
      </c>
      <c r="AE240" s="186" cm="1">
        <f t="array" ref="AE240">IF(AF$231=-1,AF240,IF(AF$231=99,AD240,IF(AF$231=0,INDEX($E168:$M168,0,AF$229),(INDEX($E168:$M168,0,AF$231+1)-INDEX($E168:$M168,0,AF$231))/(INDEX($E$160:$M$160,0,AF$231+1)-INDEX($E$160:$M$160,0,AF$231))+AD240)))</f>
        <v>0.65016110374237646</v>
      </c>
      <c r="AF240" s="186" cm="1">
        <f t="array" ref="AF240">IF(AG$231=-1,AG240,IF(AG$231=99,AE240,IF(AG$231=0,INDEX($E168:$M168,0,AG$229),(INDEX($E168:$M168,0,AG$231+1)-INDEX($E168:$M168,0,AG$231))/(INDEX($E$160:$M$160,0,AG$231+1)-INDEX($E$160:$M$160,0,AG$231))+AE240)))</f>
        <v>0.65098945256980167</v>
      </c>
      <c r="AG240" s="186" cm="1">
        <f t="array" ref="AG240">IF(AH$231=-1,AH240,IF(AH$231=99,AF240,IF(AH$231=0,INDEX($E168:$M168,0,AH$229),(INDEX($E168:$M168,0,AH$231+1)-INDEX($E168:$M168,0,AH$231))/(INDEX($E$160:$M$160,0,AH$231+1)-INDEX($E$160:$M$160,0,AH$231))+AF240)))</f>
        <v>0.65181780139722689</v>
      </c>
      <c r="AH240" s="186" cm="1">
        <f t="array" ref="AH240">IF(AI$231=-1,AI240,IF(AI$231=99,AG240,IF(AI$231=0,INDEX($E168:$M168,0,AI$229),(INDEX($E168:$M168,0,AI$231+1)-INDEX($E168:$M168,0,AI$231))/(INDEX($E$160:$M$160,0,AI$231+1)-INDEX($E$160:$M$160,0,AI$231))+AG240)))</f>
        <v>0.65264615022465211</v>
      </c>
      <c r="AI240" s="186" cm="1">
        <f t="array" ref="AI240">IF(AJ$231=-1,AJ240,IF(AJ$231=99,AH240,IF(AJ$231=0,INDEX($E168:$M168,0,AJ$229),(INDEX($E168:$M168,0,AJ$231+1)-INDEX($E168:$M168,0,AJ$231))/(INDEX($E$160:$M$160,0,AJ$231+1)-INDEX($E$160:$M$160,0,AJ$231))+AH240)))</f>
        <v>0.65347449905207733</v>
      </c>
      <c r="AJ240" s="186" cm="1">
        <f t="array" ref="AJ240">IF(AK$231=-1,AK240,IF(AK$231=99,AI240,IF(AK$231=0,INDEX($E168:$M168,0,AK$229),(INDEX($E168:$M168,0,AK$231+1)-INDEX($E168:$M168,0,AK$231))/(INDEX($E$160:$M$160,0,AK$231+1)-INDEX($E$160:$M$160,0,AK$231))+AI240)))</f>
        <v>0.65430284787950255</v>
      </c>
      <c r="AK240" s="186" cm="1">
        <f t="array" ref="AK240">IF(AL$231=-1,AL240,IF(AL$231=99,AJ240,IF(AL$231=0,INDEX($E168:$M168,0,AL$229),(INDEX($E168:$M168,0,AL$231+1)-INDEX($E168:$M168,0,AL$231))/(INDEX($E$160:$M$160,0,AL$231+1)-INDEX($E$160:$M$160,0,AL$231))+AJ240)))</f>
        <v>0.65513119670692777</v>
      </c>
      <c r="AL240" s="186" cm="1">
        <f t="array" ref="AL240">IF(AM$231=-1,AM240,IF(AM$231=99,AK240,IF(AM$231=0,INDEX($E168:$M168,0,AM$229),(INDEX($E168:$M168,0,AM$231+1)-INDEX($E168:$M168,0,AM$231))/(INDEX($E$160:$M$160,0,AM$231+1)-INDEX($E$160:$M$160,0,AM$231))+AK240)))</f>
        <v>0.64850440608752602</v>
      </c>
      <c r="AM240" s="186" cm="1">
        <f t="array" ref="AM240">IF(AN$231=-1,AN240,IF(AN$231=99,AL240,IF(AN$231=0,INDEX($E168:$M168,0,AN$229),(INDEX($E168:$M168,0,AN$231+1)-INDEX($E168:$M168,0,AN$231))/(INDEX($E$160:$M$160,0,AN$231+1)-INDEX($E$160:$M$160,0,AN$231))+AL240)))</f>
        <v>0.66993665073337072</v>
      </c>
      <c r="AN240" s="186" cm="1">
        <f t="array" ref="AN240">IF(AO$231=-1,AO240,IF(AO$231=99,AM240,IF(AO$231=0,INDEX($E168:$M168,0,AO$229),(INDEX($E168:$M168,0,AO$231+1)-INDEX($E168:$M168,0,AO$231))/(INDEX($E$160:$M$160,0,AO$231+1)-INDEX($E$160:$M$160,0,AO$231))+AM240)))</f>
        <v>0.69136889537921542</v>
      </c>
      <c r="AO240" s="186" cm="1">
        <f t="array" ref="AO240">IF(AP$231=-1,AP240,IF(AP$231=99,AN240,IF(AP$231=0,INDEX($E168:$M168,0,AP$229),(INDEX($E168:$M168,0,AP$231+1)-INDEX($E168:$M168,0,AP$231))/(INDEX($E$160:$M$160,0,AP$231+1)-INDEX($E$160:$M$160,0,AP$231))+AN240)))</f>
        <v>0.71280114002506012</v>
      </c>
      <c r="AP240" s="186" cm="1">
        <f t="array" ref="AP240">IF(AQ$231=-1,AQ240,IF(AQ$231=99,AO240,IF(AQ$231=0,INDEX($E168:$M168,0,AQ$229),(INDEX($E168:$M168,0,AQ$231+1)-INDEX($E168:$M168,0,AQ$231))/(INDEX($E$160:$M$160,0,AQ$231+1)-INDEX($E$160:$M$160,0,AQ$231))+AO240)))</f>
        <v>0.73423338467090482</v>
      </c>
      <c r="AQ240" s="186" cm="1">
        <f t="array" ref="AQ240">IF(AR$231=-1,AR240,IF(AR$231=99,AP240,IF(AR$231=0,INDEX($E168:$M168,0,AR$229),(INDEX($E168:$M168,0,AR$231+1)-INDEX($E168:$M168,0,AR$231))/(INDEX($E$160:$M$160,0,AR$231+1)-INDEX($E$160:$M$160,0,AR$231))+AP240)))</f>
        <v>0.75566562931674952</v>
      </c>
      <c r="AR240" s="186" cm="1">
        <f t="array" ref="AR240">IF(AS$231=-1,AS240,IF(AS$231=99,AQ240,IF(AS$231=0,INDEX($E168:$M168,0,AS$229),(INDEX($E168:$M168,0,AS$231+1)-INDEX($E168:$M168,0,AS$231))/(INDEX($E$160:$M$160,0,AS$231+1)-INDEX($E$160:$M$160,0,AS$231))+AQ240)))</f>
        <v>0.77709787396259422</v>
      </c>
      <c r="AS240" s="186" cm="1">
        <f t="array" ref="AS240">IF(AT$231=-1,AT240,IF(AT$231=99,AR240,IF(AT$231=0,INDEX($E168:$M168,0,AT$229),(INDEX($E168:$M168,0,AT$231+1)-INDEX($E168:$M168,0,AT$231))/(INDEX($E$160:$M$160,0,AT$231+1)-INDEX($E$160:$M$160,0,AT$231))+AR240)))</f>
        <v>0.79853011860843892</v>
      </c>
      <c r="AT240" s="186" cm="1">
        <f t="array" ref="AT240">IF(AU$231=-1,AU240,IF(AU$231=99,AS240,IF(AU$231=0,INDEX($E168:$M168,0,AU$229),(INDEX($E168:$M168,0,AU$231+1)-INDEX($E168:$M168,0,AU$231))/(INDEX($E$160:$M$160,0,AU$231+1)-INDEX($E$160:$M$160,0,AU$231))+AS240)))</f>
        <v>0.81996236325428362</v>
      </c>
      <c r="AU240" s="186" cm="1">
        <f t="array" ref="AU240">IF(AV$231=-1,AV240,IF(AV$231=99,AT240,IF(AV$231=0,INDEX($E168:$M168,0,AV$229),(INDEX($E168:$M168,0,AV$231+1)-INDEX($E168:$M168,0,AV$231))/(INDEX($E$160:$M$160,0,AV$231+1)-INDEX($E$160:$M$160,0,AV$231))+AT240)))</f>
        <v>0.84139460790012832</v>
      </c>
      <c r="AV240" s="186" cm="1">
        <f t="array" ref="AV240">IF(AW$231=-1,AW240,IF(AW$231=99,AU240,IF(AW$231=0,INDEX($E168:$M168,0,AW$229),(INDEX($E168:$M168,0,AW$231+1)-INDEX($E168:$M168,0,AW$231))/(INDEX($E$160:$M$160,0,AW$231+1)-INDEX($E$160:$M$160,0,AW$231))+AU240)))</f>
        <v>0.84139460790012854</v>
      </c>
      <c r="AW240" s="186" cm="1">
        <f t="array" ref="AW240">IF(AX$231=-1,AX240,IF(AX$231=99,AV240,IF(AX$231=0,INDEX($E168:$M168,0,AX$229),(INDEX($E168:$M168,0,AX$231+1)-INDEX($E168:$M168,0,AX$231))/(INDEX($E$160:$M$160,0,AX$231+1)-INDEX($E$160:$M$160,0,AX$231))+AV240)))</f>
        <v>0.84139460790012854</v>
      </c>
      <c r="AX240" s="186" cm="1">
        <f t="array" ref="AX240">IF(AY$231=-1,AZ240,IF(AY$231=99,AW240,IF(AY$231=0,INDEX($E168:$M168,0,AY$229),(INDEX($E168:$M168,0,AY$231+1)-INDEX($E168:$M168,0,AY$231))/(INDEX($E$160:$M$160,0,AY$231+1)-INDEX($E$160:$M$160,0,AY$231))+AW240)))</f>
        <v>0.84139460790012854</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1.0150153757376197E-2</v>
      </c>
      <c r="H253" s="109">
        <f t="shared" ref="H253:J255" si="627">K107/K$111</f>
        <v>7.8197560411360275E-3</v>
      </c>
      <c r="I253" s="109">
        <f t="shared" si="627"/>
        <v>5.4093037621503219E-3</v>
      </c>
      <c r="J253" s="109">
        <f t="shared" si="627"/>
        <v>3.7411959972505834E-3</v>
      </c>
      <c r="K253" s="109">
        <f>M107/M$111</f>
        <v>3.7411959972505834E-3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0.40278529394648133</v>
      </c>
      <c r="H254" s="109">
        <f t="shared" si="627"/>
        <v>0.3437748592625145</v>
      </c>
      <c r="I254" s="109">
        <f t="shared" si="627"/>
        <v>0.30346891165432666</v>
      </c>
      <c r="J254" s="109">
        <f t="shared" si="627"/>
        <v>0.27239606036863995</v>
      </c>
      <c r="K254" s="109">
        <f>M108/M$111</f>
        <v>0.27239606036863995</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0.5163927306648054</v>
      </c>
      <c r="H255" s="109">
        <f t="shared" si="627"/>
        <v>0.58732693787233559</v>
      </c>
      <c r="I255" s="109">
        <f t="shared" si="627"/>
        <v>0.63732963486365524</v>
      </c>
      <c r="J255" s="109">
        <f t="shared" si="627"/>
        <v>0.67352526661549317</v>
      </c>
      <c r="K255" s="109">
        <f>M109/M$111</f>
        <v>0.67352526661549317</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0.57246643926951579</v>
      </c>
      <c r="H256" s="109">
        <f>SUM(K115:K117)/SUM(K$127:K$129)</f>
        <v>0.53049425209004064</v>
      </c>
      <c r="I256" s="109">
        <f>SUM(L115:L117)/SUM(L$127:L$129)</f>
        <v>0.46634254074247544</v>
      </c>
      <c r="J256" s="109">
        <f>SUM(M115:M117)/SUM(M$127:M$129)</f>
        <v>0.40030731437943257</v>
      </c>
      <c r="K256" s="109">
        <f>SUM(M115:M117)/SUM(M$127:M$129)</f>
        <v>0.40030731437943257</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0.30640964377189656</v>
      </c>
      <c r="H257" s="109">
        <f>SUM(K119:K121)/SUM(K$127:K$129)</f>
        <v>0.31741019397586784</v>
      </c>
      <c r="I257" s="109">
        <f>SUM(L119:L121)/SUM(L$127:L$129)</f>
        <v>0.35985243578432607</v>
      </c>
      <c r="J257" s="109">
        <f>SUM(M119:M121)/SUM(M$127:M$129)</f>
        <v>0.40484002884788461</v>
      </c>
      <c r="K257" s="109">
        <f>SUM(M119:M121)/SUM(M$127:M$129)</f>
        <v>0.40484002884788461</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0.12112391695858761</v>
      </c>
      <c r="H258" s="109">
        <f>SUM(K123:K125)/SUM(K$127:K$129)</f>
        <v>0.15209555393409141</v>
      </c>
      <c r="I258" s="109">
        <f>SUM(L123:L125)/SUM(L$127:L$129)</f>
        <v>0.17380502347319846</v>
      </c>
      <c r="J258" s="109">
        <f>SUM(M123:M125)/SUM(M$127:M$129)</f>
        <v>0.19485265677268279</v>
      </c>
      <c r="K258" s="109">
        <f>SUM(M123:M125)/SUM(M$127:M$129)</f>
        <v>0.19485265677268279</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3.3833845857920656E-3</v>
      </c>
      <c r="Q260" s="186" cm="1">
        <f t="array" ref="Q260">IF(S$252=-1,R260,IF(S$252=99,P260,IF(S$252=0,INDEX($D253:$K253,0,S$250),(INDEX($D253:$K253,0,S$252+1)-INDEX($D253:$K253,0,S$252))/(INDEX($D$249:$K$249,0,S$252+1)-INDEX($D$249:$K$249,0,S$252))+P260)))</f>
        <v>6.7667691715841312E-3</v>
      </c>
      <c r="R260" s="186" cm="1">
        <f t="array" ref="R260">IF(T$252=-1,S260,IF(T$252=99,Q260,IF(T$252=0,INDEX($D253:$K253,0,T$250),(INDEX($D253:$K253,0,T$252+1)-INDEX($D253:$K253,0,T$252))/(INDEX($D$249:$K$249,0,T$252+1)-INDEX($D$249:$K$249,0,T$252))+Q260)))</f>
        <v>1.0150153757376197E-2</v>
      </c>
      <c r="S260" s="186" cm="1">
        <f t="array" ref="S260">IF(U$252=-1,T260,IF(U$252=99,R260,IF(U$252=0,INDEX($D253:$K253,0,U$250),(INDEX($D253:$K253,0,U$252+1)-INDEX($D253:$K253,0,U$252))/(INDEX($D$249:$K$249,0,U$252+1)-INDEX($D$249:$K$249,0,U$252))+R260)))</f>
        <v>9.9171139857521795E-3</v>
      </c>
      <c r="T260" s="186" cm="1">
        <f t="array" ref="T260">IF(V$252=-1,U260,IF(V$252=99,S260,IF(V$252=0,INDEX($D253:$K253,0,V$250),(INDEX($D253:$K253,0,V$252+1)-INDEX($D253:$K253,0,V$252))/(INDEX($D$249:$K$249,0,V$252+1)-INDEX($D$249:$K$249,0,V$252))+S260)))</f>
        <v>9.6840742141281622E-3</v>
      </c>
      <c r="U260" s="186" cm="1">
        <f t="array" ref="U260">IF(W$252=-1,V260,IF(W$252=99,T260,IF(W$252=0,INDEX($D253:$K253,0,W$250),(INDEX($D253:$K253,0,W$252+1)-INDEX($D253:$K253,0,W$252))/(INDEX($D$249:$K$249,0,W$252+1)-INDEX($D$249:$K$249,0,W$252))+T260)))</f>
        <v>9.451034442504145E-3</v>
      </c>
      <c r="V260" s="186" cm="1">
        <f t="array" ref="V260">IF(X$252=-1,W260,IF(X$252=99,U260,IF(X$252=0,INDEX($D253:$K253,0,X$250),(INDEX($D253:$K253,0,X$252+1)-INDEX($D253:$K253,0,X$252))/(INDEX($D$249:$K$249,0,X$252+1)-INDEX($D$249:$K$249,0,X$252))+U260)))</f>
        <v>9.2179946708801277E-3</v>
      </c>
      <c r="W260" s="186" cm="1">
        <f t="array" ref="W260">IF(Y$252=-1,X260,IF(Y$252=99,V260,IF(Y$252=0,INDEX($D253:$K253,0,Y$250),(INDEX($D253:$K253,0,Y$252+1)-INDEX($D253:$K253,0,Y$252))/(INDEX($D$249:$K$249,0,Y$252+1)-INDEX($D$249:$K$249,0,Y$252))+V260)))</f>
        <v>8.9849548992561104E-3</v>
      </c>
      <c r="X260" s="186" cm="1">
        <f t="array" ref="X260">IF(Z$252=-1,Y260,IF(Z$252=99,W260,IF(Z$252=0,INDEX($D253:$K253,0,Z$250),(INDEX($D253:$K253,0,Z$252+1)-INDEX($D253:$K253,0,Z$252))/(INDEX($D$249:$K$249,0,Z$252+1)-INDEX($D$249:$K$249,0,Z$252))+W260)))</f>
        <v>8.7519151276320931E-3</v>
      </c>
      <c r="Y260" s="186" cm="1">
        <f t="array" ref="Y260">IF(AA$252=-1,Z260,IF(AA$252=99,X260,IF(AA$252=0,INDEX($D253:$K253,0,AA$250),(INDEX($D253:$K253,0,AA$252+1)-INDEX($D253:$K253,0,AA$252))/(INDEX($D$249:$K$249,0,AA$252+1)-INDEX($D$249:$K$249,0,AA$252))+X260)))</f>
        <v>8.5188753560080759E-3</v>
      </c>
      <c r="Z260" s="186" cm="1">
        <f t="array" ref="Z260">IF(AB$252=-1,AA260,IF(AB$252=99,Y260,IF(AB$252=0,INDEX($D253:$K253,0,AB$250),(INDEX($D253:$K253,0,AB$252+1)-INDEX($D253:$K253,0,AB$252))/(INDEX($D$249:$K$249,0,AB$252+1)-INDEX($D$249:$K$249,0,AB$252))+Y260)))</f>
        <v>8.2858355843840586E-3</v>
      </c>
      <c r="AA260" s="186" cm="1">
        <f t="array" ref="AA260">IF(AC$252=-1,AB260,IF(AC$252=99,Z260,IF(AC$252=0,INDEX($D253:$K253,0,AC$250),(INDEX($D253:$K253,0,AC$252+1)-INDEX($D253:$K253,0,AC$252))/(INDEX($D$249:$K$249,0,AC$252+1)-INDEX($D$249:$K$249,0,AC$252))+Z260)))</f>
        <v>8.0527958127600413E-3</v>
      </c>
      <c r="AB260" s="186" cm="1">
        <f t="array" ref="AB260">IF(AD$252=-1,AC260,IF(AD$252=99,AA260,IF(AD$252=0,INDEX($D253:$K253,0,AD$250),(INDEX($D253:$K253,0,AD$252+1)-INDEX($D253:$K253,0,AD$252))/(INDEX($D$249:$K$249,0,AD$252+1)-INDEX($D$249:$K$249,0,AD$252))+AA260)))</f>
        <v>7.8197560411360275E-3</v>
      </c>
      <c r="AC260" s="186" cm="1">
        <f t="array" ref="AC260">IF(AE$252=-1,AD260,IF(AE$252=99,AB260,IF(AE$252=0,INDEX($D253:$K253,0,AE$250),(INDEX($D253:$K253,0,AE$252+1)-INDEX($D253:$K253,0,AE$252))/(INDEX($D$249:$K$249,0,AE$252+1)-INDEX($D$249:$K$249,0,AE$252))+AB260)))</f>
        <v>7.5787108132374572E-3</v>
      </c>
      <c r="AD260" s="186" cm="1">
        <f t="array" ref="AD260">IF(AF$252=-1,AE260,IF(AF$252=99,AC260,IF(AF$252=0,INDEX($D253:$K253,0,AF$250),(INDEX($D253:$K253,0,AF$252+1)-INDEX($D253:$K253,0,AF$252))/(INDEX($D$249:$K$249,0,AF$252+1)-INDEX($D$249:$K$249,0,AF$252))+AC260)))</f>
        <v>7.3376655853388869E-3</v>
      </c>
      <c r="AE260" s="186" cm="1">
        <f t="array" ref="AE260">IF(AG$252=-1,AF260,IF(AG$252=99,AD260,IF(AG$252=0,INDEX($D253:$K253,0,AG$250),(INDEX($D253:$K253,0,AG$252+1)-INDEX($D253:$K253,0,AG$252))/(INDEX($D$249:$K$249,0,AG$252+1)-INDEX($D$249:$K$249,0,AG$252))+AD260)))</f>
        <v>7.0966203574403166E-3</v>
      </c>
      <c r="AF260" s="186" cm="1">
        <f t="array" ref="AF260">IF(AH$252=-1,AG260,IF(AH$252=99,AE260,IF(AH$252=0,INDEX($D253:$K253,0,AH$250),(INDEX($D253:$K253,0,AH$252+1)-INDEX($D253:$K253,0,AH$252))/(INDEX($D$249:$K$249,0,AH$252+1)-INDEX($D$249:$K$249,0,AH$252))+AE260)))</f>
        <v>6.8555751295417463E-3</v>
      </c>
      <c r="AG260" s="186" cm="1">
        <f t="array" ref="AG260">IF(AI$252=-1,AH260,IF(AI$252=99,AF260,IF(AI$252=0,INDEX($D253:$K253,0,AI$250),(INDEX($D253:$K253,0,AI$252+1)-INDEX($D253:$K253,0,AI$252))/(INDEX($D$249:$K$249,0,AI$252+1)-INDEX($D$249:$K$249,0,AI$252))+AF260)))</f>
        <v>6.614529901643176E-3</v>
      </c>
      <c r="AH260" s="186" cm="1">
        <f t="array" ref="AH260">IF(AJ$252=-1,AI260,IF(AJ$252=99,AG260,IF(AJ$252=0,INDEX($D253:$K253,0,AJ$250),(INDEX($D253:$K253,0,AJ$252+1)-INDEX($D253:$K253,0,AJ$252))/(INDEX($D$249:$K$249,0,AJ$252+1)-INDEX($D$249:$K$249,0,AJ$252))+AG260)))</f>
        <v>6.3734846737446057E-3</v>
      </c>
      <c r="AI260" s="186" cm="1">
        <f t="array" ref="AI260">IF(AK$252=-1,AJ260,IF(AK$252=99,AH260,IF(AK$252=0,INDEX($D253:$K253,0,AK$250),(INDEX($D253:$K253,0,AK$252+1)-INDEX($D253:$K253,0,AK$252))/(INDEX($D$249:$K$249,0,AK$252+1)-INDEX($D$249:$K$249,0,AK$252))+AH260)))</f>
        <v>6.1324394458460354E-3</v>
      </c>
      <c r="AJ260" s="186" cm="1">
        <f t="array" ref="AJ260">IF(AL$252=-1,AK260,IF(AL$252=99,AI260,IF(AL$252=0,INDEX($D253:$K253,0,AL$250),(INDEX($D253:$K253,0,AL$252+1)-INDEX($D253:$K253,0,AL$252))/(INDEX($D$249:$K$249,0,AL$252+1)-INDEX($D$249:$K$249,0,AL$252))+AI260)))</f>
        <v>5.8913942179474651E-3</v>
      </c>
      <c r="AK260" s="186" cm="1">
        <f t="array" ref="AK260">IF(AM$252=-1,AL260,IF(AM$252=99,AJ260,IF(AM$252=0,INDEX($D253:$K253,0,AM$250),(INDEX($D253:$K253,0,AM$252+1)-INDEX($D253:$K253,0,AM$252))/(INDEX($D$249:$K$249,0,AM$252+1)-INDEX($D$249:$K$249,0,AM$252))+AJ260)))</f>
        <v>5.6503489900488948E-3</v>
      </c>
      <c r="AL260" s="186" cm="1">
        <f t="array" ref="AL260">IF(AN$252=-1,AM260,IF(AN$252=99,AK260,IF(AN$252=0,INDEX($D253:$K253,0,AN$250),(INDEX($D253:$K253,0,AN$252+1)-INDEX($D253:$K253,0,AN$252))/(INDEX($D$249:$K$249,0,AN$252+1)-INDEX($D$249:$K$249,0,AN$252))+AK260)))</f>
        <v>5.4093037621503219E-3</v>
      </c>
      <c r="AM260" s="186" cm="1">
        <f t="array" ref="AM260">IF(AO$252=-1,AN260,IF(AO$252=99,AL260,IF(AO$252=0,INDEX($D253:$K253,0,AO$250),(INDEX($D253:$K253,0,AO$252+1)-INDEX($D253:$K253,0,AO$252))/(INDEX($D$249:$K$249,0,AO$252+1)-INDEX($D$249:$K$249,0,AO$252))+AL260)))</f>
        <v>5.2424929856603481E-3</v>
      </c>
      <c r="AN260" s="186" cm="1">
        <f t="array" ref="AN260">IF(AP$252=-1,AO260,IF(AP$252=99,AM260,IF(AP$252=0,INDEX($D253:$K253,0,AP$250),(INDEX($D253:$K253,0,AP$252+1)-INDEX($D253:$K253,0,AP$252))/(INDEX($D$249:$K$249,0,AP$252+1)-INDEX($D$249:$K$249,0,AP$252))+AM260)))</f>
        <v>5.0756822091703744E-3</v>
      </c>
      <c r="AO260" s="186" cm="1">
        <f t="array" ref="AO260">IF(AQ$252=-1,AP260,IF(AQ$252=99,AN260,IF(AQ$252=0,INDEX($D253:$K253,0,AQ$250),(INDEX($D253:$K253,0,AQ$252+1)-INDEX($D253:$K253,0,AQ$252))/(INDEX($D$249:$K$249,0,AQ$252+1)-INDEX($D$249:$K$249,0,AQ$252))+AN260)))</f>
        <v>4.9088714326804006E-3</v>
      </c>
      <c r="AP260" s="186" cm="1">
        <f t="array" ref="AP260">IF(AR$252=-1,AQ260,IF(AR$252=99,AO260,IF(AR$252=0,INDEX($D253:$K253,0,AR$250),(INDEX($D253:$K253,0,AR$252+1)-INDEX($D253:$K253,0,AR$252))/(INDEX($D$249:$K$249,0,AR$252+1)-INDEX($D$249:$K$249,0,AR$252))+AO260)))</f>
        <v>4.7420606561904268E-3</v>
      </c>
      <c r="AQ260" s="186" cm="1">
        <f t="array" ref="AQ260">IF(AS$252=-1,AR260,IF(AS$252=99,AP260,IF(AS$252=0,INDEX($D253:$K253,0,AS$250),(INDEX($D253:$K253,0,AS$252+1)-INDEX($D253:$K253,0,AS$252))/(INDEX($D$249:$K$249,0,AS$252+1)-INDEX($D$249:$K$249,0,AS$252))+AP260)))</f>
        <v>4.5752498797004531E-3</v>
      </c>
      <c r="AR260" s="186" cm="1">
        <f t="array" ref="AR260">IF(AT$252=-1,AW260,IF(AT$252=99,AQ260,IF(AT$252=0,INDEX($D253:$K253,0,AT$250),(INDEX($D253:$K253,0,AT$252+1)-INDEX($D253:$K253,0,AT$252))/(INDEX($D$249:$K$249,0,AT$252+1)-INDEX($D$249:$K$249,0,AT$252))+AQ260)))</f>
        <v>4.4084391032104793E-3</v>
      </c>
      <c r="AS260" s="186" cm="1">
        <f t="array" ref="AS260">IF(AU$252=-1,AX260,IF(AU$252=99,AR260,IF(AU$252=0,INDEX($D253:$K253,0,AU$250),(INDEX($D253:$K253,0,AU$252+1)-INDEX($D253:$K253,0,AU$252))/(INDEX($D$249:$K$249,0,AU$252+1)-INDEX($D$249:$K$249,0,AU$252))+AR260)))</f>
        <v>4.2416283267205056E-3</v>
      </c>
      <c r="AT260" s="186" cm="1">
        <f t="array" ref="AT260">IF(AV$252=-1,AY260,IF(AV$252=99,AS260,IF(AV$252=0,INDEX($D253:$K253,0,AV$250),(INDEX($D253:$K253,0,AV$252+1)-INDEX($D253:$K253,0,AV$252))/(INDEX($D$249:$K$249,0,AV$252+1)-INDEX($D$249:$K$249,0,AV$252))+AS260)))</f>
        <v>4.0748175502305318E-3</v>
      </c>
      <c r="AU260" s="186" cm="1">
        <f t="array" ref="AU260">IF(AW$252=-1,AZ260,IF(AW$252=99,AT260,IF(AW$252=0,INDEX($D253:$K253,0,AW$250),(INDEX($D253:$K253,0,AW$252+1)-INDEX($D253:$K253,0,AW$252))/(INDEX($D$249:$K$249,0,AW$252+1)-INDEX($D$249:$K$249,0,AW$252))+AT260)))</f>
        <v>3.9080067737405581E-3</v>
      </c>
      <c r="AV260" s="186" cm="1">
        <f t="array" ref="AV260">IF(AX$252=-1,BA260,IF(AX$252=99,AU260,IF(AX$252=0,INDEX($D253:$K253,0,AX$250),(INDEX($D253:$K253,0,AX$252+1)-INDEX($D253:$K253,0,AX$252))/(INDEX($D$249:$K$249,0,AX$252+1)-INDEX($D$249:$K$249,0,AX$252))+AU260)))</f>
        <v>3.7411959972505834E-3</v>
      </c>
      <c r="AW260" s="186" cm="1">
        <f t="array" ref="AW260">IF(AY$252=-1,BB260,IF(AY$252=99,AV260,IF(AY$252=0,INDEX($D253:$K253,0,AY$250),(INDEX($D253:$K253,0,AY$252+1)-INDEX($D253:$K253,0,AY$252))/(INDEX($D$249:$K$249,0,AY$252+1)-INDEX($D$249:$K$249,0,AY$252))+AV260)))</f>
        <v>3.7411959972505834E-3</v>
      </c>
      <c r="AX260" s="186" cm="1">
        <f t="array" ref="AX260">IF(AV$252=-1,AZ260,IF(AV$252=99,AW260,IF(AV$252=0,INDEX($D253:$K253,0,AV$250),(INDEX($D253:$K253,0,AV$252+1)-INDEX($D253:$K253,0,AV$252))/(INDEX($D$249:$K$249,0,AV$252+1)-INDEX($D$249:$K$249,0,AV$252))+AW260)))</f>
        <v>3.5743852207606097E-3</v>
      </c>
      <c r="AY260" s="186" cm="1">
        <f t="array" ref="AY260">IF(AW$252=-1,BA260,IF(AW$252=99,AX260,IF(AW$252=0,INDEX($D253:$K253,0,AW$250),(INDEX($D253:$K253,0,AW$252+1)-INDEX($D253:$K253,0,AW$252))/(INDEX($D$249:$K$249,0,AW$252+1)-INDEX($D$249:$K$249,0,AW$252))+AX260)))</f>
        <v>3.4075744442706359E-3</v>
      </c>
      <c r="AZ260" s="186" cm="1">
        <f t="array" ref="AZ260">IF(AX$252=-1,BB260,IF(AX$252=99,AY260,IF(AX$252=0,INDEX($D253:$K253,0,AX$250),(INDEX($D253:$K253,0,AX$252+1)-INDEX($D253:$K253,0,AX$252))/(INDEX($D$249:$K$249,0,AX$252+1)-INDEX($D$249:$K$249,0,AX$252))+AY260)))</f>
        <v>3.7411959972505834E-3</v>
      </c>
      <c r="BA260" s="186" cm="1">
        <f t="array" ref="BA260">IF(AY$252=-1,BC260,IF(AY$252=99,AZ260,IF(AY$252=0,INDEX($D253:$K253,0,AY$250),(INDEX($D253:$K253,0,AY$252+1)-INDEX($D253:$K253,0,AY$252))/(INDEX($D$249:$K$249,0,AY$252+1)-INDEX($D$249:$K$249,0,AY$252))+AZ260)))</f>
        <v>3.7411959972505834E-3</v>
      </c>
      <c r="BB260" s="186" cm="1">
        <f t="array" ref="BB260">IF(AZ$252=-1,BD260,IF(AZ$252=99,BA260,IF(AZ$252=0,INDEX($D253:$K253,0,AZ$250),(INDEX($D253:$K253,0,AZ$252+1)-INDEX($D253:$K253,0,AZ$252))/(INDEX($D$249:$K$249,0,AZ$252+1)-INDEX($D$249:$K$249,0,AZ$252))+BA260)))</f>
        <v>3.7411959972505834E-3</v>
      </c>
      <c r="BC260" s="186" cm="1">
        <f t="array" ref="BC260">IF(BA$252=-1,BE260,IF(BA$252=99,BB260,IF(BA$252=0,INDEX($D253:$K253,0,BA$250),(INDEX($D253:$K253,0,BA$252+1)-INDEX($D253:$K253,0,BA$252))/(INDEX($D$249:$K$249,0,BA$252+1)-INDEX($D$249:$K$249,0,BA$252))+BB260)))</f>
        <v>3.7411959972505834E-3</v>
      </c>
      <c r="BD260" s="186" cm="1">
        <f t="array" ref="BD260">IF(BB$252=-1,BF260,IF(BB$252=99,BC260,IF(BB$252=0,INDEX($D253:$K253,0,BB$250),(INDEX($D253:$K253,0,BB$252+1)-INDEX($D253:$K253,0,BB$252))/(INDEX($D$249:$K$249,0,BB$252+1)-INDEX($D$249:$K$249,0,BB$252))+BC260)))</f>
        <v>3.7411959972505834E-3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0.13426176464882711</v>
      </c>
      <c r="Q261" s="186" cm="1">
        <f t="array" ref="Q261">IF(S$252=-1,R261,IF(S$252=99,P261,IF(S$252=0,INDEX($D254:$K254,0,S$250),(INDEX($D254:$K254,0,S$252+1)-INDEX($D254:$K254,0,S$252))/(INDEX($D$249:$K$249,0,S$252+1)-INDEX($D$249:$K$249,0,S$252))+P261)))</f>
        <v>0.26852352929765422</v>
      </c>
      <c r="R261" s="186" cm="1">
        <f t="array" ref="R261">IF(T$252=-1,S261,IF(T$252=99,Q261,IF(T$252=0,INDEX($D254:$K254,0,T$250),(INDEX($D254:$K254,0,T$252+1)-INDEX($D254:$K254,0,T$252))/(INDEX($D$249:$K$249,0,T$252+1)-INDEX($D$249:$K$249,0,T$252))+Q261)))</f>
        <v>0.40278529394648133</v>
      </c>
      <c r="S261" s="186" cm="1">
        <f t="array" ref="S261">IF(U$252=-1,T261,IF(U$252=99,R261,IF(U$252=0,INDEX($D254:$K254,0,U$250),(INDEX($D254:$K254,0,U$252+1)-INDEX($D254:$K254,0,U$252))/(INDEX($D$249:$K$249,0,U$252+1)-INDEX($D$249:$K$249,0,U$252))+R261)))</f>
        <v>0.39688425047808462</v>
      </c>
      <c r="T261" s="186" cm="1">
        <f t="array" ref="T261">IF(V$252=-1,U261,IF(V$252=99,S261,IF(V$252=0,INDEX($D254:$K254,0,V$250),(INDEX($D254:$K254,0,V$252+1)-INDEX($D254:$K254,0,V$252))/(INDEX($D$249:$K$249,0,V$252+1)-INDEX($D$249:$K$249,0,V$252))+S261)))</f>
        <v>0.39098320700968792</v>
      </c>
      <c r="U261" s="186" cm="1">
        <f t="array" ref="U261">IF(W$252=-1,V261,IF(W$252=99,T261,IF(W$252=0,INDEX($D254:$K254,0,W$250),(INDEX($D254:$K254,0,W$252+1)-INDEX($D254:$K254,0,W$252))/(INDEX($D$249:$K$249,0,W$252+1)-INDEX($D$249:$K$249,0,W$252))+T261)))</f>
        <v>0.38508216354129121</v>
      </c>
      <c r="V261" s="186" cm="1">
        <f t="array" ref="V261">IF(X$252=-1,W261,IF(X$252=99,U261,IF(X$252=0,INDEX($D254:$K254,0,X$250),(INDEX($D254:$K254,0,X$252+1)-INDEX($D254:$K254,0,X$252))/(INDEX($D$249:$K$249,0,X$252+1)-INDEX($D$249:$K$249,0,X$252))+U261)))</f>
        <v>0.37918112007289451</v>
      </c>
      <c r="W261" s="186" cm="1">
        <f t="array" ref="W261">IF(Y$252=-1,X261,IF(Y$252=99,V261,IF(Y$252=0,INDEX($D254:$K254,0,Y$250),(INDEX($D254:$K254,0,Y$252+1)-INDEX($D254:$K254,0,Y$252))/(INDEX($D$249:$K$249,0,Y$252+1)-INDEX($D$249:$K$249,0,Y$252))+V261)))</f>
        <v>0.3732800766044978</v>
      </c>
      <c r="X261" s="186" cm="1">
        <f t="array" ref="X261">IF(Z$252=-1,Y261,IF(Z$252=99,W261,IF(Z$252=0,INDEX($D254:$K254,0,Z$250),(INDEX($D254:$K254,0,Z$252+1)-INDEX($D254:$K254,0,Z$252))/(INDEX($D$249:$K$249,0,Z$252+1)-INDEX($D$249:$K$249,0,Z$252))+W261)))</f>
        <v>0.3673790331361011</v>
      </c>
      <c r="Y261" s="186" cm="1">
        <f t="array" ref="Y261">IF(AA$252=-1,Z261,IF(AA$252=99,X261,IF(AA$252=0,INDEX($D254:$K254,0,AA$250),(INDEX($D254:$K254,0,AA$252+1)-INDEX($D254:$K254,0,AA$252))/(INDEX($D$249:$K$249,0,AA$252+1)-INDEX($D$249:$K$249,0,AA$252))+X261)))</f>
        <v>0.36147798966770439</v>
      </c>
      <c r="Z261" s="186" cm="1">
        <f t="array" ref="Z261">IF(AB$252=-1,AA261,IF(AB$252=99,Y261,IF(AB$252=0,INDEX($D254:$K254,0,AB$250),(INDEX($D254:$K254,0,AB$252+1)-INDEX($D254:$K254,0,AB$252))/(INDEX($D$249:$K$249,0,AB$252+1)-INDEX($D$249:$K$249,0,AB$252))+Y261)))</f>
        <v>0.35557694619930769</v>
      </c>
      <c r="AA261" s="186" cm="1">
        <f t="array" ref="AA261">IF(AC$252=-1,AB261,IF(AC$252=99,Z261,IF(AC$252=0,INDEX($D254:$K254,0,AC$250),(INDEX($D254:$K254,0,AC$252+1)-INDEX($D254:$K254,0,AC$252))/(INDEX($D$249:$K$249,0,AC$252+1)-INDEX($D$249:$K$249,0,AC$252))+Z261)))</f>
        <v>0.34967590273091098</v>
      </c>
      <c r="AB261" s="186" cm="1">
        <f t="array" ref="AB261">IF(AD$252=-1,AC261,IF(AD$252=99,AA261,IF(AD$252=0,INDEX($D254:$K254,0,AD$250),(INDEX($D254:$K254,0,AD$252+1)-INDEX($D254:$K254,0,AD$252))/(INDEX($D$249:$K$249,0,AD$252+1)-INDEX($D$249:$K$249,0,AD$252))+AA261)))</f>
        <v>0.3437748592625145</v>
      </c>
      <c r="AC261" s="186" cm="1">
        <f t="array" ref="AC261">IF(AE$252=-1,AD261,IF(AE$252=99,AB261,IF(AE$252=0,INDEX($D254:$K254,0,AE$250),(INDEX($D254:$K254,0,AE$252+1)-INDEX($D254:$K254,0,AE$252))/(INDEX($D$249:$K$249,0,AE$252+1)-INDEX($D$249:$K$249,0,AE$252))+AB261)))</f>
        <v>0.3397442645016957</v>
      </c>
      <c r="AD261" s="186" cm="1">
        <f t="array" ref="AD261">IF(AF$252=-1,AE261,IF(AF$252=99,AC261,IF(AF$252=0,INDEX($D254:$K254,0,AF$250),(INDEX($D254:$K254,0,AF$252+1)-INDEX($D254:$K254,0,AF$252))/(INDEX($D$249:$K$249,0,AF$252+1)-INDEX($D$249:$K$249,0,AF$252))+AC261)))</f>
        <v>0.33571366974087691</v>
      </c>
      <c r="AE261" s="186" cm="1">
        <f t="array" ref="AE261">IF(AG$252=-1,AF261,IF(AG$252=99,AD261,IF(AG$252=0,INDEX($D254:$K254,0,AG$250),(INDEX($D254:$K254,0,AG$252+1)-INDEX($D254:$K254,0,AG$252))/(INDEX($D$249:$K$249,0,AG$252+1)-INDEX($D$249:$K$249,0,AG$252))+AD261)))</f>
        <v>0.33168307498005811</v>
      </c>
      <c r="AF261" s="186" cm="1">
        <f t="array" ref="AF261">IF(AH$252=-1,AG261,IF(AH$252=99,AE261,IF(AH$252=0,INDEX($D254:$K254,0,AH$250),(INDEX($D254:$K254,0,AH$252+1)-INDEX($D254:$K254,0,AH$252))/(INDEX($D$249:$K$249,0,AH$252+1)-INDEX($D$249:$K$249,0,AH$252))+AE261)))</f>
        <v>0.32765248021923932</v>
      </c>
      <c r="AG261" s="186" cm="1">
        <f t="array" ref="AG261">IF(AI$252=-1,AH261,IF(AI$252=99,AF261,IF(AI$252=0,INDEX($D254:$K254,0,AI$250),(INDEX($D254:$K254,0,AI$252+1)-INDEX($D254:$K254,0,AI$252))/(INDEX($D$249:$K$249,0,AI$252+1)-INDEX($D$249:$K$249,0,AI$252))+AF261)))</f>
        <v>0.32362188545842052</v>
      </c>
      <c r="AH261" s="186" cm="1">
        <f t="array" ref="AH261">IF(AJ$252=-1,AI261,IF(AJ$252=99,AG261,IF(AJ$252=0,INDEX($D254:$K254,0,AJ$250),(INDEX($D254:$K254,0,AJ$252+1)-INDEX($D254:$K254,0,AJ$252))/(INDEX($D$249:$K$249,0,AJ$252+1)-INDEX($D$249:$K$249,0,AJ$252))+AG261)))</f>
        <v>0.31959129069760173</v>
      </c>
      <c r="AI261" s="186" cm="1">
        <f t="array" ref="AI261">IF(AK$252=-1,AJ261,IF(AK$252=99,AH261,IF(AK$252=0,INDEX($D254:$K254,0,AK$250),(INDEX($D254:$K254,0,AK$252+1)-INDEX($D254:$K254,0,AK$252))/(INDEX($D$249:$K$249,0,AK$252+1)-INDEX($D$249:$K$249,0,AK$252))+AH261)))</f>
        <v>0.31556069593678293</v>
      </c>
      <c r="AJ261" s="186" cm="1">
        <f t="array" ref="AJ261">IF(AL$252=-1,AK261,IF(AL$252=99,AI261,IF(AL$252=0,INDEX($D254:$K254,0,AL$250),(INDEX($D254:$K254,0,AL$252+1)-INDEX($D254:$K254,0,AL$252))/(INDEX($D$249:$K$249,0,AL$252+1)-INDEX($D$249:$K$249,0,AL$252))+AI261)))</f>
        <v>0.31153010117596414</v>
      </c>
      <c r="AK261" s="186" cm="1">
        <f t="array" ref="AK261">IF(AM$252=-1,AL261,IF(AM$252=99,AJ261,IF(AM$252=0,INDEX($D254:$K254,0,AM$250),(INDEX($D254:$K254,0,AM$252+1)-INDEX($D254:$K254,0,AM$252))/(INDEX($D$249:$K$249,0,AM$252+1)-INDEX($D$249:$K$249,0,AM$252))+AJ261)))</f>
        <v>0.30749950641514534</v>
      </c>
      <c r="AL261" s="186" cm="1">
        <f t="array" ref="AL261">IF(AN$252=-1,AM261,IF(AN$252=99,AK261,IF(AN$252=0,INDEX($D254:$K254,0,AN$250),(INDEX($D254:$K254,0,AN$252+1)-INDEX($D254:$K254,0,AN$252))/(INDEX($D$249:$K$249,0,AN$252+1)-INDEX($D$249:$K$249,0,AN$252))+AK261)))</f>
        <v>0.30346891165432666</v>
      </c>
      <c r="AM261" s="186" cm="1">
        <f t="array" ref="AM261">IF(AO$252=-1,AN261,IF(AO$252=99,AL261,IF(AO$252=0,INDEX($D254:$K254,0,AO$250),(INDEX($D254:$K254,0,AO$252+1)-INDEX($D254:$K254,0,AO$252))/(INDEX($D$249:$K$249,0,AO$252+1)-INDEX($D$249:$K$249,0,AO$252))+AL261)))</f>
        <v>0.30036162652575799</v>
      </c>
      <c r="AN261" s="186" cm="1">
        <f t="array" ref="AN261">IF(AP$252=-1,AO261,IF(AP$252=99,AM261,IF(AP$252=0,INDEX($D254:$K254,0,AP$250),(INDEX($D254:$K254,0,AP$252+1)-INDEX($D254:$K254,0,AP$252))/(INDEX($D$249:$K$249,0,AP$252+1)-INDEX($D$249:$K$249,0,AP$252))+AM261)))</f>
        <v>0.29725434139718931</v>
      </c>
      <c r="AO261" s="186" cm="1">
        <f t="array" ref="AO261">IF(AQ$252=-1,AP261,IF(AQ$252=99,AN261,IF(AQ$252=0,INDEX($D254:$K254,0,AQ$250),(INDEX($D254:$K254,0,AQ$252+1)-INDEX($D254:$K254,0,AQ$252))/(INDEX($D$249:$K$249,0,AQ$252+1)-INDEX($D$249:$K$249,0,AQ$252))+AN261)))</f>
        <v>0.29414705626862064</v>
      </c>
      <c r="AP261" s="186" cm="1">
        <f t="array" ref="AP261">IF(AR$252=-1,AQ261,IF(AR$252=99,AO261,IF(AR$252=0,INDEX($D254:$K254,0,AR$250),(INDEX($D254:$K254,0,AR$252+1)-INDEX($D254:$K254,0,AR$252))/(INDEX($D$249:$K$249,0,AR$252+1)-INDEX($D$249:$K$249,0,AR$252))+AO261)))</f>
        <v>0.29103977114005197</v>
      </c>
      <c r="AQ261" s="186" cm="1">
        <f t="array" ref="AQ261">IF(AS$252=-1,AR261,IF(AS$252=99,AP261,IF(AS$252=0,INDEX($D254:$K254,0,AS$250),(INDEX($D254:$K254,0,AS$252+1)-INDEX($D254:$K254,0,AS$252))/(INDEX($D$249:$K$249,0,AS$252+1)-INDEX($D$249:$K$249,0,AS$252))+AP261)))</f>
        <v>0.2879324860114833</v>
      </c>
      <c r="AR261" s="186" cm="1">
        <f t="array" ref="AR261">IF(AT$252=-1,AW261,IF(AT$252=99,AQ261,IF(AT$252=0,INDEX($D254:$K254,0,AT$250),(INDEX($D254:$K254,0,AT$252+1)-INDEX($D254:$K254,0,AT$252))/(INDEX($D$249:$K$249,0,AT$252+1)-INDEX($D$249:$K$249,0,AT$252))+AQ261)))</f>
        <v>0.28482520088291463</v>
      </c>
      <c r="AS261" s="186" cm="1">
        <f t="array" ref="AS261">IF(AU$252=-1,AX261,IF(AU$252=99,AR261,IF(AU$252=0,INDEX($D254:$K254,0,AU$250),(INDEX($D254:$K254,0,AU$252+1)-INDEX($D254:$K254,0,AU$252))/(INDEX($D$249:$K$249,0,AU$252+1)-INDEX($D$249:$K$249,0,AU$252))+AR261)))</f>
        <v>0.28171791575434596</v>
      </c>
      <c r="AT261" s="186" cm="1">
        <f t="array" ref="AT261">IF(AV$252=-1,AY261,IF(AV$252=99,AS261,IF(AV$252=0,INDEX($D254:$K254,0,AV$250),(INDEX($D254:$K254,0,AV$252+1)-INDEX($D254:$K254,0,AV$252))/(INDEX($D$249:$K$249,0,AV$252+1)-INDEX($D$249:$K$249,0,AV$252))+AS261)))</f>
        <v>0.27861063062577729</v>
      </c>
      <c r="AU261" s="186" cm="1">
        <f t="array" ref="AU261">IF(AW$252=-1,AZ261,IF(AW$252=99,AT261,IF(AW$252=0,INDEX($D254:$K254,0,AW$250),(INDEX($D254:$K254,0,AW$252+1)-INDEX($D254:$K254,0,AW$252))/(INDEX($D$249:$K$249,0,AW$252+1)-INDEX($D$249:$K$249,0,AW$252))+AT261)))</f>
        <v>0.27550334549720862</v>
      </c>
      <c r="AV261" s="186" cm="1">
        <f t="array" ref="AV261">IF(AX$252=-1,BA261,IF(AX$252=99,AU261,IF(AX$252=0,INDEX($D254:$K254,0,AX$250),(INDEX($D254:$K254,0,AX$252+1)-INDEX($D254:$K254,0,AX$252))/(INDEX($D$249:$K$249,0,AX$252+1)-INDEX($D$249:$K$249,0,AX$252))+AU261)))</f>
        <v>0.27239606036863995</v>
      </c>
      <c r="AW261" s="186" cm="1">
        <f t="array" ref="AW261">IF(AY$252=-1,BB261,IF(AY$252=99,AV261,IF(AY$252=0,INDEX($D254:$K254,0,AY$250),(INDEX($D254:$K254,0,AY$252+1)-INDEX($D254:$K254,0,AY$252))/(INDEX($D$249:$K$249,0,AY$252+1)-INDEX($D$249:$K$249,0,AY$252))+AV261)))</f>
        <v>0.27239606036863995</v>
      </c>
      <c r="AX261" s="186" cm="1">
        <f t="array" ref="AX261">IF(AV$252=-1,AZ261,IF(AV$252=99,AW261,IF(AV$252=0,INDEX($D254:$K254,0,AV$250),(INDEX($D254:$K254,0,AV$252+1)-INDEX($D254:$K254,0,AV$252))/(INDEX($D$249:$K$249,0,AV$252+1)-INDEX($D$249:$K$249,0,AV$252))+AW261)))</f>
        <v>0.26928877524007128</v>
      </c>
      <c r="AY261" s="186" cm="1">
        <f t="array" ref="AY261">IF(AW$252=-1,BA261,IF(AW$252=99,AX261,IF(AW$252=0,INDEX($D254:$K254,0,AW$250),(INDEX($D254:$K254,0,AW$252+1)-INDEX($D254:$K254,0,AW$252))/(INDEX($D$249:$K$249,0,AW$252+1)-INDEX($D$249:$K$249,0,AW$252))+AX261)))</f>
        <v>0.26618149011150261</v>
      </c>
      <c r="AZ261" s="186" cm="1">
        <f t="array" ref="AZ261">IF(AX$252=-1,BB261,IF(AX$252=99,AY261,IF(AX$252=0,INDEX($D254:$K254,0,AX$250),(INDEX($D254:$K254,0,AX$252+1)-INDEX($D254:$K254,0,AX$252))/(INDEX($D$249:$K$249,0,AX$252+1)-INDEX($D$249:$K$249,0,AX$252))+AY261)))</f>
        <v>0.27239606036863995</v>
      </c>
      <c r="BA261" s="186" cm="1">
        <f t="array" ref="BA261">IF(AY$252=-1,BC261,IF(AY$252=99,AZ261,IF(AY$252=0,INDEX($D254:$K254,0,AY$250),(INDEX($D254:$K254,0,AY$252+1)-INDEX($D254:$K254,0,AY$252))/(INDEX($D$249:$K$249,0,AY$252+1)-INDEX($D$249:$K$249,0,AY$252))+AZ261)))</f>
        <v>0.27239606036863995</v>
      </c>
      <c r="BB261" s="186" cm="1">
        <f t="array" ref="BB261">IF(AZ$252=-1,BD261,IF(AZ$252=99,BA261,IF(AZ$252=0,INDEX($D254:$K254,0,AZ$250),(INDEX($D254:$K254,0,AZ$252+1)-INDEX($D254:$K254,0,AZ$252))/(INDEX($D$249:$K$249,0,AZ$252+1)-INDEX($D$249:$K$249,0,AZ$252))+BA261)))</f>
        <v>0.27239606036863995</v>
      </c>
      <c r="BC261" s="186" cm="1">
        <f t="array" ref="BC261">IF(BA$252=-1,BE261,IF(BA$252=99,BB261,IF(BA$252=0,INDEX($D254:$K254,0,BA$250),(INDEX($D254:$K254,0,BA$252+1)-INDEX($D254:$K254,0,BA$252))/(INDEX($D$249:$K$249,0,BA$252+1)-INDEX($D$249:$K$249,0,BA$252))+BB261)))</f>
        <v>0.27239606036863995</v>
      </c>
      <c r="BD261" s="186" cm="1">
        <f t="array" ref="BD261">IF(BB$252=-1,BF261,IF(BB$252=99,BC261,IF(BB$252=0,INDEX($D254:$K254,0,BB$250),(INDEX($D254:$K254,0,BB$252+1)-INDEX($D254:$K254,0,BB$252))/(INDEX($D$249:$K$249,0,BB$252+1)-INDEX($D$249:$K$249,0,BB$252))+BC261)))</f>
        <v>0.27239606036863995</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0.17213091022160179</v>
      </c>
      <c r="Q262" s="186" cm="1">
        <f t="array" ref="Q262">IF(S$252=-1,R262,IF(S$252=99,P262,IF(S$252=0,INDEX($D255:$K255,0,S$250),(INDEX($D255:$K255,0,S$252+1)-INDEX($D255:$K255,0,S$252))/(INDEX($D$249:$K$249,0,S$252+1)-INDEX($D$249:$K$249,0,S$252))+P262)))</f>
        <v>0.34426182044320358</v>
      </c>
      <c r="R262" s="186" cm="1">
        <f t="array" ref="R262">IF(T$252=-1,S262,IF(T$252=99,Q262,IF(T$252=0,INDEX($D255:$K255,0,T$250),(INDEX($D255:$K255,0,T$252+1)-INDEX($D255:$K255,0,T$252))/(INDEX($D$249:$K$249,0,T$252+1)-INDEX($D$249:$K$249,0,T$252))+Q262)))</f>
        <v>0.5163927306648054</v>
      </c>
      <c r="S262" s="186" cm="1">
        <f t="array" ref="S262">IF(U$252=-1,T262,IF(U$252=99,R262,IF(U$252=0,INDEX($D255:$K255,0,U$250),(INDEX($D255:$K255,0,U$252+1)-INDEX($D255:$K255,0,U$252))/(INDEX($D$249:$K$249,0,U$252+1)-INDEX($D$249:$K$249,0,U$252))+R262)))</f>
        <v>0.52348615138555843</v>
      </c>
      <c r="T262" s="186" cm="1">
        <f t="array" ref="T262">IF(V$252=-1,U262,IF(V$252=99,S262,IF(V$252=0,INDEX($D255:$K255,0,V$250),(INDEX($D255:$K255,0,V$252+1)-INDEX($D255:$K255,0,V$252))/(INDEX($D$249:$K$249,0,V$252+1)-INDEX($D$249:$K$249,0,V$252))+S262)))</f>
        <v>0.53057957210631146</v>
      </c>
      <c r="U262" s="186" cm="1">
        <f t="array" ref="U262">IF(W$252=-1,V262,IF(W$252=99,T262,IF(W$252=0,INDEX($D255:$K255,0,W$250),(INDEX($D255:$K255,0,W$252+1)-INDEX($D255:$K255,0,W$252))/(INDEX($D$249:$K$249,0,W$252+1)-INDEX($D$249:$K$249,0,W$252))+T262)))</f>
        <v>0.53767299282706449</v>
      </c>
      <c r="V262" s="186" cm="1">
        <f t="array" ref="V262">IF(X$252=-1,W262,IF(X$252=99,U262,IF(X$252=0,INDEX($D255:$K255,0,X$250),(INDEX($D255:$K255,0,X$252+1)-INDEX($D255:$K255,0,X$252))/(INDEX($D$249:$K$249,0,X$252+1)-INDEX($D$249:$K$249,0,X$252))+U262)))</f>
        <v>0.54476641354781752</v>
      </c>
      <c r="W262" s="186" cm="1">
        <f t="array" ref="W262">IF(Y$252=-1,X262,IF(Y$252=99,V262,IF(Y$252=0,INDEX($D255:$K255,0,Y$250),(INDEX($D255:$K255,0,Y$252+1)-INDEX($D255:$K255,0,Y$252))/(INDEX($D$249:$K$249,0,Y$252+1)-INDEX($D$249:$K$249,0,Y$252))+V262)))</f>
        <v>0.55185983426857055</v>
      </c>
      <c r="X262" s="186" cm="1">
        <f t="array" ref="X262">IF(Z$252=-1,Y262,IF(Z$252=99,W262,IF(Z$252=0,INDEX($D255:$K255,0,Z$250),(INDEX($D255:$K255,0,Z$252+1)-INDEX($D255:$K255,0,Z$252))/(INDEX($D$249:$K$249,0,Z$252+1)-INDEX($D$249:$K$249,0,Z$252))+W262)))</f>
        <v>0.55895325498932358</v>
      </c>
      <c r="Y262" s="186" cm="1">
        <f t="array" ref="Y262">IF(AA$252=-1,Z262,IF(AA$252=99,X262,IF(AA$252=0,INDEX($D255:$K255,0,AA$250),(INDEX($D255:$K255,0,AA$252+1)-INDEX($D255:$K255,0,AA$252))/(INDEX($D$249:$K$249,0,AA$252+1)-INDEX($D$249:$K$249,0,AA$252))+X262)))</f>
        <v>0.56604667571007661</v>
      </c>
      <c r="Z262" s="186" cm="1">
        <f t="array" ref="Z262">IF(AB$252=-1,AA262,IF(AB$252=99,Y262,IF(AB$252=0,INDEX($D255:$K255,0,AB$250),(INDEX($D255:$K255,0,AB$252+1)-INDEX($D255:$K255,0,AB$252))/(INDEX($D$249:$K$249,0,AB$252+1)-INDEX($D$249:$K$249,0,AB$252))+Y262)))</f>
        <v>0.57314009643082964</v>
      </c>
      <c r="AA262" s="186" cm="1">
        <f t="array" ref="AA262">IF(AC$252=-1,AB262,IF(AC$252=99,Z262,IF(AC$252=0,INDEX($D255:$K255,0,AC$250),(INDEX($D255:$K255,0,AC$252+1)-INDEX($D255:$K255,0,AC$252))/(INDEX($D$249:$K$249,0,AC$252+1)-INDEX($D$249:$K$249,0,AC$252))+Z262)))</f>
        <v>0.58023351715158267</v>
      </c>
      <c r="AB262" s="186" cm="1">
        <f t="array" ref="AB262">IF(AD$252=-1,AC262,IF(AD$252=99,AA262,IF(AD$252=0,INDEX($D255:$K255,0,AD$250),(INDEX($D255:$K255,0,AD$252+1)-INDEX($D255:$K255,0,AD$252))/(INDEX($D$249:$K$249,0,AD$252+1)-INDEX($D$249:$K$249,0,AD$252))+AA262)))</f>
        <v>0.58732693787233559</v>
      </c>
      <c r="AC262" s="186" cm="1">
        <f t="array" ref="AC262">IF(AE$252=-1,AD262,IF(AE$252=99,AB262,IF(AE$252=0,INDEX($D255:$K255,0,AE$250),(INDEX($D255:$K255,0,AE$252+1)-INDEX($D255:$K255,0,AE$252))/(INDEX($D$249:$K$249,0,AE$252+1)-INDEX($D$249:$K$249,0,AE$252))+AB262)))</f>
        <v>0.59232720757146751</v>
      </c>
      <c r="AD262" s="186" cm="1">
        <f t="array" ref="AD262">IF(AF$252=-1,AE262,IF(AF$252=99,AC262,IF(AF$252=0,INDEX($D255:$K255,0,AF$250),(INDEX($D255:$K255,0,AF$252+1)-INDEX($D255:$K255,0,AF$252))/(INDEX($D$249:$K$249,0,AF$252+1)-INDEX($D$249:$K$249,0,AF$252))+AC262)))</f>
        <v>0.59732747727059943</v>
      </c>
      <c r="AE262" s="186" cm="1">
        <f t="array" ref="AE262">IF(AG$252=-1,AF262,IF(AG$252=99,AD262,IF(AG$252=0,INDEX($D255:$K255,0,AG$250),(INDEX($D255:$K255,0,AG$252+1)-INDEX($D255:$K255,0,AG$252))/(INDEX($D$249:$K$249,0,AG$252+1)-INDEX($D$249:$K$249,0,AG$252))+AD262)))</f>
        <v>0.60232774696973135</v>
      </c>
      <c r="AF262" s="186" cm="1">
        <f t="array" ref="AF262">IF(AH$252=-1,AG262,IF(AH$252=99,AE262,IF(AH$252=0,INDEX($D255:$K255,0,AH$250),(INDEX($D255:$K255,0,AH$252+1)-INDEX($D255:$K255,0,AH$252))/(INDEX($D$249:$K$249,0,AH$252+1)-INDEX($D$249:$K$249,0,AH$252))+AE262)))</f>
        <v>0.60732801666886327</v>
      </c>
      <c r="AG262" s="186" cm="1">
        <f t="array" ref="AG262">IF(AI$252=-1,AH262,IF(AI$252=99,AF262,IF(AI$252=0,INDEX($D255:$K255,0,AI$250),(INDEX($D255:$K255,0,AI$252+1)-INDEX($D255:$K255,0,AI$252))/(INDEX($D$249:$K$249,0,AI$252+1)-INDEX($D$249:$K$249,0,AI$252))+AF262)))</f>
        <v>0.61232828636799519</v>
      </c>
      <c r="AH262" s="186" cm="1">
        <f t="array" ref="AH262">IF(AJ$252=-1,AI262,IF(AJ$252=99,AG262,IF(AJ$252=0,INDEX($D255:$K255,0,AJ$250),(INDEX($D255:$K255,0,AJ$252+1)-INDEX($D255:$K255,0,AJ$252))/(INDEX($D$249:$K$249,0,AJ$252+1)-INDEX($D$249:$K$249,0,AJ$252))+AG262)))</f>
        <v>0.61732855606712711</v>
      </c>
      <c r="AI262" s="186" cm="1">
        <f t="array" ref="AI262">IF(AK$252=-1,AJ262,IF(AK$252=99,AH262,IF(AK$252=0,INDEX($D255:$K255,0,AK$250),(INDEX($D255:$K255,0,AK$252+1)-INDEX($D255:$K255,0,AK$252))/(INDEX($D$249:$K$249,0,AK$252+1)-INDEX($D$249:$K$249,0,AK$252))+AH262)))</f>
        <v>0.62232882576625903</v>
      </c>
      <c r="AJ262" s="186" cm="1">
        <f t="array" ref="AJ262">IF(AL$252=-1,AK262,IF(AL$252=99,AI262,IF(AL$252=0,INDEX($D255:$K255,0,AL$250),(INDEX($D255:$K255,0,AL$252+1)-INDEX($D255:$K255,0,AL$252))/(INDEX($D$249:$K$249,0,AL$252+1)-INDEX($D$249:$K$249,0,AL$252))+AI262)))</f>
        <v>0.62732909546539095</v>
      </c>
      <c r="AK262" s="186" cm="1">
        <f t="array" ref="AK262">IF(AM$252=-1,AL262,IF(AM$252=99,AJ262,IF(AM$252=0,INDEX($D255:$K255,0,AM$250),(INDEX($D255:$K255,0,AM$252+1)-INDEX($D255:$K255,0,AM$252))/(INDEX($D$249:$K$249,0,AM$252+1)-INDEX($D$249:$K$249,0,AM$252))+AJ262)))</f>
        <v>0.63232936516452287</v>
      </c>
      <c r="AL262" s="186" cm="1">
        <f t="array" ref="AL262">IF(AN$252=-1,AM262,IF(AN$252=99,AK262,IF(AN$252=0,INDEX($D255:$K255,0,AN$250),(INDEX($D255:$K255,0,AN$252+1)-INDEX($D255:$K255,0,AN$252))/(INDEX($D$249:$K$249,0,AN$252+1)-INDEX($D$249:$K$249,0,AN$252))+AK262)))</f>
        <v>0.63732963486365524</v>
      </c>
      <c r="AM262" s="186" cm="1">
        <f t="array" ref="AM262">IF(AO$252=-1,AN262,IF(AO$252=99,AL262,IF(AO$252=0,INDEX($D255:$K255,0,AO$250),(INDEX($D255:$K255,0,AO$252+1)-INDEX($D255:$K255,0,AO$252))/(INDEX($D$249:$K$249,0,AO$252+1)-INDEX($D$249:$K$249,0,AO$252))+AL262)))</f>
        <v>0.64094919803883899</v>
      </c>
      <c r="AN262" s="186" cm="1">
        <f t="array" ref="AN262">IF(AP$252=-1,AO262,IF(AP$252=99,AM262,IF(AP$252=0,INDEX($D255:$K255,0,AP$250),(INDEX($D255:$K255,0,AP$252+1)-INDEX($D255:$K255,0,AP$252))/(INDEX($D$249:$K$249,0,AP$252+1)-INDEX($D$249:$K$249,0,AP$252))+AM262)))</f>
        <v>0.64456876121402273</v>
      </c>
      <c r="AO262" s="186" cm="1">
        <f t="array" ref="AO262">IF(AQ$252=-1,AP262,IF(AQ$252=99,AN262,IF(AQ$252=0,INDEX($D255:$K255,0,AQ$250),(INDEX($D255:$K255,0,AQ$252+1)-INDEX($D255:$K255,0,AQ$252))/(INDEX($D$249:$K$249,0,AQ$252+1)-INDEX($D$249:$K$249,0,AQ$252))+AN262)))</f>
        <v>0.64818832438920648</v>
      </c>
      <c r="AP262" s="186" cm="1">
        <f t="array" ref="AP262">IF(AR$252=-1,AQ262,IF(AR$252=99,AO262,IF(AR$252=0,INDEX($D255:$K255,0,AR$250),(INDEX($D255:$K255,0,AR$252+1)-INDEX($D255:$K255,0,AR$252))/(INDEX($D$249:$K$249,0,AR$252+1)-INDEX($D$249:$K$249,0,AR$252))+AO262)))</f>
        <v>0.65180788756439023</v>
      </c>
      <c r="AQ262" s="186" cm="1">
        <f t="array" ref="AQ262">IF(AS$252=-1,AR262,IF(AS$252=99,AP262,IF(AS$252=0,INDEX($D255:$K255,0,AS$250),(INDEX($D255:$K255,0,AS$252+1)-INDEX($D255:$K255,0,AS$252))/(INDEX($D$249:$K$249,0,AS$252+1)-INDEX($D$249:$K$249,0,AS$252))+AP262)))</f>
        <v>0.65542745073957398</v>
      </c>
      <c r="AR262" s="186" cm="1">
        <f t="array" ref="AR262">IF(AT$252=-1,AW262,IF(AT$252=99,AQ262,IF(AT$252=0,INDEX($D255:$K255,0,AT$250),(INDEX($D255:$K255,0,AT$252+1)-INDEX($D255:$K255,0,AT$252))/(INDEX($D$249:$K$249,0,AT$252+1)-INDEX($D$249:$K$249,0,AT$252))+AQ262)))</f>
        <v>0.65904701391475773</v>
      </c>
      <c r="AS262" s="186" cm="1">
        <f t="array" ref="AS262">IF(AU$252=-1,AX262,IF(AU$252=99,AR262,IF(AU$252=0,INDEX($D255:$K255,0,AU$250),(INDEX($D255:$K255,0,AU$252+1)-INDEX($D255:$K255,0,AU$252))/(INDEX($D$249:$K$249,0,AU$252+1)-INDEX($D$249:$K$249,0,AU$252))+AR262)))</f>
        <v>0.66266657708994148</v>
      </c>
      <c r="AT262" s="186" cm="1">
        <f t="array" ref="AT262">IF(AV$252=-1,AY262,IF(AV$252=99,AS262,IF(AV$252=0,INDEX($D255:$K255,0,AV$250),(INDEX($D255:$K255,0,AV$252+1)-INDEX($D255:$K255,0,AV$252))/(INDEX($D$249:$K$249,0,AV$252+1)-INDEX($D$249:$K$249,0,AV$252))+AS262)))</f>
        <v>0.66628614026512523</v>
      </c>
      <c r="AU262" s="186" cm="1">
        <f t="array" ref="AU262">IF(AW$252=-1,AZ262,IF(AW$252=99,AT262,IF(AW$252=0,INDEX($D255:$K255,0,AW$250),(INDEX($D255:$K255,0,AW$252+1)-INDEX($D255:$K255,0,AW$252))/(INDEX($D$249:$K$249,0,AW$252+1)-INDEX($D$249:$K$249,0,AW$252))+AT262)))</f>
        <v>0.66990570344030897</v>
      </c>
      <c r="AV262" s="186" cm="1">
        <f t="array" ref="AV262">IF(AX$252=-1,BA262,IF(AX$252=99,AU262,IF(AX$252=0,INDEX($D255:$K255,0,AX$250),(INDEX($D255:$K255,0,AX$252+1)-INDEX($D255:$K255,0,AX$252))/(INDEX($D$249:$K$249,0,AX$252+1)-INDEX($D$249:$K$249,0,AX$252))+AU262)))</f>
        <v>0.67352526661549317</v>
      </c>
      <c r="AW262" s="186" cm="1">
        <f t="array" ref="AW262">IF(AY$252=-1,BB262,IF(AY$252=99,AV262,IF(AY$252=0,INDEX($D255:$K255,0,AY$250),(INDEX($D255:$K255,0,AY$252+1)-INDEX($D255:$K255,0,AY$252))/(INDEX($D$249:$K$249,0,AY$252+1)-INDEX($D$249:$K$249,0,AY$252))+AV262)))</f>
        <v>0.67352526661549317</v>
      </c>
      <c r="AX262" s="186" cm="1">
        <f t="array" ref="AX262">IF(AV$252=-1,AZ262,IF(AV$252=99,AW262,IF(AV$252=0,INDEX($D255:$K255,0,AV$250),(INDEX($D255:$K255,0,AV$252+1)-INDEX($D255:$K255,0,AV$252))/(INDEX($D$249:$K$249,0,AV$252+1)-INDEX($D$249:$K$249,0,AV$252))+AW262)))</f>
        <v>0.67714482979067692</v>
      </c>
      <c r="AY262" s="186" cm="1">
        <f t="array" ref="AY262">IF(AW$252=-1,BA262,IF(AW$252=99,AX262,IF(AW$252=0,INDEX($D255:$K255,0,AW$250),(INDEX($D255:$K255,0,AW$252+1)-INDEX($D255:$K255,0,AW$252))/(INDEX($D$249:$K$249,0,AW$252+1)-INDEX($D$249:$K$249,0,AW$252))+AX262)))</f>
        <v>0.68076439296586067</v>
      </c>
      <c r="AZ262" s="186" cm="1">
        <f t="array" ref="AZ262">IF(AX$252=-1,BB262,IF(AX$252=99,AY262,IF(AX$252=0,INDEX($D255:$K255,0,AX$250),(INDEX($D255:$K255,0,AX$252+1)-INDEX($D255:$K255,0,AX$252))/(INDEX($D$249:$K$249,0,AX$252+1)-INDEX($D$249:$K$249,0,AX$252))+AY262)))</f>
        <v>0.67352526661549317</v>
      </c>
      <c r="BA262" s="186" cm="1">
        <f t="array" ref="BA262">IF(AY$252=-1,BC262,IF(AY$252=99,AZ262,IF(AY$252=0,INDEX($D255:$K255,0,AY$250),(INDEX($D255:$K255,0,AY$252+1)-INDEX($D255:$K255,0,AY$252))/(INDEX($D$249:$K$249,0,AY$252+1)-INDEX($D$249:$K$249,0,AY$252))+AZ262)))</f>
        <v>0.67352526661549317</v>
      </c>
      <c r="BB262" s="186" cm="1">
        <f t="array" ref="BB262">IF(AZ$252=-1,BD262,IF(AZ$252=99,BA262,IF(AZ$252=0,INDEX($D255:$K255,0,AZ$250),(INDEX($D255:$K255,0,AZ$252+1)-INDEX($D255:$K255,0,AZ$252))/(INDEX($D$249:$K$249,0,AZ$252+1)-INDEX($D$249:$K$249,0,AZ$252))+BA262)))</f>
        <v>0.67352526661549317</v>
      </c>
      <c r="BC262" s="186" cm="1">
        <f t="array" ref="BC262">IF(BA$252=-1,BE262,IF(BA$252=99,BB262,IF(BA$252=0,INDEX($D255:$K255,0,BA$250),(INDEX($D255:$K255,0,BA$252+1)-INDEX($D255:$K255,0,BA$252))/(INDEX($D$249:$K$249,0,BA$252+1)-INDEX($D$249:$K$249,0,BA$252))+BB262)))</f>
        <v>0.67352526661549317</v>
      </c>
      <c r="BD262" s="186" cm="1">
        <f t="array" ref="BD262">IF(BB$252=-1,BF262,IF(BB$252=99,BC262,IF(BB$252=0,INDEX($D255:$K255,0,BB$250),(INDEX($D255:$K255,0,BB$252+1)-INDEX($D255:$K255,0,BB$252))/(INDEX($D$249:$K$249,0,BB$252+1)-INDEX($D$249:$K$249,0,BB$252))+BC262)))</f>
        <v>0.67352526661549317</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0.19082214642317194</v>
      </c>
      <c r="Q263" s="186" cm="1">
        <f t="array" ref="Q263">IF(S$252=-1,R263,IF(S$252=99,P263,IF(S$252=0,INDEX($D256:$K256,0,S$250),(INDEX($D256:$K256,0,S$252+1)-INDEX($D256:$K256,0,S$252))/(INDEX($D$249:$K$249,0,S$252+1)-INDEX($D$249:$K$249,0,S$252))+P263)))</f>
        <v>0.38164429284634388</v>
      </c>
      <c r="R263" s="186" cm="1">
        <f t="array" ref="R263">IF(T$252=-1,S263,IF(T$252=99,Q263,IF(T$252=0,INDEX($D256:$K256,0,T$250),(INDEX($D256:$K256,0,T$252+1)-INDEX($D256:$K256,0,T$252))/(INDEX($D$249:$K$249,0,T$252+1)-INDEX($D$249:$K$249,0,T$252))+Q263)))</f>
        <v>0.57246643926951579</v>
      </c>
      <c r="S263" s="186" cm="1">
        <f t="array" ref="S263">IF(U$252=-1,T263,IF(U$252=99,R263,IF(U$252=0,INDEX($D256:$K256,0,U$250),(INDEX($D256:$K256,0,U$252+1)-INDEX($D256:$K256,0,U$252))/(INDEX($D$249:$K$249,0,U$252+1)-INDEX($D$249:$K$249,0,U$252))+R263)))</f>
        <v>0.56826922055156825</v>
      </c>
      <c r="T263" s="186" cm="1">
        <f t="array" ref="T263">IF(V$252=-1,U263,IF(V$252=99,S263,IF(V$252=0,INDEX($D256:$K256,0,V$250),(INDEX($D256:$K256,0,V$252+1)-INDEX($D256:$K256,0,V$252))/(INDEX($D$249:$K$249,0,V$252+1)-INDEX($D$249:$K$249,0,V$252))+S263)))</f>
        <v>0.56407200183362072</v>
      </c>
      <c r="U263" s="186" cm="1">
        <f t="array" ref="U263">IF(W$252=-1,V263,IF(W$252=99,T263,IF(W$252=0,INDEX($D256:$K256,0,W$250),(INDEX($D256:$K256,0,W$252+1)-INDEX($D256:$K256,0,W$252))/(INDEX($D$249:$K$249,0,W$252+1)-INDEX($D$249:$K$249,0,W$252))+T263)))</f>
        <v>0.55987478311567318</v>
      </c>
      <c r="V263" s="186" cm="1">
        <f t="array" ref="V263">IF(X$252=-1,W263,IF(X$252=99,U263,IF(X$252=0,INDEX($D256:$K256,0,X$250),(INDEX($D256:$K256,0,X$252+1)-INDEX($D256:$K256,0,X$252))/(INDEX($D$249:$K$249,0,X$252+1)-INDEX($D$249:$K$249,0,X$252))+U263)))</f>
        <v>0.55567756439772564</v>
      </c>
      <c r="W263" s="186" cm="1">
        <f t="array" ref="W263">IF(Y$252=-1,X263,IF(Y$252=99,V263,IF(Y$252=0,INDEX($D256:$K256,0,Y$250),(INDEX($D256:$K256,0,Y$252+1)-INDEX($D256:$K256,0,Y$252))/(INDEX($D$249:$K$249,0,Y$252+1)-INDEX($D$249:$K$249,0,Y$252))+V263)))</f>
        <v>0.55148034567977811</v>
      </c>
      <c r="X263" s="186" cm="1">
        <f t="array" ref="X263">IF(Z$252=-1,Y263,IF(Z$252=99,W263,IF(Z$252=0,INDEX($D256:$K256,0,Z$250),(INDEX($D256:$K256,0,Z$252+1)-INDEX($D256:$K256,0,Z$252))/(INDEX($D$249:$K$249,0,Z$252+1)-INDEX($D$249:$K$249,0,Z$252))+W263)))</f>
        <v>0.54728312696183057</v>
      </c>
      <c r="Y263" s="186" cm="1">
        <f t="array" ref="Y263">IF(AA$252=-1,Z263,IF(AA$252=99,X263,IF(AA$252=0,INDEX($D256:$K256,0,AA$250),(INDEX($D256:$K256,0,AA$252+1)-INDEX($D256:$K256,0,AA$252))/(INDEX($D$249:$K$249,0,AA$252+1)-INDEX($D$249:$K$249,0,AA$252))+X263)))</f>
        <v>0.54308590824388303</v>
      </c>
      <c r="Z263" s="186" cm="1">
        <f t="array" ref="Z263">IF(AB$252=-1,AA263,IF(AB$252=99,Y263,IF(AB$252=0,INDEX($D256:$K256,0,AB$250),(INDEX($D256:$K256,0,AB$252+1)-INDEX($D256:$K256,0,AB$252))/(INDEX($D$249:$K$249,0,AB$252+1)-INDEX($D$249:$K$249,0,AB$252))+Y263)))</f>
        <v>0.53888868952593549</v>
      </c>
      <c r="AA263" s="186" cm="1">
        <f t="array" ref="AA263">IF(AC$252=-1,AB263,IF(AC$252=99,Z263,IF(AC$252=0,INDEX($D256:$K256,0,AC$250),(INDEX($D256:$K256,0,AC$252+1)-INDEX($D256:$K256,0,AC$252))/(INDEX($D$249:$K$249,0,AC$252+1)-INDEX($D$249:$K$249,0,AC$252))+Z263)))</f>
        <v>0.53469147080798796</v>
      </c>
      <c r="AB263" s="186" cm="1">
        <f t="array" ref="AB263">IF(AD$252=-1,AC263,IF(AD$252=99,AA263,IF(AD$252=0,INDEX($D256:$K256,0,AD$250),(INDEX($D256:$K256,0,AD$252+1)-INDEX($D256:$K256,0,AD$252))/(INDEX($D$249:$K$249,0,AD$252+1)-INDEX($D$249:$K$249,0,AD$252))+AA263)))</f>
        <v>0.53049425209004064</v>
      </c>
      <c r="AC263" s="186" cm="1">
        <f t="array" ref="AC263">IF(AE$252=-1,AD263,IF(AE$252=99,AB263,IF(AE$252=0,INDEX($D256:$K256,0,AE$250),(INDEX($D256:$K256,0,AE$252+1)-INDEX($D256:$K256,0,AE$252))/(INDEX($D$249:$K$249,0,AE$252+1)-INDEX($D$249:$K$249,0,AE$252))+AB263)))</f>
        <v>0.5240790809552841</v>
      </c>
      <c r="AD263" s="186" cm="1">
        <f t="array" ref="AD263">IF(AF$252=-1,AE263,IF(AF$252=99,AC263,IF(AF$252=0,INDEX($D256:$K256,0,AF$250),(INDEX($D256:$K256,0,AF$252+1)-INDEX($D256:$K256,0,AF$252))/(INDEX($D$249:$K$249,0,AF$252+1)-INDEX($D$249:$K$249,0,AF$252))+AC263)))</f>
        <v>0.51766390982052757</v>
      </c>
      <c r="AE263" s="186" cm="1">
        <f t="array" ref="AE263">IF(AG$252=-1,AF263,IF(AG$252=99,AD263,IF(AG$252=0,INDEX($D256:$K256,0,AG$250),(INDEX($D256:$K256,0,AG$252+1)-INDEX($D256:$K256,0,AG$252))/(INDEX($D$249:$K$249,0,AG$252+1)-INDEX($D$249:$K$249,0,AG$252))+AD263)))</f>
        <v>0.51124873868577103</v>
      </c>
      <c r="AF263" s="186" cm="1">
        <f t="array" ref="AF263">IF(AH$252=-1,AG263,IF(AH$252=99,AE263,IF(AH$252=0,INDEX($D256:$K256,0,AH$250),(INDEX($D256:$K256,0,AH$252+1)-INDEX($D256:$K256,0,AH$252))/(INDEX($D$249:$K$249,0,AH$252+1)-INDEX($D$249:$K$249,0,AH$252))+AE263)))</f>
        <v>0.50483356755101449</v>
      </c>
      <c r="AG263" s="186" cm="1">
        <f t="array" ref="AG263">IF(AI$252=-1,AH263,IF(AI$252=99,AF263,IF(AI$252=0,INDEX($D256:$K256,0,AI$250),(INDEX($D256:$K256,0,AI$252+1)-INDEX($D256:$K256,0,AI$252))/(INDEX($D$249:$K$249,0,AI$252+1)-INDEX($D$249:$K$249,0,AI$252))+AF263)))</f>
        <v>0.49841839641625796</v>
      </c>
      <c r="AH263" s="186" cm="1">
        <f t="array" ref="AH263">IF(AJ$252=-1,AI263,IF(AJ$252=99,AG263,IF(AJ$252=0,INDEX($D256:$K256,0,AJ$250),(INDEX($D256:$K256,0,AJ$252+1)-INDEX($D256:$K256,0,AJ$252))/(INDEX($D$249:$K$249,0,AJ$252+1)-INDEX($D$249:$K$249,0,AJ$252))+AG263)))</f>
        <v>0.49200322528150142</v>
      </c>
      <c r="AI263" s="186" cm="1">
        <f t="array" ref="AI263">IF(AK$252=-1,AJ263,IF(AK$252=99,AH263,IF(AK$252=0,INDEX($D256:$K256,0,AK$250),(INDEX($D256:$K256,0,AK$252+1)-INDEX($D256:$K256,0,AK$252))/(INDEX($D$249:$K$249,0,AK$252+1)-INDEX($D$249:$K$249,0,AK$252))+AH263)))</f>
        <v>0.48558805414674489</v>
      </c>
      <c r="AJ263" s="186" cm="1">
        <f t="array" ref="AJ263">IF(AL$252=-1,AK263,IF(AL$252=99,AI263,IF(AL$252=0,INDEX($D256:$K256,0,AL$250),(INDEX($D256:$K256,0,AL$252+1)-INDEX($D256:$K256,0,AL$252))/(INDEX($D$249:$K$249,0,AL$252+1)-INDEX($D$249:$K$249,0,AL$252))+AI263)))</f>
        <v>0.47917288301198835</v>
      </c>
      <c r="AK263" s="186" cm="1">
        <f t="array" ref="AK263">IF(AM$252=-1,AL263,IF(AM$252=99,AJ263,IF(AM$252=0,INDEX($D256:$K256,0,AM$250),(INDEX($D256:$K256,0,AM$252+1)-INDEX($D256:$K256,0,AM$252))/(INDEX($D$249:$K$249,0,AM$252+1)-INDEX($D$249:$K$249,0,AM$252))+AJ263)))</f>
        <v>0.47275771187723181</v>
      </c>
      <c r="AL263" s="186" cm="1">
        <f t="array" ref="AL263">IF(AN$252=-1,AM263,IF(AN$252=99,AK263,IF(AN$252=0,INDEX($D256:$K256,0,AN$250),(INDEX($D256:$K256,0,AN$252+1)-INDEX($D256:$K256,0,AN$252))/(INDEX($D$249:$K$249,0,AN$252+1)-INDEX($D$249:$K$249,0,AN$252))+AK263)))</f>
        <v>0.46634254074247544</v>
      </c>
      <c r="AM263" s="186" cm="1">
        <f t="array" ref="AM263">IF(AO$252=-1,AN263,IF(AO$252=99,AL263,IF(AO$252=0,INDEX($D256:$K256,0,AO$250),(INDEX($D256:$K256,0,AO$252+1)-INDEX($D256:$K256,0,AO$252))/(INDEX($D$249:$K$249,0,AO$252+1)-INDEX($D$249:$K$249,0,AO$252))+AL263)))</f>
        <v>0.45973901810617113</v>
      </c>
      <c r="AN263" s="186" cm="1">
        <f t="array" ref="AN263">IF(AP$252=-1,AO263,IF(AP$252=99,AM263,IF(AP$252=0,INDEX($D256:$K256,0,AP$250),(INDEX($D256:$K256,0,AP$252+1)-INDEX($D256:$K256,0,AP$252))/(INDEX($D$249:$K$249,0,AP$252+1)-INDEX($D$249:$K$249,0,AP$252))+AM263)))</f>
        <v>0.45313549546986687</v>
      </c>
      <c r="AO263" s="186" cm="1">
        <f t="array" ref="AO263">IF(AQ$252=-1,AP263,IF(AQ$252=99,AN263,IF(AQ$252=0,INDEX($D256:$K256,0,AQ$250),(INDEX($D256:$K256,0,AQ$252+1)-INDEX($D256:$K256,0,AQ$252))/(INDEX($D$249:$K$249,0,AQ$252+1)-INDEX($D$249:$K$249,0,AQ$252))+AN263)))</f>
        <v>0.44653197283356261</v>
      </c>
      <c r="AP263" s="186" cm="1">
        <f t="array" ref="AP263">IF(AR$252=-1,AQ263,IF(AR$252=99,AO263,IF(AR$252=0,INDEX($D256:$K256,0,AR$250),(INDEX($D256:$K256,0,AR$252+1)-INDEX($D256:$K256,0,AR$252))/(INDEX($D$249:$K$249,0,AR$252+1)-INDEX($D$249:$K$249,0,AR$252))+AO263)))</f>
        <v>0.43992845019725835</v>
      </c>
      <c r="AQ263" s="186" cm="1">
        <f t="array" ref="AQ263">IF(AS$252=-1,AR263,IF(AS$252=99,AP263,IF(AS$252=0,INDEX($D256:$K256,0,AS$250),(INDEX($D256:$K256,0,AS$252+1)-INDEX($D256:$K256,0,AS$252))/(INDEX($D$249:$K$249,0,AS$252+1)-INDEX($D$249:$K$249,0,AS$252))+AP263)))</f>
        <v>0.43332492756095409</v>
      </c>
      <c r="AR263" s="186" cm="1">
        <f t="array" ref="AR263">IF(AT$252=-1,AW263,IF(AT$252=99,AQ263,IF(AT$252=0,INDEX($D256:$K256,0,AT$250),(INDEX($D256:$K256,0,AT$252+1)-INDEX($D256:$K256,0,AT$252))/(INDEX($D$249:$K$249,0,AT$252+1)-INDEX($D$249:$K$249,0,AT$252))+AQ263)))</f>
        <v>0.42672140492464983</v>
      </c>
      <c r="AS263" s="186" cm="1">
        <f t="array" ref="AS263">IF(AU$252=-1,AX263,IF(AU$252=99,AR263,IF(AU$252=0,INDEX($D256:$K256,0,AU$250),(INDEX($D256:$K256,0,AU$252+1)-INDEX($D256:$K256,0,AU$252))/(INDEX($D$249:$K$249,0,AU$252+1)-INDEX($D$249:$K$249,0,AU$252))+AR263)))</f>
        <v>0.42011788228834557</v>
      </c>
      <c r="AT263" s="186" cm="1">
        <f t="array" ref="AT263">IF(AV$252=-1,AY263,IF(AV$252=99,AS263,IF(AV$252=0,INDEX($D256:$K256,0,AV$250),(INDEX($D256:$K256,0,AV$252+1)-INDEX($D256:$K256,0,AV$252))/(INDEX($D$249:$K$249,0,AV$252+1)-INDEX($D$249:$K$249,0,AV$252))+AS263)))</f>
        <v>0.41351435965204131</v>
      </c>
      <c r="AU263" s="186" cm="1">
        <f t="array" ref="AU263">IF(AW$252=-1,AZ263,IF(AW$252=99,AT263,IF(AW$252=0,INDEX($D256:$K256,0,AW$250),(INDEX($D256:$K256,0,AW$252+1)-INDEX($D256:$K256,0,AW$252))/(INDEX($D$249:$K$249,0,AW$252+1)-INDEX($D$249:$K$249,0,AW$252))+AT263)))</f>
        <v>0.40691083701573705</v>
      </c>
      <c r="AV263" s="186" cm="1">
        <f t="array" ref="AV263">IF(AX$252=-1,BA263,IF(AX$252=99,AU263,IF(AX$252=0,INDEX($D256:$K256,0,AX$250),(INDEX($D256:$K256,0,AX$252+1)-INDEX($D256:$K256,0,AX$252))/(INDEX($D$249:$K$249,0,AX$252+1)-INDEX($D$249:$K$249,0,AX$252))+AU263)))</f>
        <v>0.40030731437943257</v>
      </c>
      <c r="AW263" s="186" cm="1">
        <f t="array" ref="AW263">IF(AY$252=-1,BB263,IF(AY$252=99,AV263,IF(AY$252=0,INDEX($D256:$K256,0,AY$250),(INDEX($D256:$K256,0,AY$252+1)-INDEX($D256:$K256,0,AY$252))/(INDEX($D$249:$K$249,0,AY$252+1)-INDEX($D$249:$K$249,0,AY$252))+AV263)))</f>
        <v>0.40030731437943257</v>
      </c>
      <c r="AX263" s="186" cm="1">
        <f t="array" ref="AX263">IF(AV$252=-1,AZ263,IF(AV$252=99,AW263,IF(AV$252=0,INDEX($D256:$K256,0,AV$250),(INDEX($D256:$K256,0,AV$252+1)-INDEX($D256:$K256,0,AV$252))/(INDEX($D$249:$K$249,0,AV$252+1)-INDEX($D$249:$K$249,0,AV$252))+AW263)))</f>
        <v>0.39370379174312831</v>
      </c>
      <c r="AY263" s="186" cm="1">
        <f t="array" ref="AY263">IF(AW$252=-1,BA263,IF(AW$252=99,AX263,IF(AW$252=0,INDEX($D256:$K256,0,AW$250),(INDEX($D256:$K256,0,AW$252+1)-INDEX($D256:$K256,0,AW$252))/(INDEX($D$249:$K$249,0,AW$252+1)-INDEX($D$249:$K$249,0,AW$252))+AX263)))</f>
        <v>0.38710026910682405</v>
      </c>
      <c r="AZ263" s="186" cm="1">
        <f t="array" ref="AZ263">IF(AX$252=-1,BB263,IF(AX$252=99,AY263,IF(AX$252=0,INDEX($D256:$K256,0,AX$250),(INDEX($D256:$K256,0,AX$252+1)-INDEX($D256:$K256,0,AX$252))/(INDEX($D$249:$K$249,0,AX$252+1)-INDEX($D$249:$K$249,0,AX$252))+AY263)))</f>
        <v>0.40030731437943257</v>
      </c>
      <c r="BA263" s="186" cm="1">
        <f t="array" ref="BA263">IF(AY$252=-1,BC263,IF(AY$252=99,AZ263,IF(AY$252=0,INDEX($D256:$K256,0,AY$250),(INDEX($D256:$K256,0,AY$252+1)-INDEX($D256:$K256,0,AY$252))/(INDEX($D$249:$K$249,0,AY$252+1)-INDEX($D$249:$K$249,0,AY$252))+AZ263)))</f>
        <v>0.40030731437943257</v>
      </c>
      <c r="BB263" s="186" cm="1">
        <f t="array" ref="BB263">IF(AZ$252=-1,BD263,IF(AZ$252=99,BA263,IF(AZ$252=0,INDEX($D256:$K256,0,AZ$250),(INDEX($D256:$K256,0,AZ$252+1)-INDEX($D256:$K256,0,AZ$252))/(INDEX($D$249:$K$249,0,AZ$252+1)-INDEX($D$249:$K$249,0,AZ$252))+BA263)))</f>
        <v>0.40030731437943257</v>
      </c>
      <c r="BC263" s="186" cm="1">
        <f t="array" ref="BC263">IF(BA$252=-1,BE263,IF(BA$252=99,BB263,IF(BA$252=0,INDEX($D256:$K256,0,BA$250),(INDEX($D256:$K256,0,BA$252+1)-INDEX($D256:$K256,0,BA$252))/(INDEX($D$249:$K$249,0,BA$252+1)-INDEX($D$249:$K$249,0,BA$252))+BB263)))</f>
        <v>0.40030731437943257</v>
      </c>
      <c r="BD263" s="186" cm="1">
        <f t="array" ref="BD263">IF(BB$252=-1,BF263,IF(BB$252=99,BC263,IF(BB$252=0,INDEX($D256:$K256,0,BB$250),(INDEX($D256:$K256,0,BB$252+1)-INDEX($D256:$K256,0,BB$252))/(INDEX($D$249:$K$249,0,BB$252+1)-INDEX($D$249:$K$249,0,BB$252))+BC263)))</f>
        <v>0.40030731437943257</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0.10213654792396552</v>
      </c>
      <c r="Q264" s="186" cm="1">
        <f t="array" ref="Q264">IF(S$252=-1,R264,IF(S$252=99,P264,IF(S$252=0,INDEX($D257:$K257,0,S$250),(INDEX($D257:$K257,0,S$252+1)-INDEX($D257:$K257,0,S$252))/(INDEX($D$249:$K$249,0,S$252+1)-INDEX($D$249:$K$249,0,S$252))+P264)))</f>
        <v>0.20427309584793105</v>
      </c>
      <c r="R264" s="186" cm="1">
        <f t="array" ref="R264">IF(T$252=-1,S264,IF(T$252=99,Q264,IF(T$252=0,INDEX($D257:$K257,0,T$250),(INDEX($D257:$K257,0,T$252+1)-INDEX($D257:$K257,0,T$252))/(INDEX($D$249:$K$249,0,T$252+1)-INDEX($D$249:$K$249,0,T$252))+Q264)))</f>
        <v>0.30640964377189656</v>
      </c>
      <c r="S264" s="186" cm="1">
        <f t="array" ref="S264">IF(U$252=-1,T264,IF(U$252=99,R264,IF(U$252=0,INDEX($D257:$K257,0,U$250),(INDEX($D257:$K257,0,U$252+1)-INDEX($D257:$K257,0,U$252))/(INDEX($D$249:$K$249,0,U$252+1)-INDEX($D$249:$K$249,0,U$252))+R264)))</f>
        <v>0.30750969879229367</v>
      </c>
      <c r="T264" s="186" cm="1">
        <f t="array" ref="T264">IF(V$252=-1,U264,IF(V$252=99,S264,IF(V$252=0,INDEX($D257:$K257,0,V$250),(INDEX($D257:$K257,0,V$252+1)-INDEX($D257:$K257,0,V$252))/(INDEX($D$249:$K$249,0,V$252+1)-INDEX($D$249:$K$249,0,V$252))+S264)))</f>
        <v>0.30860975381269079</v>
      </c>
      <c r="U264" s="186" cm="1">
        <f t="array" ref="U264">IF(W$252=-1,V264,IF(W$252=99,T264,IF(W$252=0,INDEX($D257:$K257,0,W$250),(INDEX($D257:$K257,0,W$252+1)-INDEX($D257:$K257,0,W$252))/(INDEX($D$249:$K$249,0,W$252+1)-INDEX($D$249:$K$249,0,W$252))+T264)))</f>
        <v>0.30970980883308791</v>
      </c>
      <c r="V264" s="186" cm="1">
        <f t="array" ref="V264">IF(X$252=-1,W264,IF(X$252=99,U264,IF(X$252=0,INDEX($D257:$K257,0,X$250),(INDEX($D257:$K257,0,X$252+1)-INDEX($D257:$K257,0,X$252))/(INDEX($D$249:$K$249,0,X$252+1)-INDEX($D$249:$K$249,0,X$252))+U264)))</f>
        <v>0.31080986385348502</v>
      </c>
      <c r="W264" s="186" cm="1">
        <f t="array" ref="W264">IF(Y$252=-1,X264,IF(Y$252=99,V264,IF(Y$252=0,INDEX($D257:$K257,0,Y$250),(INDEX($D257:$K257,0,Y$252+1)-INDEX($D257:$K257,0,Y$252))/(INDEX($D$249:$K$249,0,Y$252+1)-INDEX($D$249:$K$249,0,Y$252))+V264)))</f>
        <v>0.31190991887388214</v>
      </c>
      <c r="X264" s="186" cm="1">
        <f t="array" ref="X264">IF(Z$252=-1,Y264,IF(Z$252=99,W264,IF(Z$252=0,INDEX($D257:$K257,0,Z$250),(INDEX($D257:$K257,0,Z$252+1)-INDEX($D257:$K257,0,Z$252))/(INDEX($D$249:$K$249,0,Z$252+1)-INDEX($D$249:$K$249,0,Z$252))+W264)))</f>
        <v>0.31300997389427926</v>
      </c>
      <c r="Y264" s="186" cm="1">
        <f t="array" ref="Y264">IF(AA$252=-1,Z264,IF(AA$252=99,X264,IF(AA$252=0,INDEX($D257:$K257,0,AA$250),(INDEX($D257:$K257,0,AA$252+1)-INDEX($D257:$K257,0,AA$252))/(INDEX($D$249:$K$249,0,AA$252+1)-INDEX($D$249:$K$249,0,AA$252))+X264)))</f>
        <v>0.31411002891467638</v>
      </c>
      <c r="Z264" s="186" cm="1">
        <f t="array" ref="Z264">IF(AB$252=-1,AA264,IF(AB$252=99,Y264,IF(AB$252=0,INDEX($D257:$K257,0,AB$250),(INDEX($D257:$K257,0,AB$252+1)-INDEX($D257:$K257,0,AB$252))/(INDEX($D$249:$K$249,0,AB$252+1)-INDEX($D$249:$K$249,0,AB$252))+Y264)))</f>
        <v>0.31521008393507349</v>
      </c>
      <c r="AA264" s="186" cm="1">
        <f t="array" ref="AA264">IF(AC$252=-1,AB264,IF(AC$252=99,Z264,IF(AC$252=0,INDEX($D257:$K257,0,AC$250),(INDEX($D257:$K257,0,AC$252+1)-INDEX($D257:$K257,0,AC$252))/(INDEX($D$249:$K$249,0,AC$252+1)-INDEX($D$249:$K$249,0,AC$252))+Z264)))</f>
        <v>0.31631013895547061</v>
      </c>
      <c r="AB264" s="186" cm="1">
        <f t="array" ref="AB264">IF(AD$252=-1,AC264,IF(AD$252=99,AA264,IF(AD$252=0,INDEX($D257:$K257,0,AD$250),(INDEX($D257:$K257,0,AD$252+1)-INDEX($D257:$K257,0,AD$252))/(INDEX($D$249:$K$249,0,AD$252+1)-INDEX($D$249:$K$249,0,AD$252))+AA264)))</f>
        <v>0.31741019397586784</v>
      </c>
      <c r="AC264" s="186" cm="1">
        <f t="array" ref="AC264">IF(AE$252=-1,AD264,IF(AE$252=99,AB264,IF(AE$252=0,INDEX($D257:$K257,0,AE$250),(INDEX($D257:$K257,0,AE$252+1)-INDEX($D257:$K257,0,AE$252))/(INDEX($D$249:$K$249,0,AE$252+1)-INDEX($D$249:$K$249,0,AE$252))+AB264)))</f>
        <v>0.32165441815671364</v>
      </c>
      <c r="AD264" s="186" cm="1">
        <f t="array" ref="AD264">IF(AF$252=-1,AE264,IF(AF$252=99,AC264,IF(AF$252=0,INDEX($D257:$K257,0,AF$250),(INDEX($D257:$K257,0,AF$252+1)-INDEX($D257:$K257,0,AF$252))/(INDEX($D$249:$K$249,0,AF$252+1)-INDEX($D$249:$K$249,0,AF$252))+AC264)))</f>
        <v>0.32589864233755944</v>
      </c>
      <c r="AE264" s="186" cm="1">
        <f t="array" ref="AE264">IF(AG$252=-1,AF264,IF(AG$252=99,AD264,IF(AG$252=0,INDEX($D257:$K257,0,AG$250),(INDEX($D257:$K257,0,AG$252+1)-INDEX($D257:$K257,0,AG$252))/(INDEX($D$249:$K$249,0,AG$252+1)-INDEX($D$249:$K$249,0,AG$252))+AD264)))</f>
        <v>0.33014286651840524</v>
      </c>
      <c r="AF264" s="186" cm="1">
        <f t="array" ref="AF264">IF(AH$252=-1,AG264,IF(AH$252=99,AE264,IF(AH$252=0,INDEX($D257:$K257,0,AH$250),(INDEX($D257:$K257,0,AH$252+1)-INDEX($D257:$K257,0,AH$252))/(INDEX($D$249:$K$249,0,AH$252+1)-INDEX($D$249:$K$249,0,AH$252))+AE264)))</f>
        <v>0.33438709069925104</v>
      </c>
      <c r="AG264" s="186" cm="1">
        <f t="array" ref="AG264">IF(AI$252=-1,AH264,IF(AI$252=99,AF264,IF(AI$252=0,INDEX($D257:$K257,0,AI$250),(INDEX($D257:$K257,0,AI$252+1)-INDEX($D257:$K257,0,AI$252))/(INDEX($D$249:$K$249,0,AI$252+1)-INDEX($D$249:$K$249,0,AI$252))+AF264)))</f>
        <v>0.33863131488009685</v>
      </c>
      <c r="AH264" s="186" cm="1">
        <f t="array" ref="AH264">IF(AJ$252=-1,AI264,IF(AJ$252=99,AG264,IF(AJ$252=0,INDEX($D257:$K257,0,AJ$250),(INDEX($D257:$K257,0,AJ$252+1)-INDEX($D257:$K257,0,AJ$252))/(INDEX($D$249:$K$249,0,AJ$252+1)-INDEX($D$249:$K$249,0,AJ$252))+AG264)))</f>
        <v>0.34287553906094265</v>
      </c>
      <c r="AI264" s="186" cm="1">
        <f t="array" ref="AI264">IF(AK$252=-1,AJ264,IF(AK$252=99,AH264,IF(AK$252=0,INDEX($D257:$K257,0,AK$250),(INDEX($D257:$K257,0,AK$252+1)-INDEX($D257:$K257,0,AK$252))/(INDEX($D$249:$K$249,0,AK$252+1)-INDEX($D$249:$K$249,0,AK$252))+AH264)))</f>
        <v>0.34711976324178845</v>
      </c>
      <c r="AJ264" s="186" cm="1">
        <f t="array" ref="AJ264">IF(AL$252=-1,AK264,IF(AL$252=99,AI264,IF(AL$252=0,INDEX($D257:$K257,0,AL$250),(INDEX($D257:$K257,0,AL$252+1)-INDEX($D257:$K257,0,AL$252))/(INDEX($D$249:$K$249,0,AL$252+1)-INDEX($D$249:$K$249,0,AL$252))+AI264)))</f>
        <v>0.35136398742263425</v>
      </c>
      <c r="AK264" s="186" cm="1">
        <f t="array" ref="AK264">IF(AM$252=-1,AL264,IF(AM$252=99,AJ264,IF(AM$252=0,INDEX($D257:$K257,0,AM$250),(INDEX($D257:$K257,0,AM$252+1)-INDEX($D257:$K257,0,AM$252))/(INDEX($D$249:$K$249,0,AM$252+1)-INDEX($D$249:$K$249,0,AM$252))+AJ264)))</f>
        <v>0.35560821160348005</v>
      </c>
      <c r="AL264" s="186" cm="1">
        <f t="array" ref="AL264">IF(AN$252=-1,AM264,IF(AN$252=99,AK264,IF(AN$252=0,INDEX($D257:$K257,0,AN$250),(INDEX($D257:$K257,0,AN$252+1)-INDEX($D257:$K257,0,AN$252))/(INDEX($D$249:$K$249,0,AN$252+1)-INDEX($D$249:$K$249,0,AN$252))+AK264)))</f>
        <v>0.35985243578432607</v>
      </c>
      <c r="AM264" s="186" cm="1">
        <f t="array" ref="AM264">IF(AO$252=-1,AN264,IF(AO$252=99,AL264,IF(AO$252=0,INDEX($D257:$K257,0,AO$250),(INDEX($D257:$K257,0,AO$252+1)-INDEX($D257:$K257,0,AO$252))/(INDEX($D$249:$K$249,0,AO$252+1)-INDEX($D$249:$K$249,0,AO$252))+AL264)))</f>
        <v>0.36435119509068192</v>
      </c>
      <c r="AN264" s="186" cm="1">
        <f t="array" ref="AN264">IF(AP$252=-1,AO264,IF(AP$252=99,AM264,IF(AP$252=0,INDEX($D257:$K257,0,AP$250),(INDEX($D257:$K257,0,AP$252+1)-INDEX($D257:$K257,0,AP$252))/(INDEX($D$249:$K$249,0,AP$252+1)-INDEX($D$249:$K$249,0,AP$252))+AM264)))</f>
        <v>0.36884995439703777</v>
      </c>
      <c r="AO264" s="186" cm="1">
        <f t="array" ref="AO264">IF(AQ$252=-1,AP264,IF(AQ$252=99,AN264,IF(AQ$252=0,INDEX($D257:$K257,0,AQ$250),(INDEX($D257:$K257,0,AQ$252+1)-INDEX($D257:$K257,0,AQ$252))/(INDEX($D$249:$K$249,0,AQ$252+1)-INDEX($D$249:$K$249,0,AQ$252))+AN264)))</f>
        <v>0.37334871370339362</v>
      </c>
      <c r="AP264" s="186" cm="1">
        <f t="array" ref="AP264">IF(AR$252=-1,AQ264,IF(AR$252=99,AO264,IF(AR$252=0,INDEX($D257:$K257,0,AR$250),(INDEX($D257:$K257,0,AR$252+1)-INDEX($D257:$K257,0,AR$252))/(INDEX($D$249:$K$249,0,AR$252+1)-INDEX($D$249:$K$249,0,AR$252))+AO264)))</f>
        <v>0.37784747300974947</v>
      </c>
      <c r="AQ264" s="186" cm="1">
        <f t="array" ref="AQ264">IF(AS$252=-1,AR264,IF(AS$252=99,AP264,IF(AS$252=0,INDEX($D257:$K257,0,AS$250),(INDEX($D257:$K257,0,AS$252+1)-INDEX($D257:$K257,0,AS$252))/(INDEX($D$249:$K$249,0,AS$252+1)-INDEX($D$249:$K$249,0,AS$252))+AP264)))</f>
        <v>0.38234623231610532</v>
      </c>
      <c r="AR264" s="186" cm="1">
        <f t="array" ref="AR264">IF(AT$252=-1,AW264,IF(AT$252=99,AQ264,IF(AT$252=0,INDEX($D257:$K257,0,AT$250),(INDEX($D257:$K257,0,AT$252+1)-INDEX($D257:$K257,0,AT$252))/(INDEX($D$249:$K$249,0,AT$252+1)-INDEX($D$249:$K$249,0,AT$252))+AQ264)))</f>
        <v>0.38684499162246117</v>
      </c>
      <c r="AS264" s="186" cm="1">
        <f t="array" ref="AS264">IF(AU$252=-1,AX264,IF(AU$252=99,AR264,IF(AU$252=0,INDEX($D257:$K257,0,AU$250),(INDEX($D257:$K257,0,AU$252+1)-INDEX($D257:$K257,0,AU$252))/(INDEX($D$249:$K$249,0,AU$252+1)-INDEX($D$249:$K$249,0,AU$252))+AR264)))</f>
        <v>0.39134375092881701</v>
      </c>
      <c r="AT264" s="186" cm="1">
        <f t="array" ref="AT264">IF(AV$252=-1,AY264,IF(AV$252=99,AS264,IF(AV$252=0,INDEX($D257:$K257,0,AV$250),(INDEX($D257:$K257,0,AV$252+1)-INDEX($D257:$K257,0,AV$252))/(INDEX($D$249:$K$249,0,AV$252+1)-INDEX($D$249:$K$249,0,AV$252))+AS264)))</f>
        <v>0.39584251023517286</v>
      </c>
      <c r="AU264" s="186" cm="1">
        <f t="array" ref="AU264">IF(AW$252=-1,AZ264,IF(AW$252=99,AT264,IF(AW$252=0,INDEX($D257:$K257,0,AW$250),(INDEX($D257:$K257,0,AW$252+1)-INDEX($D257:$K257,0,AW$252))/(INDEX($D$249:$K$249,0,AW$252+1)-INDEX($D$249:$K$249,0,AW$252))+AT264)))</f>
        <v>0.40034126954152871</v>
      </c>
      <c r="AV264" s="186" cm="1">
        <f t="array" ref="AV264">IF(AX$252=-1,BA264,IF(AX$252=99,AU264,IF(AX$252=0,INDEX($D257:$K257,0,AX$250),(INDEX($D257:$K257,0,AX$252+1)-INDEX($D257:$K257,0,AX$252))/(INDEX($D$249:$K$249,0,AX$252+1)-INDEX($D$249:$K$249,0,AX$252))+AU264)))</f>
        <v>0.40484002884788461</v>
      </c>
      <c r="AW264" s="186" cm="1">
        <f t="array" ref="AW264">IF(AY$252=-1,BB264,IF(AY$252=99,AV264,IF(AY$252=0,INDEX($D257:$K257,0,AY$250),(INDEX($D257:$K257,0,AY$252+1)-INDEX($D257:$K257,0,AY$252))/(INDEX($D$249:$K$249,0,AY$252+1)-INDEX($D$249:$K$249,0,AY$252))+AV264)))</f>
        <v>0.40484002884788461</v>
      </c>
      <c r="AX264" s="186" cm="1">
        <f t="array" ref="AX264">IF(AV$252=-1,AZ264,IF(AV$252=99,AW264,IF(AV$252=0,INDEX($D257:$K257,0,AV$250),(INDEX($D257:$K257,0,AV$252+1)-INDEX($D257:$K257,0,AV$252))/(INDEX($D$249:$K$249,0,AV$252+1)-INDEX($D$249:$K$249,0,AV$252))+AW264)))</f>
        <v>0.40933878815424046</v>
      </c>
      <c r="AY264" s="186" cm="1">
        <f t="array" ref="AY264">IF(AW$252=-1,BA264,IF(AW$252=99,AX264,IF(AW$252=0,INDEX($D257:$K257,0,AW$250),(INDEX($D257:$K257,0,AW$252+1)-INDEX($D257:$K257,0,AW$252))/(INDEX($D$249:$K$249,0,AW$252+1)-INDEX($D$249:$K$249,0,AW$252))+AX264)))</f>
        <v>0.41383754746059631</v>
      </c>
      <c r="AZ264" s="186" cm="1">
        <f t="array" ref="AZ264">IF(AX$252=-1,BB264,IF(AX$252=99,AY264,IF(AX$252=0,INDEX($D257:$K257,0,AX$250),(INDEX($D257:$K257,0,AX$252+1)-INDEX($D257:$K257,0,AX$252))/(INDEX($D$249:$K$249,0,AX$252+1)-INDEX($D$249:$K$249,0,AX$252))+AY264)))</f>
        <v>0.40484002884788461</v>
      </c>
      <c r="BA264" s="186" cm="1">
        <f t="array" ref="BA264">IF(AY$252=-1,BC264,IF(AY$252=99,AZ264,IF(AY$252=0,INDEX($D257:$K257,0,AY$250),(INDEX($D257:$K257,0,AY$252+1)-INDEX($D257:$K257,0,AY$252))/(INDEX($D$249:$K$249,0,AY$252+1)-INDEX($D$249:$K$249,0,AY$252))+AZ264)))</f>
        <v>0.40484002884788461</v>
      </c>
      <c r="BB264" s="186" cm="1">
        <f t="array" ref="BB264">IF(AZ$252=-1,BD264,IF(AZ$252=99,BA264,IF(AZ$252=0,INDEX($D257:$K257,0,AZ$250),(INDEX($D257:$K257,0,AZ$252+1)-INDEX($D257:$K257,0,AZ$252))/(INDEX($D$249:$K$249,0,AZ$252+1)-INDEX($D$249:$K$249,0,AZ$252))+BA264)))</f>
        <v>0.40484002884788461</v>
      </c>
      <c r="BC264" s="186" cm="1">
        <f t="array" ref="BC264">IF(BA$252=-1,BE264,IF(BA$252=99,BB264,IF(BA$252=0,INDEX($D257:$K257,0,BA$250),(INDEX($D257:$K257,0,BA$252+1)-INDEX($D257:$K257,0,BA$252))/(INDEX($D$249:$K$249,0,BA$252+1)-INDEX($D$249:$K$249,0,BA$252))+BB264)))</f>
        <v>0.40484002884788461</v>
      </c>
      <c r="BD264" s="186" cm="1">
        <f t="array" ref="BD264">IF(BB$252=-1,BF264,IF(BB$252=99,BC264,IF(BB$252=0,INDEX($D257:$K257,0,BB$250),(INDEX($D257:$K257,0,BB$252+1)-INDEX($D257:$K257,0,BB$252))/(INDEX($D$249:$K$249,0,BB$252+1)-INDEX($D$249:$K$249,0,BB$252))+BC264)))</f>
        <v>0.40484002884788461</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4.0374638986195872E-2</v>
      </c>
      <c r="Q265" s="186" cm="1">
        <f t="array" ref="Q265">IF(S$252=-1,R265,IF(S$252=99,P265,IF(S$252=0,INDEX($D258:$K258,0,S$250),(INDEX($D258:$K258,0,S$252+1)-INDEX($D258:$K258,0,S$252))/(INDEX($D$249:$K$249,0,S$252+1)-INDEX($D$249:$K$249,0,S$252))+P265)))</f>
        <v>8.0749277972391745E-2</v>
      </c>
      <c r="R265" s="186" cm="1">
        <f t="array" ref="R265">IF(T$252=-1,S265,IF(T$252=99,Q265,IF(T$252=0,INDEX($D258:$K258,0,T$250),(INDEX($D258:$K258,0,T$252+1)-INDEX($D258:$K258,0,T$252))/(INDEX($D$249:$K$249,0,T$252+1)-INDEX($D$249:$K$249,0,T$252))+Q265)))</f>
        <v>0.12112391695858761</v>
      </c>
      <c r="S265" s="186" cm="1">
        <f t="array" ref="S265">IF(U$252=-1,T265,IF(U$252=99,R265,IF(U$252=0,INDEX($D258:$K258,0,U$250),(INDEX($D258:$K258,0,U$252+1)-INDEX($D258:$K258,0,U$252))/(INDEX($D$249:$K$249,0,U$252+1)-INDEX($D$249:$K$249,0,U$252))+R265)))</f>
        <v>0.12422108065613799</v>
      </c>
      <c r="T265" s="186" cm="1">
        <f t="array" ref="T265">IF(V$252=-1,U265,IF(V$252=99,S265,IF(V$252=0,INDEX($D258:$K258,0,V$250),(INDEX($D258:$K258,0,V$252+1)-INDEX($D258:$K258,0,V$252))/(INDEX($D$249:$K$249,0,V$252+1)-INDEX($D$249:$K$249,0,V$252))+S265)))</f>
        <v>0.12731824435368838</v>
      </c>
      <c r="U265" s="186" cm="1">
        <f t="array" ref="U265">IF(W$252=-1,V265,IF(W$252=99,T265,IF(W$252=0,INDEX($D258:$K258,0,W$250),(INDEX($D258:$K258,0,W$252+1)-INDEX($D258:$K258,0,W$252))/(INDEX($D$249:$K$249,0,W$252+1)-INDEX($D$249:$K$249,0,W$252))+T265)))</f>
        <v>0.13041540805123877</v>
      </c>
      <c r="V265" s="186" cm="1">
        <f t="array" ref="V265">IF(X$252=-1,W265,IF(X$252=99,U265,IF(X$252=0,INDEX($D258:$K258,0,X$250),(INDEX($D258:$K258,0,X$252+1)-INDEX($D258:$K258,0,X$252))/(INDEX($D$249:$K$249,0,X$252+1)-INDEX($D$249:$K$249,0,X$252))+U265)))</f>
        <v>0.13351257174878917</v>
      </c>
      <c r="W265" s="186" cm="1">
        <f t="array" ref="W265">IF(Y$252=-1,X265,IF(Y$252=99,V265,IF(Y$252=0,INDEX($D258:$K258,0,Y$250),(INDEX($D258:$K258,0,Y$252+1)-INDEX($D258:$K258,0,Y$252))/(INDEX($D$249:$K$249,0,Y$252+1)-INDEX($D$249:$K$249,0,Y$252))+V265)))</f>
        <v>0.13660973544633956</v>
      </c>
      <c r="X265" s="186" cm="1">
        <f t="array" ref="X265">IF(Z$252=-1,Y265,IF(Z$252=99,W265,IF(Z$252=0,INDEX($D258:$K258,0,Z$250),(INDEX($D258:$K258,0,Z$252+1)-INDEX($D258:$K258,0,Z$252))/(INDEX($D$249:$K$249,0,Z$252+1)-INDEX($D$249:$K$249,0,Z$252))+W265)))</f>
        <v>0.13970689914388995</v>
      </c>
      <c r="Y265" s="186" cm="1">
        <f t="array" ref="Y265">IF(AA$252=-1,Z265,IF(AA$252=99,X265,IF(AA$252=0,INDEX($D258:$K258,0,AA$250),(INDEX($D258:$K258,0,AA$252+1)-INDEX($D258:$K258,0,AA$252))/(INDEX($D$249:$K$249,0,AA$252+1)-INDEX($D$249:$K$249,0,AA$252))+X265)))</f>
        <v>0.14280406284144034</v>
      </c>
      <c r="Z265" s="186" cm="1">
        <f t="array" ref="Z265">IF(AB$252=-1,AA265,IF(AB$252=99,Y265,IF(AB$252=0,INDEX($D258:$K258,0,AB$250),(INDEX($D258:$K258,0,AB$252+1)-INDEX($D258:$K258,0,AB$252))/(INDEX($D$249:$K$249,0,AB$252+1)-INDEX($D$249:$K$249,0,AB$252))+Y265)))</f>
        <v>0.14590122653899074</v>
      </c>
      <c r="AA265" s="186" cm="1">
        <f t="array" ref="AA265">IF(AC$252=-1,AB265,IF(AC$252=99,Z265,IF(AC$252=0,INDEX($D258:$K258,0,AC$250),(INDEX($D258:$K258,0,AC$252+1)-INDEX($D258:$K258,0,AC$252))/(INDEX($D$249:$K$249,0,AC$252+1)-INDEX($D$249:$K$249,0,AC$252))+Z265)))</f>
        <v>0.14899839023654113</v>
      </c>
      <c r="AB265" s="186" cm="1">
        <f t="array" ref="AB265">IF(AD$252=-1,AC265,IF(AD$252=99,AA265,IF(AD$252=0,INDEX($D258:$K258,0,AD$250),(INDEX($D258:$K258,0,AD$252+1)-INDEX($D258:$K258,0,AD$252))/(INDEX($D$249:$K$249,0,AD$252+1)-INDEX($D$249:$K$249,0,AD$252))+AA265)))</f>
        <v>0.15209555393409141</v>
      </c>
      <c r="AC265" s="186" cm="1">
        <f t="array" ref="AC265">IF(AE$252=-1,AD265,IF(AE$252=99,AB265,IF(AE$252=0,INDEX($D258:$K258,0,AE$250),(INDEX($D258:$K258,0,AE$252+1)-INDEX($D258:$K258,0,AE$252))/(INDEX($D$249:$K$249,0,AE$252+1)-INDEX($D$249:$K$249,0,AE$252))+AB265)))</f>
        <v>0.15426650088800212</v>
      </c>
      <c r="AD265" s="186" cm="1">
        <f t="array" ref="AD265">IF(AF$252=-1,AE265,IF(AF$252=99,AC265,IF(AF$252=0,INDEX($D258:$K258,0,AF$250),(INDEX($D258:$K258,0,AF$252+1)-INDEX($D258:$K258,0,AF$252))/(INDEX($D$249:$K$249,0,AF$252+1)-INDEX($D$249:$K$249,0,AF$252))+AC265)))</f>
        <v>0.15643744784191282</v>
      </c>
      <c r="AE265" s="186" cm="1">
        <f t="array" ref="AE265">IF(AG$252=-1,AF265,IF(AG$252=99,AD265,IF(AG$252=0,INDEX($D258:$K258,0,AG$250),(INDEX($D258:$K258,0,AG$252+1)-INDEX($D258:$K258,0,AG$252))/(INDEX($D$249:$K$249,0,AG$252+1)-INDEX($D$249:$K$249,0,AG$252))+AD265)))</f>
        <v>0.15860839479582353</v>
      </c>
      <c r="AF265" s="186" cm="1">
        <f t="array" ref="AF265">IF(AH$252=-1,AG265,IF(AH$252=99,AE265,IF(AH$252=0,INDEX($D258:$K258,0,AH$250),(INDEX($D258:$K258,0,AH$252+1)-INDEX($D258:$K258,0,AH$252))/(INDEX($D$249:$K$249,0,AH$252+1)-INDEX($D$249:$K$249,0,AH$252))+AE265)))</f>
        <v>0.16077934174973424</v>
      </c>
      <c r="AG265" s="186" cm="1">
        <f t="array" ref="AG265">IF(AI$252=-1,AH265,IF(AI$252=99,AF265,IF(AI$252=0,INDEX($D258:$K258,0,AI$250),(INDEX($D258:$K258,0,AI$252+1)-INDEX($D258:$K258,0,AI$252))/(INDEX($D$249:$K$249,0,AI$252+1)-INDEX($D$249:$K$249,0,AI$252))+AF265)))</f>
        <v>0.16295028870364495</v>
      </c>
      <c r="AH265" s="186" cm="1">
        <f t="array" ref="AH265">IF(AJ$252=-1,AI265,IF(AJ$252=99,AG265,IF(AJ$252=0,INDEX($D258:$K258,0,AJ$250),(INDEX($D258:$K258,0,AJ$252+1)-INDEX($D258:$K258,0,AJ$252))/(INDEX($D$249:$K$249,0,AJ$252+1)-INDEX($D$249:$K$249,0,AJ$252))+AG265)))</f>
        <v>0.16512123565755565</v>
      </c>
      <c r="AI265" s="186" cm="1">
        <f t="array" ref="AI265">IF(AK$252=-1,AJ265,IF(AK$252=99,AH265,IF(AK$252=0,INDEX($D258:$K258,0,AK$250),(INDEX($D258:$K258,0,AK$252+1)-INDEX($D258:$K258,0,AK$252))/(INDEX($D$249:$K$249,0,AK$252+1)-INDEX($D$249:$K$249,0,AK$252))+AH265)))</f>
        <v>0.16729218261146636</v>
      </c>
      <c r="AJ265" s="186" cm="1">
        <f t="array" ref="AJ265">IF(AL$252=-1,AK265,IF(AL$252=99,AI265,IF(AL$252=0,INDEX($D258:$K258,0,AL$250),(INDEX($D258:$K258,0,AL$252+1)-INDEX($D258:$K258,0,AL$252))/(INDEX($D$249:$K$249,0,AL$252+1)-INDEX($D$249:$K$249,0,AL$252))+AI265)))</f>
        <v>0.16946312956537707</v>
      </c>
      <c r="AK265" s="186" cm="1">
        <f t="array" ref="AK265">IF(AM$252=-1,AL265,IF(AM$252=99,AJ265,IF(AM$252=0,INDEX($D258:$K258,0,AM$250),(INDEX($D258:$K258,0,AM$252+1)-INDEX($D258:$K258,0,AM$252))/(INDEX($D$249:$K$249,0,AM$252+1)-INDEX($D$249:$K$249,0,AM$252))+AJ265)))</f>
        <v>0.17163407651928778</v>
      </c>
      <c r="AL265" s="186" cm="1">
        <f t="array" ref="AL265">IF(AN$252=-1,AM265,IF(AN$252=99,AK265,IF(AN$252=0,INDEX($D258:$K258,0,AN$250),(INDEX($D258:$K258,0,AN$252+1)-INDEX($D258:$K258,0,AN$252))/(INDEX($D$249:$K$249,0,AN$252+1)-INDEX($D$249:$K$249,0,AN$252))+AK265)))</f>
        <v>0.17380502347319846</v>
      </c>
      <c r="AM265" s="186" cm="1">
        <f t="array" ref="AM265">IF(AO$252=-1,AN265,IF(AO$252=99,AL265,IF(AO$252=0,INDEX($D258:$K258,0,AO$250),(INDEX($D258:$K258,0,AO$252+1)-INDEX($D258:$K258,0,AO$252))/(INDEX($D$249:$K$249,0,AO$252+1)-INDEX($D$249:$K$249,0,AO$252))+AL265)))</f>
        <v>0.17590978680314689</v>
      </c>
      <c r="AN265" s="186" cm="1">
        <f t="array" ref="AN265">IF(AP$252=-1,AO265,IF(AP$252=99,AM265,IF(AP$252=0,INDEX($D258:$K258,0,AP$250),(INDEX($D258:$K258,0,AP$252+1)-INDEX($D258:$K258,0,AP$252))/(INDEX($D$249:$K$249,0,AP$252+1)-INDEX($D$249:$K$249,0,AP$252))+AM265)))</f>
        <v>0.17801455013309533</v>
      </c>
      <c r="AO265" s="186" cm="1">
        <f t="array" ref="AO265">IF(AQ$252=-1,AP265,IF(AQ$252=99,AN265,IF(AQ$252=0,INDEX($D258:$K258,0,AQ$250),(INDEX($D258:$K258,0,AQ$252+1)-INDEX($D258:$K258,0,AQ$252))/(INDEX($D$249:$K$249,0,AQ$252+1)-INDEX($D$249:$K$249,0,AQ$252))+AN265)))</f>
        <v>0.18011931346304377</v>
      </c>
      <c r="AP265" s="186" cm="1">
        <f t="array" ref="AP265">IF(AR$252=-1,AQ265,IF(AR$252=99,AO265,IF(AR$252=0,INDEX($D258:$K258,0,AR$250),(INDEX($D258:$K258,0,AR$252+1)-INDEX($D258:$K258,0,AR$252))/(INDEX($D$249:$K$249,0,AR$252+1)-INDEX($D$249:$K$249,0,AR$252))+AO265)))</f>
        <v>0.18222407679299221</v>
      </c>
      <c r="AQ265" s="186" cm="1">
        <f t="array" ref="AQ265">IF(AS$252=-1,AR265,IF(AS$252=99,AP265,IF(AS$252=0,INDEX($D258:$K258,0,AS$250),(INDEX($D258:$K258,0,AS$252+1)-INDEX($D258:$K258,0,AS$252))/(INDEX($D$249:$K$249,0,AS$252+1)-INDEX($D$249:$K$249,0,AS$252))+AP265)))</f>
        <v>0.18432884012294065</v>
      </c>
      <c r="AR265" s="186" cm="1">
        <f t="array" ref="AR265">IF(AT$252=-1,AW265,IF(AT$252=99,AQ265,IF(AT$252=0,INDEX($D258:$K258,0,AT$250),(INDEX($D258:$K258,0,AT$252+1)-INDEX($D258:$K258,0,AT$252))/(INDEX($D$249:$K$249,0,AT$252+1)-INDEX($D$249:$K$249,0,AT$252))+AQ265)))</f>
        <v>0.18643360345288909</v>
      </c>
      <c r="AS265" s="186" cm="1">
        <f t="array" ref="AS265">IF(AU$252=-1,AX265,IF(AU$252=99,AR265,IF(AU$252=0,INDEX($D258:$K258,0,AU$250),(INDEX($D258:$K258,0,AU$252+1)-INDEX($D258:$K258,0,AU$252))/(INDEX($D$249:$K$249,0,AU$252+1)-INDEX($D$249:$K$249,0,AU$252))+AR265)))</f>
        <v>0.18853836678283753</v>
      </c>
      <c r="AT265" s="186" cm="1">
        <f t="array" ref="AT265">IF(AV$252=-1,AY265,IF(AV$252=99,AS265,IF(AV$252=0,INDEX($D258:$K258,0,AV$250),(INDEX($D258:$K258,0,AV$252+1)-INDEX($D258:$K258,0,AV$252))/(INDEX($D$249:$K$249,0,AV$252+1)-INDEX($D$249:$K$249,0,AV$252))+AS265)))</f>
        <v>0.19064313011278597</v>
      </c>
      <c r="AU265" s="186" cm="1">
        <f t="array" ref="AU265">IF(AW$252=-1,AZ265,IF(AW$252=99,AT265,IF(AW$252=0,INDEX($D258:$K258,0,AW$250),(INDEX($D258:$K258,0,AW$252+1)-INDEX($D258:$K258,0,AW$252))/(INDEX($D$249:$K$249,0,AW$252+1)-INDEX($D$249:$K$249,0,AW$252))+AT265)))</f>
        <v>0.19274789344273441</v>
      </c>
      <c r="AV265" s="186" cm="1">
        <f t="array" ref="AV265">IF(AX$252=-1,BA265,IF(AX$252=99,AU265,IF(AX$252=0,INDEX($D258:$K258,0,AX$250),(INDEX($D258:$K258,0,AX$252+1)-INDEX($D258:$K258,0,AX$252))/(INDEX($D$249:$K$249,0,AX$252+1)-INDEX($D$249:$K$249,0,AX$252))+AU265)))</f>
        <v>0.19485265677268279</v>
      </c>
      <c r="AW265" s="186" cm="1">
        <f t="array" ref="AW265">IF(AY$252=-1,BB265,IF(AY$252=99,AV265,IF(AY$252=0,INDEX($D258:$K258,0,AY$250),(INDEX($D258:$K258,0,AY$252+1)-INDEX($D258:$K258,0,AY$252))/(INDEX($D$249:$K$249,0,AY$252+1)-INDEX($D$249:$K$249,0,AY$252))+AV265)))</f>
        <v>0.19485265677268279</v>
      </c>
      <c r="AX265" s="186" cm="1">
        <f t="array" ref="AX265">IF(AV$252=-1,AZ265,IF(AV$252=99,AW265,IF(AV$252=0,INDEX($D258:$K258,0,AV$250),(INDEX($D258:$K258,0,AV$252+1)-INDEX($D258:$K258,0,AV$252))/(INDEX($D$249:$K$249,0,AV$252+1)-INDEX($D$249:$K$249,0,AV$252))+AW265)))</f>
        <v>0.19695742010263123</v>
      </c>
      <c r="AY265" s="186" cm="1">
        <f t="array" ref="AY265">IF(AW$252=-1,BA265,IF(AW$252=99,AX265,IF(AW$252=0,INDEX($D258:$K258,0,AW$250),(INDEX($D258:$K258,0,AW$252+1)-INDEX($D258:$K258,0,AW$252))/(INDEX($D$249:$K$249,0,AW$252+1)-INDEX($D$249:$K$249,0,AW$252))+AX265)))</f>
        <v>0.19906218343257967</v>
      </c>
      <c r="AZ265" s="186" cm="1">
        <f t="array" ref="AZ265">IF(AX$252=-1,BB265,IF(AX$252=99,AY265,IF(AX$252=0,INDEX($D258:$K258,0,AX$250),(INDEX($D258:$K258,0,AX$252+1)-INDEX($D258:$K258,0,AX$252))/(INDEX($D$249:$K$249,0,AX$252+1)-INDEX($D$249:$K$249,0,AX$252))+AY265)))</f>
        <v>0.19485265677268279</v>
      </c>
      <c r="BA265" s="186" cm="1">
        <f t="array" ref="BA265">IF(AY$252=-1,BC265,IF(AY$252=99,AZ265,IF(AY$252=0,INDEX($D258:$K258,0,AY$250),(INDEX($D258:$K258,0,AY$252+1)-INDEX($D258:$K258,0,AY$252))/(INDEX($D$249:$K$249,0,AY$252+1)-INDEX($D$249:$K$249,0,AY$252))+AZ265)))</f>
        <v>0.19485265677268279</v>
      </c>
      <c r="BB265" s="186" cm="1">
        <f t="array" ref="BB265">IF(AZ$252=-1,BD265,IF(AZ$252=99,BA265,IF(AZ$252=0,INDEX($D258:$K258,0,AZ$250),(INDEX($D258:$K258,0,AZ$252+1)-INDEX($D258:$K258,0,AZ$252))/(INDEX($D$249:$K$249,0,AZ$252+1)-INDEX($D$249:$K$249,0,AZ$252))+BA265)))</f>
        <v>0.19485265677268279</v>
      </c>
      <c r="BC265" s="186" cm="1">
        <f t="array" ref="BC265">IF(BA$252=-1,BE265,IF(BA$252=99,BB265,IF(BA$252=0,INDEX($D258:$K258,0,BA$250),(INDEX($D258:$K258,0,BA$252+1)-INDEX($D258:$K258,0,BA$252))/(INDEX($D$249:$K$249,0,BA$252+1)-INDEX($D$249:$K$249,0,BA$252))+BB265)))</f>
        <v>0.19485265677268279</v>
      </c>
      <c r="BD265" s="186" cm="1">
        <f t="array" ref="BD265">IF(BB$252=-1,BF265,IF(BB$252=99,BC265,IF(BB$252=0,INDEX($D258:$K258,0,BB$250),(INDEX($D258:$K258,0,BB$252+1)-INDEX($D258:$K258,0,BB$252))/(INDEX($D$249:$K$249,0,BB$252+1)-INDEX($D$249:$K$249,0,BB$252))+BC265)))</f>
        <v>0.19485265677268279</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51" t="s">
        <v>296</v>
      </c>
      <c r="C2" s="351"/>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12.585632231501476</v>
      </c>
      <c r="P5" s="24" cm="1">
        <f t="array" ref="P5">INDEX(Drivers!$C$7:$AG$22,$D5,P$3)</f>
        <v>14.8808043423612</v>
      </c>
      <c r="Q5" s="24" cm="1">
        <f t="array" ref="Q5">INDEX(Drivers!$C$7:$AG$22,$D5,Q$3)</f>
        <v>18.109718272206603</v>
      </c>
      <c r="R5" s="24" cm="1">
        <f t="array" ref="R5">INDEX(Drivers!$C$7:$AG$22,$D5,R$3)</f>
        <v>21.791704231460464</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67.453729361457022</v>
      </c>
      <c r="P16" s="36">
        <f>N16*(1+$C$16*(P5/N5-1))</f>
        <v>79.754892748099692</v>
      </c>
      <c r="Q16" s="36">
        <f>P16*(1+$C$16*(Q5/P5-1))</f>
        <v>97.060522083913071</v>
      </c>
      <c r="R16" s="36">
        <f>Q16*(1+$C$16*(R5/Q5-1))</f>
        <v>116.79442816346207</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22.484948912347601</v>
      </c>
      <c r="P17" s="36">
        <f>N17*(1+$C$17*(P5/N5-1))</f>
        <v>26.585404631096118</v>
      </c>
      <c r="Q17" s="36">
        <f>P17*(1+$C$17*(Q5/P5-1))</f>
        <v>32.354043299340432</v>
      </c>
      <c r="R17" s="36">
        <f>Q17*(1+$C$17*(R5/Q5-1))</f>
        <v>38.932120957019407</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1.1957383686360379</v>
      </c>
      <c r="P18" s="36">
        <f>N18*(1+$C$18*(P5/N5-1))</f>
        <v>1.4137985586286488</v>
      </c>
      <c r="Q18" s="36">
        <f>P18*(1+$C$18*(Q5/P5-1))</f>
        <v>1.7205718858577495</v>
      </c>
      <c r="R18" s="36">
        <f>Q18*(1+$C$18*(R5/Q5-1))</f>
        <v>2.0703907748317336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67.453729361457022</v>
      </c>
      <c r="P22" s="186">
        <f t="shared" si="21"/>
        <v>79.754892748099692</v>
      </c>
      <c r="Q22" s="186">
        <f t="shared" si="21"/>
        <v>97.060522083913071</v>
      </c>
      <c r="R22" s="186">
        <f t="shared" si="21"/>
        <v>116.79442816346207</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22.484948912347601</v>
      </c>
      <c r="P23" s="186">
        <f t="shared" ref="P23:R24" si="26">(P17*P10)</f>
        <v>26.585404631096118</v>
      </c>
      <c r="Q23" s="186">
        <f t="shared" si="26"/>
        <v>32.354043299340432</v>
      </c>
      <c r="R23" s="186">
        <f t="shared" si="26"/>
        <v>38.932120957019407</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1.1957383686360379</v>
      </c>
      <c r="P24" s="186">
        <f t="shared" si="26"/>
        <v>1.4137985586286488</v>
      </c>
      <c r="Q24" s="186">
        <f t="shared" si="26"/>
        <v>1.7205718858577495</v>
      </c>
      <c r="R24" s="186">
        <f t="shared" si="26"/>
        <v>2.0703907748317336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0.97698555779560181</v>
      </c>
      <c r="P28" s="186" cm="1">
        <f t="array" ref="P28">INDEX(Drivers!$C$7:$AG$22,$D28,P$3)</f>
        <v>1.3466390583332413</v>
      </c>
      <c r="Q28" s="186" cm="1">
        <f t="array" ref="Q28">INDEX(Drivers!$C$7:$AG$22,$D28,Q$3)</f>
        <v>1.9345288177400692</v>
      </c>
      <c r="R28" s="186" cm="1">
        <f t="array" ref="R28">INDEX(Drivers!$C$7:$AG$22,$D28,R$3)</f>
        <v>2.950642647220036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3.8605177681375253</v>
      </c>
      <c r="P36" s="186">
        <f>P$28/N$28*N36</f>
        <v>5.349054152731644</v>
      </c>
      <c r="Q36" s="186">
        <f>Q$28/P$28*P36</f>
        <v>7.6842412538659994</v>
      </c>
      <c r="R36" s="186">
        <f>R$28/Q$28*Q36</f>
        <v>11.720399172792822</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67.453729361457022</v>
      </c>
      <c r="T48" s="186" cm="1">
        <f t="array" ref="T48">IF(T$46=-1,U48,IF(T$46=99,S48,IF(T$46=0,INDEX($J22:$R22,0,T$44),(INDEX($J22:$R22,0,T$46+1)-INDEX($J22:$R22,0,T$46))/(INDEX($J$4:$R$4,0,T$46+1)-INDEX($J$4:$R$4,0,T$46))+S48)))</f>
        <v>68.820525293306204</v>
      </c>
      <c r="U48" s="186" cm="1">
        <f t="array" ref="U48">IF(U$46=-1,V48,IF(U$46=99,T48,IF(U$46=0,INDEX($J22:$R22,0,U$44),(INDEX($J22:$R22,0,U$46+1)-INDEX($J22:$R22,0,U$46))/(INDEX($J$4:$R$4,0,U$46+1)-INDEX($J$4:$R$4,0,U$46))+T48)))</f>
        <v>70.187321225155387</v>
      </c>
      <c r="V48" s="186" cm="1">
        <f t="array" ref="V48">IF(V$46=-1,W48,IF(V$46=99,U48,IF(V$46=0,INDEX($J22:$R22,0,V$44),(INDEX($J22:$R22,0,V$46+1)-INDEX($J22:$R22,0,V$46))/(INDEX($J$4:$R$4,0,V$46+1)-INDEX($J$4:$R$4,0,V$46))+U48)))</f>
        <v>71.554117157004569</v>
      </c>
      <c r="W48" s="186" cm="1">
        <f t="array" ref="W48">IF(W$46=-1,X48,IF(W$46=99,V48,IF(W$46=0,INDEX($J22:$R22,0,W$44),(INDEX($J22:$R22,0,W$46+1)-INDEX($J22:$R22,0,W$46))/(INDEX($J$4:$R$4,0,W$46+1)-INDEX($J$4:$R$4,0,W$46))+V48)))</f>
        <v>72.920913088853752</v>
      </c>
      <c r="X48" s="186" cm="1">
        <f t="array" ref="X48">IF(X$46=-1,Y48,IF(X$46=99,W48,IF(X$46=0,INDEX($J22:$R22,0,X$44),(INDEX($J22:$R22,0,X$46+1)-INDEX($J22:$R22,0,X$46))/(INDEX($J$4:$R$4,0,X$46+1)-INDEX($J$4:$R$4,0,X$46))+W48)))</f>
        <v>74.287709020702934</v>
      </c>
      <c r="Y48" s="186" cm="1">
        <f t="array" ref="Y48">IF(Y$46=-1,Z48,IF(Y$46=99,X48,IF(Y$46=0,INDEX($J22:$R22,0,Y$44),(INDEX($J22:$R22,0,Y$46+1)-INDEX($J22:$R22,0,Y$46))/(INDEX($J$4:$R$4,0,Y$46+1)-INDEX($J$4:$R$4,0,Y$46))+X48)))</f>
        <v>75.654504952552116</v>
      </c>
      <c r="Z48" s="186" cm="1">
        <f t="array" ref="Z48">IF(Z$46=-1,AA48,IF(Z$46=99,Y48,IF(Z$46=0,INDEX($J22:$R22,0,Z$44),(INDEX($J22:$R22,0,Z$46+1)-INDEX($J22:$R22,0,Z$46))/(INDEX($J$4:$R$4,0,Z$46+1)-INDEX($J$4:$R$4,0,Z$46))+Y48)))</f>
        <v>77.021300884401299</v>
      </c>
      <c r="AA48" s="186" cm="1">
        <f t="array" ref="AA48">IF(AA$46=-1,AB48,IF(AA$46=99,Z48,IF(AA$46=0,INDEX($J22:$R22,0,AA$44),(INDEX($J22:$R22,0,AA$46+1)-INDEX($J22:$R22,0,AA$46))/(INDEX($J$4:$R$4,0,AA$46+1)-INDEX($J$4:$R$4,0,AA$46))+Z48)))</f>
        <v>78.388096816250481</v>
      </c>
      <c r="AB48" s="186" cm="1">
        <f t="array" ref="AB48">IF(AB$46=-1,AC48,IF(AB$46=99,AA48,IF(AB$46=0,INDEX($J22:$R22,0,AB$44),(INDEX($J22:$R22,0,AB$46+1)-INDEX($J22:$R22,0,AB$46))/(INDEX($J$4:$R$4,0,AB$46+1)-INDEX($J$4:$R$4,0,AB$46))+AA48)))</f>
        <v>79.754892748099692</v>
      </c>
      <c r="AC48" s="186" cm="1">
        <f t="array" ref="AC48">IF(AC$46=-1,AD48,IF(AC$46=99,AB48,IF(AC$46=0,INDEX($J22:$R22,0,AC$44),(INDEX($J22:$R22,0,AC$46+1)-INDEX($J22:$R22,0,AC$46))/(INDEX($J$4:$R$4,0,AC$46+1)-INDEX($J$4:$R$4,0,AC$46))+AB48)))</f>
        <v>81.485455681681032</v>
      </c>
      <c r="AD48" s="186" cm="1">
        <f t="array" ref="AD48">IF(AD$46=-1,AE48,IF(AD$46=99,AC48,IF(AD$46=0,INDEX($J22:$R22,0,AD$44),(INDEX($J22:$R22,0,AD$46+1)-INDEX($J22:$R22,0,AD$46))/(INDEX($J$4:$R$4,0,AD$46+1)-INDEX($J$4:$R$4,0,AD$46))+AC48)))</f>
        <v>83.216018615262371</v>
      </c>
      <c r="AE48" s="186" cm="1">
        <f t="array" ref="AE48">IF(AE$46=-1,AF48,IF(AE$46=99,AD48,IF(AE$46=0,INDEX($J22:$R22,0,AE$44),(INDEX($J22:$R22,0,AE$46+1)-INDEX($J22:$R22,0,AE$46))/(INDEX($J$4:$R$4,0,AE$46+1)-INDEX($J$4:$R$4,0,AE$46))+AD48)))</f>
        <v>84.94658154884371</v>
      </c>
      <c r="AF48" s="186" cm="1">
        <f t="array" ref="AF48">IF(AF$46=-1,AG48,IF(AF$46=99,AE48,IF(AF$46=0,INDEX($J22:$R22,0,AF$44),(INDEX($J22:$R22,0,AF$46+1)-INDEX($J22:$R22,0,AF$46))/(INDEX($J$4:$R$4,0,AF$46+1)-INDEX($J$4:$R$4,0,AF$46))+AE48)))</f>
        <v>86.677144482425049</v>
      </c>
      <c r="AG48" s="186" cm="1">
        <f t="array" ref="AG48">IF(AG$46=-1,AH48,IF(AG$46=99,AF48,IF(AG$46=0,INDEX($J22:$R22,0,AG$44),(INDEX($J22:$R22,0,AG$46+1)-INDEX($J22:$R22,0,AG$46))/(INDEX($J$4:$R$4,0,AG$46+1)-INDEX($J$4:$R$4,0,AG$46))+AF48)))</f>
        <v>88.407707416006389</v>
      </c>
      <c r="AH48" s="186" cm="1">
        <f t="array" ref="AH48">IF(AH$46=-1,AI48,IF(AH$46=99,AG48,IF(AH$46=0,INDEX($J22:$R22,0,AH$44),(INDEX($J22:$R22,0,AH$46+1)-INDEX($J22:$R22,0,AH$46))/(INDEX($J$4:$R$4,0,AH$46+1)-INDEX($J$4:$R$4,0,AH$46))+AG48)))</f>
        <v>90.138270349587728</v>
      </c>
      <c r="AI48" s="186" cm="1">
        <f t="array" ref="AI48">IF(AI$46=-1,AJ48,IF(AI$46=99,AH48,IF(AI$46=0,INDEX($J22:$R22,0,AI$44),(INDEX($J22:$R22,0,AI$46+1)-INDEX($J22:$R22,0,AI$46))/(INDEX($J$4:$R$4,0,AI$46+1)-INDEX($J$4:$R$4,0,AI$46))+AH48)))</f>
        <v>91.868833283169067</v>
      </c>
      <c r="AJ48" s="186" cm="1">
        <f t="array" ref="AJ48">IF(AJ$46=-1,AK48,IF(AJ$46=99,AI48,IF(AJ$46=0,INDEX($J22:$R22,0,AJ$44),(INDEX($J22:$R22,0,AJ$46+1)-INDEX($J22:$R22,0,AJ$46))/(INDEX($J$4:$R$4,0,AJ$46+1)-INDEX($J$4:$R$4,0,AJ$46))+AI48)))</f>
        <v>93.599396216750407</v>
      </c>
      <c r="AK48" s="186" cm="1">
        <f t="array" ref="AK48">IF(AK$46=-1,AL48,IF(AK$46=99,AJ48,IF(AK$46=0,INDEX($J22:$R22,0,AK$44),(INDEX($J22:$R22,0,AK$46+1)-INDEX($J22:$R22,0,AK$46))/(INDEX($J$4:$R$4,0,AK$46+1)-INDEX($J$4:$R$4,0,AK$46))+AJ48)))</f>
        <v>95.329959150331746</v>
      </c>
      <c r="AL48" s="186" cm="1">
        <f t="array" ref="AL48">IF(AL$46=-1,AM48,IF(AL$46=99,AK48,IF(AL$46=0,INDEX($J22:$R22,0,AL$44),(INDEX($J22:$R22,0,AL$46+1)-INDEX($J22:$R22,0,AL$46))/(INDEX($J$4:$R$4,0,AL$46+1)-INDEX($J$4:$R$4,0,AL$46))+AK48)))</f>
        <v>97.060522083913071</v>
      </c>
      <c r="AM48" s="215">
        <f t="shared" ref="AM48:AM51" si="38">(AL48+AN48)/2</f>
        <v>106.92747512368757</v>
      </c>
      <c r="AN48" s="186" cm="1">
        <f t="array" ref="AN48">IF(AN$46=-1,AO48,IF(AN$46=99,AM48,IF(AN$46=0,INDEX($J22:$R22,0,AN$44),(INDEX($J22:$R22,0,AN$46+1)-INDEX($J22:$R22,0,AN$46))/(INDEX($J$4:$R$4,0,AN$46+1)-INDEX($J$4:$R$4,0,AN$46))+AM48)))</f>
        <v>116.79442816346207</v>
      </c>
      <c r="AO48" s="186" cm="1">
        <f t="array" ref="AO48">IF(AO$46=-1,AP48,IF(AO$46=99,AN48,IF(AO$46=0,INDEX($J22:$R22,0,AO$44),(INDEX($J22:$R22,0,AO$46+1)-INDEX($J22:$R22,0,AO$46))/(INDEX($J$4:$R$4,0,AO$46+1)-INDEX($J$4:$R$4,0,AO$46))+AN48)))</f>
        <v>116.79442816346207</v>
      </c>
      <c r="AP48" s="186" cm="1">
        <f t="array" ref="AP48">IF(AP$46=-1,AR48,IF(AP$46=99,AO48,IF(AP$46=0,INDEX($J22:$R22,0,AP$44),(INDEX($J22:$R22,0,AP$46+1)-INDEX($J22:$R22,0,AP$46))/(INDEX($J$4:$R$4,0,AP$46+1)-INDEX($J$4:$R$4,0,AP$46))+AO48)))</f>
        <v>116.79442816346207</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22.484948912347601</v>
      </c>
      <c r="T49" s="186" cm="1">
        <f t="array" ref="T49">IF(T$46=-1,U49,IF(T$46=99,S49,IF(T$46=0,INDEX($J23:$R23,0,T$44),(INDEX($J23:$R23,0,T$46+1)-INDEX($J23:$R23,0,T$46))/(INDEX($J$4:$R$4,0,T$46+1)-INDEX($J$4:$R$4,0,T$46))+S49)))</f>
        <v>22.94055510331966</v>
      </c>
      <c r="U49" s="186" cm="1">
        <f t="array" ref="U49">IF(U$46=-1,V49,IF(U$46=99,T49,IF(U$46=0,INDEX($J23:$R23,0,U$44),(INDEX($J23:$R23,0,U$46+1)-INDEX($J23:$R23,0,U$46))/(INDEX($J$4:$R$4,0,U$46+1)-INDEX($J$4:$R$4,0,U$46))+T49)))</f>
        <v>23.396161294291719</v>
      </c>
      <c r="V49" s="186" cm="1">
        <f t="array" ref="V49">IF(V$46=-1,W49,IF(V$46=99,U49,IF(V$46=0,INDEX($J23:$R23,0,V$44),(INDEX($J23:$R23,0,V$46+1)-INDEX($J23:$R23,0,V$46))/(INDEX($J$4:$R$4,0,V$46+1)-INDEX($J$4:$R$4,0,V$46))+U49)))</f>
        <v>23.851767485263778</v>
      </c>
      <c r="W49" s="186" cm="1">
        <f t="array" ref="W49">IF(W$46=-1,X49,IF(W$46=99,V49,IF(W$46=0,INDEX($J23:$R23,0,W$44),(INDEX($J23:$R23,0,W$46+1)-INDEX($J23:$R23,0,W$46))/(INDEX($J$4:$R$4,0,W$46+1)-INDEX($J$4:$R$4,0,W$46))+V49)))</f>
        <v>24.307373676235837</v>
      </c>
      <c r="X49" s="186" cm="1">
        <f t="array" ref="X49">IF(X$46=-1,Y49,IF(X$46=99,W49,IF(X$46=0,INDEX($J23:$R23,0,X$44),(INDEX($J23:$R23,0,X$46+1)-INDEX($J23:$R23,0,X$46))/(INDEX($J$4:$R$4,0,X$46+1)-INDEX($J$4:$R$4,0,X$46))+W49)))</f>
        <v>24.762979867207896</v>
      </c>
      <c r="Y49" s="186" cm="1">
        <f t="array" ref="Y49">IF(Y$46=-1,Z49,IF(Y$46=99,X49,IF(Y$46=0,INDEX($J23:$R23,0,Y$44),(INDEX($J23:$R23,0,Y$46+1)-INDEX($J23:$R23,0,Y$46))/(INDEX($J$4:$R$4,0,Y$46+1)-INDEX($J$4:$R$4,0,Y$46))+X49)))</f>
        <v>25.218586058179955</v>
      </c>
      <c r="Z49" s="186" cm="1">
        <f t="array" ref="Z49">IF(Z$46=-1,AA49,IF(Z$46=99,Y49,IF(Z$46=0,INDEX($J23:$R23,0,Z$44),(INDEX($J23:$R23,0,Z$46+1)-INDEX($J23:$R23,0,Z$46))/(INDEX($J$4:$R$4,0,Z$46+1)-INDEX($J$4:$R$4,0,Z$46))+Y49)))</f>
        <v>25.674192249152014</v>
      </c>
      <c r="AA49" s="186" cm="1">
        <f t="array" ref="AA49">IF(AA$46=-1,AB49,IF(AA$46=99,Z49,IF(AA$46=0,INDEX($J23:$R23,0,AA$44),(INDEX($J23:$R23,0,AA$46+1)-INDEX($J23:$R23,0,AA$46))/(INDEX($J$4:$R$4,0,AA$46+1)-INDEX($J$4:$R$4,0,AA$46))+Z49)))</f>
        <v>26.129798440124073</v>
      </c>
      <c r="AB49" s="186" cm="1">
        <f t="array" ref="AB49">IF(AB$46=-1,AC49,IF(AB$46=99,AA49,IF(AB$46=0,INDEX($J23:$R23,0,AB$44),(INDEX($J23:$R23,0,AB$46+1)-INDEX($J23:$R23,0,AB$46))/(INDEX($J$4:$R$4,0,AB$46+1)-INDEX($J$4:$R$4,0,AB$46))+AA49)))</f>
        <v>26.585404631096118</v>
      </c>
      <c r="AC49" s="186" cm="1">
        <f t="array" ref="AC49">IF(AC$46=-1,AD49,IF(AC$46=99,AB49,IF(AC$46=0,INDEX($J23:$R23,0,AC$44),(INDEX($J23:$R23,0,AC$46+1)-INDEX($J23:$R23,0,AC$46))/(INDEX($J$4:$R$4,0,AC$46+1)-INDEX($J$4:$R$4,0,AC$46))+AB49)))</f>
        <v>27.16226849792055</v>
      </c>
      <c r="AD49" s="186" cm="1">
        <f t="array" ref="AD49">IF(AD$46=-1,AE49,IF(AD$46=99,AC49,IF(AD$46=0,INDEX($J23:$R23,0,AD$44),(INDEX($J23:$R23,0,AD$46+1)-INDEX($J23:$R23,0,AD$46))/(INDEX($J$4:$R$4,0,AD$46+1)-INDEX($J$4:$R$4,0,AD$46))+AC49)))</f>
        <v>27.739132364744982</v>
      </c>
      <c r="AE49" s="186" cm="1">
        <f t="array" ref="AE49">IF(AE$46=-1,AF49,IF(AE$46=99,AD49,IF(AE$46=0,INDEX($J23:$R23,0,AE$44),(INDEX($J23:$R23,0,AE$46+1)-INDEX($J23:$R23,0,AE$46))/(INDEX($J$4:$R$4,0,AE$46+1)-INDEX($J$4:$R$4,0,AE$46))+AD49)))</f>
        <v>28.315996231569414</v>
      </c>
      <c r="AF49" s="186" cm="1">
        <f t="array" ref="AF49">IF(AF$46=-1,AG49,IF(AF$46=99,AE49,IF(AF$46=0,INDEX($J23:$R23,0,AF$44),(INDEX($J23:$R23,0,AF$46+1)-INDEX($J23:$R23,0,AF$46))/(INDEX($J$4:$R$4,0,AF$46+1)-INDEX($J$4:$R$4,0,AF$46))+AE49)))</f>
        <v>28.892860098393847</v>
      </c>
      <c r="AG49" s="186" cm="1">
        <f t="array" ref="AG49">IF(AG$46=-1,AH49,IF(AG$46=99,AF49,IF(AG$46=0,INDEX($J23:$R23,0,AG$44),(INDEX($J23:$R23,0,AG$46+1)-INDEX($J23:$R23,0,AG$46))/(INDEX($J$4:$R$4,0,AG$46+1)-INDEX($J$4:$R$4,0,AG$46))+AF49)))</f>
        <v>29.469723965218279</v>
      </c>
      <c r="AH49" s="186" cm="1">
        <f t="array" ref="AH49">IF(AH$46=-1,AI49,IF(AH$46=99,AG49,IF(AH$46=0,INDEX($J23:$R23,0,AH$44),(INDEX($J23:$R23,0,AH$46+1)-INDEX($J23:$R23,0,AH$46))/(INDEX($J$4:$R$4,0,AH$46+1)-INDEX($J$4:$R$4,0,AH$46))+AG49)))</f>
        <v>30.046587832042711</v>
      </c>
      <c r="AI49" s="186" cm="1">
        <f t="array" ref="AI49">IF(AI$46=-1,AJ49,IF(AI$46=99,AH49,IF(AI$46=0,INDEX($J23:$R23,0,AI$44),(INDEX($J23:$R23,0,AI$46+1)-INDEX($J23:$R23,0,AI$46))/(INDEX($J$4:$R$4,0,AI$46+1)-INDEX($J$4:$R$4,0,AI$46))+AH49)))</f>
        <v>30.623451698867143</v>
      </c>
      <c r="AJ49" s="186" cm="1">
        <f t="array" ref="AJ49">IF(AJ$46=-1,AK49,IF(AJ$46=99,AI49,IF(AJ$46=0,INDEX($J23:$R23,0,AJ$44),(INDEX($J23:$R23,0,AJ$46+1)-INDEX($J23:$R23,0,AJ$46))/(INDEX($J$4:$R$4,0,AJ$46+1)-INDEX($J$4:$R$4,0,AJ$46))+AI49)))</f>
        <v>31.200315565691575</v>
      </c>
      <c r="AK49" s="186" cm="1">
        <f t="array" ref="AK49">IF(AK$46=-1,AL49,IF(AK$46=99,AJ49,IF(AK$46=0,INDEX($J23:$R23,0,AK$44),(INDEX($J23:$R23,0,AK$46+1)-INDEX($J23:$R23,0,AK$46))/(INDEX($J$4:$R$4,0,AK$46+1)-INDEX($J$4:$R$4,0,AK$46))+AJ49)))</f>
        <v>31.777179432516007</v>
      </c>
      <c r="AL49" s="186" cm="1">
        <f t="array" ref="AL49">IF(AL$46=-1,AM49,IF(AL$46=99,AK49,IF(AL$46=0,INDEX($J23:$R23,0,AL$44),(INDEX($J23:$R23,0,AL$46+1)-INDEX($J23:$R23,0,AL$46))/(INDEX($J$4:$R$4,0,AL$46+1)-INDEX($J$4:$R$4,0,AL$46))+AK49)))</f>
        <v>32.354043299340432</v>
      </c>
      <c r="AM49" s="215">
        <f t="shared" ref="AM49:AM50" si="43">(AL49+AN49)/2</f>
        <v>35.64308212817992</v>
      </c>
      <c r="AN49" s="186" cm="1">
        <f t="array" ref="AN49">IF(AN$46=-1,AO49,IF(AN$46=99,AM49,IF(AN$46=0,INDEX($J23:$R23,0,AN$44),(INDEX($J23:$R23,0,AN$46+1)-INDEX($J23:$R23,0,AN$46))/(INDEX($J$4:$R$4,0,AN$46+1)-INDEX($J$4:$R$4,0,AN$46))+AM49)))</f>
        <v>38.932120957019407</v>
      </c>
      <c r="AO49" s="186" cm="1">
        <f t="array" ref="AO49">IF(AO$46=-1,AP49,IF(AO$46=99,AN49,IF(AO$46=0,INDEX($J23:$R23,0,AO$44),(INDEX($J23:$R23,0,AO$46+1)-INDEX($J23:$R23,0,AO$46))/(INDEX($J$4:$R$4,0,AO$46+1)-INDEX($J$4:$R$4,0,AO$46))+AN49)))</f>
        <v>38.932120957019407</v>
      </c>
      <c r="AP49" s="186" cm="1">
        <f t="array" ref="AP49">IF(AP$46=-1,AR49,IF(AP$46=99,AO49,IF(AP$46=0,INDEX($J23:$R23,0,AP$44),(INDEX($J23:$R23,0,AP$46+1)-INDEX($J23:$R23,0,AP$46))/(INDEX($J$4:$R$4,0,AP$46+1)-INDEX($J$4:$R$4,0,AP$46))+AO49)))</f>
        <v>38.932120957019407</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1.1957383686360379</v>
      </c>
      <c r="T50" s="186" cm="1">
        <f t="array" ref="T50">IF(T$46=-1,U50,IF(T$46=99,S50,IF(T$46=0,INDEX($J24:$R24,0,T$44),(INDEX($J24:$R24,0,T$46+1)-INDEX($J24:$R24,0,T$46))/(INDEX($J$4:$R$4,0,T$46+1)-INDEX($J$4:$R$4,0,T$46))+S50)))</f>
        <v>1.2199672786352169</v>
      </c>
      <c r="U50" s="186" cm="1">
        <f t="array" ref="U50">IF(U$46=-1,V50,IF(U$46=99,T50,IF(U$46=0,INDEX($J24:$R24,0,U$44),(INDEX($J24:$R24,0,U$46+1)-INDEX($J24:$R24,0,U$46))/(INDEX($J$4:$R$4,0,U$46+1)-INDEX($J$4:$R$4,0,U$46))+T50)))</f>
        <v>1.244196188634396</v>
      </c>
      <c r="V50" s="186" cm="1">
        <f t="array" ref="V50">IF(V$46=-1,W50,IF(V$46=99,U50,IF(V$46=0,INDEX($J24:$R24,0,V$44),(INDEX($J24:$R24,0,V$46+1)-INDEX($J24:$R24,0,V$46))/(INDEX($J$4:$R$4,0,V$46+1)-INDEX($J$4:$R$4,0,V$46))+U50)))</f>
        <v>1.268425098633575</v>
      </c>
      <c r="W50" s="186" cm="1">
        <f t="array" ref="W50">IF(W$46=-1,X50,IF(W$46=99,V50,IF(W$46=0,INDEX($J24:$R24,0,W$44),(INDEX($J24:$R24,0,W$46+1)-INDEX($J24:$R24,0,W$46))/(INDEX($J$4:$R$4,0,W$46+1)-INDEX($J$4:$R$4,0,W$46))+V50)))</f>
        <v>1.292654008632754</v>
      </c>
      <c r="X50" s="186" cm="1">
        <f t="array" ref="X50">IF(X$46=-1,Y50,IF(X$46=99,W50,IF(X$46=0,INDEX($J24:$R24,0,X$44),(INDEX($J24:$R24,0,X$46+1)-INDEX($J24:$R24,0,X$46))/(INDEX($J$4:$R$4,0,X$46+1)-INDEX($J$4:$R$4,0,X$46))+W50)))</f>
        <v>1.3168829186319331</v>
      </c>
      <c r="Y50" s="186" cm="1">
        <f t="array" ref="Y50">IF(Y$46=-1,Z50,IF(Y$46=99,X50,IF(Y$46=0,INDEX($J24:$R24,0,Y$44),(INDEX($J24:$R24,0,Y$46+1)-INDEX($J24:$R24,0,Y$46))/(INDEX($J$4:$R$4,0,Y$46+1)-INDEX($J$4:$R$4,0,Y$46))+X50)))</f>
        <v>1.3411118286311121</v>
      </c>
      <c r="Z50" s="186" cm="1">
        <f t="array" ref="Z50">IF(Z$46=-1,AA50,IF(Z$46=99,Y50,IF(Z$46=0,INDEX($J24:$R24,0,Z$44),(INDEX($J24:$R24,0,Z$46+1)-INDEX($J24:$R24,0,Z$46))/(INDEX($J$4:$R$4,0,Z$46+1)-INDEX($J$4:$R$4,0,Z$46))+Y50)))</f>
        <v>1.3653407386302912</v>
      </c>
      <c r="AA50" s="186" cm="1">
        <f t="array" ref="AA50">IF(AA$46=-1,AB50,IF(AA$46=99,Z50,IF(AA$46=0,INDEX($J24:$R24,0,AA$44),(INDEX($J24:$R24,0,AA$46+1)-INDEX($J24:$R24,0,AA$46))/(INDEX($J$4:$R$4,0,AA$46+1)-INDEX($J$4:$R$4,0,AA$46))+Z50)))</f>
        <v>1.3895696486294702</v>
      </c>
      <c r="AB50" s="186" cm="1">
        <f t="array" ref="AB50">IF(AB$46=-1,AC50,IF(AB$46=99,AA50,IF(AB$46=0,INDEX($J24:$R24,0,AB$44),(INDEX($J24:$R24,0,AB$46+1)-INDEX($J24:$R24,0,AB$46))/(INDEX($J$4:$R$4,0,AB$46+1)-INDEX($J$4:$R$4,0,AB$46))+AA50)))</f>
        <v>1.4137985586286488</v>
      </c>
      <c r="AC50" s="186" cm="1">
        <f t="array" ref="AC50">IF(AC$46=-1,AD50,IF(AC$46=99,AB50,IF(AC$46=0,INDEX($J24:$R24,0,AC$44),(INDEX($J24:$R24,0,AC$46+1)-INDEX($J24:$R24,0,AC$46))/(INDEX($J$4:$R$4,0,AC$46+1)-INDEX($J$4:$R$4,0,AC$46))+AB50)))</f>
        <v>1.444475891351559</v>
      </c>
      <c r="AD50" s="186" cm="1">
        <f t="array" ref="AD50">IF(AD$46=-1,AE50,IF(AD$46=99,AC50,IF(AD$46=0,INDEX($J24:$R24,0,AD$44),(INDEX($J24:$R24,0,AD$46+1)-INDEX($J24:$R24,0,AD$46))/(INDEX($J$4:$R$4,0,AD$46+1)-INDEX($J$4:$R$4,0,AD$46))+AC50)))</f>
        <v>1.4751532240744689</v>
      </c>
      <c r="AE50" s="186" cm="1">
        <f t="array" ref="AE50">IF(AE$46=-1,AF50,IF(AE$46=99,AD50,IF(AE$46=0,INDEX($J24:$R24,0,AE$44),(INDEX($J24:$R24,0,AE$46+1)-INDEX($J24:$R24,0,AE$46))/(INDEX($J$4:$R$4,0,AE$46+1)-INDEX($J$4:$R$4,0,AE$46))+AD50)))</f>
        <v>1.5058305567973789</v>
      </c>
      <c r="AF50" s="186" cm="1">
        <f t="array" ref="AF50">IF(AF$46=-1,AG50,IF(AF$46=99,AE50,IF(AF$46=0,INDEX($J24:$R24,0,AF$44),(INDEX($J24:$R24,0,AF$46+1)-INDEX($J24:$R24,0,AF$46))/(INDEX($J$4:$R$4,0,AF$46+1)-INDEX($J$4:$R$4,0,AF$46))+AE50)))</f>
        <v>1.5365078895202888</v>
      </c>
      <c r="AG50" s="186" cm="1">
        <f t="array" ref="AG50">IF(AG$46=-1,AH50,IF(AG$46=99,AF50,IF(AG$46=0,INDEX($J24:$R24,0,AG$44),(INDEX($J24:$R24,0,AG$46+1)-INDEX($J24:$R24,0,AG$46))/(INDEX($J$4:$R$4,0,AG$46+1)-INDEX($J$4:$R$4,0,AG$46))+AF50)))</f>
        <v>1.5671852222431988</v>
      </c>
      <c r="AH50" s="186" cm="1">
        <f t="array" ref="AH50">IF(AH$46=-1,AI50,IF(AH$46=99,AG50,IF(AH$46=0,INDEX($J24:$R24,0,AH$44),(INDEX($J24:$R24,0,AH$46+1)-INDEX($J24:$R24,0,AH$46))/(INDEX($J$4:$R$4,0,AH$46+1)-INDEX($J$4:$R$4,0,AH$46))+AG50)))</f>
        <v>1.5978625549661087</v>
      </c>
      <c r="AI50" s="186" cm="1">
        <f t="array" ref="AI50">IF(AI$46=-1,AJ50,IF(AI$46=99,AH50,IF(AI$46=0,INDEX($J24:$R24,0,AI$44),(INDEX($J24:$R24,0,AI$46+1)-INDEX($J24:$R24,0,AI$46))/(INDEX($J$4:$R$4,0,AI$46+1)-INDEX($J$4:$R$4,0,AI$46))+AH50)))</f>
        <v>1.6285398876890187</v>
      </c>
      <c r="AJ50" s="186" cm="1">
        <f t="array" ref="AJ50">IF(AJ$46=-1,AK50,IF(AJ$46=99,AI50,IF(AJ$46=0,INDEX($J24:$R24,0,AJ$44),(INDEX($J24:$R24,0,AJ$46+1)-INDEX($J24:$R24,0,AJ$46))/(INDEX($J$4:$R$4,0,AJ$46+1)-INDEX($J$4:$R$4,0,AJ$46))+AI50)))</f>
        <v>1.6592172204119287</v>
      </c>
      <c r="AK50" s="186" cm="1">
        <f t="array" ref="AK50">IF(AK$46=-1,AL50,IF(AK$46=99,AJ50,IF(AK$46=0,INDEX($J24:$R24,0,AK$44),(INDEX($J24:$R24,0,AK$46+1)-INDEX($J24:$R24,0,AK$46))/(INDEX($J$4:$R$4,0,AK$46+1)-INDEX($J$4:$R$4,0,AK$46))+AJ50)))</f>
        <v>1.6898945531348386</v>
      </c>
      <c r="AL50" s="186" cm="1">
        <f t="array" ref="AL50">IF(AL$46=-1,AM50,IF(AL$46=99,AK50,IF(AL$46=0,INDEX($J24:$R24,0,AL$44),(INDEX($J24:$R24,0,AL$46+1)-INDEX($J24:$R24,0,AL$46))/(INDEX($J$4:$R$4,0,AL$46+1)-INDEX($J$4:$R$4,0,AL$46))+AK50)))</f>
        <v>1.7205718858577495</v>
      </c>
      <c r="AM50" s="215">
        <f t="shared" si="43"/>
        <v>1.8954813303447415</v>
      </c>
      <c r="AN50" s="186" cm="1">
        <f t="array" ref="AN50">IF(AN$46=-1,AO50,IF(AN$46=99,AM50,IF(AN$46=0,INDEX($J24:$R24,0,AN$44),(INDEX($J24:$R24,0,AN$46+1)-INDEX($J24:$R24,0,AN$46))/(INDEX($J$4:$R$4,0,AN$46+1)-INDEX($J$4:$R$4,0,AN$46))+AM50)))</f>
        <v>2.0703907748317336</v>
      </c>
      <c r="AO50" s="186" cm="1">
        <f t="array" ref="AO50">IF(AO$46=-1,AP50,IF(AO$46=99,AN50,IF(AO$46=0,INDEX($J24:$R24,0,AO$44),(INDEX($J24:$R24,0,AO$46+1)-INDEX($J24:$R24,0,AO$46))/(INDEX($J$4:$R$4,0,AO$46+1)-INDEX($J$4:$R$4,0,AO$46))+AN50)))</f>
        <v>2.0703907748317336</v>
      </c>
      <c r="AP50" s="186" cm="1">
        <f t="array" ref="AP50">IF(AP$46=-1,AR50,IF(AP$46=99,AO50,IF(AP$46=0,INDEX($J24:$R24,0,AP$44),(INDEX($J24:$R24,0,AP$46+1)-INDEX($J24:$R24,0,AP$46))/(INDEX($J$4:$R$4,0,AP$46+1)-INDEX($J$4:$R$4,0,AP$46))+AO50)))</f>
        <v>2.0703907748317336</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3.8605177681375253</v>
      </c>
      <c r="T51" s="186" cm="1">
        <f t="array" ref="T51">IF(T$46=-1,U51,IF(T$46=99,S51,IF(T$46=0,INDEX($J36:$R36,0,T$44),(INDEX($J36:$R36,0,T$46+1)-INDEX($J36:$R36,0,T$46))/(INDEX($J$4:$R$4,0,T$46+1)-INDEX($J$4:$R$4,0,T$46))+S51)))</f>
        <v>4.0259106997590939</v>
      </c>
      <c r="U51" s="186" cm="1">
        <f t="array" ref="U51">IF(U$46=-1,V51,IF(U$46=99,T51,IF(U$46=0,INDEX($J36:$R36,0,U$44),(INDEX($J36:$R36,0,U$46+1)-INDEX($J36:$R36,0,U$46))/(INDEX($J$4:$R$4,0,U$46+1)-INDEX($J$4:$R$4,0,U$46))+T51)))</f>
        <v>4.1913036313806629</v>
      </c>
      <c r="V51" s="186" cm="1">
        <f t="array" ref="V51">IF(V$46=-1,W51,IF(V$46=99,U51,IF(V$46=0,INDEX($J36:$R36,0,V$44),(INDEX($J36:$R36,0,V$46+1)-INDEX($J36:$R36,0,V$46))/(INDEX($J$4:$R$4,0,V$46+1)-INDEX($J$4:$R$4,0,V$46))+U51)))</f>
        <v>4.3566965630022318</v>
      </c>
      <c r="W51" s="186" cm="1">
        <f t="array" ref="W51">IF(W$46=-1,X51,IF(W$46=99,V51,IF(W$46=0,INDEX($J36:$R36,0,W$44),(INDEX($J36:$R36,0,W$46+1)-INDEX($J36:$R36,0,W$46))/(INDEX($J$4:$R$4,0,W$46+1)-INDEX($J$4:$R$4,0,W$46))+V51)))</f>
        <v>4.5220894946238008</v>
      </c>
      <c r="X51" s="186" cm="1">
        <f t="array" ref="X51">IF(X$46=-1,Y51,IF(X$46=99,W51,IF(X$46=0,INDEX($J36:$R36,0,X$44),(INDEX($J36:$R36,0,X$46+1)-INDEX($J36:$R36,0,X$46))/(INDEX($J$4:$R$4,0,X$46+1)-INDEX($J$4:$R$4,0,X$46))+W51)))</f>
        <v>4.6874824262453698</v>
      </c>
      <c r="Y51" s="186" cm="1">
        <f t="array" ref="Y51">IF(Y$46=-1,Z51,IF(Y$46=99,X51,IF(Y$46=0,INDEX($J36:$R36,0,Y$44),(INDEX($J36:$R36,0,Y$46+1)-INDEX($J36:$R36,0,Y$46))/(INDEX($J$4:$R$4,0,Y$46+1)-INDEX($J$4:$R$4,0,Y$46))+X51)))</f>
        <v>4.8528753578669388</v>
      </c>
      <c r="Z51" s="186" cm="1">
        <f t="array" ref="Z51">IF(Z$46=-1,AA51,IF(Z$46=99,Y51,IF(Z$46=0,INDEX($J36:$R36,0,Z$44),(INDEX($J36:$R36,0,Z$46+1)-INDEX($J36:$R36,0,Z$46))/(INDEX($J$4:$R$4,0,Z$46+1)-INDEX($J$4:$R$4,0,Z$46))+Y51)))</f>
        <v>5.0182682894885078</v>
      </c>
      <c r="AA51" s="186" cm="1">
        <f t="array" ref="AA51">IF(AA$46=-1,AB51,IF(AA$46=99,Z51,IF(AA$46=0,INDEX($J36:$R36,0,AA$44),(INDEX($J36:$R36,0,AA$46+1)-INDEX($J36:$R36,0,AA$46))/(INDEX($J$4:$R$4,0,AA$46+1)-INDEX($J$4:$R$4,0,AA$46))+Z51)))</f>
        <v>5.1836612211100768</v>
      </c>
      <c r="AB51" s="186" cm="1">
        <f t="array" ref="AB51">IF(AB$46=-1,AC51,IF(AB$46=99,AA51,IF(AB$46=0,INDEX($J36:$R36,0,AB$44),(INDEX($J36:$R36,0,AB$46+1)-INDEX($J36:$R36,0,AB$46))/(INDEX($J$4:$R$4,0,AB$46+1)-INDEX($J$4:$R$4,0,AB$46))+AA51)))</f>
        <v>5.349054152731644</v>
      </c>
      <c r="AC51" s="186" cm="1">
        <f t="array" ref="AC51">IF(AC$46=-1,AD51,IF(AC$46=99,AB51,IF(AC$46=0,INDEX($J36:$R36,0,AC$44),(INDEX($J36:$R36,0,AC$46+1)-INDEX($J36:$R36,0,AC$46))/(INDEX($J$4:$R$4,0,AC$46+1)-INDEX($J$4:$R$4,0,AC$46))+AB51)))</f>
        <v>5.5825728628450797</v>
      </c>
      <c r="AD51" s="186" cm="1">
        <f t="array" ref="AD51">IF(AD$46=-1,AE51,IF(AD$46=99,AC51,IF(AD$46=0,INDEX($J36:$R36,0,AD$44),(INDEX($J36:$R36,0,AD$46+1)-INDEX($J36:$R36,0,AD$46))/(INDEX($J$4:$R$4,0,AD$46+1)-INDEX($J$4:$R$4,0,AD$46))+AC51)))</f>
        <v>5.8160915729585154</v>
      </c>
      <c r="AE51" s="186" cm="1">
        <f t="array" ref="AE51">IF(AE$46=-1,AF51,IF(AE$46=99,AD51,IF(AE$46=0,INDEX($J36:$R36,0,AE$44),(INDEX($J36:$R36,0,AE$46+1)-INDEX($J36:$R36,0,AE$46))/(INDEX($J$4:$R$4,0,AE$46+1)-INDEX($J$4:$R$4,0,AE$46))+AD51)))</f>
        <v>6.0496102830719511</v>
      </c>
      <c r="AF51" s="186" cm="1">
        <f t="array" ref="AF51">IF(AF$46=-1,AG51,IF(AF$46=99,AE51,IF(AF$46=0,INDEX($J36:$R36,0,AF$44),(INDEX($J36:$R36,0,AF$46+1)-INDEX($J36:$R36,0,AF$46))/(INDEX($J$4:$R$4,0,AF$46+1)-INDEX($J$4:$R$4,0,AF$46))+AE51)))</f>
        <v>6.2831289931853869</v>
      </c>
      <c r="AG51" s="186" cm="1">
        <f t="array" ref="AG51">IF(AG$46=-1,AH51,IF(AG$46=99,AF51,IF(AG$46=0,INDEX($J36:$R36,0,AG$44),(INDEX($J36:$R36,0,AG$46+1)-INDEX($J36:$R36,0,AG$46))/(INDEX($J$4:$R$4,0,AG$46+1)-INDEX($J$4:$R$4,0,AG$46))+AF51)))</f>
        <v>6.5166477032988226</v>
      </c>
      <c r="AH51" s="186" cm="1">
        <f t="array" ref="AH51">IF(AH$46=-1,AI51,IF(AH$46=99,AG51,IF(AH$46=0,INDEX($J36:$R36,0,AH$44),(INDEX($J36:$R36,0,AH$46+1)-INDEX($J36:$R36,0,AH$46))/(INDEX($J$4:$R$4,0,AH$46+1)-INDEX($J$4:$R$4,0,AH$46))+AG51)))</f>
        <v>6.7501664134122583</v>
      </c>
      <c r="AI51" s="186" cm="1">
        <f t="array" ref="AI51">IF(AI$46=-1,AJ51,IF(AI$46=99,AH51,IF(AI$46=0,INDEX($J36:$R36,0,AI$44),(INDEX($J36:$R36,0,AI$46+1)-INDEX($J36:$R36,0,AI$46))/(INDEX($J$4:$R$4,0,AI$46+1)-INDEX($J$4:$R$4,0,AI$46))+AH51)))</f>
        <v>6.983685123525694</v>
      </c>
      <c r="AJ51" s="186" cm="1">
        <f t="array" ref="AJ51">IF(AJ$46=-1,AK51,IF(AJ$46=99,AI51,IF(AJ$46=0,INDEX($J36:$R36,0,AJ$44),(INDEX($J36:$R36,0,AJ$46+1)-INDEX($J36:$R36,0,AJ$46))/(INDEX($J$4:$R$4,0,AJ$46+1)-INDEX($J$4:$R$4,0,AJ$46))+AI51)))</f>
        <v>7.2172038336391298</v>
      </c>
      <c r="AK51" s="186" cm="1">
        <f t="array" ref="AK51">IF(AK$46=-1,AL51,IF(AK$46=99,AJ51,IF(AK$46=0,INDEX($J36:$R36,0,AK$44),(INDEX($J36:$R36,0,AK$46+1)-INDEX($J36:$R36,0,AK$46))/(INDEX($J$4:$R$4,0,AK$46+1)-INDEX($J$4:$R$4,0,AK$46))+AJ51)))</f>
        <v>7.4507225437525655</v>
      </c>
      <c r="AL51" s="186" cm="1">
        <f t="array" ref="AL51">IF(AL$46=-1,AM51,IF(AL$46=99,AK51,IF(AL$46=0,INDEX($J36:$R36,0,AL$44),(INDEX($J36:$R36,0,AL$46+1)-INDEX($J36:$R36,0,AL$46))/(INDEX($J$4:$R$4,0,AL$46+1)-INDEX($J$4:$R$4,0,AL$46))+AK51)))</f>
        <v>7.6842412538659994</v>
      </c>
      <c r="AM51" s="215">
        <f t="shared" si="38"/>
        <v>9.7023202133294113</v>
      </c>
      <c r="AN51" s="186" cm="1">
        <f t="array" ref="AN51">IF(AN$46=-1,AO51,IF(AN$46=99,AM51,IF(AN$46=0,INDEX($J36:$R36,0,AN$44),(INDEX($J36:$R36,0,AN$46+1)-INDEX($J36:$R36,0,AN$46))/(INDEX($J$4:$R$4,0,AN$46+1)-INDEX($J$4:$R$4,0,AN$46))+AM51)))</f>
        <v>11.720399172792822</v>
      </c>
      <c r="AO51" s="186" cm="1">
        <f t="array" ref="AO51">IF(AO$46=-1,AP51,IF(AO$46=99,AN51,IF(AO$46=0,INDEX($J36:$R36,0,AO$44),(INDEX($J36:$R36,0,AO$46+1)-INDEX($J36:$R36,0,AO$46))/(INDEX($J$4:$R$4,0,AO$46+1)-INDEX($J$4:$R$4,0,AO$46))+AN51)))</f>
        <v>11.720399172792822</v>
      </c>
      <c r="AP51" s="186" cm="1">
        <f t="array" ref="AP51">IF(AP$46=-1,AR51,IF(AP$46=99,AO51,IF(AP$46=0,INDEX($J36:$R36,0,AP$44),(INDEX($J36:$R36,0,AP$46+1)-INDEX($J36:$R36,0,AP$46))/(INDEX($J$4:$R$4,0,AP$46+1)-INDEX($J$4:$R$4,0,AP$46))+AO51)))</f>
        <v>11.720399172792822</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2021-04-09T13:59:54Z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