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3C012E87-DBFD-40E1-A09F-06EE8A2C1572}" xr6:coauthVersionLast="45" xr6:coauthVersionMax="45" xr10:uidLastSave="{00000000-0000-0000-0000-000000000000}"/>
  <bookViews>
    <workbookView xWindow="30" yWindow="0" windowWidth="28770" windowHeight="15600" activeTab="5" xr2:uid="{7C70B42E-9201-48A9-B8F0-1466C79FDCED}"/>
  </bookViews>
  <sheets>
    <sheet name="CO2CapInputs" sheetId="5" r:id="rId1"/>
    <sheet name="ITEMS-Emiss" sheetId="1" r:id="rId2"/>
    <sheet name="TS_COMAGG" sheetId="3" r:id="rId3"/>
    <sheet name="TS_CAP" sheetId="8" r:id="rId4"/>
    <sheet name="TID_CAP" sheetId="2" r:id="rId5"/>
    <sheet name="TS_Other" sheetId="9" r:id="rId6"/>
    <sheet name="TID_Other" sheetId="10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\I">#REF!</definedName>
    <definedName name="\P">#REF!</definedName>
    <definedName name="__FDS_HYPERLINK_TOGGLE_STATE__" hidden="1">"ON"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>'[1]Oil Consumption – barrels'!#REF!</definedName>
    <definedName name="AGR">[2]Index!$C$7</definedName>
    <definedName name="COM">[2]Index!$C$8</definedName>
    <definedName name="Demand.Sectors">[3]Index!$D$2:$J$2</definedName>
    <definedName name="discount_rate">#REF!</definedName>
    <definedName name="dr">#REF!</definedName>
    <definedName name="drate">'[4]TechWATv5 (supwat5)'!$E$3</definedName>
    <definedName name="emissions_start">[3]NameConv!$AY$4</definedName>
    <definedName name="emissions_types">[3]NameConv!$AX$3</definedName>
    <definedName name="epp_start">#REF!</definedName>
    <definedName name="etech_data">#REF!</definedName>
    <definedName name="etech_parameters">#REF!</definedName>
    <definedName name="Exist_basic_data_start">#REF!</definedName>
    <definedName name="FuelNames">[3]NameConv!$B$5:$C$44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[3]Distribution!$A$17</definedName>
    <definedName name="IND">[2]Index!$C$9</definedName>
    <definedName name="INIT">#REF!</definedName>
    <definedName name="InvConstraint">#REF!</definedName>
    <definedName name="LEAP">#REF!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[3]Index!$A$2</definedName>
    <definedName name="New_basic_data_start">'[5]New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ONLEAP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eakContribution.Wind">#REF!</definedName>
    <definedName name="Print1">#REF!</definedName>
    <definedName name="RES">[2]Index!$C$10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.Agriculture">[3]Index!$D$2</definedName>
    <definedName name="Sector.Commercial">[3]Index!$E$2</definedName>
    <definedName name="Sector.Industry">[3]Index!$F$2</definedName>
    <definedName name="Sector.Power">[3]Index!$I$2</definedName>
    <definedName name="Sector.Residential">[3]Index!$H$2</definedName>
    <definedName name="Sector.Supply">[3]Index!$J$2</definedName>
    <definedName name="Sector.Transport">[3]Index!$G$2</definedName>
    <definedName name="sector_prefix">[3]UPS!$B$6</definedName>
    <definedName name="TRA">[2]Index!$C$11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9" l="1"/>
  <c r="AN2" i="9" l="1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K1" i="9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D1" i="9"/>
  <c r="G2" i="2" l="1"/>
  <c r="F2" i="2"/>
  <c r="D2" i="2"/>
  <c r="I2" i="2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Q2" i="8"/>
  <c r="K1" i="8" l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D1" i="8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C2" i="5"/>
  <c r="K1" i="3" l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D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tc={647BAB51-5A25-4CB6-AABB-CB136337B484}</author>
  </authors>
  <commentList>
    <comment ref="J2" authorId="0" shapeId="0" xr:uid="{647BAB51-5A25-4CB6-AABB-CB136337B48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coefficient calculated on the 2017 IPPU CO2eq emissions for the chemicals sector.</t>
      </text>
    </comment>
  </commentList>
</comments>
</file>

<file path=xl/sharedStrings.xml><?xml version="1.0" encoding="utf-8"?>
<sst xmlns="http://schemas.openxmlformats.org/spreadsheetml/2006/main" count="620" uniqueCount="180">
  <si>
    <t>REGION1</t>
  </si>
  <si>
    <t>-</t>
  </si>
  <si>
    <t>ANNUAL</t>
  </si>
  <si>
    <t>ITEMS</t>
  </si>
  <si>
    <t>TID DATA</t>
  </si>
  <si>
    <t>TS DATA</t>
  </si>
  <si>
    <t>E</t>
  </si>
  <si>
    <t>Fugitive Emissions South Africa</t>
  </si>
  <si>
    <t>KT</t>
  </si>
  <si>
    <t>COM,ENV,ANNUAL,GHG</t>
  </si>
  <si>
    <t>Fugitive Emissions Region</t>
  </si>
  <si>
    <t>CO2SF</t>
  </si>
  <si>
    <t>CO2SP</t>
  </si>
  <si>
    <t>CH4SF</t>
  </si>
  <si>
    <t>CO2S</t>
  </si>
  <si>
    <t>CO2S South Africa</t>
  </si>
  <si>
    <t>CH4S</t>
  </si>
  <si>
    <t>CH4S South Africa</t>
  </si>
  <si>
    <t>N2OS</t>
  </si>
  <si>
    <t>N2OS South Africa</t>
  </si>
  <si>
    <t>AGRCO2S</t>
  </si>
  <si>
    <t>Agriculture Carbon dioxide South Africa</t>
  </si>
  <si>
    <t>AGRCH4S</t>
  </si>
  <si>
    <t>Agriculture Methane South Africa</t>
  </si>
  <si>
    <t>AGRN2OS</t>
  </si>
  <si>
    <t>Agriculture Nitrous Oxide South Africa</t>
  </si>
  <si>
    <t>AGRSOXS</t>
  </si>
  <si>
    <t>Agriculture Sulphur gases South Africa</t>
  </si>
  <si>
    <t>AGRNOXS</t>
  </si>
  <si>
    <t>Agriculture Nitrogen gases South Africa</t>
  </si>
  <si>
    <t>AGRCMOX</t>
  </si>
  <si>
    <t>Agriculture Carbon monoxide South Africa</t>
  </si>
  <si>
    <t>AGRNMVS</t>
  </si>
  <si>
    <t>Agriculture NMVOCs South Africa</t>
  </si>
  <si>
    <t>AGRP10S</t>
  </si>
  <si>
    <t>Agriculture PM10 South Africa</t>
  </si>
  <si>
    <t>COMCO2S</t>
  </si>
  <si>
    <t>Commercial Carbon dioxide South Africa</t>
  </si>
  <si>
    <t>COMCH4S</t>
  </si>
  <si>
    <t>Commercial Methane South Africa</t>
  </si>
  <si>
    <t>COMN2OS</t>
  </si>
  <si>
    <t>Commercial Nitrous Oxide South Africa</t>
  </si>
  <si>
    <t>COMSOXS</t>
  </si>
  <si>
    <t>Commercial Sulphur gases South Africa</t>
  </si>
  <si>
    <t>COMNOXS</t>
  </si>
  <si>
    <t>Commercial Nitrogen gases South Africa</t>
  </si>
  <si>
    <t>COMCMOX</t>
  </si>
  <si>
    <t>Commercial Carbon monoxide South Africa</t>
  </si>
  <si>
    <t>COMNMVS</t>
  </si>
  <si>
    <t>Commercial NMVOCs South Africa</t>
  </si>
  <si>
    <t>COMP10S</t>
  </si>
  <si>
    <t>Commercial PM10 South Africa</t>
  </si>
  <si>
    <t>INDCO2S</t>
  </si>
  <si>
    <t>Industry Carbon dioxide South Africa</t>
  </si>
  <si>
    <t>INDCH4S</t>
  </si>
  <si>
    <t>Industry Methane South Africa</t>
  </si>
  <si>
    <t>INDN2OS</t>
  </si>
  <si>
    <t>Industry Nitrous Oxide South Africa</t>
  </si>
  <si>
    <t>INDSOXS</t>
  </si>
  <si>
    <t>Industry Sulphur gases South Africa</t>
  </si>
  <si>
    <t>INDNOXS</t>
  </si>
  <si>
    <t>Industry Nitrogen gases South Africa</t>
  </si>
  <si>
    <t>INDCMOX</t>
  </si>
  <si>
    <t>Industry Carbon monoxide South Africa</t>
  </si>
  <si>
    <t>INDNMVS</t>
  </si>
  <si>
    <t>Industry NMVOCs South Africa</t>
  </si>
  <si>
    <t>INDP10S</t>
  </si>
  <si>
    <t>Industry PM10 South Africa</t>
  </si>
  <si>
    <t>TRACO2S</t>
  </si>
  <si>
    <t>Transport Carbon dioxide South Africa</t>
  </si>
  <si>
    <t>TRACH4S</t>
  </si>
  <si>
    <t>Transport Methane South Africa</t>
  </si>
  <si>
    <t>TRAN2OS</t>
  </si>
  <si>
    <t>Transport Nitrous Oxide South Africa</t>
  </si>
  <si>
    <t>TRASOXS</t>
  </si>
  <si>
    <t>Transport Sulphur gases South Africa</t>
  </si>
  <si>
    <t>TRANOXS</t>
  </si>
  <si>
    <t>Transport Nitrogen gases South Africa</t>
  </si>
  <si>
    <t>TRACMOX</t>
  </si>
  <si>
    <t>Transport Carbon monoxide South Africa</t>
  </si>
  <si>
    <t>TRANMVS</t>
  </si>
  <si>
    <t>Transport NMVOCs South Africa</t>
  </si>
  <si>
    <t>TRAP10S</t>
  </si>
  <si>
    <t>Transport PM10 South Africa</t>
  </si>
  <si>
    <t>RESCO2S</t>
  </si>
  <si>
    <t>Residential Carbon dioxide South Africa</t>
  </si>
  <si>
    <t>RESCH4S</t>
  </si>
  <si>
    <t>Residential Methane South Africa</t>
  </si>
  <si>
    <t>RESN2OS</t>
  </si>
  <si>
    <t>Residential Nitrous Oxide South Africa</t>
  </si>
  <si>
    <t>RESSOXS</t>
  </si>
  <si>
    <t>Residential Sulphur gases South Africa</t>
  </si>
  <si>
    <t>RESNOXS</t>
  </si>
  <si>
    <t>Residential Nitrogen gases South Africa</t>
  </si>
  <si>
    <t>RESCMOX</t>
  </si>
  <si>
    <t>Residential Carbon monoxide South Africa</t>
  </si>
  <si>
    <t>RESNMVS</t>
  </si>
  <si>
    <t>Residential NMVOCs South Africa</t>
  </si>
  <si>
    <t>RESP10S</t>
  </si>
  <si>
    <t>Residential PM10 South Africa</t>
  </si>
  <si>
    <t>PWRCO2S</t>
  </si>
  <si>
    <t>Power Sector Carbon dioxide South Africa</t>
  </si>
  <si>
    <t>PWRCH4S</t>
  </si>
  <si>
    <t>Power Sector Methane South Africa</t>
  </si>
  <si>
    <t>PWRN2OS</t>
  </si>
  <si>
    <t>Power Sector Nitrous Oxide South Africa</t>
  </si>
  <si>
    <t>PWRSOXS</t>
  </si>
  <si>
    <t>Power Sector Sulphur gases South Africa</t>
  </si>
  <si>
    <t>PWRNOXS</t>
  </si>
  <si>
    <t>Power Sector Nitrogen gases South Africa</t>
  </si>
  <si>
    <t>PWRCMOX</t>
  </si>
  <si>
    <t>Power Sector Carbon monoxide South Africa</t>
  </si>
  <si>
    <t>PWRNMVS</t>
  </si>
  <si>
    <t>Power Sector NMVOCs South Africa</t>
  </si>
  <si>
    <t>PWRP10S</t>
  </si>
  <si>
    <t>Power Sector PM10 South Africa</t>
  </si>
  <si>
    <t>PWRCO2R</t>
  </si>
  <si>
    <t>Power Sector Carbon dioxide Region</t>
  </si>
  <si>
    <t>PWRCH4R</t>
  </si>
  <si>
    <t>Power Sector Methane Region</t>
  </si>
  <si>
    <t>PWRN2OR</t>
  </si>
  <si>
    <t>Power Sector Nitrous Oxide Region</t>
  </si>
  <si>
    <t>PWRSOXR</t>
  </si>
  <si>
    <t>Power Sector Sulphur gases Region</t>
  </si>
  <si>
    <t>PWRNOXR</t>
  </si>
  <si>
    <t>Power Sector Nitrogen gases Region</t>
  </si>
  <si>
    <t>PWRCMOR</t>
  </si>
  <si>
    <t>Power Sector Carbon monoxide Region</t>
  </si>
  <si>
    <t>PWRNMVR</t>
  </si>
  <si>
    <t>Power Sector NMVOCs Region</t>
  </si>
  <si>
    <t>PWRP10R</t>
  </si>
  <si>
    <t>Power Sector PM10 Region</t>
  </si>
  <si>
    <t>UPSCO2S</t>
  </si>
  <si>
    <t>Supply Sector Carbon dioxide South Africa</t>
  </si>
  <si>
    <t>UPSCH4S</t>
  </si>
  <si>
    <t>Supply Sector Methane South Africa</t>
  </si>
  <si>
    <t>UPSN2OS</t>
  </si>
  <si>
    <t>Supply Sector Nitrous Oxide South Africa</t>
  </si>
  <si>
    <t>UPSSOXS</t>
  </si>
  <si>
    <t>Supply Sector Sulphur gases South Africa</t>
  </si>
  <si>
    <t>UPSNOXS</t>
  </si>
  <si>
    <t>Supply Sector Nitrogen gases South Africa</t>
  </si>
  <si>
    <t>UPSCMOX</t>
  </si>
  <si>
    <t>Supply Sector Carbon monoxide South Africa</t>
  </si>
  <si>
    <t>UPSNMVS</t>
  </si>
  <si>
    <t>Supply Sector NMVOCs South Africa</t>
  </si>
  <si>
    <t>UPSP10S</t>
  </si>
  <si>
    <t>Supply Sector PM10 South Africa</t>
  </si>
  <si>
    <t>COM_AGG</t>
  </si>
  <si>
    <t>CO2EQSB</t>
  </si>
  <si>
    <t>CO2eq for Carbon Cap constraints</t>
  </si>
  <si>
    <t>Annual Limits</t>
  </si>
  <si>
    <t>Cumulative Limit</t>
  </si>
  <si>
    <t>Start</t>
  </si>
  <si>
    <t>End</t>
  </si>
  <si>
    <t>Limit (Gton)</t>
  </si>
  <si>
    <t>Mton</t>
  </si>
  <si>
    <t>COM_BNDNET</t>
  </si>
  <si>
    <t>UP</t>
  </si>
  <si>
    <t>COM_CUMNET</t>
  </si>
  <si>
    <t>CF4</t>
  </si>
  <si>
    <t>CF6</t>
  </si>
  <si>
    <t>FLO_EMIS</t>
  </si>
  <si>
    <t>ICPAELC-E</t>
  </si>
  <si>
    <t>ICPA</t>
  </si>
  <si>
    <t>ZCO2P</t>
  </si>
  <si>
    <t>Dummy for process emissions</t>
  </si>
  <si>
    <t>PJ</t>
  </si>
  <si>
    <t>COM,NRG,ANNUAL,FOSSIL</t>
  </si>
  <si>
    <t>T</t>
  </si>
  <si>
    <t>ZDUMCO2P</t>
  </si>
  <si>
    <t>Dummy process for producing missing Process Emissions</t>
  </si>
  <si>
    <t>PJ,PJa</t>
  </si>
  <si>
    <t>PRC,PRE,ANNUAL</t>
  </si>
  <si>
    <t>PRC_ACTUNT</t>
  </si>
  <si>
    <t>PRC_CAPACT</t>
  </si>
  <si>
    <t>TOP-OUT</t>
  </si>
  <si>
    <t>ACTGRP</t>
  </si>
  <si>
    <t>ACT_BND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</si>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</sst>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5" x14ac:knownFonts="1"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color rgb="FF80008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2" fillId="0" borderId="0" xfId="2"/>
    <xf numFmtId="10" fontId="0" fillId="0" borderId="0" xfId="0" applyNumberFormat="1"/>
    <xf numFmtId="0" fontId="1" fillId="2" borderId="1" xfId="1"/>
    <xf numFmtId="164" fontId="3" fillId="0" borderId="0" xfId="4" applyNumberFormat="1" applyFont="1"/>
  </cellXfs>
  <cellStyles count="5">
    <cellStyle name="Input" xfId="1" builtinId="20"/>
    <cellStyle name="Normal" xfId="0" builtinId="0"/>
    <cellStyle name="Normal 13" xfId="2" xr:uid="{1030A58F-AC87-4AC7-BEDA-0B28F361A273}"/>
    <cellStyle name="Normal 2" xfId="3" xr:uid="{76649DB0-523C-4EED-AA29-E0904107359B}"/>
    <cellStyle name="Normal 2 2 2" xfId="4" xr:uid="{43AB01CA-EFE9-462C-828F-E924A57F8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P%202013%20Energy%20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433536/Google%20Drive/SATIM/Model%20Files/DMD_PRJ%20-%20Cop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ATIM/TCH_SUP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swerTIMESv6/Answer_Databases/WB/SATIM_20140819runs-copy/TCH_PWR-W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DADA8B7C-6E4B-4E35-9F47-B4A79E759B90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10-08T19:45:36.79" personId="{DADA8B7C-6E4B-4E35-9F47-B4A79E759B90}" id="{647BAB51-5A25-4CB6-AABB-CB136337B484}">
    <text>This is a coefficient calculated on the 2017 IPPU CO2eq emissions for the chemicals sector.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891E-56E0-4A8D-A79A-1FD74EC26C1E}">
  <sheetPr codeName="Sheet1">
    <tabColor theme="5"/>
  </sheetPr>
  <dimension ref="C2:AC8"/>
  <sheetViews>
    <sheetView workbookViewId="0">
      <selection activeCell="F17" sqref="F17"/>
    </sheetView>
  </sheetViews>
  <sheetFormatPr defaultRowHeight="12.75" x14ac:dyDescent="0.2"/>
  <cols>
    <col min="1" max="1" width="11.140625" customWidth="1"/>
    <col min="3" max="3" width="18.7109375" customWidth="1"/>
    <col min="4" max="4" width="11.7109375" customWidth="1"/>
  </cols>
  <sheetData>
    <row r="2" spans="3:29" ht="15" x14ac:dyDescent="0.25">
      <c r="C2" t="s">
        <v>152</v>
      </c>
      <c r="D2" s="2" t="s">
        <v>153</v>
      </c>
      <c r="E2" s="3">
        <v>2020</v>
      </c>
      <c r="AC2" t="str">
        <f>""</f>
        <v/>
      </c>
    </row>
    <row r="3" spans="3:29" ht="15" x14ac:dyDescent="0.25">
      <c r="D3" s="2" t="s">
        <v>154</v>
      </c>
      <c r="E3" s="3">
        <v>2050</v>
      </c>
    </row>
    <row r="4" spans="3:29" ht="15" x14ac:dyDescent="0.25">
      <c r="D4" t="s">
        <v>155</v>
      </c>
      <c r="E4" s="3">
        <v>10</v>
      </c>
    </row>
    <row r="7" spans="3:29" x14ac:dyDescent="0.2">
      <c r="E7">
        <v>2019</v>
      </c>
      <c r="F7">
        <f>E7+1</f>
        <v>2020</v>
      </c>
      <c r="G7">
        <f t="shared" ref="G7:Z7" si="0">F7+1</f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>U7+1</f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v>2045</v>
      </c>
      <c r="AB7">
        <v>2050</v>
      </c>
    </row>
    <row r="8" spans="3:29" ht="15" x14ac:dyDescent="0.25">
      <c r="C8" t="s">
        <v>151</v>
      </c>
      <c r="D8" t="s">
        <v>156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FFC4-2971-4AAA-B927-40CBF915AC84}">
  <sheetPr codeName="Sheet2">
    <tabColor theme="4"/>
  </sheetPr>
  <dimension ref="A1:F73"/>
  <sheetViews>
    <sheetView topLeftCell="A41" workbookViewId="0">
      <selection activeCell="B72" sqref="B72:F73"/>
    </sheetView>
  </sheetViews>
  <sheetFormatPr defaultRowHeight="12.75" x14ac:dyDescent="0.2"/>
  <cols>
    <col min="3" max="3" width="16.28515625" bestFit="1" customWidth="1"/>
    <col min="4" max="4" width="39.42578125" bestFit="1" customWidth="1"/>
    <col min="5" max="5" width="10.140625" bestFit="1" customWidth="1"/>
    <col min="6" max="6" width="19.5703125" bestFit="1" customWidth="1"/>
  </cols>
  <sheetData>
    <row r="1" spans="1:6" x14ac:dyDescent="0.2">
      <c r="A1" t="s">
        <v>3</v>
      </c>
      <c r="B1" t="s">
        <v>0</v>
      </c>
    </row>
    <row r="2" spans="1:6" x14ac:dyDescent="0.2">
      <c r="B2" s="4" t="s">
        <v>6</v>
      </c>
      <c r="C2" t="s">
        <v>149</v>
      </c>
      <c r="D2" t="s">
        <v>150</v>
      </c>
      <c r="E2" s="4" t="s">
        <v>8</v>
      </c>
      <c r="F2" s="4" t="s">
        <v>9</v>
      </c>
    </row>
    <row r="3" spans="1:6" x14ac:dyDescent="0.2">
      <c r="B3" s="4" t="s">
        <v>6</v>
      </c>
      <c r="C3" t="s">
        <v>14</v>
      </c>
      <c r="D3" t="s">
        <v>15</v>
      </c>
      <c r="E3" s="4" t="s">
        <v>8</v>
      </c>
      <c r="F3" s="4" t="s">
        <v>9</v>
      </c>
    </row>
    <row r="4" spans="1:6" x14ac:dyDescent="0.2">
      <c r="B4" s="4" t="s">
        <v>6</v>
      </c>
      <c r="C4" t="s">
        <v>16</v>
      </c>
      <c r="D4" t="s">
        <v>17</v>
      </c>
      <c r="E4" s="4" t="s">
        <v>8</v>
      </c>
      <c r="F4" s="4" t="s">
        <v>9</v>
      </c>
    </row>
    <row r="5" spans="1:6" x14ac:dyDescent="0.2">
      <c r="B5" s="4" t="s">
        <v>6</v>
      </c>
      <c r="C5" t="s">
        <v>18</v>
      </c>
      <c r="D5" t="s">
        <v>19</v>
      </c>
      <c r="E5" s="4" t="s">
        <v>8</v>
      </c>
      <c r="F5" s="4" t="s">
        <v>9</v>
      </c>
    </row>
    <row r="6" spans="1:6" x14ac:dyDescent="0.2">
      <c r="B6" s="4" t="s">
        <v>6</v>
      </c>
      <c r="C6" t="s">
        <v>11</v>
      </c>
      <c r="D6" t="s">
        <v>10</v>
      </c>
      <c r="E6" s="4" t="s">
        <v>8</v>
      </c>
      <c r="F6" s="4" t="s">
        <v>9</v>
      </c>
    </row>
    <row r="7" spans="1:6" x14ac:dyDescent="0.2">
      <c r="B7" s="4" t="s">
        <v>6</v>
      </c>
      <c r="C7" t="s">
        <v>13</v>
      </c>
      <c r="D7" t="s">
        <v>7</v>
      </c>
      <c r="E7" s="4" t="s">
        <v>8</v>
      </c>
      <c r="F7" s="4" t="s">
        <v>9</v>
      </c>
    </row>
    <row r="8" spans="1:6" x14ac:dyDescent="0.2">
      <c r="B8" s="4" t="s">
        <v>6</v>
      </c>
      <c r="C8" t="s">
        <v>20</v>
      </c>
      <c r="D8" t="s">
        <v>21</v>
      </c>
      <c r="E8" s="4" t="s">
        <v>8</v>
      </c>
      <c r="F8" s="4" t="s">
        <v>9</v>
      </c>
    </row>
    <row r="9" spans="1:6" x14ac:dyDescent="0.2">
      <c r="B9" s="4" t="s">
        <v>6</v>
      </c>
      <c r="C9" t="s">
        <v>22</v>
      </c>
      <c r="D9" t="s">
        <v>23</v>
      </c>
      <c r="E9" s="4" t="s">
        <v>8</v>
      </c>
      <c r="F9" s="4" t="s">
        <v>9</v>
      </c>
    </row>
    <row r="10" spans="1:6" x14ac:dyDescent="0.2">
      <c r="B10" s="4" t="s">
        <v>6</v>
      </c>
      <c r="C10" t="s">
        <v>24</v>
      </c>
      <c r="D10" t="s">
        <v>25</v>
      </c>
      <c r="E10" s="4" t="s">
        <v>8</v>
      </c>
      <c r="F10" s="4" t="s">
        <v>9</v>
      </c>
    </row>
    <row r="11" spans="1:6" x14ac:dyDescent="0.2">
      <c r="B11" s="4" t="s">
        <v>6</v>
      </c>
      <c r="C11" t="s">
        <v>26</v>
      </c>
      <c r="D11" t="s">
        <v>27</v>
      </c>
      <c r="E11" s="4" t="s">
        <v>8</v>
      </c>
      <c r="F11" s="4" t="s">
        <v>9</v>
      </c>
    </row>
    <row r="12" spans="1:6" x14ac:dyDescent="0.2">
      <c r="B12" s="4" t="s">
        <v>6</v>
      </c>
      <c r="C12" t="s">
        <v>28</v>
      </c>
      <c r="D12" t="s">
        <v>29</v>
      </c>
      <c r="E12" s="4" t="s">
        <v>8</v>
      </c>
      <c r="F12" s="4" t="s">
        <v>9</v>
      </c>
    </row>
    <row r="13" spans="1:6" x14ac:dyDescent="0.2">
      <c r="B13" s="4" t="s">
        <v>6</v>
      </c>
      <c r="C13" t="s">
        <v>30</v>
      </c>
      <c r="D13" t="s">
        <v>31</v>
      </c>
      <c r="E13" s="4" t="s">
        <v>8</v>
      </c>
      <c r="F13" s="4" t="s">
        <v>9</v>
      </c>
    </row>
    <row r="14" spans="1:6" x14ac:dyDescent="0.2">
      <c r="B14" s="4" t="s">
        <v>6</v>
      </c>
      <c r="C14" t="s">
        <v>32</v>
      </c>
      <c r="D14" t="s">
        <v>33</v>
      </c>
      <c r="E14" s="4" t="s">
        <v>8</v>
      </c>
      <c r="F14" s="4" t="s">
        <v>9</v>
      </c>
    </row>
    <row r="15" spans="1:6" x14ac:dyDescent="0.2">
      <c r="B15" s="4" t="s">
        <v>6</v>
      </c>
      <c r="C15" t="s">
        <v>34</v>
      </c>
      <c r="D15" t="s">
        <v>35</v>
      </c>
      <c r="E15" s="4" t="s">
        <v>8</v>
      </c>
      <c r="F15" s="4" t="s">
        <v>9</v>
      </c>
    </row>
    <row r="16" spans="1:6" x14ac:dyDescent="0.2">
      <c r="B16" s="4" t="s">
        <v>6</v>
      </c>
      <c r="C16" t="s">
        <v>36</v>
      </c>
      <c r="D16" t="s">
        <v>37</v>
      </c>
      <c r="E16" s="4" t="s">
        <v>8</v>
      </c>
      <c r="F16" s="4" t="s">
        <v>9</v>
      </c>
    </row>
    <row r="17" spans="2:6" x14ac:dyDescent="0.2">
      <c r="B17" s="4" t="s">
        <v>6</v>
      </c>
      <c r="C17" t="s">
        <v>38</v>
      </c>
      <c r="D17" t="s">
        <v>39</v>
      </c>
      <c r="E17" s="4" t="s">
        <v>8</v>
      </c>
      <c r="F17" s="4" t="s">
        <v>9</v>
      </c>
    </row>
    <row r="18" spans="2:6" x14ac:dyDescent="0.2">
      <c r="B18" s="4" t="s">
        <v>6</v>
      </c>
      <c r="C18" t="s">
        <v>40</v>
      </c>
      <c r="D18" t="s">
        <v>41</v>
      </c>
      <c r="E18" s="4" t="s">
        <v>8</v>
      </c>
      <c r="F18" s="4" t="s">
        <v>9</v>
      </c>
    </row>
    <row r="19" spans="2:6" x14ac:dyDescent="0.2">
      <c r="B19" s="4" t="s">
        <v>6</v>
      </c>
      <c r="C19" t="s">
        <v>42</v>
      </c>
      <c r="D19" t="s">
        <v>43</v>
      </c>
      <c r="E19" s="4" t="s">
        <v>8</v>
      </c>
      <c r="F19" s="4" t="s">
        <v>9</v>
      </c>
    </row>
    <row r="20" spans="2:6" x14ac:dyDescent="0.2">
      <c r="B20" s="4" t="s">
        <v>6</v>
      </c>
      <c r="C20" t="s">
        <v>44</v>
      </c>
      <c r="D20" t="s">
        <v>45</v>
      </c>
      <c r="E20" s="4" t="s">
        <v>8</v>
      </c>
      <c r="F20" s="4" t="s">
        <v>9</v>
      </c>
    </row>
    <row r="21" spans="2:6" x14ac:dyDescent="0.2">
      <c r="B21" s="4" t="s">
        <v>6</v>
      </c>
      <c r="C21" t="s">
        <v>46</v>
      </c>
      <c r="D21" t="s">
        <v>47</v>
      </c>
      <c r="E21" s="4" t="s">
        <v>8</v>
      </c>
      <c r="F21" s="4" t="s">
        <v>9</v>
      </c>
    </row>
    <row r="22" spans="2:6" x14ac:dyDescent="0.2">
      <c r="B22" s="4" t="s">
        <v>6</v>
      </c>
      <c r="C22" t="s">
        <v>48</v>
      </c>
      <c r="D22" t="s">
        <v>49</v>
      </c>
      <c r="E22" s="4" t="s">
        <v>8</v>
      </c>
      <c r="F22" s="4" t="s">
        <v>9</v>
      </c>
    </row>
    <row r="23" spans="2:6" x14ac:dyDescent="0.2">
      <c r="B23" s="4" t="s">
        <v>6</v>
      </c>
      <c r="C23" t="s">
        <v>50</v>
      </c>
      <c r="D23" t="s">
        <v>51</v>
      </c>
      <c r="E23" s="4" t="s">
        <v>8</v>
      </c>
      <c r="F23" s="4" t="s">
        <v>9</v>
      </c>
    </row>
    <row r="24" spans="2:6" x14ac:dyDescent="0.2">
      <c r="B24" s="4" t="s">
        <v>6</v>
      </c>
      <c r="C24" t="s">
        <v>52</v>
      </c>
      <c r="D24" t="s">
        <v>53</v>
      </c>
      <c r="E24" s="4" t="s">
        <v>8</v>
      </c>
      <c r="F24" s="4" t="s">
        <v>9</v>
      </c>
    </row>
    <row r="25" spans="2:6" x14ac:dyDescent="0.2">
      <c r="B25" s="4" t="s">
        <v>6</v>
      </c>
      <c r="C25" t="s">
        <v>54</v>
      </c>
      <c r="D25" t="s">
        <v>55</v>
      </c>
      <c r="E25" s="4" t="s">
        <v>8</v>
      </c>
      <c r="F25" s="4" t="s">
        <v>9</v>
      </c>
    </row>
    <row r="26" spans="2:6" x14ac:dyDescent="0.2">
      <c r="B26" s="4" t="s">
        <v>6</v>
      </c>
      <c r="C26" t="s">
        <v>56</v>
      </c>
      <c r="D26" t="s">
        <v>57</v>
      </c>
      <c r="E26" s="4" t="s">
        <v>8</v>
      </c>
      <c r="F26" s="4" t="s">
        <v>9</v>
      </c>
    </row>
    <row r="27" spans="2:6" x14ac:dyDescent="0.2">
      <c r="B27" s="4" t="s">
        <v>6</v>
      </c>
      <c r="C27" t="s">
        <v>58</v>
      </c>
      <c r="D27" t="s">
        <v>59</v>
      </c>
      <c r="E27" s="4" t="s">
        <v>8</v>
      </c>
      <c r="F27" s="4" t="s">
        <v>9</v>
      </c>
    </row>
    <row r="28" spans="2:6" x14ac:dyDescent="0.2">
      <c r="B28" s="4" t="s">
        <v>6</v>
      </c>
      <c r="C28" t="s">
        <v>60</v>
      </c>
      <c r="D28" t="s">
        <v>61</v>
      </c>
      <c r="E28" s="4" t="s">
        <v>8</v>
      </c>
      <c r="F28" s="4" t="s">
        <v>9</v>
      </c>
    </row>
    <row r="29" spans="2:6" x14ac:dyDescent="0.2">
      <c r="B29" s="4" t="s">
        <v>6</v>
      </c>
      <c r="C29" t="s">
        <v>62</v>
      </c>
      <c r="D29" t="s">
        <v>63</v>
      </c>
      <c r="E29" s="4" t="s">
        <v>8</v>
      </c>
      <c r="F29" s="4" t="s">
        <v>9</v>
      </c>
    </row>
    <row r="30" spans="2:6" x14ac:dyDescent="0.2">
      <c r="B30" s="4" t="s">
        <v>6</v>
      </c>
      <c r="C30" t="s">
        <v>64</v>
      </c>
      <c r="D30" t="s">
        <v>65</v>
      </c>
      <c r="E30" s="4" t="s">
        <v>8</v>
      </c>
      <c r="F30" s="4" t="s">
        <v>9</v>
      </c>
    </row>
    <row r="31" spans="2:6" x14ac:dyDescent="0.2">
      <c r="B31" s="4" t="s">
        <v>6</v>
      </c>
      <c r="C31" t="s">
        <v>66</v>
      </c>
      <c r="D31" t="s">
        <v>67</v>
      </c>
      <c r="E31" s="4" t="s">
        <v>8</v>
      </c>
      <c r="F31" s="4" t="s">
        <v>9</v>
      </c>
    </row>
    <row r="32" spans="2:6" x14ac:dyDescent="0.2">
      <c r="B32" s="4" t="s">
        <v>6</v>
      </c>
      <c r="C32" t="s">
        <v>68</v>
      </c>
      <c r="D32" t="s">
        <v>69</v>
      </c>
      <c r="E32" s="4" t="s">
        <v>8</v>
      </c>
      <c r="F32" s="4" t="s">
        <v>9</v>
      </c>
    </row>
    <row r="33" spans="2:6" x14ac:dyDescent="0.2">
      <c r="B33" s="4" t="s">
        <v>6</v>
      </c>
      <c r="C33" t="s">
        <v>70</v>
      </c>
      <c r="D33" t="s">
        <v>71</v>
      </c>
      <c r="E33" s="4" t="s">
        <v>8</v>
      </c>
      <c r="F33" s="4" t="s">
        <v>9</v>
      </c>
    </row>
    <row r="34" spans="2:6" x14ac:dyDescent="0.2">
      <c r="B34" s="4" t="s">
        <v>6</v>
      </c>
      <c r="C34" t="s">
        <v>72</v>
      </c>
      <c r="D34" t="s">
        <v>73</v>
      </c>
      <c r="E34" s="4" t="s">
        <v>8</v>
      </c>
      <c r="F34" s="4" t="s">
        <v>9</v>
      </c>
    </row>
    <row r="35" spans="2:6" x14ac:dyDescent="0.2">
      <c r="B35" s="4" t="s">
        <v>6</v>
      </c>
      <c r="C35" t="s">
        <v>74</v>
      </c>
      <c r="D35" t="s">
        <v>75</v>
      </c>
      <c r="E35" s="4" t="s">
        <v>8</v>
      </c>
      <c r="F35" s="4" t="s">
        <v>9</v>
      </c>
    </row>
    <row r="36" spans="2:6" x14ac:dyDescent="0.2">
      <c r="B36" s="4" t="s">
        <v>6</v>
      </c>
      <c r="C36" t="s">
        <v>76</v>
      </c>
      <c r="D36" t="s">
        <v>77</v>
      </c>
      <c r="E36" s="4" t="s">
        <v>8</v>
      </c>
      <c r="F36" s="4" t="s">
        <v>9</v>
      </c>
    </row>
    <row r="37" spans="2:6" x14ac:dyDescent="0.2">
      <c r="B37" s="4" t="s">
        <v>6</v>
      </c>
      <c r="C37" t="s">
        <v>78</v>
      </c>
      <c r="D37" t="s">
        <v>79</v>
      </c>
      <c r="E37" s="4" t="s">
        <v>8</v>
      </c>
      <c r="F37" s="4" t="s">
        <v>9</v>
      </c>
    </row>
    <row r="38" spans="2:6" x14ac:dyDescent="0.2">
      <c r="B38" s="4" t="s">
        <v>6</v>
      </c>
      <c r="C38" t="s">
        <v>80</v>
      </c>
      <c r="D38" t="s">
        <v>81</v>
      </c>
      <c r="E38" s="4" t="s">
        <v>8</v>
      </c>
      <c r="F38" s="4" t="s">
        <v>9</v>
      </c>
    </row>
    <row r="39" spans="2:6" x14ac:dyDescent="0.2">
      <c r="B39" s="4" t="s">
        <v>6</v>
      </c>
      <c r="C39" t="s">
        <v>82</v>
      </c>
      <c r="D39" t="s">
        <v>83</v>
      </c>
      <c r="E39" s="4" t="s">
        <v>8</v>
      </c>
      <c r="F39" s="4" t="s">
        <v>9</v>
      </c>
    </row>
    <row r="40" spans="2:6" x14ac:dyDescent="0.2">
      <c r="B40" s="4" t="s">
        <v>6</v>
      </c>
      <c r="C40" t="s">
        <v>84</v>
      </c>
      <c r="D40" t="s">
        <v>85</v>
      </c>
      <c r="E40" s="4" t="s">
        <v>8</v>
      </c>
      <c r="F40" s="4" t="s">
        <v>9</v>
      </c>
    </row>
    <row r="41" spans="2:6" x14ac:dyDescent="0.2">
      <c r="B41" s="4" t="s">
        <v>6</v>
      </c>
      <c r="C41" t="s">
        <v>86</v>
      </c>
      <c r="D41" t="s">
        <v>87</v>
      </c>
      <c r="E41" s="4" t="s">
        <v>8</v>
      </c>
      <c r="F41" s="4" t="s">
        <v>9</v>
      </c>
    </row>
    <row r="42" spans="2:6" x14ac:dyDescent="0.2">
      <c r="B42" s="4" t="s">
        <v>6</v>
      </c>
      <c r="C42" t="s">
        <v>88</v>
      </c>
      <c r="D42" t="s">
        <v>89</v>
      </c>
      <c r="E42" s="4" t="s">
        <v>8</v>
      </c>
      <c r="F42" s="4" t="s">
        <v>9</v>
      </c>
    </row>
    <row r="43" spans="2:6" x14ac:dyDescent="0.2">
      <c r="B43" s="4" t="s">
        <v>6</v>
      </c>
      <c r="C43" t="s">
        <v>90</v>
      </c>
      <c r="D43" t="s">
        <v>91</v>
      </c>
      <c r="E43" s="4" t="s">
        <v>8</v>
      </c>
      <c r="F43" s="4" t="s">
        <v>9</v>
      </c>
    </row>
    <row r="44" spans="2:6" x14ac:dyDescent="0.2">
      <c r="B44" s="4" t="s">
        <v>6</v>
      </c>
      <c r="C44" t="s">
        <v>92</v>
      </c>
      <c r="D44" t="s">
        <v>93</v>
      </c>
      <c r="E44" s="4" t="s">
        <v>8</v>
      </c>
      <c r="F44" s="4" t="s">
        <v>9</v>
      </c>
    </row>
    <row r="45" spans="2:6" x14ac:dyDescent="0.2">
      <c r="B45" s="4" t="s">
        <v>6</v>
      </c>
      <c r="C45" t="s">
        <v>94</v>
      </c>
      <c r="D45" t="s">
        <v>95</v>
      </c>
      <c r="E45" s="4" t="s">
        <v>8</v>
      </c>
      <c r="F45" s="4" t="s">
        <v>9</v>
      </c>
    </row>
    <row r="46" spans="2:6" x14ac:dyDescent="0.2">
      <c r="B46" s="4" t="s">
        <v>6</v>
      </c>
      <c r="C46" t="s">
        <v>96</v>
      </c>
      <c r="D46" t="s">
        <v>97</v>
      </c>
      <c r="E46" s="4" t="s">
        <v>8</v>
      </c>
      <c r="F46" s="4" t="s">
        <v>9</v>
      </c>
    </row>
    <row r="47" spans="2:6" x14ac:dyDescent="0.2">
      <c r="B47" s="4" t="s">
        <v>6</v>
      </c>
      <c r="C47" t="s">
        <v>98</v>
      </c>
      <c r="D47" t="s">
        <v>99</v>
      </c>
      <c r="E47" s="4" t="s">
        <v>8</v>
      </c>
      <c r="F47" s="4" t="s">
        <v>9</v>
      </c>
    </row>
    <row r="48" spans="2:6" x14ac:dyDescent="0.2">
      <c r="B48" s="4" t="s">
        <v>6</v>
      </c>
      <c r="C48" t="s">
        <v>100</v>
      </c>
      <c r="D48" t="s">
        <v>101</v>
      </c>
      <c r="E48" s="4" t="s">
        <v>8</v>
      </c>
      <c r="F48" s="4" t="s">
        <v>9</v>
      </c>
    </row>
    <row r="49" spans="2:6" x14ac:dyDescent="0.2">
      <c r="B49" s="4" t="s">
        <v>6</v>
      </c>
      <c r="C49" t="s">
        <v>102</v>
      </c>
      <c r="D49" t="s">
        <v>103</v>
      </c>
      <c r="E49" s="4" t="s">
        <v>8</v>
      </c>
      <c r="F49" s="4" t="s">
        <v>9</v>
      </c>
    </row>
    <row r="50" spans="2:6" x14ac:dyDescent="0.2">
      <c r="B50" s="4" t="s">
        <v>6</v>
      </c>
      <c r="C50" t="s">
        <v>104</v>
      </c>
      <c r="D50" t="s">
        <v>105</v>
      </c>
      <c r="E50" s="4" t="s">
        <v>8</v>
      </c>
      <c r="F50" s="4" t="s">
        <v>9</v>
      </c>
    </row>
    <row r="51" spans="2:6" x14ac:dyDescent="0.2">
      <c r="B51" s="4" t="s">
        <v>6</v>
      </c>
      <c r="C51" t="s">
        <v>106</v>
      </c>
      <c r="D51" t="s">
        <v>107</v>
      </c>
      <c r="E51" s="4" t="s">
        <v>8</v>
      </c>
      <c r="F51" s="4" t="s">
        <v>9</v>
      </c>
    </row>
    <row r="52" spans="2:6" x14ac:dyDescent="0.2">
      <c r="B52" s="4" t="s">
        <v>6</v>
      </c>
      <c r="C52" t="s">
        <v>108</v>
      </c>
      <c r="D52" t="s">
        <v>109</v>
      </c>
      <c r="E52" s="4" t="s">
        <v>8</v>
      </c>
      <c r="F52" s="4" t="s">
        <v>9</v>
      </c>
    </row>
    <row r="53" spans="2:6" x14ac:dyDescent="0.2">
      <c r="B53" s="4" t="s">
        <v>6</v>
      </c>
      <c r="C53" t="s">
        <v>110</v>
      </c>
      <c r="D53" t="s">
        <v>111</v>
      </c>
      <c r="E53" s="4" t="s">
        <v>8</v>
      </c>
      <c r="F53" s="4" t="s">
        <v>9</v>
      </c>
    </row>
    <row r="54" spans="2:6" x14ac:dyDescent="0.2">
      <c r="B54" s="4" t="s">
        <v>6</v>
      </c>
      <c r="C54" t="s">
        <v>112</v>
      </c>
      <c r="D54" t="s">
        <v>113</v>
      </c>
      <c r="E54" s="4" t="s">
        <v>8</v>
      </c>
      <c r="F54" s="4" t="s">
        <v>9</v>
      </c>
    </row>
    <row r="55" spans="2:6" x14ac:dyDescent="0.2">
      <c r="B55" s="4" t="s">
        <v>6</v>
      </c>
      <c r="C55" t="s">
        <v>114</v>
      </c>
      <c r="D55" t="s">
        <v>115</v>
      </c>
      <c r="E55" s="4" t="s">
        <v>8</v>
      </c>
      <c r="F55" s="4" t="s">
        <v>9</v>
      </c>
    </row>
    <row r="56" spans="2:6" x14ac:dyDescent="0.2">
      <c r="B56" s="4" t="s">
        <v>6</v>
      </c>
      <c r="C56" t="s">
        <v>116</v>
      </c>
      <c r="D56" t="s">
        <v>117</v>
      </c>
      <c r="E56" s="4" t="s">
        <v>8</v>
      </c>
      <c r="F56" s="4" t="s">
        <v>9</v>
      </c>
    </row>
    <row r="57" spans="2:6" x14ac:dyDescent="0.2">
      <c r="B57" s="4" t="s">
        <v>6</v>
      </c>
      <c r="C57" t="s">
        <v>118</v>
      </c>
      <c r="D57" t="s">
        <v>119</v>
      </c>
      <c r="E57" s="4" t="s">
        <v>8</v>
      </c>
      <c r="F57" s="4" t="s">
        <v>9</v>
      </c>
    </row>
    <row r="58" spans="2:6" x14ac:dyDescent="0.2">
      <c r="B58" s="4" t="s">
        <v>6</v>
      </c>
      <c r="C58" t="s">
        <v>120</v>
      </c>
      <c r="D58" t="s">
        <v>121</v>
      </c>
      <c r="E58" s="4" t="s">
        <v>8</v>
      </c>
      <c r="F58" s="4" t="s">
        <v>9</v>
      </c>
    </row>
    <row r="59" spans="2:6" x14ac:dyDescent="0.2">
      <c r="B59" s="4" t="s">
        <v>6</v>
      </c>
      <c r="C59" t="s">
        <v>122</v>
      </c>
      <c r="D59" t="s">
        <v>123</v>
      </c>
      <c r="E59" s="4" t="s">
        <v>8</v>
      </c>
      <c r="F59" s="4" t="s">
        <v>9</v>
      </c>
    </row>
    <row r="60" spans="2:6" x14ac:dyDescent="0.2">
      <c r="B60" s="4" t="s">
        <v>6</v>
      </c>
      <c r="C60" t="s">
        <v>124</v>
      </c>
      <c r="D60" t="s">
        <v>125</v>
      </c>
      <c r="E60" s="4" t="s">
        <v>8</v>
      </c>
      <c r="F60" s="4" t="s">
        <v>9</v>
      </c>
    </row>
    <row r="61" spans="2:6" x14ac:dyDescent="0.2">
      <c r="B61" s="4" t="s">
        <v>6</v>
      </c>
      <c r="C61" t="s">
        <v>126</v>
      </c>
      <c r="D61" t="s">
        <v>127</v>
      </c>
      <c r="E61" s="4" t="s">
        <v>8</v>
      </c>
      <c r="F61" s="4" t="s">
        <v>9</v>
      </c>
    </row>
    <row r="62" spans="2:6" x14ac:dyDescent="0.2">
      <c r="B62" s="4" t="s">
        <v>6</v>
      </c>
      <c r="C62" t="s">
        <v>128</v>
      </c>
      <c r="D62" t="s">
        <v>129</v>
      </c>
      <c r="E62" s="4" t="s">
        <v>8</v>
      </c>
      <c r="F62" s="4" t="s">
        <v>9</v>
      </c>
    </row>
    <row r="63" spans="2:6" x14ac:dyDescent="0.2">
      <c r="B63" s="4" t="s">
        <v>6</v>
      </c>
      <c r="C63" t="s">
        <v>130</v>
      </c>
      <c r="D63" t="s">
        <v>131</v>
      </c>
      <c r="E63" s="4" t="s">
        <v>8</v>
      </c>
      <c r="F63" s="4" t="s">
        <v>9</v>
      </c>
    </row>
    <row r="64" spans="2:6" x14ac:dyDescent="0.2">
      <c r="B64" s="4" t="s">
        <v>6</v>
      </c>
      <c r="C64" t="s">
        <v>132</v>
      </c>
      <c r="D64" t="s">
        <v>133</v>
      </c>
      <c r="E64" s="4" t="s">
        <v>8</v>
      </c>
      <c r="F64" s="4" t="s">
        <v>9</v>
      </c>
    </row>
    <row r="65" spans="2:6" x14ac:dyDescent="0.2">
      <c r="B65" s="4" t="s">
        <v>6</v>
      </c>
      <c r="C65" t="s">
        <v>134</v>
      </c>
      <c r="D65" t="s">
        <v>135</v>
      </c>
      <c r="E65" s="4" t="s">
        <v>8</v>
      </c>
      <c r="F65" s="4" t="s">
        <v>9</v>
      </c>
    </row>
    <row r="66" spans="2:6" x14ac:dyDescent="0.2">
      <c r="B66" s="4" t="s">
        <v>6</v>
      </c>
      <c r="C66" t="s">
        <v>136</v>
      </c>
      <c r="D66" t="s">
        <v>137</v>
      </c>
      <c r="E66" s="4" t="s">
        <v>8</v>
      </c>
      <c r="F66" s="4" t="s">
        <v>9</v>
      </c>
    </row>
    <row r="67" spans="2:6" x14ac:dyDescent="0.2">
      <c r="B67" s="4" t="s">
        <v>6</v>
      </c>
      <c r="C67" t="s">
        <v>138</v>
      </c>
      <c r="D67" t="s">
        <v>139</v>
      </c>
      <c r="E67" s="4" t="s">
        <v>8</v>
      </c>
      <c r="F67" s="4" t="s">
        <v>9</v>
      </c>
    </row>
    <row r="68" spans="2:6" x14ac:dyDescent="0.2">
      <c r="B68" s="4" t="s">
        <v>6</v>
      </c>
      <c r="C68" t="s">
        <v>140</v>
      </c>
      <c r="D68" t="s">
        <v>141</v>
      </c>
      <c r="E68" s="4" t="s">
        <v>8</v>
      </c>
      <c r="F68" s="4" t="s">
        <v>9</v>
      </c>
    </row>
    <row r="69" spans="2:6" x14ac:dyDescent="0.2">
      <c r="B69" s="4" t="s">
        <v>6</v>
      </c>
      <c r="C69" t="s">
        <v>142</v>
      </c>
      <c r="D69" t="s">
        <v>143</v>
      </c>
      <c r="E69" s="4" t="s">
        <v>8</v>
      </c>
      <c r="F69" s="4" t="s">
        <v>9</v>
      </c>
    </row>
    <row r="70" spans="2:6" x14ac:dyDescent="0.2">
      <c r="B70" s="4" t="s">
        <v>6</v>
      </c>
      <c r="C70" t="s">
        <v>144</v>
      </c>
      <c r="D70" t="s">
        <v>145</v>
      </c>
      <c r="E70" s="4" t="s">
        <v>8</v>
      </c>
      <c r="F70" s="4" t="s">
        <v>9</v>
      </c>
    </row>
    <row r="71" spans="2:6" x14ac:dyDescent="0.2">
      <c r="B71" s="4" t="s">
        <v>6</v>
      </c>
      <c r="C71" t="s">
        <v>146</v>
      </c>
      <c r="D71" t="s">
        <v>147</v>
      </c>
      <c r="E71" s="4" t="s">
        <v>8</v>
      </c>
      <c r="F71" s="4" t="s">
        <v>9</v>
      </c>
    </row>
    <row r="72" spans="2:6" x14ac:dyDescent="0.2">
      <c r="B72" s="4" t="s">
        <v>6</v>
      </c>
      <c r="C72" t="s">
        <v>165</v>
      </c>
      <c r="D72" t="s">
        <v>166</v>
      </c>
      <c r="E72" s="4" t="s">
        <v>167</v>
      </c>
      <c r="F72" s="4" t="s">
        <v>168</v>
      </c>
    </row>
    <row r="73" spans="2:6" x14ac:dyDescent="0.2">
      <c r="B73" s="4" t="s">
        <v>169</v>
      </c>
      <c r="C73" t="s">
        <v>170</v>
      </c>
      <c r="D73" t="s">
        <v>171</v>
      </c>
      <c r="E73" s="4" t="s">
        <v>172</v>
      </c>
      <c r="F73" s="4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606-03E6-4E53-AE7B-7349668CD223}">
  <sheetPr codeName="Sheet4">
    <tabColor theme="4"/>
  </sheetPr>
  <dimension ref="A1:AP27"/>
  <sheetViews>
    <sheetView workbookViewId="0">
      <selection activeCell="J28" sqref="J28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TS_COMAGG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148</v>
      </c>
      <c r="C2" t="s">
        <v>1</v>
      </c>
      <c r="D2" t="s">
        <v>20</v>
      </c>
      <c r="E2" t="s">
        <v>1</v>
      </c>
      <c r="F2" t="s">
        <v>149</v>
      </c>
      <c r="G2" t="s">
        <v>1</v>
      </c>
      <c r="H2" t="s">
        <v>1</v>
      </c>
      <c r="I2">
        <v>0</v>
      </c>
      <c r="J2">
        <v>1</v>
      </c>
    </row>
    <row r="3" spans="1:42" x14ac:dyDescent="0.2">
      <c r="B3" t="s">
        <v>148</v>
      </c>
      <c r="C3" t="s">
        <v>1</v>
      </c>
      <c r="D3" t="s">
        <v>36</v>
      </c>
      <c r="E3" t="s">
        <v>1</v>
      </c>
      <c r="F3" t="s">
        <v>149</v>
      </c>
      <c r="G3" t="s">
        <v>1</v>
      </c>
      <c r="H3" t="s">
        <v>1</v>
      </c>
      <c r="I3">
        <v>0</v>
      </c>
      <c r="J3">
        <v>1</v>
      </c>
    </row>
    <row r="4" spans="1:42" x14ac:dyDescent="0.2">
      <c r="B4" t="s">
        <v>148</v>
      </c>
      <c r="C4" t="s">
        <v>1</v>
      </c>
      <c r="D4" t="s">
        <v>52</v>
      </c>
      <c r="E4" t="s">
        <v>1</v>
      </c>
      <c r="F4" t="s">
        <v>149</v>
      </c>
      <c r="G4" t="s">
        <v>1</v>
      </c>
      <c r="H4" t="s">
        <v>1</v>
      </c>
      <c r="I4">
        <v>0</v>
      </c>
      <c r="J4">
        <v>1</v>
      </c>
    </row>
    <row r="5" spans="1:42" x14ac:dyDescent="0.2">
      <c r="B5" t="s">
        <v>148</v>
      </c>
      <c r="C5" t="s">
        <v>1</v>
      </c>
      <c r="D5" t="s">
        <v>100</v>
      </c>
      <c r="E5" t="s">
        <v>1</v>
      </c>
      <c r="F5" t="s">
        <v>149</v>
      </c>
      <c r="G5" t="s">
        <v>1</v>
      </c>
      <c r="H5" t="s">
        <v>1</v>
      </c>
      <c r="I5">
        <v>0</v>
      </c>
      <c r="J5">
        <v>1</v>
      </c>
    </row>
    <row r="6" spans="1:42" x14ac:dyDescent="0.2">
      <c r="B6" t="s">
        <v>148</v>
      </c>
      <c r="C6" t="s">
        <v>1</v>
      </c>
      <c r="D6" t="s">
        <v>84</v>
      </c>
      <c r="E6" t="s">
        <v>1</v>
      </c>
      <c r="F6" t="s">
        <v>149</v>
      </c>
      <c r="G6" t="s">
        <v>1</v>
      </c>
      <c r="H6" t="s">
        <v>1</v>
      </c>
      <c r="I6">
        <v>0</v>
      </c>
      <c r="J6">
        <v>1</v>
      </c>
    </row>
    <row r="7" spans="1:42" x14ac:dyDescent="0.2">
      <c r="B7" t="s">
        <v>148</v>
      </c>
      <c r="C7" t="s">
        <v>1</v>
      </c>
      <c r="D7" t="s">
        <v>68</v>
      </c>
      <c r="E7" t="s">
        <v>1</v>
      </c>
      <c r="F7" t="s">
        <v>149</v>
      </c>
      <c r="G7" t="s">
        <v>1</v>
      </c>
      <c r="H7" t="s">
        <v>1</v>
      </c>
      <c r="I7">
        <v>0</v>
      </c>
      <c r="J7">
        <v>1</v>
      </c>
    </row>
    <row r="8" spans="1:42" x14ac:dyDescent="0.2">
      <c r="B8" t="s">
        <v>148</v>
      </c>
      <c r="C8" t="s">
        <v>1</v>
      </c>
      <c r="D8" t="s">
        <v>132</v>
      </c>
      <c r="E8" t="s">
        <v>1</v>
      </c>
      <c r="F8" t="s">
        <v>149</v>
      </c>
      <c r="G8" t="s">
        <v>1</v>
      </c>
      <c r="H8" t="s">
        <v>1</v>
      </c>
      <c r="I8">
        <v>0</v>
      </c>
      <c r="J8">
        <v>1</v>
      </c>
    </row>
    <row r="9" spans="1:42" x14ac:dyDescent="0.2">
      <c r="B9" t="s">
        <v>148</v>
      </c>
      <c r="C9" t="s">
        <v>1</v>
      </c>
      <c r="D9" t="s">
        <v>22</v>
      </c>
      <c r="E9" t="s">
        <v>1</v>
      </c>
      <c r="F9" t="s">
        <v>149</v>
      </c>
      <c r="G9" t="s">
        <v>1</v>
      </c>
      <c r="H9" t="s">
        <v>1</v>
      </c>
      <c r="I9">
        <v>0</v>
      </c>
      <c r="J9">
        <v>21</v>
      </c>
    </row>
    <row r="10" spans="1:42" x14ac:dyDescent="0.2">
      <c r="B10" t="s">
        <v>148</v>
      </c>
      <c r="C10" t="s">
        <v>1</v>
      </c>
      <c r="D10" t="s">
        <v>38</v>
      </c>
      <c r="E10" t="s">
        <v>1</v>
      </c>
      <c r="F10" t="s">
        <v>149</v>
      </c>
      <c r="G10" t="s">
        <v>1</v>
      </c>
      <c r="H10" t="s">
        <v>1</v>
      </c>
      <c r="I10">
        <v>0</v>
      </c>
      <c r="J10">
        <v>21</v>
      </c>
    </row>
    <row r="11" spans="1:42" x14ac:dyDescent="0.2">
      <c r="B11" t="s">
        <v>148</v>
      </c>
      <c r="C11" t="s">
        <v>1</v>
      </c>
      <c r="D11" t="s">
        <v>54</v>
      </c>
      <c r="E11" t="s">
        <v>1</v>
      </c>
      <c r="F11" t="s">
        <v>149</v>
      </c>
      <c r="G11" t="s">
        <v>1</v>
      </c>
      <c r="H11" t="s">
        <v>1</v>
      </c>
      <c r="I11">
        <v>0</v>
      </c>
      <c r="J11">
        <v>21</v>
      </c>
    </row>
    <row r="12" spans="1:42" x14ac:dyDescent="0.2">
      <c r="B12" t="s">
        <v>148</v>
      </c>
      <c r="C12" t="s">
        <v>1</v>
      </c>
      <c r="D12" t="s">
        <v>102</v>
      </c>
      <c r="E12" t="s">
        <v>1</v>
      </c>
      <c r="F12" t="s">
        <v>149</v>
      </c>
      <c r="G12" t="s">
        <v>1</v>
      </c>
      <c r="H12" t="s">
        <v>1</v>
      </c>
      <c r="I12">
        <v>0</v>
      </c>
      <c r="J12">
        <v>21</v>
      </c>
    </row>
    <row r="13" spans="1:42" x14ac:dyDescent="0.2">
      <c r="B13" t="s">
        <v>148</v>
      </c>
      <c r="C13" t="s">
        <v>1</v>
      </c>
      <c r="D13" t="s">
        <v>86</v>
      </c>
      <c r="E13" t="s">
        <v>1</v>
      </c>
      <c r="F13" t="s">
        <v>149</v>
      </c>
      <c r="G13" t="s">
        <v>1</v>
      </c>
      <c r="H13" t="s">
        <v>1</v>
      </c>
      <c r="I13">
        <v>0</v>
      </c>
      <c r="J13">
        <v>21</v>
      </c>
    </row>
    <row r="14" spans="1:42" x14ac:dyDescent="0.2">
      <c r="B14" t="s">
        <v>148</v>
      </c>
      <c r="C14" t="s">
        <v>1</v>
      </c>
      <c r="D14" t="s">
        <v>70</v>
      </c>
      <c r="E14" t="s">
        <v>1</v>
      </c>
      <c r="F14" t="s">
        <v>149</v>
      </c>
      <c r="G14" t="s">
        <v>1</v>
      </c>
      <c r="H14" t="s">
        <v>1</v>
      </c>
      <c r="I14">
        <v>0</v>
      </c>
      <c r="J14">
        <v>21</v>
      </c>
    </row>
    <row r="15" spans="1:42" x14ac:dyDescent="0.2">
      <c r="B15" t="s">
        <v>148</v>
      </c>
      <c r="C15" t="s">
        <v>1</v>
      </c>
      <c r="D15" t="s">
        <v>134</v>
      </c>
      <c r="E15" t="s">
        <v>1</v>
      </c>
      <c r="F15" t="s">
        <v>149</v>
      </c>
      <c r="G15" t="s">
        <v>1</v>
      </c>
      <c r="H15" t="s">
        <v>1</v>
      </c>
      <c r="I15">
        <v>0</v>
      </c>
      <c r="J15">
        <v>21</v>
      </c>
    </row>
    <row r="16" spans="1:42" x14ac:dyDescent="0.2">
      <c r="B16" t="s">
        <v>148</v>
      </c>
      <c r="C16" t="s">
        <v>1</v>
      </c>
      <c r="D16" t="s">
        <v>24</v>
      </c>
      <c r="E16" t="s">
        <v>1</v>
      </c>
      <c r="F16" t="s">
        <v>149</v>
      </c>
      <c r="G16" t="s">
        <v>1</v>
      </c>
      <c r="H16" t="s">
        <v>1</v>
      </c>
      <c r="I16">
        <v>0</v>
      </c>
      <c r="J16">
        <v>310</v>
      </c>
    </row>
    <row r="17" spans="2:10" x14ac:dyDescent="0.2">
      <c r="B17" t="s">
        <v>148</v>
      </c>
      <c r="C17" t="s">
        <v>1</v>
      </c>
      <c r="D17" t="s">
        <v>40</v>
      </c>
      <c r="E17" t="s">
        <v>1</v>
      </c>
      <c r="F17" t="s">
        <v>149</v>
      </c>
      <c r="G17" t="s">
        <v>1</v>
      </c>
      <c r="H17" t="s">
        <v>1</v>
      </c>
      <c r="I17">
        <v>0</v>
      </c>
      <c r="J17">
        <v>310</v>
      </c>
    </row>
    <row r="18" spans="2:10" x14ac:dyDescent="0.2">
      <c r="B18" t="s">
        <v>148</v>
      </c>
      <c r="C18" t="s">
        <v>1</v>
      </c>
      <c r="D18" t="s">
        <v>56</v>
      </c>
      <c r="E18" t="s">
        <v>1</v>
      </c>
      <c r="F18" t="s">
        <v>149</v>
      </c>
      <c r="G18" t="s">
        <v>1</v>
      </c>
      <c r="H18" t="s">
        <v>1</v>
      </c>
      <c r="I18">
        <v>0</v>
      </c>
      <c r="J18">
        <v>310</v>
      </c>
    </row>
    <row r="19" spans="2:10" x14ac:dyDescent="0.2">
      <c r="B19" t="s">
        <v>148</v>
      </c>
      <c r="C19" t="s">
        <v>1</v>
      </c>
      <c r="D19" t="s">
        <v>104</v>
      </c>
      <c r="E19" t="s">
        <v>1</v>
      </c>
      <c r="F19" t="s">
        <v>149</v>
      </c>
      <c r="G19" t="s">
        <v>1</v>
      </c>
      <c r="H19" t="s">
        <v>1</v>
      </c>
      <c r="I19">
        <v>0</v>
      </c>
      <c r="J19">
        <v>310</v>
      </c>
    </row>
    <row r="20" spans="2:10" x14ac:dyDescent="0.2">
      <c r="B20" t="s">
        <v>148</v>
      </c>
      <c r="C20" t="s">
        <v>1</v>
      </c>
      <c r="D20" t="s">
        <v>88</v>
      </c>
      <c r="E20" t="s">
        <v>1</v>
      </c>
      <c r="F20" t="s">
        <v>149</v>
      </c>
      <c r="G20" t="s">
        <v>1</v>
      </c>
      <c r="H20" t="s">
        <v>1</v>
      </c>
      <c r="I20">
        <v>0</v>
      </c>
      <c r="J20">
        <v>310</v>
      </c>
    </row>
    <row r="21" spans="2:10" x14ac:dyDescent="0.2">
      <c r="B21" t="s">
        <v>148</v>
      </c>
      <c r="C21" t="s">
        <v>1</v>
      </c>
      <c r="D21" t="s">
        <v>72</v>
      </c>
      <c r="E21" t="s">
        <v>1</v>
      </c>
      <c r="F21" t="s">
        <v>149</v>
      </c>
      <c r="G21" t="s">
        <v>1</v>
      </c>
      <c r="H21" t="s">
        <v>1</v>
      </c>
      <c r="I21">
        <v>0</v>
      </c>
      <c r="J21">
        <v>310</v>
      </c>
    </row>
    <row r="22" spans="2:10" x14ac:dyDescent="0.2">
      <c r="B22" t="s">
        <v>148</v>
      </c>
      <c r="C22" t="s">
        <v>1</v>
      </c>
      <c r="D22" t="s">
        <v>136</v>
      </c>
      <c r="E22" t="s">
        <v>1</v>
      </c>
      <c r="F22" t="s">
        <v>149</v>
      </c>
      <c r="G22" t="s">
        <v>1</v>
      </c>
      <c r="H22" t="s">
        <v>1</v>
      </c>
      <c r="I22">
        <v>0</v>
      </c>
      <c r="J22">
        <v>310</v>
      </c>
    </row>
    <row r="23" spans="2:10" x14ac:dyDescent="0.2">
      <c r="B23" t="s">
        <v>148</v>
      </c>
      <c r="C23" t="s">
        <v>1</v>
      </c>
      <c r="D23" t="s">
        <v>11</v>
      </c>
      <c r="E23" t="s">
        <v>1</v>
      </c>
      <c r="F23" t="s">
        <v>149</v>
      </c>
      <c r="G23" t="s">
        <v>1</v>
      </c>
      <c r="H23" t="s">
        <v>1</v>
      </c>
      <c r="I23">
        <v>0</v>
      </c>
      <c r="J23">
        <v>1</v>
      </c>
    </row>
    <row r="24" spans="2:10" x14ac:dyDescent="0.2">
      <c r="B24" t="s">
        <v>148</v>
      </c>
      <c r="C24" t="s">
        <v>1</v>
      </c>
      <c r="D24" t="s">
        <v>13</v>
      </c>
      <c r="E24" t="s">
        <v>1</v>
      </c>
      <c r="F24" t="s">
        <v>149</v>
      </c>
      <c r="G24" t="s">
        <v>1</v>
      </c>
      <c r="H24" t="s">
        <v>1</v>
      </c>
      <c r="I24">
        <v>0</v>
      </c>
      <c r="J24">
        <v>21</v>
      </c>
    </row>
    <row r="25" spans="2:10" x14ac:dyDescent="0.2">
      <c r="B25" t="s">
        <v>148</v>
      </c>
      <c r="C25" t="s">
        <v>1</v>
      </c>
      <c r="D25" t="s">
        <v>12</v>
      </c>
      <c r="E25" t="s">
        <v>1</v>
      </c>
      <c r="F25" t="s">
        <v>149</v>
      </c>
      <c r="G25" t="s">
        <v>1</v>
      </c>
      <c r="H25" t="s">
        <v>1</v>
      </c>
      <c r="I25">
        <v>0</v>
      </c>
      <c r="J25">
        <v>1</v>
      </c>
    </row>
    <row r="26" spans="2:10" x14ac:dyDescent="0.2">
      <c r="B26" t="s">
        <v>148</v>
      </c>
      <c r="C26" t="s">
        <v>1</v>
      </c>
      <c r="D26" t="s">
        <v>160</v>
      </c>
      <c r="E26" t="s">
        <v>1</v>
      </c>
      <c r="F26" t="s">
        <v>149</v>
      </c>
      <c r="G26" t="s">
        <v>1</v>
      </c>
      <c r="H26" t="s">
        <v>1</v>
      </c>
      <c r="I26">
        <v>0</v>
      </c>
      <c r="J26">
        <v>6500</v>
      </c>
    </row>
    <row r="27" spans="2:10" x14ac:dyDescent="0.2">
      <c r="B27" t="s">
        <v>148</v>
      </c>
      <c r="C27" t="s">
        <v>1</v>
      </c>
      <c r="D27" t="s">
        <v>161</v>
      </c>
      <c r="E27" t="s">
        <v>1</v>
      </c>
      <c r="F27" t="s">
        <v>149</v>
      </c>
      <c r="G27" t="s">
        <v>1</v>
      </c>
      <c r="H27" t="s">
        <v>1</v>
      </c>
      <c r="I27">
        <v>0</v>
      </c>
      <c r="J27">
        <v>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9DA4-E441-407B-9029-809478807945}">
  <sheetPr codeName="Sheet5">
    <tabColor theme="4"/>
  </sheetPr>
  <dimension ref="A1:AP2"/>
  <sheetViews>
    <sheetView workbookViewId="0">
      <selection activeCell="Q2" sqref="Q2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TS_CAP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157</v>
      </c>
      <c r="C2" t="s">
        <v>1</v>
      </c>
      <c r="D2" t="s">
        <v>149</v>
      </c>
      <c r="E2" t="s">
        <v>1</v>
      </c>
      <c r="F2" t="s">
        <v>1</v>
      </c>
      <c r="G2" t="s">
        <v>2</v>
      </c>
      <c r="H2" t="s">
        <v>158</v>
      </c>
      <c r="I2">
        <v>0</v>
      </c>
      <c r="Q2" t="str">
        <f>IF(CO2CapInputs!E9&gt;0,CO2CapInputs!E9*1000,"")</f>
        <v/>
      </c>
      <c r="R2" t="str">
        <f>IF(CO2CapInputs!F9&gt;0,CO2CapInputs!F9*1000,"")</f>
        <v/>
      </c>
      <c r="S2" t="str">
        <f>IF(CO2CapInputs!G9&gt;0,CO2CapInputs!G9*1000,"")</f>
        <v/>
      </c>
      <c r="T2" t="str">
        <f>IF(CO2CapInputs!H9&gt;0,CO2CapInputs!H9*1000,"")</f>
        <v/>
      </c>
      <c r="U2" t="str">
        <f>IF(CO2CapInputs!I9&gt;0,CO2CapInputs!I9*1000,"")</f>
        <v/>
      </c>
      <c r="V2" t="str">
        <f>IF(CO2CapInputs!J9&gt;0,CO2CapInputs!J9*1000,"")</f>
        <v/>
      </c>
      <c r="W2" t="str">
        <f>IF(CO2CapInputs!K9&gt;0,CO2CapInputs!K9*1000,"")</f>
        <v/>
      </c>
      <c r="X2" t="str">
        <f>IF(CO2CapInputs!L9&gt;0,CO2CapInputs!L9*1000,"")</f>
        <v/>
      </c>
      <c r="Y2" t="str">
        <f>IF(CO2CapInputs!M9&gt;0,CO2CapInputs!M9*1000,"")</f>
        <v/>
      </c>
      <c r="Z2" t="str">
        <f>IF(CO2CapInputs!N9&gt;0,CO2CapInputs!N9*1000,"")</f>
        <v/>
      </c>
      <c r="AA2" t="str">
        <f>IF(CO2CapInputs!O9&gt;0,CO2CapInputs!O9*1000,"")</f>
        <v/>
      </c>
      <c r="AB2" t="str">
        <f>IF(CO2CapInputs!P9&gt;0,CO2CapInputs!P9*1000,"")</f>
        <v/>
      </c>
      <c r="AC2" t="str">
        <f>IF(CO2CapInputs!Q9&gt;0,CO2CapInputs!Q9*1000,"")</f>
        <v/>
      </c>
      <c r="AD2" t="str">
        <f>IF(CO2CapInputs!R9&gt;0,CO2CapInputs!R9*1000,"")</f>
        <v/>
      </c>
      <c r="AE2" t="str">
        <f>IF(CO2CapInputs!S9&gt;0,CO2CapInputs!S9*1000,"")</f>
        <v/>
      </c>
      <c r="AF2" t="str">
        <f>IF(CO2CapInputs!T9&gt;0,CO2CapInputs!T9*1000,"")</f>
        <v/>
      </c>
      <c r="AG2" t="str">
        <f>IF(CO2CapInputs!U9&gt;0,CO2CapInputs!U9*1000,"")</f>
        <v/>
      </c>
      <c r="AH2" t="str">
        <f>IF(CO2CapInputs!V9&gt;0,CO2CapInputs!V9*1000,"")</f>
        <v/>
      </c>
      <c r="AI2" t="str">
        <f>IF(CO2CapInputs!W9&gt;0,CO2CapInputs!W9*1000,"")</f>
        <v/>
      </c>
      <c r="AJ2" t="str">
        <f>IF(CO2CapInputs!X9&gt;0,CO2CapInputs!X9*1000,"")</f>
        <v/>
      </c>
      <c r="AK2" t="str">
        <f>IF(CO2CapInputs!Y9&gt;0,CO2CapInputs!Y9*1000,"")</f>
        <v/>
      </c>
      <c r="AL2" t="str">
        <f>IF(CO2CapInputs!Z9&gt;0,CO2CapInputs!Z9*1000,"")</f>
        <v/>
      </c>
      <c r="AM2" t="str">
        <f>IF(CO2CapInputs!AA9&gt;0,CO2CapInputs!AA9*1000,"")</f>
        <v/>
      </c>
      <c r="AN2" t="str">
        <f>IF(CO2CapInputs!AB9&gt;0,CO2CapInputs!AB9*1000,"")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8F24-4E56-49F3-9204-FD5A5900A5D7}">
  <sheetPr codeName="Sheet3">
    <tabColor theme="4"/>
  </sheetPr>
  <dimension ref="A1:N2"/>
  <sheetViews>
    <sheetView workbookViewId="0">
      <selection activeCell="G7" sqref="G7"/>
    </sheetView>
  </sheetViews>
  <sheetFormatPr defaultRowHeight="12.75" x14ac:dyDescent="0.2"/>
  <cols>
    <col min="2" max="2" width="16.28515625" customWidth="1"/>
    <col min="3" max="3" width="17.85546875" customWidth="1"/>
    <col min="4" max="4" width="10" bestFit="1" customWidth="1"/>
    <col min="5" max="5" width="4.5703125" customWidth="1"/>
    <col min="6" max="7" width="5" bestFit="1" customWidth="1"/>
    <col min="8" max="8" width="4.5703125" customWidth="1"/>
  </cols>
  <sheetData>
    <row r="1" spans="1:14" x14ac:dyDescent="0.2">
      <c r="A1" t="s">
        <v>4</v>
      </c>
      <c r="B1" t="s">
        <v>0</v>
      </c>
    </row>
    <row r="2" spans="1:14" x14ac:dyDescent="0.2">
      <c r="B2" t="s">
        <v>159</v>
      </c>
      <c r="C2" t="s">
        <v>1</v>
      </c>
      <c r="D2" t="str">
        <f>'ITEMS-Emiss'!C2</f>
        <v>CO2EQSB</v>
      </c>
      <c r="E2" t="s">
        <v>1</v>
      </c>
      <c r="F2">
        <f>CO2CapInputs!E2</f>
        <v>2020</v>
      </c>
      <c r="G2">
        <f>CO2CapInputs!E3</f>
        <v>2050</v>
      </c>
      <c r="H2" t="s">
        <v>158</v>
      </c>
      <c r="I2">
        <f>IF(CO2CapInputs!E4&gt;0,CO2CapInputs!E4*1000000,"")</f>
        <v>10000000</v>
      </c>
      <c r="N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A493-861E-4FDA-9698-5A90FCEFABE2}">
  <sheetPr codeName="Sheet6">
    <tabColor theme="4"/>
  </sheetPr>
  <dimension ref="A1:AP4"/>
  <sheetViews>
    <sheetView tabSelected="1" workbookViewId="0">
      <selection activeCell="AN4" sqref="AN4:AP4"/>
    </sheetView>
  </sheetViews>
  <sheetFormatPr defaultRowHeight="12.75" x14ac:dyDescent="0.2"/>
  <cols>
    <col min="2" max="2" width="16.28515625" customWidth="1"/>
    <col min="3" max="3" width="17.85546875" customWidth="1"/>
    <col min="4" max="4" width="10.85546875" bestFit="1" customWidth="1"/>
    <col min="5" max="5" width="19.140625" bestFit="1" customWidth="1"/>
    <col min="6" max="6" width="9.7109375" bestFit="1" customWidth="1"/>
    <col min="7" max="8" width="4.5703125" customWidth="1"/>
  </cols>
  <sheetData>
    <row r="1" spans="1:42" x14ac:dyDescent="0.2">
      <c r="A1" t="s">
        <v>5</v>
      </c>
      <c r="B1" t="s">
        <v>0</v>
      </c>
      <c r="D1" s="1" t="str">
        <f ca="1">MID(CELL("filename",N1),FIND("]",CELL("filename",N1))+1,255)</f>
        <v>TS_Other</v>
      </c>
      <c r="I1">
        <v>0</v>
      </c>
      <c r="J1">
        <v>2012</v>
      </c>
      <c r="K1">
        <f>J1+1</f>
        <v>2013</v>
      </c>
      <c r="L1">
        <f t="shared" ref="L1:AL1" si="0">K1+1</f>
        <v>2014</v>
      </c>
      <c r="M1">
        <f t="shared" si="0"/>
        <v>2015</v>
      </c>
      <c r="N1">
        <f t="shared" si="0"/>
        <v>2016</v>
      </c>
      <c r="O1">
        <f t="shared" si="0"/>
        <v>2017</v>
      </c>
      <c r="P1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  <c r="V1">
        <f t="shared" si="0"/>
        <v>2024</v>
      </c>
      <c r="W1">
        <f t="shared" si="0"/>
        <v>2025</v>
      </c>
      <c r="X1">
        <f t="shared" si="0"/>
        <v>2026</v>
      </c>
      <c r="Y1">
        <f t="shared" si="0"/>
        <v>2027</v>
      </c>
      <c r="Z1">
        <f t="shared" si="0"/>
        <v>2028</v>
      </c>
      <c r="AA1">
        <f t="shared" si="0"/>
        <v>2029</v>
      </c>
      <c r="AB1">
        <f t="shared" si="0"/>
        <v>2030</v>
      </c>
      <c r="AC1">
        <f t="shared" si="0"/>
        <v>2031</v>
      </c>
      <c r="AD1">
        <f t="shared" si="0"/>
        <v>2032</v>
      </c>
      <c r="AE1">
        <f t="shared" si="0"/>
        <v>2033</v>
      </c>
      <c r="AF1">
        <f t="shared" si="0"/>
        <v>2034</v>
      </c>
      <c r="AG1">
        <f t="shared" si="0"/>
        <v>2035</v>
      </c>
      <c r="AH1">
        <f t="shared" si="0"/>
        <v>2036</v>
      </c>
      <c r="AI1">
        <f t="shared" si="0"/>
        <v>2037</v>
      </c>
      <c r="AJ1">
        <f t="shared" si="0"/>
        <v>2038</v>
      </c>
      <c r="AK1">
        <f t="shared" si="0"/>
        <v>2039</v>
      </c>
      <c r="AL1">
        <f t="shared" si="0"/>
        <v>2040</v>
      </c>
      <c r="AM1">
        <v>2045</v>
      </c>
      <c r="AN1">
        <v>2050</v>
      </c>
      <c r="AO1">
        <v>2060</v>
      </c>
      <c r="AP1">
        <v>2070</v>
      </c>
    </row>
    <row r="2" spans="1:42" x14ac:dyDescent="0.2">
      <c r="B2" t="s">
        <v>162</v>
      </c>
      <c r="C2" t="s">
        <v>163</v>
      </c>
      <c r="D2" t="s">
        <v>12</v>
      </c>
      <c r="E2" t="s">
        <v>164</v>
      </c>
      <c r="F2" t="s">
        <v>1</v>
      </c>
      <c r="G2" t="s">
        <v>2</v>
      </c>
      <c r="H2" t="s">
        <v>1</v>
      </c>
      <c r="I2">
        <v>0</v>
      </c>
      <c r="J2">
        <f>984/0.3034</f>
        <v>3243.2432432432433</v>
      </c>
      <c r="Q2" t="str">
        <f>IF(CO2CapInputs!E9&gt;0,CO2CapInputs!E9*1000,"")</f>
        <v/>
      </c>
      <c r="R2" t="str">
        <f>IF(CO2CapInputs!F9&gt;0,CO2CapInputs!F9*1000,"")</f>
        <v/>
      </c>
      <c r="S2" t="str">
        <f>IF(CO2CapInputs!G9&gt;0,CO2CapInputs!G9*1000,"")</f>
        <v/>
      </c>
      <c r="T2" t="str">
        <f>IF(CO2CapInputs!H9&gt;0,CO2CapInputs!H9*1000,"")</f>
        <v/>
      </c>
      <c r="U2" t="str">
        <f>IF(CO2CapInputs!I9&gt;0,CO2CapInputs!I9*1000,"")</f>
        <v/>
      </c>
      <c r="V2" t="str">
        <f>IF(CO2CapInputs!J9&gt;0,CO2CapInputs!J9*1000,"")</f>
        <v/>
      </c>
      <c r="W2" t="str">
        <f>IF(CO2CapInputs!K9&gt;0,CO2CapInputs!K9*1000,"")</f>
        <v/>
      </c>
      <c r="X2" t="str">
        <f>IF(CO2CapInputs!L9&gt;0,CO2CapInputs!L9*1000,"")</f>
        <v/>
      </c>
      <c r="Y2" t="str">
        <f>IF(CO2CapInputs!M9&gt;0,CO2CapInputs!M9*1000,"")</f>
        <v/>
      </c>
      <c r="Z2" t="str">
        <f>IF(CO2CapInputs!N9&gt;0,CO2CapInputs!N9*1000,"")</f>
        <v/>
      </c>
      <c r="AA2" t="str">
        <f>IF(CO2CapInputs!O9&gt;0,CO2CapInputs!O9*1000,"")</f>
        <v/>
      </c>
      <c r="AB2" t="str">
        <f>IF(CO2CapInputs!P9&gt;0,CO2CapInputs!P9*1000,"")</f>
        <v/>
      </c>
      <c r="AC2" t="str">
        <f>IF(CO2CapInputs!Q9&gt;0,CO2CapInputs!Q9*1000,"")</f>
        <v/>
      </c>
      <c r="AD2" t="str">
        <f>IF(CO2CapInputs!R9&gt;0,CO2CapInputs!R9*1000,"")</f>
        <v/>
      </c>
      <c r="AE2" t="str">
        <f>IF(CO2CapInputs!S9&gt;0,CO2CapInputs!S9*1000,"")</f>
        <v/>
      </c>
      <c r="AF2" t="str">
        <f>IF(CO2CapInputs!T9&gt;0,CO2CapInputs!T9*1000,"")</f>
        <v/>
      </c>
      <c r="AG2" t="str">
        <f>IF(CO2CapInputs!U9&gt;0,CO2CapInputs!U9*1000,"")</f>
        <v/>
      </c>
      <c r="AH2" t="str">
        <f>IF(CO2CapInputs!V9&gt;0,CO2CapInputs!V9*1000,"")</f>
        <v/>
      </c>
      <c r="AI2" t="str">
        <f>IF(CO2CapInputs!W9&gt;0,CO2CapInputs!W9*1000,"")</f>
        <v/>
      </c>
      <c r="AJ2" t="str">
        <f>IF(CO2CapInputs!X9&gt;0,CO2CapInputs!X9*1000,"")</f>
        <v/>
      </c>
      <c r="AK2" t="str">
        <f>IF(CO2CapInputs!Y9&gt;0,CO2CapInputs!Y9*1000,"")</f>
        <v/>
      </c>
      <c r="AL2" t="str">
        <f>IF(CO2CapInputs!Z9&gt;0,CO2CapInputs!Z9*1000,"")</f>
        <v/>
      </c>
      <c r="AM2" t="str">
        <f>IF(CO2CapInputs!AA9&gt;0,CO2CapInputs!AA9*1000,"")</f>
        <v/>
      </c>
      <c r="AN2" t="str">
        <f>IF(CO2CapInputs!AB9&gt;0,CO2CapInputs!AB9*1000,"")</f>
        <v/>
      </c>
    </row>
    <row r="3" spans="1:42" x14ac:dyDescent="0.2">
      <c r="B3" t="s">
        <v>162</v>
      </c>
      <c r="C3" t="s">
        <v>170</v>
      </c>
      <c r="D3" t="s">
        <v>12</v>
      </c>
      <c r="E3" t="s">
        <v>177</v>
      </c>
      <c r="F3" t="s">
        <v>1</v>
      </c>
      <c r="G3" t="s">
        <v>2</v>
      </c>
      <c r="H3" t="s">
        <v>1</v>
      </c>
      <c r="I3">
        <v>0</v>
      </c>
      <c r="J3">
        <v>1</v>
      </c>
    </row>
    <row r="4" spans="1:42" x14ac:dyDescent="0.2">
      <c r="B4" t="s">
        <v>178</v>
      </c>
      <c r="C4" t="s">
        <v>170</v>
      </c>
      <c r="D4" t="s">
        <v>1</v>
      </c>
      <c r="E4" t="s">
        <v>1</v>
      </c>
      <c r="F4" t="s">
        <v>1</v>
      </c>
      <c r="G4" t="s">
        <v>2</v>
      </c>
      <c r="H4" t="s">
        <v>179</v>
      </c>
      <c r="I4">
        <v>0</v>
      </c>
      <c r="J4">
        <v>4379</v>
      </c>
      <c r="K4">
        <v>4379</v>
      </c>
      <c r="L4">
        <v>4379</v>
      </c>
      <c r="M4">
        <v>4379</v>
      </c>
      <c r="N4">
        <v>4379</v>
      </c>
      <c r="O4">
        <v>4379</v>
      </c>
      <c r="P4">
        <v>4381</v>
      </c>
      <c r="Q4">
        <v>4380</v>
      </c>
      <c r="R4">
        <v>4343</v>
      </c>
      <c r="S4">
        <v>4351</v>
      </c>
      <c r="T4">
        <v>4358</v>
      </c>
      <c r="U4">
        <v>4365</v>
      </c>
      <c r="V4">
        <v>4373</v>
      </c>
      <c r="W4">
        <v>4382</v>
      </c>
      <c r="X4">
        <v>4232</v>
      </c>
      <c r="Y4">
        <v>4083</v>
      </c>
      <c r="Z4">
        <v>3933</v>
      </c>
      <c r="AA4">
        <v>3785</v>
      </c>
      <c r="AB4">
        <v>3637</v>
      </c>
      <c r="AC4">
        <v>3498</v>
      </c>
      <c r="AD4">
        <v>3353</v>
      </c>
      <c r="AE4">
        <v>3208</v>
      </c>
      <c r="AF4">
        <v>3063</v>
      </c>
      <c r="AG4">
        <v>2919</v>
      </c>
      <c r="AH4">
        <v>2775</v>
      </c>
      <c r="AI4">
        <v>2631</v>
      </c>
      <c r="AJ4">
        <v>2486</v>
      </c>
      <c r="AK4">
        <v>2340</v>
      </c>
      <c r="AL4">
        <v>2195</v>
      </c>
      <c r="AM4">
        <v>1488</v>
      </c>
      <c r="AN4">
        <v>798</v>
      </c>
      <c r="AO4">
        <v>798</v>
      </c>
      <c r="AP4">
        <v>798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4CF9-1F67-465C-8748-DC64DAB72945}">
  <sheetPr codeName="Sheet7">
    <tabColor theme="4"/>
  </sheetPr>
  <dimension ref="A1:N5"/>
  <sheetViews>
    <sheetView workbookViewId="0">
      <selection activeCell="B2" sqref="B2:I5"/>
    </sheetView>
  </sheetViews>
  <sheetFormatPr defaultRowHeight="12.75" x14ac:dyDescent="0.2"/>
  <cols>
    <col min="2" max="2" width="16.28515625" customWidth="1"/>
    <col min="3" max="3" width="17.85546875" customWidth="1"/>
    <col min="4" max="4" width="10" bestFit="1" customWidth="1"/>
    <col min="5" max="5" width="7" bestFit="1" customWidth="1"/>
    <col min="6" max="7" width="5" bestFit="1" customWidth="1"/>
    <col min="8" max="8" width="4.5703125" customWidth="1"/>
  </cols>
  <sheetData>
    <row r="1" spans="1:14" x14ac:dyDescent="0.2">
      <c r="A1" t="s">
        <v>4</v>
      </c>
      <c r="B1" t="s">
        <v>0</v>
      </c>
    </row>
    <row r="2" spans="1:14" x14ac:dyDescent="0.2">
      <c r="B2" t="s">
        <v>174</v>
      </c>
      <c r="C2" t="s">
        <v>170</v>
      </c>
      <c r="D2" t="s">
        <v>1</v>
      </c>
      <c r="E2" t="s">
        <v>165</v>
      </c>
      <c r="F2" t="s">
        <v>1</v>
      </c>
      <c r="G2" t="s">
        <v>1</v>
      </c>
      <c r="H2" t="s">
        <v>1</v>
      </c>
      <c r="I2">
        <v>1</v>
      </c>
      <c r="N2" s="1"/>
    </row>
    <row r="3" spans="1:14" x14ac:dyDescent="0.2">
      <c r="B3" t="s">
        <v>175</v>
      </c>
      <c r="C3" t="s">
        <v>170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>
        <v>1</v>
      </c>
    </row>
    <row r="4" spans="1:14" x14ac:dyDescent="0.2">
      <c r="B4" t="s">
        <v>176</v>
      </c>
      <c r="C4" t="s">
        <v>170</v>
      </c>
      <c r="D4" t="s">
        <v>12</v>
      </c>
      <c r="E4" t="s">
        <v>1</v>
      </c>
      <c r="F4" t="s">
        <v>1</v>
      </c>
      <c r="G4" t="s">
        <v>1</v>
      </c>
      <c r="H4" t="s">
        <v>1</v>
      </c>
      <c r="I4">
        <v>1</v>
      </c>
    </row>
    <row r="5" spans="1:14" x14ac:dyDescent="0.2">
      <c r="B5" t="s">
        <v>176</v>
      </c>
      <c r="C5" t="s">
        <v>170</v>
      </c>
      <c r="D5" t="s">
        <v>165</v>
      </c>
      <c r="E5" t="s">
        <v>1</v>
      </c>
      <c r="F5" t="s">
        <v>1</v>
      </c>
      <c r="G5" t="s">
        <v>1</v>
      </c>
      <c r="H5" t="s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CO2CapInputs</vt:lpstr>
      <vt:lpstr>ITEMS-Emiss</vt:lpstr>
      <vt:lpstr>TS_COMAGG</vt:lpstr>
      <vt:lpstr>TS_CAP</vt:lpstr>
      <vt:lpstr>TID_CAP</vt:lpstr>
      <vt:lpstr>TS_Other</vt:lpstr>
      <vt:lpstr>TID_Other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2020-07-29T11:21:55Z</dcterms:created>
  <dcterms:modified xsi:type="dcterms:W3CDTF">2020-10-08T20:38:52Z</dcterms:modified>
</cp:coreProperties>
</file>