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8C7EB40B-5930-4A63-9F54-D5FD45C41F08}" xr6:coauthVersionLast="46" xr6:coauthVersionMax="46" xr10:uidLastSave="{00000000-0000-0000-0000-000000000000}"/>
  <bookViews>
    <workbookView xWindow="-120" yWindow="-120" windowWidth="29040" windowHeight="15840" firstSheet="7" activeTab="1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P156" i="58" l="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<sst xmlns="http://schemas.openxmlformats.org/spreadsheetml/2006/main" count="4262" uniqueCount="664">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</sst>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16.362877742831945</c:v>
                </c:pt>
                <c:pt idx="2">
                  <c:v>18.258546333510182</c:v>
                </c:pt>
                <c:pt idx="3">
                  <c:v>20.154214924188423</c:v>
                </c:pt>
                <c:pt idx="4">
                  <c:v>20.115619104279475</c:v>
                </c:pt>
                <c:pt idx="5">
                  <c:v>20.303949672683693</c:v>
                </c:pt>
                <c:pt idx="6">
                  <c:v>21.126818187459595</c:v>
                </c:pt>
                <c:pt idx="7">
                  <c:v>22.917911510773006</c:v>
                </c:pt>
                <c:pt idx="8">
                  <c:v>22.882998279601509</c:v>
                </c:pt>
                <c:pt idx="9">
                  <c:v>22.787073927250443</c:v>
                </c:pt>
                <c:pt idx="10">
                  <c:v>22.626649588119761</c:v>
                </c:pt>
                <c:pt idx="11">
                  <c:v>22.461327195838408</c:v>
                </c:pt>
                <c:pt idx="12">
                  <c:v>22.249415663441727</c:v>
                </c:pt>
                <c:pt idx="13">
                  <c:v>21.983655998891244</c:v>
                </c:pt>
                <c:pt idx="14">
                  <c:v>21.715941580164461</c:v>
                </c:pt>
                <c:pt idx="15">
                  <c:v>21.477192524420889</c:v>
                </c:pt>
                <c:pt idx="16">
                  <c:v>21.338032188098133</c:v>
                </c:pt>
                <c:pt idx="17">
                  <c:v>20.281970654395099</c:v>
                </c:pt>
                <c:pt idx="18">
                  <c:v>19.065159215399518</c:v>
                </c:pt>
                <c:pt idx="19">
                  <c:v>17.584529061157181</c:v>
                </c:pt>
                <c:pt idx="20">
                  <c:v>16.206961901961886</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4.2287971795668518E-2</c:v>
                </c:pt>
                <c:pt idx="2">
                  <c:v>4.0574006634792215E-2</c:v>
                </c:pt>
                <c:pt idx="3">
                  <c:v>3.8860041473915911E-2</c:v>
                </c:pt>
                <c:pt idx="4">
                  <c:v>3.8785623533647673E-2</c:v>
                </c:pt>
                <c:pt idx="5">
                  <c:v>3.9148750240717303E-2</c:v>
                </c:pt>
                <c:pt idx="6">
                  <c:v>4.0735351590958625E-2</c:v>
                </c:pt>
                <c:pt idx="7">
                  <c:v>4.4188820807667187E-2</c:v>
                </c:pt>
                <c:pt idx="8">
                  <c:v>4.412150339458927E-2</c:v>
                </c:pt>
                <c:pt idx="9">
                  <c:v>4.3936548320688225E-2</c:v>
                </c:pt>
                <c:pt idx="10">
                  <c:v>4.3627228583080289E-2</c:v>
                </c:pt>
                <c:pt idx="11">
                  <c:v>4.3308464739150551E-2</c:v>
                </c:pt>
                <c:pt idx="12">
                  <c:v>4.2899870756764623E-2</c:v>
                </c:pt>
                <c:pt idx="13">
                  <c:v>4.2387450321368196E-2</c:v>
                </c:pt>
                <c:pt idx="14">
                  <c:v>4.1871260856582736E-2</c:v>
                </c:pt>
                <c:pt idx="15">
                  <c:v>4.1410920513733733E-2</c:v>
                </c:pt>
                <c:pt idx="16">
                  <c:v>4.114260063814601E-2</c:v>
                </c:pt>
                <c:pt idx="17">
                  <c:v>3.9106371732526166E-2</c:v>
                </c:pt>
                <c:pt idx="18">
                  <c:v>3.6760195353879276E-2</c:v>
                </c:pt>
                <c:pt idx="19">
                  <c:v>3.3905340951570932E-2</c:v>
                </c:pt>
                <c:pt idx="20">
                  <c:v>3.1249205887972604E-2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11.72053355251486</c:v>
                </c:pt>
                <c:pt idx="2">
                  <c:v>12.274998159966543</c:v>
                </c:pt>
                <c:pt idx="3">
                  <c:v>12.829462767418228</c:v>
                </c:pt>
                <c:pt idx="4">
                  <c:v>12.804894028999867</c:v>
                </c:pt>
                <c:pt idx="5">
                  <c:v>12.92477863003232</c:v>
                </c:pt>
                <c:pt idx="6">
                  <c:v>13.448587719719463</c:v>
                </c:pt>
                <c:pt idx="7">
                  <c:v>14.588734591768665</c:v>
                </c:pt>
                <c:pt idx="8">
                  <c:v>14.566510059526161</c:v>
                </c:pt>
                <c:pt idx="9">
                  <c:v>14.505447998234967</c:v>
                </c:pt>
                <c:pt idx="10">
                  <c:v>14.403327519039587</c:v>
                </c:pt>
                <c:pt idx="11">
                  <c:v>14.298089111869055</c:v>
                </c:pt>
                <c:pt idx="12">
                  <c:v>14.163193700408158</c:v>
                </c:pt>
                <c:pt idx="13">
                  <c:v>13.99402046621088</c:v>
                </c:pt>
                <c:pt idx="14">
                  <c:v>13.823602904411729</c:v>
                </c:pt>
                <c:pt idx="15">
                  <c:v>13.671623671633862</c:v>
                </c:pt>
                <c:pt idx="16">
                  <c:v>13.583039107051716</c:v>
                </c:pt>
                <c:pt idx="17">
                  <c:v>12.910787561768997</c:v>
                </c:pt>
                <c:pt idx="18">
                  <c:v>12.136208293348746</c:v>
                </c:pt>
                <c:pt idx="19">
                  <c:v>11.193691330637845</c:v>
                </c:pt>
                <c:pt idx="20">
                  <c:v>10.316780637515137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12.828825413633773</c:v>
                </c:pt>
                <c:pt idx="2">
                  <c:v>12.212881688730663</c:v>
                </c:pt>
                <c:pt idx="3">
                  <c:v>11.596937963827553</c:v>
                </c:pt>
                <c:pt idx="4">
                  <c:v>11.574729540883233</c:v>
                </c:pt>
                <c:pt idx="5">
                  <c:v>11.683096844035036</c:v>
                </c:pt>
                <c:pt idx="6">
                  <c:v>12.156583663250711</c:v>
                </c:pt>
                <c:pt idx="7">
                  <c:v>13.187196775000475</c:v>
                </c:pt>
                <c:pt idx="8">
                  <c:v>13.167107350652484</c:v>
                </c:pt>
                <c:pt idx="9">
                  <c:v>13.111911513572245</c:v>
                </c:pt>
                <c:pt idx="10">
                  <c:v>13.019601735405013</c:v>
                </c:pt>
                <c:pt idx="11">
                  <c:v>12.924473568193823</c:v>
                </c:pt>
                <c:pt idx="12">
                  <c:v>12.802537541200557</c:v>
                </c:pt>
                <c:pt idx="13">
                  <c:v>12.649616757400606</c:v>
                </c:pt>
                <c:pt idx="14">
                  <c:v>12.495571188388116</c:v>
                </c:pt>
                <c:pt idx="15">
                  <c:v>12.358192580548739</c:v>
                </c:pt>
                <c:pt idx="16">
                  <c:v>12.278118323455077</c:v>
                </c:pt>
                <c:pt idx="17">
                  <c:v>11.670449895862784</c:v>
                </c:pt>
                <c:pt idx="18">
                  <c:v>10.970284356059416</c:v>
                </c:pt>
                <c:pt idx="19">
                  <c:v>10.118314874206119</c:v>
                </c:pt>
                <c:pt idx="20">
                  <c:v>9.3256488762356078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6.7221015918023692</c:v>
                </c:pt>
                <c:pt idx="2">
                  <c:v>7.074023021066397</c:v>
                </c:pt>
                <c:pt idx="3">
                  <c:v>7.4259444503304239</c:v>
                </c:pt>
                <c:pt idx="4">
                  <c:v>7.4117235830956094</c:v>
                </c:pt>
                <c:pt idx="5">
                  <c:v>7.4811151393794724</c:v>
                </c:pt>
                <c:pt idx="6">
                  <c:v>7.7843061048245241</c:v>
                </c:pt>
                <c:pt idx="7">
                  <c:v>8.4442454561867155</c:v>
                </c:pt>
                <c:pt idx="8">
                  <c:v>8.4313814614225286</c:v>
                </c:pt>
                <c:pt idx="9">
                  <c:v>8.3960375438017039</c:v>
                </c:pt>
                <c:pt idx="10">
                  <c:v>8.3369282093351131</c:v>
                </c:pt>
                <c:pt idx="11">
                  <c:v>8.2760141570589489</c:v>
                </c:pt>
                <c:pt idx="12">
                  <c:v>8.1979340495538189</c:v>
                </c:pt>
                <c:pt idx="13">
                  <c:v>8.1000132665556297</c:v>
                </c:pt>
                <c:pt idx="14">
                  <c:v>8.0013722423581743</c:v>
                </c:pt>
                <c:pt idx="15">
                  <c:v>7.9134036843076805</c:v>
                </c:pt>
                <c:pt idx="16">
                  <c:v>7.8621292024630991</c:v>
                </c:pt>
                <c:pt idx="17">
                  <c:v>7.473016834905807</c:v>
                </c:pt>
                <c:pt idx="18">
                  <c:v>7.0246751760271406</c:v>
                </c:pt>
                <c:pt idx="19">
                  <c:v>6.4791278888593409</c:v>
                </c:pt>
                <c:pt idx="20">
                  <c:v>5.9715547961209898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2.197392318212755</c:v>
                </c:pt>
                <c:pt idx="2">
                  <c:v>2.4514493732386988</c:v>
                </c:pt>
                <c:pt idx="3">
                  <c:v>2.7055064282646422</c:v>
                </c:pt>
                <c:pt idx="4">
                  <c:v>2.7003253165586991</c:v>
                </c:pt>
                <c:pt idx="5">
                  <c:v>2.7256068552032446</c:v>
                </c:pt>
                <c:pt idx="6">
                  <c:v>2.8360689131259713</c:v>
                </c:pt>
                <c:pt idx="7">
                  <c:v>3.0765056911435824</c:v>
                </c:pt>
                <c:pt idx="8">
                  <c:v>3.0718189309933468</c:v>
                </c:pt>
                <c:pt idx="9">
                  <c:v>3.0589420239597986</c:v>
                </c:pt>
                <c:pt idx="10">
                  <c:v>3.0374066239255724</c:v>
                </c:pt>
                <c:pt idx="11">
                  <c:v>3.0152137081143748</c:v>
                </c:pt>
                <c:pt idx="12">
                  <c:v>2.9867666554616545</c:v>
                </c:pt>
                <c:pt idx="13">
                  <c:v>2.9510910172133071</c:v>
                </c:pt>
                <c:pt idx="14">
                  <c:v>2.9151529723165468</c:v>
                </c:pt>
                <c:pt idx="15">
                  <c:v>2.8831032443819145</c:v>
                </c:pt>
                <c:pt idx="16">
                  <c:v>2.8644223289556914</c:v>
                </c:pt>
                <c:pt idx="17">
                  <c:v>2.7226563867533242</c:v>
                </c:pt>
                <c:pt idx="18">
                  <c:v>2.5593113404405834</c:v>
                </c:pt>
                <c:pt idx="19">
                  <c:v>2.3605512093586518</c:v>
                </c:pt>
                <c:pt idx="20">
                  <c:v>2.1756262783410669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2.4660656558101177</c:v>
                </c:pt>
                <c:pt idx="2">
                  <c:v>2.6255248715339423</c:v>
                </c:pt>
                <c:pt idx="3">
                  <c:v>2.7849840872577669</c:v>
                </c:pt>
                <c:pt idx="4">
                  <c:v>2.7796507738697032</c:v>
                </c:pt>
                <c:pt idx="5">
                  <c:v>2.8056749895547544</c:v>
                </c:pt>
                <c:pt idx="6">
                  <c:v>2.9193820095590874</c:v>
                </c:pt>
                <c:pt idx="7">
                  <c:v>3.1668819207679753</c:v>
                </c:pt>
                <c:pt idx="8">
                  <c:v>3.1620574811352178</c:v>
                </c:pt>
                <c:pt idx="9">
                  <c:v>3.1488022987387256</c:v>
                </c:pt>
                <c:pt idx="10">
                  <c:v>3.1266342692040405</c:v>
                </c:pt>
                <c:pt idx="11">
                  <c:v>3.103789408538276</c:v>
                </c:pt>
                <c:pt idx="12">
                  <c:v>3.0745066878840044</c:v>
                </c:pt>
                <c:pt idx="13">
                  <c:v>3.0377830328276234</c:v>
                </c:pt>
                <c:pt idx="14">
                  <c:v>3.0007892625970238</c:v>
                </c:pt>
                <c:pt idx="15">
                  <c:v>2.9677980335367611</c:v>
                </c:pt>
                <c:pt idx="16">
                  <c:v>2.9485683426907445</c:v>
                </c:pt>
                <c:pt idx="17">
                  <c:v>2.8026378473779179</c:v>
                </c:pt>
                <c:pt idx="18">
                  <c:v>2.6344943345919751</c:v>
                </c:pt>
                <c:pt idx="19">
                  <c:v>2.429895374315433</c:v>
                </c:pt>
                <c:pt idx="20">
                  <c:v>2.2395380405309582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20.840944279495119</c:v>
                </c:pt>
                <c:pt idx="2">
                  <c:v>22.438468875830488</c:v>
                </c:pt>
                <c:pt idx="3">
                  <c:v>24.03599347216586</c:v>
                </c:pt>
                <c:pt idx="4">
                  <c:v>24.68451854066841</c:v>
                </c:pt>
                <c:pt idx="5">
                  <c:v>25.35159957822934</c:v>
                </c:pt>
                <c:pt idx="6">
                  <c:v>26.641342163460667</c:v>
                </c:pt>
                <c:pt idx="7">
                  <c:v>25.486981670497457</c:v>
                </c:pt>
                <c:pt idx="8">
                  <c:v>25.964081137341417</c:v>
                </c:pt>
                <c:pt idx="9">
                  <c:v>26.402453714264393</c:v>
                </c:pt>
                <c:pt idx="10">
                  <c:v>26.870782107968992</c:v>
                </c:pt>
                <c:pt idx="11">
                  <c:v>27.369929730482021</c:v>
                </c:pt>
                <c:pt idx="12">
                  <c:v>27.790964366370137</c:v>
                </c:pt>
                <c:pt idx="13">
                  <c:v>28.2922386312739</c:v>
                </c:pt>
                <c:pt idx="14">
                  <c:v>28.784111473530764</c:v>
                </c:pt>
                <c:pt idx="15">
                  <c:v>29.281286769365721</c:v>
                </c:pt>
                <c:pt idx="16">
                  <c:v>29.809610090796664</c:v>
                </c:pt>
                <c:pt idx="17">
                  <c:v>31.964121607036237</c:v>
                </c:pt>
                <c:pt idx="18">
                  <c:v>33.988679679818532</c:v>
                </c:pt>
                <c:pt idx="19">
                  <c:v>35.851053343386347</c:v>
                </c:pt>
                <c:pt idx="20">
                  <c:v>37.498422086320915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5.5878501397382103E-2</c:v>
                </c:pt>
                <c:pt idx="2">
                  <c:v>6.3363835449355213E-2</c:v>
                </c:pt>
                <c:pt idx="3">
                  <c:v>7.084916950132833E-2</c:v>
                </c:pt>
                <c:pt idx="4">
                  <c:v>7.276078020955247E-2</c:v>
                </c:pt>
                <c:pt idx="5">
                  <c:v>7.4727087013388427E-2</c:v>
                </c:pt>
                <c:pt idx="6">
                  <c:v>7.8528768484967801E-2</c:v>
                </c:pt>
                <c:pt idx="7">
                  <c:v>7.5126143071281598E-2</c:v>
                </c:pt>
                <c:pt idx="8">
                  <c:v>7.6532454860913451E-2</c:v>
                </c:pt>
                <c:pt idx="9">
                  <c:v>7.782461418202144E-2</c:v>
                </c:pt>
                <c:pt idx="10">
                  <c:v>7.9205072110098584E-2</c:v>
                </c:pt>
                <c:pt idx="11">
                  <c:v>8.0676373662687331E-2</c:v>
                </c:pt>
                <c:pt idx="12">
                  <c:v>8.1917427181798619E-2</c:v>
                </c:pt>
                <c:pt idx="13">
                  <c:v>8.3394997285233183E-2</c:v>
                </c:pt>
                <c:pt idx="14">
                  <c:v>8.4844855491198842E-2</c:v>
                </c:pt>
                <c:pt idx="15">
                  <c:v>8.631034335827098E-2</c:v>
                </c:pt>
                <c:pt idx="16">
                  <c:v>8.786764402050122E-2</c:v>
                </c:pt>
                <c:pt idx="17">
                  <c:v>9.4218342683462145E-2</c:v>
                </c:pt>
                <c:pt idx="18">
                  <c:v>0.1001859869262491</c:v>
                </c:pt>
                <c:pt idx="19">
                  <c:v>0.10567557184886625</c:v>
                </c:pt>
                <c:pt idx="20">
                  <c:v>0.11053140222818962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8.808989075859543</c:v>
                </c:pt>
                <c:pt idx="2">
                  <c:v>8.7298668132932313</c:v>
                </c:pt>
                <c:pt idx="3">
                  <c:v>8.6507445507269178</c:v>
                </c:pt>
                <c:pt idx="4">
                  <c:v>8.8841538628427248</c:v>
                </c:pt>
                <c:pt idx="5">
                  <c:v>9.124241615290158</c:v>
                </c:pt>
                <c:pt idx="6">
                  <c:v>9.5884301937215266</c:v>
                </c:pt>
                <c:pt idx="7">
                  <c:v>9.1729667032841551</c:v>
                </c:pt>
                <c:pt idx="8">
                  <c:v>9.3446785827092569</c:v>
                </c:pt>
                <c:pt idx="9">
                  <c:v>9.5024523475172753</c:v>
                </c:pt>
                <c:pt idx="10">
                  <c:v>9.6710074482033495</c:v>
                </c:pt>
                <c:pt idx="11">
                  <c:v>9.8506546335990031</c:v>
                </c:pt>
                <c:pt idx="12">
                  <c:v>10.002188336014683</c:v>
                </c:pt>
                <c:pt idx="13">
                  <c:v>10.182600916861716</c:v>
                </c:pt>
                <c:pt idx="14">
                  <c:v>10.359629851186048</c:v>
                </c:pt>
                <c:pt idx="15">
                  <c:v>10.538567180578356</c:v>
                </c:pt>
                <c:pt idx="16">
                  <c:v>10.728714931250002</c:v>
                </c:pt>
                <c:pt idx="17">
                  <c:v>11.504140701779152</c:v>
                </c:pt>
                <c:pt idx="18">
                  <c:v>12.232795198046722</c:v>
                </c:pt>
                <c:pt idx="19">
                  <c:v>12.903078240026383</c:v>
                </c:pt>
                <c:pt idx="20">
                  <c:v>13.49597930702334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13.078673088567156</c:v>
                </c:pt>
                <c:pt idx="2">
                  <c:v>13.050676801838728</c:v>
                </c:pt>
                <c:pt idx="3">
                  <c:v>13.0226805151103</c:v>
                </c:pt>
                <c:pt idx="4">
                  <c:v>13.374050837411678</c:v>
                </c:pt>
                <c:pt idx="5">
                  <c:v>13.735474767731189</c:v>
                </c:pt>
                <c:pt idx="6">
                  <c:v>14.434256187090865</c:v>
                </c:pt>
                <c:pt idx="7">
                  <c:v>13.808824668458882</c:v>
                </c:pt>
                <c:pt idx="8">
                  <c:v>14.067316747757923</c:v>
                </c:pt>
                <c:pt idx="9">
                  <c:v>14.304826631527213</c:v>
                </c:pt>
                <c:pt idx="10">
                  <c:v>14.558566550970626</c:v>
                </c:pt>
                <c:pt idx="11">
                  <c:v>14.829004301978982</c:v>
                </c:pt>
                <c:pt idx="12">
                  <c:v>15.057120504261869</c:v>
                </c:pt>
                <c:pt idx="13">
                  <c:v>15.328710468281786</c:v>
                </c:pt>
                <c:pt idx="14">
                  <c:v>15.595206749627014</c:v>
                </c:pt>
                <c:pt idx="15">
                  <c:v>15.864575895743723</c:v>
                </c:pt>
                <c:pt idx="16">
                  <c:v>16.15082101524105</c:v>
                </c:pt>
                <c:pt idx="17">
                  <c:v>17.318133494943833</c:v>
                </c:pt>
                <c:pt idx="18">
                  <c:v>18.415037311158567</c:v>
                </c:pt>
                <c:pt idx="19">
                  <c:v>19.424069754460099</c:v>
                </c:pt>
                <c:pt idx="20">
                  <c:v>20.316612717356925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10.25860199250944</c:v>
                </c:pt>
                <c:pt idx="2">
                  <c:v>10.771842101923482</c:v>
                </c:pt>
                <c:pt idx="3">
                  <c:v>11.285082211337523</c:v>
                </c:pt>
                <c:pt idx="4">
                  <c:v>11.589569676049132</c:v>
                </c:pt>
                <c:pt idx="5">
                  <c:v>11.902769309724233</c:v>
                </c:pt>
                <c:pt idx="6">
                  <c:v>12.508313287869065</c:v>
                </c:pt>
                <c:pt idx="7">
                  <c:v>11.966332234342174</c:v>
                </c:pt>
                <c:pt idx="8">
                  <c:v>12.190334071942699</c:v>
                </c:pt>
                <c:pt idx="9">
                  <c:v>12.39615333943004</c:v>
                </c:pt>
                <c:pt idx="10">
                  <c:v>12.616037091311579</c:v>
                </c:pt>
                <c:pt idx="11">
                  <c:v>12.850390706117484</c:v>
                </c:pt>
                <c:pt idx="12">
                  <c:v>13.048069678085927</c:v>
                </c:pt>
                <c:pt idx="13">
                  <c:v>13.283421767710081</c:v>
                </c:pt>
                <c:pt idx="14">
                  <c:v>13.514359817715</c:v>
                </c:pt>
                <c:pt idx="15">
                  <c:v>13.747787410106421</c:v>
                </c:pt>
                <c:pt idx="16">
                  <c:v>13.995839238021061</c:v>
                </c:pt>
                <c:pt idx="17">
                  <c:v>15.00739882319872</c:v>
                </c:pt>
                <c:pt idx="18">
                  <c:v>15.957944275768961</c:v>
                </c:pt>
                <c:pt idx="19">
                  <c:v>16.832342911545378</c:v>
                </c:pt>
                <c:pt idx="20">
                  <c:v>17.605795097656706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5.572995690369198</c:v>
                </c:pt>
                <c:pt idx="2">
                  <c:v>5.4022323845857603</c:v>
                </c:pt>
                <c:pt idx="3">
                  <c:v>5.2314690788023235</c:v>
                </c:pt>
                <c:pt idx="4">
                  <c:v>5.3726215069983168</c:v>
                </c:pt>
                <c:pt idx="5">
                  <c:v>5.5178126689570126</c:v>
                </c:pt>
                <c:pt idx="6">
                  <c:v>5.7985270260342725</c:v>
                </c:pt>
                <c:pt idx="7">
                  <c:v>5.5472787790366471</c:v>
                </c:pt>
                <c:pt idx="8">
                  <c:v>5.6511201747000959</c:v>
                </c:pt>
                <c:pt idx="9">
                  <c:v>5.7465326062196489</c:v>
                </c:pt>
                <c:pt idx="10">
                  <c:v>5.8484649650059817</c:v>
                </c:pt>
                <c:pt idx="11">
                  <c:v>5.9571051739475642</c:v>
                </c:pt>
                <c:pt idx="12">
                  <c:v>6.0487439772824114</c:v>
                </c:pt>
                <c:pt idx="13">
                  <c:v>6.1578470530458578</c:v>
                </c:pt>
                <c:pt idx="14">
                  <c:v>6.2649038954413774</c:v>
                </c:pt>
                <c:pt idx="15">
                  <c:v>6.373114824601303</c:v>
                </c:pt>
                <c:pt idx="16">
                  <c:v>6.4881051670174292</c:v>
                </c:pt>
                <c:pt idx="17">
                  <c:v>6.957037744744377</c:v>
                </c:pt>
                <c:pt idx="18">
                  <c:v>7.3976857657327875</c:v>
                </c:pt>
                <c:pt idx="19">
                  <c:v>7.8030341132189589</c:v>
                </c:pt>
                <c:pt idx="20">
                  <c:v>8.1615863257591901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4.1341176544240943</c:v>
                </c:pt>
                <c:pt idx="2">
                  <c:v>4.4269667100095695</c:v>
                </c:pt>
                <c:pt idx="3">
                  <c:v>4.7198157655950457</c:v>
                </c:pt>
                <c:pt idx="4">
                  <c:v>4.8471630643970087</c:v>
                </c:pt>
                <c:pt idx="5">
                  <c:v>4.9781540967275681</c:v>
                </c:pt>
                <c:pt idx="6">
                  <c:v>5.2314137506038847</c:v>
                </c:pt>
                <c:pt idx="7">
                  <c:v>5.0047383331647373</c:v>
                </c:pt>
                <c:pt idx="8">
                  <c:v>5.0984237299416488</c:v>
                </c:pt>
                <c:pt idx="9">
                  <c:v>5.1845045404628189</c:v>
                </c:pt>
                <c:pt idx="10">
                  <c:v>5.2764676098754677</c:v>
                </c:pt>
                <c:pt idx="11">
                  <c:v>5.3744824816478554</c:v>
                </c:pt>
                <c:pt idx="12">
                  <c:v>5.4571587361004754</c:v>
                </c:pt>
                <c:pt idx="13">
                  <c:v>5.5555912049360003</c:v>
                </c:pt>
                <c:pt idx="14">
                  <c:v>5.6521775681433457</c:v>
                </c:pt>
                <c:pt idx="15">
                  <c:v>5.7498051449798764</c:v>
                </c:pt>
                <c:pt idx="16">
                  <c:v>5.8535490881919152</c:v>
                </c:pt>
                <c:pt idx="17">
                  <c:v>6.2766186581383128</c:v>
                </c:pt>
                <c:pt idx="18">
                  <c:v>6.6741699855401153</c:v>
                </c:pt>
                <c:pt idx="19">
                  <c:v>7.0398740530218875</c:v>
                </c:pt>
                <c:pt idx="20">
                  <c:v>7.3633587874330102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7.6545635085977279</c:v>
                </c:pt>
                <c:pt idx="2">
                  <c:v>8.2668124938905585</c:v>
                </c:pt>
                <c:pt idx="3">
                  <c:v>8.8790614791833882</c:v>
                </c:pt>
                <c:pt idx="4">
                  <c:v>9.118631104657533</c:v>
                </c:pt>
                <c:pt idx="5">
                  <c:v>9.3650554328618139</c:v>
                </c:pt>
                <c:pt idx="6">
                  <c:v>9.8414952238715401</c:v>
                </c:pt>
                <c:pt idx="7">
                  <c:v>9.4150665098668522</c:v>
                </c:pt>
                <c:pt idx="8">
                  <c:v>9.5913103378034315</c:v>
                </c:pt>
                <c:pt idx="9">
                  <c:v>9.7532481859641305</c:v>
                </c:pt>
                <c:pt idx="10">
                  <c:v>9.9262519190931862</c:v>
                </c:pt>
                <c:pt idx="11">
                  <c:v>10.110640487537994</c:v>
                </c:pt>
                <c:pt idx="12">
                  <c:v>10.266173580906708</c:v>
                </c:pt>
                <c:pt idx="13">
                  <c:v>10.451347745692829</c:v>
                </c:pt>
                <c:pt idx="14">
                  <c:v>10.633048960223315</c:v>
                </c:pt>
                <c:pt idx="15">
                  <c:v>10.816708937613548</c:v>
                </c:pt>
                <c:pt idx="16">
                  <c:v>11.011875210116658</c:v>
                </c:pt>
                <c:pt idx="17">
                  <c:v>11.807766598273872</c:v>
                </c:pt>
                <c:pt idx="18">
                  <c:v>12.555652289673638</c:v>
                </c:pt>
                <c:pt idx="19">
                  <c:v>13.243625943651361</c:v>
                </c:pt>
                <c:pt idx="20">
                  <c:v>13.85217529961368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31.478619619069001</c:v>
                </c:pt>
                <c:pt idx="2">
                  <c:v>32.253115943955628</c:v>
                </c:pt>
                <c:pt idx="3">
                  <c:v>33.027612268842255</c:v>
                </c:pt>
                <c:pt idx="4">
                  <c:v>34.248550627720562</c:v>
                </c:pt>
                <c:pt idx="5">
                  <c:v>34.755017633641756</c:v>
                </c:pt>
                <c:pt idx="6">
                  <c:v>29.75433118927532</c:v>
                </c:pt>
                <c:pt idx="7">
                  <c:v>30.533666323137812</c:v>
                </c:pt>
                <c:pt idx="8">
                  <c:v>31.628891726790076</c:v>
                </c:pt>
                <c:pt idx="9">
                  <c:v>32.869090764580896</c:v>
                </c:pt>
                <c:pt idx="10">
                  <c:v>34.2284790907147</c:v>
                </c:pt>
                <c:pt idx="11">
                  <c:v>35.515502779635646</c:v>
                </c:pt>
                <c:pt idx="12">
                  <c:v>37.055998726024185</c:v>
                </c:pt>
                <c:pt idx="13">
                  <c:v>38.587372811824963</c:v>
                </c:pt>
                <c:pt idx="14">
                  <c:v>40.104882018378504</c:v>
                </c:pt>
                <c:pt idx="15">
                  <c:v>41.494344149702997</c:v>
                </c:pt>
                <c:pt idx="16">
                  <c:v>42.484943932587022</c:v>
                </c:pt>
                <c:pt idx="17">
                  <c:v>49.005340733269705</c:v>
                </c:pt>
                <c:pt idx="18">
                  <c:v>55.504359649602314</c:v>
                </c:pt>
                <c:pt idx="19">
                  <c:v>62.341678512425815</c:v>
                </c:pt>
                <c:pt idx="20">
                  <c:v>68.376855078374234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4.8927621681785096</c:v>
                </c:pt>
                <c:pt idx="2">
                  <c:v>5.2263700586779898</c:v>
                </c:pt>
                <c:pt idx="3">
                  <c:v>5.559977949177469</c:v>
                </c:pt>
                <c:pt idx="4">
                  <c:v>5.7655147678070247</c:v>
                </c:pt>
                <c:pt idx="5">
                  <c:v>5.8507751057928949</c:v>
                </c:pt>
                <c:pt idx="6">
                  <c:v>5.0089429401761976</c:v>
                </c:pt>
                <c:pt idx="7">
                  <c:v>5.1401388051398449</c:v>
                </c:pt>
                <c:pt idx="8">
                  <c:v>5.3245126873362958</c:v>
                </c:pt>
                <c:pt idx="9">
                  <c:v>5.5332919126275275</c:v>
                </c:pt>
                <c:pt idx="10">
                  <c:v>5.762135858600681</c:v>
                </c:pt>
                <c:pt idx="11">
                  <c:v>5.9787977011892899</c:v>
                </c:pt>
                <c:pt idx="12">
                  <c:v>6.2381299054975541</c:v>
                </c:pt>
                <c:pt idx="13">
                  <c:v>6.4959265054965947</c:v>
                </c:pt>
                <c:pt idx="14">
                  <c:v>6.7513890456715355</c:v>
                </c:pt>
                <c:pt idx="15">
                  <c:v>6.985295715899384</c:v>
                </c:pt>
                <c:pt idx="16">
                  <c:v>7.1520565735860613</c:v>
                </c:pt>
                <c:pt idx="17">
                  <c:v>8.24972182823978</c:v>
                </c:pt>
                <c:pt idx="18">
                  <c:v>9.3437882588362555</c:v>
                </c:pt>
                <c:pt idx="19">
                  <c:v>10.49480522607421</c:v>
                </c:pt>
                <c:pt idx="20">
                  <c:v>11.510786894773934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7.5308480569795657</c:v>
                </c:pt>
                <c:pt idx="2">
                  <c:v>7.6796967262077871</c:v>
                </c:pt>
                <c:pt idx="3">
                  <c:v>7.8285453954360094</c:v>
                </c:pt>
                <c:pt idx="4">
                  <c:v>8.1179448012939073</c:v>
                </c:pt>
                <c:pt idx="5">
                  <c:v>8.2379928360979573</c:v>
                </c:pt>
                <c:pt idx="6">
                  <c:v>7.0526785445469491</c:v>
                </c:pt>
                <c:pt idx="7">
                  <c:v>7.2374045981301922</c:v>
                </c:pt>
                <c:pt idx="8">
                  <c:v>7.4970062223994436</c:v>
                </c:pt>
                <c:pt idx="9">
                  <c:v>7.7909709930795437</c:v>
                </c:pt>
                <c:pt idx="10">
                  <c:v>8.1131872385210517</c:v>
                </c:pt>
                <c:pt idx="11">
                  <c:v>8.4182508710871939</c:v>
                </c:pt>
                <c:pt idx="12">
                  <c:v>8.783395113111764</c:v>
                </c:pt>
                <c:pt idx="13">
                  <c:v>9.1463771976324608</c:v>
                </c:pt>
                <c:pt idx="14">
                  <c:v>9.506072885434385</c:v>
                </c:pt>
                <c:pt idx="15">
                  <c:v>9.8354175344441686</c:v>
                </c:pt>
                <c:pt idx="16">
                  <c:v>10.070219714689349</c:v>
                </c:pt>
                <c:pt idx="17">
                  <c:v>11.615751433267608</c:v>
                </c:pt>
                <c:pt idx="18">
                  <c:v>13.156215945148309</c:v>
                </c:pt>
                <c:pt idx="19">
                  <c:v>14.776867800480296</c:v>
                </c:pt>
                <c:pt idx="20">
                  <c:v>16.207387613157479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33.172961190308229</c:v>
                </c:pt>
                <c:pt idx="2">
                  <c:v>33.649961095632122</c:v>
                </c:pt>
                <c:pt idx="3">
                  <c:v>34.126961000956008</c:v>
                </c:pt>
                <c:pt idx="4">
                  <c:v>35.388539204637389</c:v>
                </c:pt>
                <c:pt idx="5">
                  <c:v>35.911864342968663</c:v>
                </c:pt>
                <c:pt idx="6">
                  <c:v>30.744726316890429</c:v>
                </c:pt>
                <c:pt idx="7">
                  <c:v>31.550002202519337</c:v>
                </c:pt>
                <c:pt idx="8">
                  <c:v>32.68168300140524</c:v>
                </c:pt>
                <c:pt idx="9">
                  <c:v>33.96316299007637</c:v>
                </c:pt>
                <c:pt idx="10">
                  <c:v>35.367799571537283</c:v>
                </c:pt>
                <c:pt idx="11">
                  <c:v>36.697662804809738</c:v>
                </c:pt>
                <c:pt idx="12">
                  <c:v>38.28943530887684</c:v>
                </c:pt>
                <c:pt idx="13">
                  <c:v>39.871782324416323</c:v>
                </c:pt>
                <c:pt idx="14">
                  <c:v>41.43980295785159</c:v>
                </c:pt>
                <c:pt idx="15">
                  <c:v>42.875514373561465</c:v>
                </c:pt>
                <c:pt idx="16">
                  <c:v>43.899087009780487</c:v>
                </c:pt>
                <c:pt idx="17">
                  <c:v>50.636520085969877</c:v>
                </c:pt>
                <c:pt idx="18">
                  <c:v>57.351863698968309</c:v>
                </c:pt>
                <c:pt idx="19">
                  <c:v>64.416767824744454</c:v>
                </c:pt>
                <c:pt idx="20">
                  <c:v>70.652829748430875</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4.4547528251135962</c:v>
                </c:pt>
                <c:pt idx="2">
                  <c:v>5.7528571755775033</c:v>
                </c:pt>
                <c:pt idx="3">
                  <c:v>7.0509615260414105</c:v>
                </c:pt>
                <c:pt idx="4">
                  <c:v>7.3116158332327439</c:v>
                </c:pt>
                <c:pt idx="5">
                  <c:v>7.4197398884593655</c:v>
                </c:pt>
                <c:pt idx="6">
                  <c:v>6.3521589977787523</c:v>
                </c:pt>
                <c:pt idx="7">
                  <c:v>6.5185368152251781</c:v>
                </c:pt>
                <c:pt idx="8">
                  <c:v>6.7523530572421793</c:v>
                </c:pt>
                <c:pt idx="9">
                  <c:v>7.0171192664648228</c:v>
                </c:pt>
                <c:pt idx="10">
                  <c:v>7.3073308236460726</c:v>
                </c:pt>
                <c:pt idx="11">
                  <c:v>7.5820934810194744</c:v>
                </c:pt>
                <c:pt idx="12">
                  <c:v>7.9109691369582888</c:v>
                </c:pt>
                <c:pt idx="13">
                  <c:v>8.237897395442916</c:v>
                </c:pt>
                <c:pt idx="14">
                  <c:v>8.5618656842712539</c:v>
                </c:pt>
                <c:pt idx="15">
                  <c:v>8.8584976039544969</c:v>
                </c:pt>
                <c:pt idx="16">
                  <c:v>9.0699776498011495</c:v>
                </c:pt>
                <c:pt idx="17">
                  <c:v>10.46199674588062</c:v>
                </c:pt>
                <c:pt idx="18">
                  <c:v>11.849451944369388</c:v>
                </c:pt>
                <c:pt idx="19">
                  <c:v>13.309129739137676</c:v>
                </c:pt>
                <c:pt idx="20">
                  <c:v>14.597560686642581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5.6437275888968221</c:v>
                </c:pt>
                <c:pt idx="2">
                  <c:v>5.7839536284988373</c:v>
                </c:pt>
                <c:pt idx="3">
                  <c:v>5.9241796681008534</c:v>
                </c:pt>
                <c:pt idx="4">
                  <c:v>6.1431800046312306</c:v>
                </c:pt>
                <c:pt idx="5">
                  <c:v>6.2340252499556339</c:v>
                </c:pt>
                <c:pt idx="6">
                  <c:v>5.3370495703600813</c:v>
                </c:pt>
                <c:pt idx="7">
                  <c:v>5.4768393110498854</c:v>
                </c:pt>
                <c:pt idx="8">
                  <c:v>5.6732904506445356</c:v>
                </c:pt>
                <c:pt idx="9">
                  <c:v>5.8957455849810199</c:v>
                </c:pt>
                <c:pt idx="10">
                  <c:v>6.1395797627951048</c:v>
                </c:pt>
                <c:pt idx="11">
                  <c:v>6.3704338587014719</c:v>
                </c:pt>
                <c:pt idx="12">
                  <c:v>6.646753402787807</c:v>
                </c:pt>
                <c:pt idx="13">
                  <c:v>6.9214367540852306</c:v>
                </c:pt>
                <c:pt idx="14">
                  <c:v>7.1936331549162222</c:v>
                </c:pt>
                <c:pt idx="15">
                  <c:v>7.442861686515343</c:v>
                </c:pt>
                <c:pt idx="16">
                  <c:v>7.6205460751177521</c:v>
                </c:pt>
                <c:pt idx="17">
                  <c:v>8.7901129769005735</c:v>
                </c:pt>
                <c:pt idx="18">
                  <c:v>9.9558453166574523</c:v>
                </c:pt>
                <c:pt idx="19">
                  <c:v>11.182258690465698</c:v>
                </c:pt>
                <c:pt idx="20">
                  <c:v>12.264791391115077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12.632000359457125</c:v>
                </c:pt>
                <c:pt idx="2">
                  <c:v>12.945859480890048</c:v>
                </c:pt>
                <c:pt idx="3">
                  <c:v>13.259718602322971</c:v>
                </c:pt>
                <c:pt idx="4">
                  <c:v>13.749893276099831</c:v>
                </c:pt>
                <c:pt idx="5">
                  <c:v>13.953226472735771</c:v>
                </c:pt>
                <c:pt idx="6">
                  <c:v>11.945582246716331</c:v>
                </c:pt>
                <c:pt idx="7">
                  <c:v>12.258464827745934</c:v>
                </c:pt>
                <c:pt idx="8">
                  <c:v>12.698169052814752</c:v>
                </c:pt>
                <c:pt idx="9">
                  <c:v>13.19607638314549</c:v>
                </c:pt>
                <c:pt idx="10">
                  <c:v>13.741835081324881</c:v>
                </c:pt>
                <c:pt idx="11">
                  <c:v>14.258541278875674</c:v>
                </c:pt>
                <c:pt idx="12">
                  <c:v>14.877009928406276</c:v>
                </c:pt>
                <c:pt idx="13">
                  <c:v>15.491816390566541</c:v>
                </c:pt>
                <c:pt idx="14">
                  <c:v>16.101056467976463</c:v>
                </c:pt>
                <c:pt idx="15">
                  <c:v>16.658889008820704</c:v>
                </c:pt>
                <c:pt idx="16">
                  <c:v>17.056588795945668</c:v>
                </c:pt>
                <c:pt idx="17">
                  <c:v>19.674356803174671</c:v>
                </c:pt>
                <c:pt idx="18">
                  <c:v>22.283542151491257</c:v>
                </c:pt>
                <c:pt idx="19">
                  <c:v>25.028546040280478</c:v>
                </c:pt>
                <c:pt idx="20">
                  <c:v>27.45151087129565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17.685516250780768</c:v>
                </c:pt>
                <c:pt idx="1">
                  <c:v>18.234928723612395</c:v>
                </c:pt>
                <c:pt idx="2">
                  <c:v>17.183893062147387</c:v>
                </c:pt>
                <c:pt idx="3">
                  <c:v>17.470689904817089</c:v>
                </c:pt>
                <c:pt idx="4">
                  <c:v>20.79576087151418</c:v>
                </c:pt>
                <c:pt idx="5">
                  <c:v>25.270393918952017</c:v>
                </c:pt>
                <c:pt idx="6">
                  <c:v>31.196050389255074</c:v>
                </c:pt>
                <c:pt idx="8">
                  <c:v>17.685516250780768</c:v>
                </c:pt>
                <c:pt idx="9">
                  <c:v>18.234928723612395</c:v>
                </c:pt>
                <c:pt idx="10">
                  <c:v>17.183893062147387</c:v>
                </c:pt>
                <c:pt idx="11">
                  <c:v>17.470689904817089</c:v>
                </c:pt>
                <c:pt idx="12">
                  <c:v>20.79576087151418</c:v>
                </c:pt>
                <c:pt idx="13">
                  <c:v>25.270393918952017</c:v>
                </c:pt>
                <c:pt idx="14">
                  <c:v>31.196050389255074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5.0846356203963605</c:v>
                </c:pt>
                <c:pt idx="1">
                  <c:v>5.2425932502465153</c:v>
                </c:pt>
                <c:pt idx="2">
                  <c:v>4.9404175440464835</c:v>
                </c:pt>
                <c:pt idx="3">
                  <c:v>5.0233533899092313</c:v>
                </c:pt>
                <c:pt idx="4">
                  <c:v>5.9788396889956648</c:v>
                </c:pt>
                <c:pt idx="5">
                  <c:v>7.265309264357974</c:v>
                </c:pt>
                <c:pt idx="6">
                  <c:v>8.9689521513336334</c:v>
                </c:pt>
                <c:pt idx="8">
                  <c:v>5.0846356203963605</c:v>
                </c:pt>
                <c:pt idx="9">
                  <c:v>5.2425932502465153</c:v>
                </c:pt>
                <c:pt idx="10">
                  <c:v>4.9404175440464835</c:v>
                </c:pt>
                <c:pt idx="11">
                  <c:v>5.0233533899092313</c:v>
                </c:pt>
                <c:pt idx="12">
                  <c:v>5.6798977045458807</c:v>
                </c:pt>
                <c:pt idx="13">
                  <c:v>6.5569416110830705</c:v>
                </c:pt>
                <c:pt idx="14">
                  <c:v>7.6897553507496736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1.7911626611213278</c:v>
                </c:pt>
                <c:pt idx="1">
                  <c:v>1.8468043781516446</c:v>
                </c:pt>
                <c:pt idx="2">
                  <c:v>1.7403590140752279</c:v>
                </c:pt>
                <c:pt idx="3">
                  <c:v>1.7695729175730057</c:v>
                </c:pt>
                <c:pt idx="4">
                  <c:v>2.1061635891471191</c:v>
                </c:pt>
                <c:pt idx="5">
                  <c:v>2.5593477384329142</c:v>
                </c:pt>
                <c:pt idx="6">
                  <c:v>3.1594893719444759</c:v>
                </c:pt>
                <c:pt idx="8">
                  <c:v>1.7911626611213278</c:v>
                </c:pt>
                <c:pt idx="9">
                  <c:v>1.8468043781516446</c:v>
                </c:pt>
                <c:pt idx="10">
                  <c:v>1.7403590140752279</c:v>
                </c:pt>
                <c:pt idx="11">
                  <c:v>1.7695729175730057</c:v>
                </c:pt>
                <c:pt idx="12">
                  <c:v>2.0008554096897631</c:v>
                </c:pt>
                <c:pt idx="13">
                  <c:v>2.3098113339357051</c:v>
                </c:pt>
                <c:pt idx="14">
                  <c:v>2.7088672002708942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14.821124644188297</c:v>
                </c:pt>
                <c:pt idx="1">
                  <c:v>15.281536666738335</c:v>
                </c:pt>
                <c:pt idx="2">
                  <c:v>14.400745634736296</c:v>
                </c:pt>
                <c:pt idx="3">
                  <c:v>14.642478512761338</c:v>
                </c:pt>
                <c:pt idx="4">
                  <c:v>17.427626062871564</c:v>
                </c:pt>
                <c:pt idx="5">
                  <c:v>21.177536056601745</c:v>
                </c:pt>
                <c:pt idx="6">
                  <c:v>26.1434579951895</c:v>
                </c:pt>
                <c:pt idx="8">
                  <c:v>14.821124644188297</c:v>
                </c:pt>
                <c:pt idx="9">
                  <c:v>15.281536666738335</c:v>
                </c:pt>
                <c:pt idx="10">
                  <c:v>14.400745634736296</c:v>
                </c:pt>
                <c:pt idx="11">
                  <c:v>14.642478512761338</c:v>
                </c:pt>
                <c:pt idx="12">
                  <c:v>16.556244759727985</c:v>
                </c:pt>
                <c:pt idx="13">
                  <c:v>19.112726291083074</c:v>
                </c:pt>
                <c:pt idx="14">
                  <c:v>22.414747298625596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4.9393830880746989</c:v>
                </c:pt>
                <c:pt idx="1">
                  <c:v>5.0928229526143767</c:v>
                </c:pt>
                <c:pt idx="2">
                  <c:v>4.7992848823232874</c:v>
                </c:pt>
                <c:pt idx="3">
                  <c:v>4.8798463321601409</c:v>
                </c:pt>
                <c:pt idx="4">
                  <c:v>5.8080424736183751</c:v>
                </c:pt>
                <c:pt idx="5">
                  <c:v>7.0577615367460274</c:v>
                </c:pt>
                <c:pt idx="6">
                  <c:v>8.7127365422883827</c:v>
                </c:pt>
                <c:pt idx="8">
                  <c:v>4.9393830880746989</c:v>
                </c:pt>
                <c:pt idx="9">
                  <c:v>5.0928229526143767</c:v>
                </c:pt>
                <c:pt idx="10">
                  <c:v>4.7992848823232874</c:v>
                </c:pt>
                <c:pt idx="11">
                  <c:v>4.8798463321601409</c:v>
                </c:pt>
                <c:pt idx="12">
                  <c:v>5.517640349937456</c:v>
                </c:pt>
                <c:pt idx="13">
                  <c:v>6.369629786913289</c:v>
                </c:pt>
                <c:pt idx="14">
                  <c:v>7.4700824929445009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3.2557473419304324</c:v>
                </c:pt>
                <c:pt idx="1">
                  <c:v>3.3568857679673449</c:v>
                </c:pt>
                <c:pt idx="2">
                  <c:v>3.1634029432775685</c:v>
                </c:pt>
                <c:pt idx="3">
                  <c:v>3.2165042560309054</c:v>
                </c:pt>
                <c:pt idx="4">
                  <c:v>3.8283159066880024</c:v>
                </c:pt>
                <c:pt idx="5">
                  <c:v>4.6520563304184464</c:v>
                </c:pt>
                <c:pt idx="6">
                  <c:v>5.7429173507480247</c:v>
                </c:pt>
                <c:pt idx="8">
                  <c:v>3.2557473419304324</c:v>
                </c:pt>
                <c:pt idx="9">
                  <c:v>3.3568857679673449</c:v>
                </c:pt>
                <c:pt idx="10">
                  <c:v>3.1634029432775685</c:v>
                </c:pt>
                <c:pt idx="11">
                  <c:v>3.2165042560309054</c:v>
                </c:pt>
                <c:pt idx="12">
                  <c:v>3.6369001113536021</c:v>
                </c:pt>
                <c:pt idx="13">
                  <c:v>4.1984808382026477</c:v>
                </c:pt>
                <c:pt idx="14">
                  <c:v>4.9238337635975871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106.79783832758559</c:v>
                </c:pt>
                <c:pt idx="1">
                  <c:v>110.11546839472472</c:v>
                </c:pt>
                <c:pt idx="2">
                  <c:v>103.76867754757892</c:v>
                </c:pt>
                <c:pt idx="3">
                  <c:v>105.51055270520428</c:v>
                </c:pt>
                <c:pt idx="4">
                  <c:v>125.57972727299115</c:v>
                </c:pt>
                <c:pt idx="5">
                  <c:v>152.6007726300607</c:v>
                </c:pt>
                <c:pt idx="6">
                  <c:v>188.38413867527291</c:v>
                </c:pt>
                <c:pt idx="8">
                  <c:v>106.79783832758559</c:v>
                </c:pt>
                <c:pt idx="9">
                  <c:v>110.11546839472472</c:v>
                </c:pt>
                <c:pt idx="10">
                  <c:v>103.76867754757892</c:v>
                </c:pt>
                <c:pt idx="11">
                  <c:v>105.51055270520428</c:v>
                </c:pt>
                <c:pt idx="12">
                  <c:v>119.30074090934158</c:v>
                </c:pt>
                <c:pt idx="13">
                  <c:v>137.72219729862974</c:v>
                </c:pt>
                <c:pt idx="14">
                  <c:v>161.51585089671207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30.466214347779122</c:v>
                </c:pt>
                <c:pt idx="1">
                  <c:v>31.412634521959646</c:v>
                </c:pt>
                <c:pt idx="2">
                  <c:v>29.602085793655274</c:v>
                </c:pt>
                <c:pt idx="3">
                  <c:v>30.098990438452546</c:v>
                </c:pt>
                <c:pt idx="4">
                  <c:v>35.824122929334258</c:v>
                </c:pt>
                <c:pt idx="5">
                  <c:v>43.532415275331161</c:v>
                </c:pt>
                <c:pt idx="6">
                  <c:v>53.740334434467222</c:v>
                </c:pt>
                <c:pt idx="8">
                  <c:v>30.466214347779122</c:v>
                </c:pt>
                <c:pt idx="9">
                  <c:v>31.412634521959646</c:v>
                </c:pt>
                <c:pt idx="10">
                  <c:v>29.602085793655274</c:v>
                </c:pt>
                <c:pt idx="11">
                  <c:v>30.098990438452546</c:v>
                </c:pt>
                <c:pt idx="12">
                  <c:v>34.032916782867545</c:v>
                </c:pt>
                <c:pt idx="13">
                  <c:v>39.288004785986374</c:v>
                </c:pt>
                <c:pt idx="14">
                  <c:v>46.075619235751333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1.151235277838254</c:v>
                </c:pt>
                <c:pt idx="1">
                  <c:v>1.1869979190294746</c:v>
                </c:pt>
                <c:pt idx="2">
                  <c:v>1.1185822128811613</c:v>
                </c:pt>
                <c:pt idx="3">
                  <c:v>1.1373588862900126</c:v>
                </c:pt>
                <c:pt idx="4">
                  <c:v>1.3536960530467179</c:v>
                </c:pt>
                <c:pt idx="5">
                  <c:v>1.6449714303976004</c:v>
                </c:pt>
                <c:pt idx="6">
                  <c:v>2.0307008982983308</c:v>
                </c:pt>
                <c:pt idx="8">
                  <c:v>1.151235277838254</c:v>
                </c:pt>
                <c:pt idx="9">
                  <c:v>1.1869979190294746</c:v>
                </c:pt>
                <c:pt idx="10">
                  <c:v>1.1185822128811613</c:v>
                </c:pt>
                <c:pt idx="11">
                  <c:v>1.1373588862900126</c:v>
                </c:pt>
                <c:pt idx="12">
                  <c:v>1.2860112503943819</c:v>
                </c:pt>
                <c:pt idx="13">
                  <c:v>1.4845867159338342</c:v>
                </c:pt>
                <c:pt idx="14">
                  <c:v>1.7410721826785309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0.94904214615211058</c:v>
                </c:pt>
                <c:pt idx="1">
                  <c:v>0.97852374248741025</c:v>
                </c:pt>
                <c:pt idx="2">
                  <c:v>0.92212398663956197</c:v>
                </c:pt>
                <c:pt idx="3">
                  <c:v>0.93760288549939796</c:v>
                </c:pt>
                <c:pt idx="4">
                  <c:v>1.1159444399875298</c:v>
                </c:pt>
                <c:pt idx="5">
                  <c:v>1.3560626977961525</c:v>
                </c:pt>
                <c:pt idx="6">
                  <c:v>1.6740459364074813</c:v>
                </c:pt>
                <c:pt idx="8">
                  <c:v>0.94904214615211058</c:v>
                </c:pt>
                <c:pt idx="9">
                  <c:v>0.97852374248741025</c:v>
                </c:pt>
                <c:pt idx="10">
                  <c:v>0.92212398663956197</c:v>
                </c:pt>
                <c:pt idx="11">
                  <c:v>0.93760288549939796</c:v>
                </c:pt>
                <c:pt idx="12">
                  <c:v>1.0601472179881533</c:v>
                </c:pt>
                <c:pt idx="13">
                  <c:v>1.2238465847610276</c:v>
                </c:pt>
                <c:pt idx="14">
                  <c:v>1.4352851347273643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23.183413464382809</c:v>
                </c:pt>
                <c:pt idx="1">
                  <c:v>23.903596482810887</c:v>
                </c:pt>
                <c:pt idx="2">
                  <c:v>22.525850653068421</c:v>
                </c:pt>
                <c:pt idx="3">
                  <c:v>22.903972650806786</c:v>
                </c:pt>
                <c:pt idx="4">
                  <c:v>27.26053996696098</c:v>
                </c:pt>
                <c:pt idx="5">
                  <c:v>33.126202386375112</c:v>
                </c:pt>
                <c:pt idx="6">
                  <c:v>40.893967943847379</c:v>
                </c:pt>
                <c:pt idx="8">
                  <c:v>23.183413464382809</c:v>
                </c:pt>
                <c:pt idx="9">
                  <c:v>23.903596482810887</c:v>
                </c:pt>
                <c:pt idx="10">
                  <c:v>22.525850653068421</c:v>
                </c:pt>
                <c:pt idx="11">
                  <c:v>22.903972650806786</c:v>
                </c:pt>
                <c:pt idx="12">
                  <c:v>36.912721903345215</c:v>
                </c:pt>
                <c:pt idx="13">
                  <c:v>55.997842446714145</c:v>
                </c:pt>
                <c:pt idx="14">
                  <c:v>82.196430943155789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26.450167179818603</c:v>
                </c:pt>
                <c:pt idx="1">
                  <c:v>27.271859436409219</c:v>
                </c:pt>
                <c:pt idx="2">
                  <c:v>25.699947790546275</c:v>
                </c:pt>
                <c:pt idx="3">
                  <c:v>26.131378310261344</c:v>
                </c:pt>
                <c:pt idx="4">
                  <c:v>31.101797871396432</c:v>
                </c:pt>
                <c:pt idx="5">
                  <c:v>37.79398544990984</c:v>
                </c:pt>
                <c:pt idx="6">
                  <c:v>46.656299790480489</c:v>
                </c:pt>
                <c:pt idx="8">
                  <c:v>26.450167179818603</c:v>
                </c:pt>
                <c:pt idx="9">
                  <c:v>27.271859436409219</c:v>
                </c:pt>
                <c:pt idx="10">
                  <c:v>25.699947790546275</c:v>
                </c:pt>
                <c:pt idx="11">
                  <c:v>26.131378310261344</c:v>
                </c:pt>
                <c:pt idx="12">
                  <c:v>31.400739855846219</c:v>
                </c:pt>
                <c:pt idx="13">
                  <c:v>38.502353103184745</c:v>
                </c:pt>
                <c:pt idx="14">
                  <c:v>47.935496591064457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159.51526201516728</c:v>
                </c:pt>
                <c:pt idx="1">
                  <c:v>193.04363872768471</c:v>
                </c:pt>
                <c:pt idx="2">
                  <c:v>234.58092369578475</c:v>
                </c:pt>
                <c:pt idx="3">
                  <c:v>289.58782120461632</c:v>
                </c:pt>
                <c:pt idx="5">
                  <c:v>169.99066458236956</c:v>
                </c:pt>
                <c:pt idx="6">
                  <c:v>205.72085721551679</c:v>
                </c:pt>
                <c:pt idx="7">
                  <c:v>249.98590488226108</c:v>
                </c:pt>
                <c:pt idx="8">
                  <c:v>308.60511752695129</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22.525850653068421</c:v>
                </c:pt>
                <c:pt idx="1">
                  <c:v>27.26053996696098</c:v>
                </c:pt>
                <c:pt idx="2">
                  <c:v>33.126202386375112</c:v>
                </c:pt>
                <c:pt idx="3">
                  <c:v>40.893967943847379</c:v>
                </c:pt>
                <c:pt idx="5">
                  <c:v>22.525850653068421</c:v>
                </c:pt>
                <c:pt idx="6">
                  <c:v>27.26053996696098</c:v>
                </c:pt>
                <c:pt idx="7">
                  <c:v>33.126202386375112</c:v>
                </c:pt>
                <c:pt idx="8">
                  <c:v>40.893967943847379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182.04111266823571</c:v>
                </c:pt>
                <c:pt idx="1">
                  <c:v>220.30417869464569</c:v>
                </c:pt>
                <c:pt idx="2">
                  <c:v>267.70712608215985</c:v>
                </c:pt>
                <c:pt idx="3">
                  <c:v>330.48178914846369</c:v>
                </c:pt>
                <c:pt idx="5">
                  <c:v>192.51651523543799</c:v>
                </c:pt>
                <c:pt idx="6">
                  <c:v>232.98139718247776</c:v>
                </c:pt>
                <c:pt idx="7">
                  <c:v>283.11210726863618</c:v>
                </c:pt>
                <c:pt idx="8">
                  <c:v>349.49908547079866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42.184664119899253</c:v>
                </c:pt>
                <c:pt idx="1">
                  <c:v>42.923109413266168</c:v>
                </c:pt>
                <c:pt idx="2">
                  <c:v>43.661554706633083</c:v>
                </c:pt>
                <c:pt idx="3">
                  <c:v>44.4</c:v>
                </c:pt>
                <c:pt idx="4">
                  <c:v>44.871410582810697</c:v>
                </c:pt>
                <c:pt idx="5">
                  <c:v>45.342821165621402</c:v>
                </c:pt>
                <c:pt idx="6">
                  <c:v>45.588825528030384</c:v>
                </c:pt>
                <c:pt idx="7">
                  <c:v>45.834829890439359</c:v>
                </c:pt>
                <c:pt idx="8">
                  <c:v>43.192974718850259</c:v>
                </c:pt>
                <c:pt idx="9">
                  <c:v>43.913859603903802</c:v>
                </c:pt>
                <c:pt idx="10">
                  <c:v>44.842505113739442</c:v>
                </c:pt>
                <c:pt idx="11">
                  <c:v>45.771150623575082</c:v>
                </c:pt>
                <c:pt idx="12">
                  <c:v>46.699796133410722</c:v>
                </c:pt>
                <c:pt idx="13">
                  <c:v>47.628441643246362</c:v>
                </c:pt>
                <c:pt idx="14">
                  <c:v>48.557087153082001</c:v>
                </c:pt>
                <c:pt idx="15">
                  <c:v>49.485732662917641</c:v>
                </c:pt>
                <c:pt idx="16">
                  <c:v>50.414378172753281</c:v>
                </c:pt>
                <c:pt idx="17">
                  <c:v>51.343023682588921</c:v>
                </c:pt>
                <c:pt idx="18">
                  <c:v>52.27166919242454</c:v>
                </c:pt>
                <c:pt idx="19">
                  <c:v>53.396401006077724</c:v>
                </c:pt>
                <c:pt idx="20">
                  <c:v>54.521132819730909</c:v>
                </c:pt>
                <c:pt idx="21">
                  <c:v>55.645864633384093</c:v>
                </c:pt>
                <c:pt idx="22">
                  <c:v>56.770596447037278</c:v>
                </c:pt>
                <c:pt idx="23">
                  <c:v>57.895328260690462</c:v>
                </c:pt>
                <c:pt idx="24">
                  <c:v>59.020060074343647</c:v>
                </c:pt>
                <c:pt idx="25">
                  <c:v>60.144791887996831</c:v>
                </c:pt>
                <c:pt idx="26">
                  <c:v>61.269523701650016</c:v>
                </c:pt>
                <c:pt idx="27">
                  <c:v>62.3942555153032</c:v>
                </c:pt>
                <c:pt idx="28">
                  <c:v>63.518987328956406</c:v>
                </c:pt>
                <c:pt idx="29">
                  <c:v>70.966273260867538</c:v>
                </c:pt>
                <c:pt idx="30">
                  <c:v>78.413559192778678</c:v>
                </c:pt>
                <c:pt idx="31">
                  <c:v>78.413559192778678</c:v>
                </c:pt>
                <c:pt idx="32">
                  <c:v>78.413559192778678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3.2511871563794332</c:v>
                </c:pt>
                <c:pt idx="1">
                  <c:v>3.3007914375862888</c:v>
                </c:pt>
                <c:pt idx="2">
                  <c:v>3.3503957187931444</c:v>
                </c:pt>
                <c:pt idx="3">
                  <c:v>3.4</c:v>
                </c:pt>
                <c:pt idx="4">
                  <c:v>3.4249999999999998</c:v>
                </c:pt>
                <c:pt idx="5">
                  <c:v>3.45</c:v>
                </c:pt>
                <c:pt idx="6">
                  <c:v>3.4714719793248676</c:v>
                </c:pt>
                <c:pt idx="7">
                  <c:v>3.4929439586497351</c:v>
                </c:pt>
                <c:pt idx="8">
                  <c:v>3.2916155783920282</c:v>
                </c:pt>
                <c:pt idx="9">
                  <c:v>3.3465521955922788</c:v>
                </c:pt>
                <c:pt idx="10">
                  <c:v>3.4173216678704819</c:v>
                </c:pt>
                <c:pt idx="11">
                  <c:v>3.4880911401486849</c:v>
                </c:pt>
                <c:pt idx="12">
                  <c:v>3.558860612426888</c:v>
                </c:pt>
                <c:pt idx="13">
                  <c:v>3.6296300847050911</c:v>
                </c:pt>
                <c:pt idx="14">
                  <c:v>3.7003995569832941</c:v>
                </c:pt>
                <c:pt idx="15">
                  <c:v>3.7711690292614972</c:v>
                </c:pt>
                <c:pt idx="16">
                  <c:v>3.8419385015397003</c:v>
                </c:pt>
                <c:pt idx="17">
                  <c:v>3.9127079738179034</c:v>
                </c:pt>
                <c:pt idx="18">
                  <c:v>3.9834774460961047</c:v>
                </c:pt>
                <c:pt idx="19">
                  <c:v>4.0691901061625169</c:v>
                </c:pt>
                <c:pt idx="20">
                  <c:v>4.1549027662289291</c:v>
                </c:pt>
                <c:pt idx="21">
                  <c:v>4.2406154262953413</c:v>
                </c:pt>
                <c:pt idx="22">
                  <c:v>4.3263280863617535</c:v>
                </c:pt>
                <c:pt idx="23">
                  <c:v>4.4120407464281657</c:v>
                </c:pt>
                <c:pt idx="24">
                  <c:v>4.4977534064945779</c:v>
                </c:pt>
                <c:pt idx="25">
                  <c:v>4.5834660665609901</c:v>
                </c:pt>
                <c:pt idx="26">
                  <c:v>4.6691787266274023</c:v>
                </c:pt>
                <c:pt idx="27">
                  <c:v>4.7548913866938145</c:v>
                </c:pt>
                <c:pt idx="28">
                  <c:v>4.8406040467602267</c:v>
                </c:pt>
                <c:pt idx="29">
                  <c:v>5.4081408406435232</c:v>
                </c:pt>
                <c:pt idx="30">
                  <c:v>5.975677634526817</c:v>
                </c:pt>
                <c:pt idx="31">
                  <c:v>5.975677634526817</c:v>
                </c:pt>
                <c:pt idx="32">
                  <c:v>5.975677634526817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0.67962075862794524</c:v>
                </c:pt>
                <c:pt idx="1">
                  <c:v>0.6877886511530662</c:v>
                </c:pt>
                <c:pt idx="2">
                  <c:v>0.69595654367818716</c:v>
                </c:pt>
                <c:pt idx="3">
                  <c:v>0.704124436203308</c:v>
                </c:pt>
                <c:pt idx="4">
                  <c:v>0.72006693722491655</c:v>
                </c:pt>
                <c:pt idx="5">
                  <c:v>0.73600943824652509</c:v>
                </c:pt>
                <c:pt idx="6">
                  <c:v>0.7405901859105648</c:v>
                </c:pt>
                <c:pt idx="7">
                  <c:v>0.7451709335746044</c:v>
                </c:pt>
                <c:pt idx="8">
                  <c:v>0.70222032834081949</c:v>
                </c:pt>
                <c:pt idx="9">
                  <c:v>0.7139402903016081</c:v>
                </c:pt>
                <c:pt idx="10">
                  <c:v>0.72903797132667569</c:v>
                </c:pt>
                <c:pt idx="11">
                  <c:v>0.74413565235174328</c:v>
                </c:pt>
                <c:pt idx="12">
                  <c:v>0.75923333337681087</c:v>
                </c:pt>
                <c:pt idx="13">
                  <c:v>0.77433101440187846</c:v>
                </c:pt>
                <c:pt idx="14">
                  <c:v>0.78942869542694605</c:v>
                </c:pt>
                <c:pt idx="15">
                  <c:v>0.80452637645201364</c:v>
                </c:pt>
                <c:pt idx="16">
                  <c:v>0.81962405747708122</c:v>
                </c:pt>
                <c:pt idx="17">
                  <c:v>0.83472173850214881</c:v>
                </c:pt>
                <c:pt idx="18">
                  <c:v>0.84981941952721629</c:v>
                </c:pt>
                <c:pt idx="19">
                  <c:v>0.86810502149420044</c:v>
                </c:pt>
                <c:pt idx="20">
                  <c:v>0.88639062346118458</c:v>
                </c:pt>
                <c:pt idx="21">
                  <c:v>0.90467622542816872</c:v>
                </c:pt>
                <c:pt idx="22">
                  <c:v>0.92296182739515287</c:v>
                </c:pt>
                <c:pt idx="23">
                  <c:v>0.94124742936213701</c:v>
                </c:pt>
                <c:pt idx="24">
                  <c:v>0.95953303132912116</c:v>
                </c:pt>
                <c:pt idx="25">
                  <c:v>0.9778186332961053</c:v>
                </c:pt>
                <c:pt idx="26">
                  <c:v>0.99610423526308944</c:v>
                </c:pt>
                <c:pt idx="27">
                  <c:v>1.0143898372300737</c:v>
                </c:pt>
                <c:pt idx="28">
                  <c:v>1.0326754391970578</c:v>
                </c:pt>
                <c:pt idx="29">
                  <c:v>1.1537515078493128</c:v>
                </c:pt>
                <c:pt idx="30">
                  <c:v>1.2748275765015669</c:v>
                </c:pt>
                <c:pt idx="31">
                  <c:v>1.2748275765015669</c:v>
                </c:pt>
                <c:pt idx="32">
                  <c:v>1.2748275765015669</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2.8089278150247461</c:v>
                </c:pt>
                <c:pt idx="1">
                  <c:v>2.8392852100164974</c:v>
                </c:pt>
                <c:pt idx="2">
                  <c:v>2.8696426050082486</c:v>
                </c:pt>
                <c:pt idx="3">
                  <c:v>2.9</c:v>
                </c:pt>
                <c:pt idx="4">
                  <c:v>2.9652984627095749</c:v>
                </c:pt>
                <c:pt idx="5">
                  <c:v>3.0305969254191498</c:v>
                </c:pt>
                <c:pt idx="6">
                  <c:v>3.0494586397741084</c:v>
                </c:pt>
                <c:pt idx="7">
                  <c:v>3.0683203541290669</c:v>
                </c:pt>
                <c:pt idx="8">
                  <c:v>2.891466681604828</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3.4992215943812699</c:v>
                </c:pt>
                <c:pt idx="19">
                  <c:v>3.5745144999078686</c:v>
                </c:pt>
                <c:pt idx="20">
                  <c:v>3.6498074054344674</c:v>
                </c:pt>
                <c:pt idx="21">
                  <c:v>3.7251003109610661</c:v>
                </c:pt>
                <c:pt idx="22">
                  <c:v>3.8003932164876648</c:v>
                </c:pt>
                <c:pt idx="23">
                  <c:v>3.8756861220142635</c:v>
                </c:pt>
                <c:pt idx="24">
                  <c:v>3.9509790275408623</c:v>
                </c:pt>
                <c:pt idx="25">
                  <c:v>4.026271933067461</c:v>
                </c:pt>
                <c:pt idx="26">
                  <c:v>4.1015648385940597</c:v>
                </c:pt>
                <c:pt idx="27">
                  <c:v>4.1768577441206585</c:v>
                </c:pt>
                <c:pt idx="28">
                  <c:v>4.2521506496472572</c:v>
                </c:pt>
                <c:pt idx="29">
                  <c:v>4.7506942040255051</c:v>
                </c:pt>
                <c:pt idx="30">
                  <c:v>5.249237758403754</c:v>
                </c:pt>
                <c:pt idx="31">
                  <c:v>5.249237758403754</c:v>
                </c:pt>
                <c:pt idx="32">
                  <c:v>5.249237758403754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0.5918722905040672</c:v>
                </c:pt>
                <c:pt idx="1">
                  <c:v>0.57342544625524594</c:v>
                </c:pt>
                <c:pt idx="2">
                  <c:v>0.55497860200642468</c:v>
                </c:pt>
                <c:pt idx="3" formatCode="0.000">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0.62789649841425643</c:v>
                </c:pt>
                <c:pt idx="19">
                  <c:v>0.64140697509041167</c:v>
                </c:pt>
                <c:pt idx="20">
                  <c:v>0.6549174517665669</c:v>
                </c:pt>
                <c:pt idx="21">
                  <c:v>0.66842792844272214</c:v>
                </c:pt>
                <c:pt idx="22">
                  <c:v>0.68193840511887738</c:v>
                </c:pt>
                <c:pt idx="23">
                  <c:v>0.69544888179503261</c:v>
                </c:pt>
                <c:pt idx="24">
                  <c:v>0.70895935847118785</c:v>
                </c:pt>
                <c:pt idx="25">
                  <c:v>0.72246983514734309</c:v>
                </c:pt>
                <c:pt idx="26">
                  <c:v>0.73598031182349832</c:v>
                </c:pt>
                <c:pt idx="27">
                  <c:v>0.74949078849965356</c:v>
                </c:pt>
                <c:pt idx="28">
                  <c:v>0.76300126517580846</c:v>
                </c:pt>
                <c:pt idx="29">
                  <c:v>0.85245937568922692</c:v>
                </c:pt>
                <c:pt idx="30">
                  <c:v>0.94191748620264493</c:v>
                </c:pt>
                <c:pt idx="31">
                  <c:v>0.94191748620264493</c:v>
                </c:pt>
                <c:pt idx="32">
                  <c:v>0.94191748620264493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0.28378560292278165</c:v>
                </c:pt>
                <c:pt idx="1">
                  <c:v>0.28441826061518777</c:v>
                </c:pt>
                <c:pt idx="2">
                  <c:v>0.28505091830759388</c:v>
                </c:pt>
                <c:pt idx="3">
                  <c:v>0.28568357599999999</c:v>
                </c:pt>
                <c:pt idx="4">
                  <c:v>0.2876204765</c:v>
                </c:pt>
                <c:pt idx="5">
                  <c:v>0.289557377</c:v>
                </c:pt>
                <c:pt idx="6">
                  <c:v>0.29135951323545128</c:v>
                </c:pt>
                <c:pt idx="7">
                  <c:v>0.29316164947090256</c:v>
                </c:pt>
                <c:pt idx="8">
                  <c:v>0.27626422404971984</c:v>
                </c:pt>
                <c:pt idx="9">
                  <c:v>0.28087503644906991</c:v>
                </c:pt>
                <c:pt idx="10">
                  <c:v>0.28681469522140346</c:v>
                </c:pt>
                <c:pt idx="11">
                  <c:v>0.292754353993737</c:v>
                </c:pt>
                <c:pt idx="12">
                  <c:v>0.29869401276607055</c:v>
                </c:pt>
                <c:pt idx="13">
                  <c:v>0.30463367153840409</c:v>
                </c:pt>
                <c:pt idx="14">
                  <c:v>0.31057333031073764</c:v>
                </c:pt>
                <c:pt idx="15">
                  <c:v>0.31651298908307118</c:v>
                </c:pt>
                <c:pt idx="16">
                  <c:v>0.32245264785540473</c:v>
                </c:pt>
                <c:pt idx="17">
                  <c:v>0.32839230662773827</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0.4062703219928917</c:v>
                </c:pt>
                <c:pt idx="29">
                  <c:v>0.45390350036617755</c:v>
                </c:pt>
                <c:pt idx="30">
                  <c:v>0.50153667873946361</c:v>
                </c:pt>
                <c:pt idx="31">
                  <c:v>0.50153667873946361</c:v>
                </c:pt>
                <c:pt idx="32">
                  <c:v>0.50153667873946361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5.1917129737333196</c:v>
                </c:pt>
                <c:pt idx="1">
                  <c:v>5.464475315822213</c:v>
                </c:pt>
                <c:pt idx="2">
                  <c:v>5.7372376579111064</c:v>
                </c:pt>
                <c:pt idx="3">
                  <c:v>6.01</c:v>
                </c:pt>
                <c:pt idx="4">
                  <c:v>6.0652596920330115</c:v>
                </c:pt>
                <c:pt idx="5">
                  <c:v>6.1205193840660232</c:v>
                </c:pt>
                <c:pt idx="6">
                  <c:v>6.1586120407825788</c:v>
                </c:pt>
                <c:pt idx="7">
                  <c:v>6.1967046974991344</c:v>
                </c:pt>
                <c:pt idx="8">
                  <c:v>5.8395353485339418</c:v>
                </c:pt>
                <c:pt idx="9">
                  <c:v>5.9369964008438414</c:v>
                </c:pt>
                <c:pt idx="10">
                  <c:v>6.0625459448667005</c:v>
                </c:pt>
                <c:pt idx="11">
                  <c:v>6.1880954888895596</c:v>
                </c:pt>
                <c:pt idx="12">
                  <c:v>6.3136450329124187</c:v>
                </c:pt>
                <c:pt idx="13">
                  <c:v>6.4391945769352779</c:v>
                </c:pt>
                <c:pt idx="14">
                  <c:v>6.564744120958137</c:v>
                </c:pt>
                <c:pt idx="15">
                  <c:v>6.6902936649809961</c:v>
                </c:pt>
                <c:pt idx="16">
                  <c:v>6.8158432090038552</c:v>
                </c:pt>
                <c:pt idx="17">
                  <c:v>6.9413927530267143</c:v>
                </c:pt>
                <c:pt idx="18">
                  <c:v>7.0669422970495734</c:v>
                </c:pt>
                <c:pt idx="19">
                  <c:v>7.2190020064398164</c:v>
                </c:pt>
                <c:pt idx="20">
                  <c:v>7.3710617158300593</c:v>
                </c:pt>
                <c:pt idx="21">
                  <c:v>7.5231214252203022</c:v>
                </c:pt>
                <c:pt idx="22">
                  <c:v>7.6751811346105452</c:v>
                </c:pt>
                <c:pt idx="23">
                  <c:v>7.8272408440007881</c:v>
                </c:pt>
                <c:pt idx="24">
                  <c:v>7.9793005533910311</c:v>
                </c:pt>
                <c:pt idx="25">
                  <c:v>8.1313602627812731</c:v>
                </c:pt>
                <c:pt idx="26">
                  <c:v>8.2834199721715152</c:v>
                </c:pt>
                <c:pt idx="27">
                  <c:v>8.4354796815617572</c:v>
                </c:pt>
                <c:pt idx="28">
                  <c:v>8.587539390952001</c:v>
                </c:pt>
                <c:pt idx="29">
                  <c:v>9.5943857527297922</c:v>
                </c:pt>
                <c:pt idx="30">
                  <c:v>10.601232114507591</c:v>
                </c:pt>
                <c:pt idx="31">
                  <c:v>10.601232114507591</c:v>
                </c:pt>
                <c:pt idx="32">
                  <c:v>10.601232114507591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1.6160523733748011</c:v>
                </c:pt>
                <c:pt idx="1">
                  <c:v>1.6440349155832008</c:v>
                </c:pt>
                <c:pt idx="2">
                  <c:v>1.6720174577916005</c:v>
                </c:pt>
                <c:pt idx="3">
                  <c:v>1.7</c:v>
                </c:pt>
                <c:pt idx="4">
                  <c:v>1.74</c:v>
                </c:pt>
                <c:pt idx="5">
                  <c:v>1.78</c:v>
                </c:pt>
                <c:pt idx="6">
                  <c:v>1.7910782965792071</c:v>
                </c:pt>
                <c:pt idx="7">
                  <c:v>1.802156593158414</c:v>
                </c:pt>
                <c:pt idx="8">
                  <c:v>1.6982828201558868</c:v>
                </c:pt>
                <c:pt idx="9">
                  <c:v>1.7266269298997843</c:v>
                </c:pt>
                <c:pt idx="10">
                  <c:v>1.7631398750172338</c:v>
                </c:pt>
                <c:pt idx="11">
                  <c:v>1.7996528201346833</c:v>
                </c:pt>
                <c:pt idx="12">
                  <c:v>1.8361657652521328</c:v>
                </c:pt>
                <c:pt idx="13">
                  <c:v>1.8726787103695823</c:v>
                </c:pt>
                <c:pt idx="14">
                  <c:v>1.9091916554870318</c:v>
                </c:pt>
                <c:pt idx="15">
                  <c:v>1.9457046006044814</c:v>
                </c:pt>
                <c:pt idx="16">
                  <c:v>1.9822175457219309</c:v>
                </c:pt>
                <c:pt idx="17">
                  <c:v>2.0187304908393804</c:v>
                </c:pt>
                <c:pt idx="18">
                  <c:v>2.0552434359568306</c:v>
                </c:pt>
                <c:pt idx="19">
                  <c:v>2.0994661997012405</c:v>
                </c:pt>
                <c:pt idx="20">
                  <c:v>2.1436889634456504</c:v>
                </c:pt>
                <c:pt idx="21">
                  <c:v>2.1879117271900603</c:v>
                </c:pt>
                <c:pt idx="22">
                  <c:v>2.2321344909344703</c:v>
                </c:pt>
                <c:pt idx="23">
                  <c:v>2.2763572546788802</c:v>
                </c:pt>
                <c:pt idx="24">
                  <c:v>2.3205800184232901</c:v>
                </c:pt>
                <c:pt idx="25">
                  <c:v>2.3648027821677</c:v>
                </c:pt>
                <c:pt idx="26">
                  <c:v>2.4090255459121099</c:v>
                </c:pt>
                <c:pt idx="27">
                  <c:v>2.4532483096565199</c:v>
                </c:pt>
                <c:pt idx="28">
                  <c:v>2.497471073400928</c:v>
                </c:pt>
                <c:pt idx="29">
                  <c:v>2.7902871583610049</c:v>
                </c:pt>
                <c:pt idx="30">
                  <c:v>3.0831032433210819</c:v>
                </c:pt>
                <c:pt idx="31">
                  <c:v>3.0831032433210819</c:v>
                </c:pt>
                <c:pt idx="32">
                  <c:v>3.0831032433210819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5.9363752698576057E-2</c:v>
                </c:pt>
                <c:pt idx="1">
                  <c:v>6.6207149334324977E-2</c:v>
                </c:pt>
                <c:pt idx="2">
                  <c:v>7.3050545970073891E-2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0.14317830973066081</c:v>
                </c:pt>
                <c:pt idx="29">
                  <c:v>0.15996525575500137</c:v>
                </c:pt>
                <c:pt idx="30">
                  <c:v>0.17675220177934203</c:v>
                </c:pt>
                <c:pt idx="31">
                  <c:v>0.17675220177934203</c:v>
                </c:pt>
                <c:pt idx="32">
                  <c:v>0.17675220177934203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4.1110007284285557E-2</c:v>
                </c:pt>
                <c:pt idx="1">
                  <c:v>3.4862982182043575E-2</c:v>
                </c:pt>
                <c:pt idx="2">
                  <c:v>2.861595707980159E-2</c:v>
                </c:pt>
                <c:pt idx="3">
                  <c:v>2.2368931977559604E-2</c:v>
                </c:pt>
                <c:pt idx="4">
                  <c:v>2.2519965988779801E-2</c:v>
                </c:pt>
                <c:pt idx="5">
                  <c:v>2.2670999999999997E-2</c:v>
                </c:pt>
                <c:pt idx="6">
                  <c:v>2.2812098911093932E-2</c:v>
                </c:pt>
                <c:pt idx="7">
                  <c:v>2.2953197822187865E-2</c:v>
                </c:pt>
                <c:pt idx="8">
                  <c:v>2.1630207761659609E-2</c:v>
                </c:pt>
                <c:pt idx="9">
                  <c:v>2.1991212993122473E-2</c:v>
                </c:pt>
                <c:pt idx="10">
                  <c:v>2.2456260733997584E-2</c:v>
                </c:pt>
                <c:pt idx="11">
                  <c:v>2.2921308474872695E-2</c:v>
                </c:pt>
                <c:pt idx="12">
                  <c:v>2.3386356215747806E-2</c:v>
                </c:pt>
                <c:pt idx="13">
                  <c:v>2.3851403956622916E-2</c:v>
                </c:pt>
                <c:pt idx="14">
                  <c:v>2.4316451697498027E-2</c:v>
                </c:pt>
                <c:pt idx="15">
                  <c:v>2.4781499438373138E-2</c:v>
                </c:pt>
                <c:pt idx="16">
                  <c:v>2.5246547179248249E-2</c:v>
                </c:pt>
                <c:pt idx="17">
                  <c:v>2.571159492012336E-2</c:v>
                </c:pt>
                <c:pt idx="18">
                  <c:v>2.6176642660998482E-2</c:v>
                </c:pt>
                <c:pt idx="19">
                  <c:v>2.6739886636756634E-2</c:v>
                </c:pt>
                <c:pt idx="20">
                  <c:v>2.7303130612514787E-2</c:v>
                </c:pt>
                <c:pt idx="21">
                  <c:v>2.786637458827294E-2</c:v>
                </c:pt>
                <c:pt idx="22">
                  <c:v>2.8429618564031093E-2</c:v>
                </c:pt>
                <c:pt idx="23">
                  <c:v>2.8992862539789246E-2</c:v>
                </c:pt>
                <c:pt idx="24">
                  <c:v>2.9556106515547399E-2</c:v>
                </c:pt>
                <c:pt idx="25">
                  <c:v>3.0119350491305551E-2</c:v>
                </c:pt>
                <c:pt idx="26">
                  <c:v>3.0682594467063704E-2</c:v>
                </c:pt>
                <c:pt idx="27">
                  <c:v>3.1245838442821857E-2</c:v>
                </c:pt>
                <c:pt idx="28">
                  <c:v>3.180908241858002E-2</c:v>
                </c:pt>
                <c:pt idx="29">
                  <c:v>3.5538539419776582E-2</c:v>
                </c:pt>
                <c:pt idx="30">
                  <c:v>3.9267996420973172E-2</c:v>
                </c:pt>
                <c:pt idx="31">
                  <c:v>3.9267996420973172E-2</c:v>
                </c:pt>
                <c:pt idx="32">
                  <c:v>3.9267996420973172E-2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22.394471154794271</c:v>
                </c:pt>
                <c:pt idx="2">
                  <c:v>22.788942309588542</c:v>
                </c:pt>
                <c:pt idx="3">
                  <c:v>23.183413464382809</c:v>
                </c:pt>
                <c:pt idx="4">
                  <c:v>23.396576241140842</c:v>
                </c:pt>
                <c:pt idx="5">
                  <c:v>23.609739017898878</c:v>
                </c:pt>
                <c:pt idx="6">
                  <c:v>23.756680417335936</c:v>
                </c:pt>
                <c:pt idx="7">
                  <c:v>23.903621816772993</c:v>
                </c:pt>
                <c:pt idx="8">
                  <c:v>22.525850653068421</c:v>
                </c:pt>
                <c:pt idx="9">
                  <c:v>22.901804042814547</c:v>
                </c:pt>
                <c:pt idx="10">
                  <c:v>23.386108034386371</c:v>
                </c:pt>
                <c:pt idx="11">
                  <c:v>23.870412025958196</c:v>
                </c:pt>
                <c:pt idx="12">
                  <c:v>24.35471601753002</c:v>
                </c:pt>
                <c:pt idx="13">
                  <c:v>24.839020009101844</c:v>
                </c:pt>
                <c:pt idx="14">
                  <c:v>25.323324000673669</c:v>
                </c:pt>
                <c:pt idx="15">
                  <c:v>25.807627992245493</c:v>
                </c:pt>
                <c:pt idx="16">
                  <c:v>26.291931983817317</c:v>
                </c:pt>
                <c:pt idx="17">
                  <c:v>26.776235975389142</c:v>
                </c:pt>
                <c:pt idx="18">
                  <c:v>27.26053996696098</c:v>
                </c:pt>
                <c:pt idx="19">
                  <c:v>27.847106208902392</c:v>
                </c:pt>
                <c:pt idx="20">
                  <c:v>28.433672450843805</c:v>
                </c:pt>
                <c:pt idx="21">
                  <c:v>29.020238692785217</c:v>
                </c:pt>
                <c:pt idx="22">
                  <c:v>29.606804934726629</c:v>
                </c:pt>
                <c:pt idx="23">
                  <c:v>30.193371176668041</c:v>
                </c:pt>
                <c:pt idx="24">
                  <c:v>30.779937418609453</c:v>
                </c:pt>
                <c:pt idx="25">
                  <c:v>31.366503660550865</c:v>
                </c:pt>
                <c:pt idx="26">
                  <c:v>31.953069902492278</c:v>
                </c:pt>
                <c:pt idx="27">
                  <c:v>32.539636144433693</c:v>
                </c:pt>
                <c:pt idx="28">
                  <c:v>33.126202386375112</c:v>
                </c:pt>
                <c:pt idx="29">
                  <c:v>37.010085165111242</c:v>
                </c:pt>
                <c:pt idx="30">
                  <c:v>40.893967943847379</c:v>
                </c:pt>
                <c:pt idx="31">
                  <c:v>40.893967943847379</c:v>
                </c:pt>
                <c:pt idx="32">
                  <c:v>40.893967943847379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26.450167179818603</c:v>
                </c:pt>
                <c:pt idx="4">
                  <c:v>26.693366529665269</c:v>
                </c:pt>
                <c:pt idx="5">
                  <c:v>26.936565879511939</c:v>
                </c:pt>
                <c:pt idx="6">
                  <c:v>27.104212657960581</c:v>
                </c:pt>
                <c:pt idx="7">
                  <c:v>27.271859436409219</c:v>
                </c:pt>
                <c:pt idx="8">
                  <c:v>25.699947790546275</c:v>
                </c:pt>
                <c:pt idx="9">
                  <c:v>26.128876430665724</c:v>
                </c:pt>
                <c:pt idx="10">
                  <c:v>26.681423257413581</c:v>
                </c:pt>
                <c:pt idx="11">
                  <c:v>27.233970084161438</c:v>
                </c:pt>
                <c:pt idx="12">
                  <c:v>27.786516910909295</c:v>
                </c:pt>
                <c:pt idx="13">
                  <c:v>28.339063737657153</c:v>
                </c:pt>
                <c:pt idx="14">
                  <c:v>28.89161056440501</c:v>
                </c:pt>
                <c:pt idx="15">
                  <c:v>29.444157391152867</c:v>
                </c:pt>
                <c:pt idx="16">
                  <c:v>29.996704217900724</c:v>
                </c:pt>
                <c:pt idx="17">
                  <c:v>30.549251044648582</c:v>
                </c:pt>
                <c:pt idx="18">
                  <c:v>31.101797871396432</c:v>
                </c:pt>
                <c:pt idx="19">
                  <c:v>31.771016629247772</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42.184664119899253</c:v>
                </c:pt>
                <c:pt idx="1">
                  <c:v>42.923109413266168</c:v>
                </c:pt>
                <c:pt idx="2">
                  <c:v>43.661554706633083</c:v>
                </c:pt>
                <c:pt idx="3">
                  <c:v>44.4</c:v>
                </c:pt>
                <c:pt idx="4">
                  <c:v>44.871410582810697</c:v>
                </c:pt>
                <c:pt idx="5">
                  <c:v>45.342821165621402</c:v>
                </c:pt>
                <c:pt idx="6">
                  <c:v>45.588825528030384</c:v>
                </c:pt>
                <c:pt idx="7">
                  <c:v>45.834829890439359</c:v>
                </c:pt>
                <c:pt idx="8">
                  <c:v>43.192974718850259</c:v>
                </c:pt>
                <c:pt idx="9">
                  <c:v>43.913859603903802</c:v>
                </c:pt>
                <c:pt idx="10">
                  <c:v>44.842505113739442</c:v>
                </c:pt>
                <c:pt idx="11">
                  <c:v>45.771150623575082</c:v>
                </c:pt>
                <c:pt idx="12">
                  <c:v>46.699796133410722</c:v>
                </c:pt>
                <c:pt idx="13">
                  <c:v>47.628441643246362</c:v>
                </c:pt>
                <c:pt idx="14">
                  <c:v>48.557087153082001</c:v>
                </c:pt>
                <c:pt idx="15">
                  <c:v>49.485732662917641</c:v>
                </c:pt>
                <c:pt idx="16">
                  <c:v>50.414378172753281</c:v>
                </c:pt>
                <c:pt idx="17">
                  <c:v>51.343023682588921</c:v>
                </c:pt>
                <c:pt idx="18">
                  <c:v>52.27166919242454</c:v>
                </c:pt>
                <c:pt idx="19">
                  <c:v>53.396401006077724</c:v>
                </c:pt>
                <c:pt idx="20">
                  <c:v>54.521132819730909</c:v>
                </c:pt>
                <c:pt idx="21">
                  <c:v>55.645864633384093</c:v>
                </c:pt>
                <c:pt idx="22">
                  <c:v>56.770596447037278</c:v>
                </c:pt>
                <c:pt idx="23">
                  <c:v>57.895328260690462</c:v>
                </c:pt>
                <c:pt idx="24">
                  <c:v>59.020060074343647</c:v>
                </c:pt>
                <c:pt idx="25">
                  <c:v>60.144791887996831</c:v>
                </c:pt>
                <c:pt idx="26">
                  <c:v>61.269523701650016</c:v>
                </c:pt>
                <c:pt idx="27">
                  <c:v>62.3942555153032</c:v>
                </c:pt>
                <c:pt idx="28">
                  <c:v>63.518987328956406</c:v>
                </c:pt>
                <c:pt idx="29">
                  <c:v>65.008444515338638</c:v>
                </c:pt>
                <c:pt idx="30">
                  <c:v>66.497901701720863</c:v>
                </c:pt>
                <c:pt idx="31">
                  <c:v>67.987358888103088</c:v>
                </c:pt>
                <c:pt idx="32">
                  <c:v>69.476816074485313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3.2511871563794332</c:v>
                </c:pt>
                <c:pt idx="1">
                  <c:v>3.3007914375862888</c:v>
                </c:pt>
                <c:pt idx="2">
                  <c:v>3.3503957187931444</c:v>
                </c:pt>
                <c:pt idx="3">
                  <c:v>3.4</c:v>
                </c:pt>
                <c:pt idx="4">
                  <c:v>3.4249999999999998</c:v>
                </c:pt>
                <c:pt idx="5">
                  <c:v>3.45</c:v>
                </c:pt>
                <c:pt idx="6">
                  <c:v>3.4714719793248676</c:v>
                </c:pt>
                <c:pt idx="7">
                  <c:v>3.4929439586497351</c:v>
                </c:pt>
                <c:pt idx="8">
                  <c:v>3.2916155783920282</c:v>
                </c:pt>
                <c:pt idx="9">
                  <c:v>3.3465521955922788</c:v>
                </c:pt>
                <c:pt idx="10">
                  <c:v>3.4173216678704819</c:v>
                </c:pt>
                <c:pt idx="11">
                  <c:v>3.4880911401486849</c:v>
                </c:pt>
                <c:pt idx="12">
                  <c:v>3.558860612426888</c:v>
                </c:pt>
                <c:pt idx="13">
                  <c:v>3.6296300847050911</c:v>
                </c:pt>
                <c:pt idx="14">
                  <c:v>3.7003995569832941</c:v>
                </c:pt>
                <c:pt idx="15">
                  <c:v>3.7711690292614972</c:v>
                </c:pt>
                <c:pt idx="16">
                  <c:v>3.8419385015397003</c:v>
                </c:pt>
                <c:pt idx="17">
                  <c:v>3.9127079738179034</c:v>
                </c:pt>
                <c:pt idx="18">
                  <c:v>3.9834774460961047</c:v>
                </c:pt>
                <c:pt idx="19">
                  <c:v>4.0691901061625169</c:v>
                </c:pt>
                <c:pt idx="20">
                  <c:v>4.1549027662289291</c:v>
                </c:pt>
                <c:pt idx="21">
                  <c:v>4.2406154262953413</c:v>
                </c:pt>
                <c:pt idx="22">
                  <c:v>4.3263280863617535</c:v>
                </c:pt>
                <c:pt idx="23">
                  <c:v>4.4120407464281657</c:v>
                </c:pt>
                <c:pt idx="24">
                  <c:v>4.4977534064945779</c:v>
                </c:pt>
                <c:pt idx="25">
                  <c:v>4.5834660665609901</c:v>
                </c:pt>
                <c:pt idx="26">
                  <c:v>4.6691787266274023</c:v>
                </c:pt>
                <c:pt idx="27">
                  <c:v>4.7548913866938145</c:v>
                </c:pt>
                <c:pt idx="28">
                  <c:v>4.8406040467602267</c:v>
                </c:pt>
                <c:pt idx="29">
                  <c:v>4.954111405536886</c:v>
                </c:pt>
                <c:pt idx="30">
                  <c:v>5.0676187643135453</c:v>
                </c:pt>
                <c:pt idx="31">
                  <c:v>5.1811261230902046</c:v>
                </c:pt>
                <c:pt idx="32">
                  <c:v>5.2946334818668639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0.67962075862794524</c:v>
                </c:pt>
                <c:pt idx="1">
                  <c:v>0.6877886511530662</c:v>
                </c:pt>
                <c:pt idx="2">
                  <c:v>0.69595654367818716</c:v>
                </c:pt>
                <c:pt idx="3">
                  <c:v>0.704124436203308</c:v>
                </c:pt>
                <c:pt idx="4">
                  <c:v>0.72006693722491655</c:v>
                </c:pt>
                <c:pt idx="5">
                  <c:v>0.73600943824652509</c:v>
                </c:pt>
                <c:pt idx="6">
                  <c:v>0.7405901859105648</c:v>
                </c:pt>
                <c:pt idx="7">
                  <c:v>0.7451709335746044</c:v>
                </c:pt>
                <c:pt idx="8">
                  <c:v>0.70222032834081949</c:v>
                </c:pt>
                <c:pt idx="9">
                  <c:v>0.7139402903016081</c:v>
                </c:pt>
                <c:pt idx="10">
                  <c:v>0.72903797132667569</c:v>
                </c:pt>
                <c:pt idx="11">
                  <c:v>0.74413565235174328</c:v>
                </c:pt>
                <c:pt idx="12">
                  <c:v>0.75923333337681087</c:v>
                </c:pt>
                <c:pt idx="13">
                  <c:v>0.77433101440187846</c:v>
                </c:pt>
                <c:pt idx="14">
                  <c:v>0.78942869542694605</c:v>
                </c:pt>
                <c:pt idx="15">
                  <c:v>0.80452637645201364</c:v>
                </c:pt>
                <c:pt idx="16">
                  <c:v>0.81962405747708122</c:v>
                </c:pt>
                <c:pt idx="17">
                  <c:v>0.83472173850214881</c:v>
                </c:pt>
                <c:pt idx="18">
                  <c:v>0.84981941952721629</c:v>
                </c:pt>
                <c:pt idx="19">
                  <c:v>0.86810502149420044</c:v>
                </c:pt>
                <c:pt idx="20">
                  <c:v>0.88639062346118458</c:v>
                </c:pt>
                <c:pt idx="21">
                  <c:v>0.90467622542816872</c:v>
                </c:pt>
                <c:pt idx="22">
                  <c:v>0.92296182739515287</c:v>
                </c:pt>
                <c:pt idx="23">
                  <c:v>0.94124742936213701</c:v>
                </c:pt>
                <c:pt idx="24">
                  <c:v>0.95953303132912116</c:v>
                </c:pt>
                <c:pt idx="25">
                  <c:v>0.9778186332961053</c:v>
                </c:pt>
                <c:pt idx="26">
                  <c:v>0.99610423526308944</c:v>
                </c:pt>
                <c:pt idx="27">
                  <c:v>1.0143898372300737</c:v>
                </c:pt>
                <c:pt idx="28">
                  <c:v>1.0326754391970578</c:v>
                </c:pt>
                <c:pt idx="29">
                  <c:v>1.0568906529275088</c:v>
                </c:pt>
                <c:pt idx="30">
                  <c:v>1.0811058666579598</c:v>
                </c:pt>
                <c:pt idx="31">
                  <c:v>1.1053210803884108</c:v>
                </c:pt>
                <c:pt idx="32">
                  <c:v>1.1295362941188618</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2.8089278150247461</c:v>
                </c:pt>
                <c:pt idx="1">
                  <c:v>2.8392852100164974</c:v>
                </c:pt>
                <c:pt idx="2">
                  <c:v>2.8696426050082486</c:v>
                </c:pt>
                <c:pt idx="3">
                  <c:v>2.9</c:v>
                </c:pt>
                <c:pt idx="4">
                  <c:v>2.9652984627095749</c:v>
                </c:pt>
                <c:pt idx="5">
                  <c:v>3.0305969254191498</c:v>
                </c:pt>
                <c:pt idx="6">
                  <c:v>3.0494586397741084</c:v>
                </c:pt>
                <c:pt idx="7">
                  <c:v>3.0683203541290669</c:v>
                </c:pt>
                <c:pt idx="8">
                  <c:v>2.891466681604828</c:v>
                </c:pt>
                <c:pt idx="9">
                  <c:v>2.9397248680338159</c:v>
                </c:pt>
                <c:pt idx="10">
                  <c:v>3.001891170961311</c:v>
                </c:pt>
                <c:pt idx="11">
                  <c:v>3.064057473888806</c:v>
                </c:pt>
                <c:pt idx="12">
                  <c:v>3.126223776816301</c:v>
                </c:pt>
                <c:pt idx="13">
                  <c:v>3.1883900797437961</c:v>
                </c:pt>
                <c:pt idx="14">
                  <c:v>3.2505563826712911</c:v>
                </c:pt>
                <c:pt idx="15">
                  <c:v>3.3127226855987861</c:v>
                </c:pt>
                <c:pt idx="16">
                  <c:v>3.3748889885262812</c:v>
                </c:pt>
                <c:pt idx="17">
                  <c:v>3.4370552914537762</c:v>
                </c:pt>
                <c:pt idx="18">
                  <c:v>3.4992215943812699</c:v>
                </c:pt>
                <c:pt idx="19">
                  <c:v>3.5745144999078686</c:v>
                </c:pt>
                <c:pt idx="20">
                  <c:v>3.6498074054344674</c:v>
                </c:pt>
                <c:pt idx="21">
                  <c:v>3.7251003109610661</c:v>
                </c:pt>
                <c:pt idx="22">
                  <c:v>3.8003932164876648</c:v>
                </c:pt>
                <c:pt idx="23">
                  <c:v>3.8756861220142635</c:v>
                </c:pt>
                <c:pt idx="24">
                  <c:v>3.9509790275408623</c:v>
                </c:pt>
                <c:pt idx="25">
                  <c:v>4.026271933067461</c:v>
                </c:pt>
                <c:pt idx="26">
                  <c:v>4.1015648385940597</c:v>
                </c:pt>
                <c:pt idx="27">
                  <c:v>4.1768577441206585</c:v>
                </c:pt>
                <c:pt idx="28">
                  <c:v>4.2521506496472572</c:v>
                </c:pt>
                <c:pt idx="29">
                  <c:v>4.3518593605229068</c:v>
                </c:pt>
                <c:pt idx="30">
                  <c:v>4.4515680713985564</c:v>
                </c:pt>
                <c:pt idx="31">
                  <c:v>4.551276782274206</c:v>
                </c:pt>
                <c:pt idx="32">
                  <c:v>4.6509854931498555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0.5918722905040672</c:v>
                </c:pt>
                <c:pt idx="1">
                  <c:v>0.57342544625524594</c:v>
                </c:pt>
                <c:pt idx="2">
                  <c:v>0.55497860200642468</c:v>
                </c:pt>
                <c:pt idx="3">
                  <c:v>0.53653175775760331</c:v>
                </c:pt>
                <c:pt idx="4">
                  <c:v>0.54016937887880168</c:v>
                </c:pt>
                <c:pt idx="5">
                  <c:v>0.54380700000000004</c:v>
                </c:pt>
                <c:pt idx="6">
                  <c:v>0.54719152540890392</c:v>
                </c:pt>
                <c:pt idx="7">
                  <c:v>0.55057605081780769</c:v>
                </c:pt>
                <c:pt idx="8">
                  <c:v>0.51884162111264742</c:v>
                </c:pt>
                <c:pt idx="9">
                  <c:v>0.52750101734157984</c:v>
                </c:pt>
                <c:pt idx="10">
                  <c:v>0.5386560707940995</c:v>
                </c:pt>
                <c:pt idx="11">
                  <c:v>0.54981112424661915</c:v>
                </c:pt>
                <c:pt idx="12">
                  <c:v>0.56096617769913881</c:v>
                </c:pt>
                <c:pt idx="13">
                  <c:v>0.57212123115165847</c:v>
                </c:pt>
                <c:pt idx="14">
                  <c:v>0.58327628460417813</c:v>
                </c:pt>
                <c:pt idx="15">
                  <c:v>0.59443133805669779</c:v>
                </c:pt>
                <c:pt idx="16">
                  <c:v>0.60558639150921745</c:v>
                </c:pt>
                <c:pt idx="17">
                  <c:v>0.61674144496173711</c:v>
                </c:pt>
                <c:pt idx="18">
                  <c:v>0.62789649841425643</c:v>
                </c:pt>
                <c:pt idx="19">
                  <c:v>0.64140697509041167</c:v>
                </c:pt>
                <c:pt idx="20">
                  <c:v>0.6549174517665669</c:v>
                </c:pt>
                <c:pt idx="21">
                  <c:v>0.66842792844272214</c:v>
                </c:pt>
                <c:pt idx="22">
                  <c:v>0.68193840511887738</c:v>
                </c:pt>
                <c:pt idx="23">
                  <c:v>0.69544888179503261</c:v>
                </c:pt>
                <c:pt idx="24">
                  <c:v>0.70895935847118785</c:v>
                </c:pt>
                <c:pt idx="25">
                  <c:v>0.72246983514734309</c:v>
                </c:pt>
                <c:pt idx="26">
                  <c:v>0.73598031182349832</c:v>
                </c:pt>
                <c:pt idx="27">
                  <c:v>0.74949078849965356</c:v>
                </c:pt>
                <c:pt idx="28">
                  <c:v>0.76300126517580846</c:v>
                </c:pt>
                <c:pt idx="29">
                  <c:v>0.78089288727849215</c:v>
                </c:pt>
                <c:pt idx="30">
                  <c:v>0.79878450938117584</c:v>
                </c:pt>
                <c:pt idx="31">
                  <c:v>0.81667613148385954</c:v>
                </c:pt>
                <c:pt idx="32">
                  <c:v>0.83456775358654323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0.28378560292278165</c:v>
                </c:pt>
                <c:pt idx="1">
                  <c:v>0.28441826061518777</c:v>
                </c:pt>
                <c:pt idx="2">
                  <c:v>0.28505091830759388</c:v>
                </c:pt>
                <c:pt idx="3">
                  <c:v>0.28568357599999999</c:v>
                </c:pt>
                <c:pt idx="4">
                  <c:v>0.2876204765</c:v>
                </c:pt>
                <c:pt idx="5">
                  <c:v>0.289557377</c:v>
                </c:pt>
                <c:pt idx="6">
                  <c:v>0.29135951323545128</c:v>
                </c:pt>
                <c:pt idx="7">
                  <c:v>0.29316164947090256</c:v>
                </c:pt>
                <c:pt idx="8">
                  <c:v>0.27626422404971984</c:v>
                </c:pt>
                <c:pt idx="9">
                  <c:v>0.28087503644906991</c:v>
                </c:pt>
                <c:pt idx="10">
                  <c:v>0.28681469522140346</c:v>
                </c:pt>
                <c:pt idx="11">
                  <c:v>0.292754353993737</c:v>
                </c:pt>
                <c:pt idx="12">
                  <c:v>0.29869401276607055</c:v>
                </c:pt>
                <c:pt idx="13">
                  <c:v>0.30463367153840409</c:v>
                </c:pt>
                <c:pt idx="14">
                  <c:v>0.31057333031073764</c:v>
                </c:pt>
                <c:pt idx="15">
                  <c:v>0.31651298908307118</c:v>
                </c:pt>
                <c:pt idx="16">
                  <c:v>0.32245264785540473</c:v>
                </c:pt>
                <c:pt idx="17">
                  <c:v>0.32839230662773827</c:v>
                </c:pt>
                <c:pt idx="18">
                  <c:v>0.3343319654000716</c:v>
                </c:pt>
                <c:pt idx="19">
                  <c:v>0.3415258010593536</c:v>
                </c:pt>
                <c:pt idx="20">
                  <c:v>0.34871963671863559</c:v>
                </c:pt>
                <c:pt idx="21">
                  <c:v>0.35591347237791759</c:v>
                </c:pt>
                <c:pt idx="22">
                  <c:v>0.36310730803719959</c:v>
                </c:pt>
                <c:pt idx="23">
                  <c:v>0.37030114369648159</c:v>
                </c:pt>
                <c:pt idx="24">
                  <c:v>0.37749497935576359</c:v>
                </c:pt>
                <c:pt idx="25">
                  <c:v>0.38468881501504559</c:v>
                </c:pt>
                <c:pt idx="26">
                  <c:v>0.39188265067432759</c:v>
                </c:pt>
                <c:pt idx="27">
                  <c:v>0.39907648633360959</c:v>
                </c:pt>
                <c:pt idx="28">
                  <c:v>0.4062703219928917</c:v>
                </c:pt>
                <c:pt idx="29">
                  <c:v>0.41579695766754887</c:v>
                </c:pt>
                <c:pt idx="30">
                  <c:v>0.42532359334220604</c:v>
                </c:pt>
                <c:pt idx="31">
                  <c:v>0.43485022901686321</c:v>
                </c:pt>
                <c:pt idx="32">
                  <c:v>0.44437686469152038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5.1917129737333196</c:v>
                </c:pt>
                <c:pt idx="1">
                  <c:v>5.464475315822213</c:v>
                </c:pt>
                <c:pt idx="2">
                  <c:v>5.7372376579111064</c:v>
                </c:pt>
                <c:pt idx="3">
                  <c:v>6.01</c:v>
                </c:pt>
                <c:pt idx="4">
                  <c:v>6.0652596920330115</c:v>
                </c:pt>
                <c:pt idx="5">
                  <c:v>6.1205193840660232</c:v>
                </c:pt>
                <c:pt idx="6">
                  <c:v>6.1586120407825788</c:v>
                </c:pt>
                <c:pt idx="7">
                  <c:v>6.1967046974991344</c:v>
                </c:pt>
                <c:pt idx="8">
                  <c:v>5.8395353485339418</c:v>
                </c:pt>
                <c:pt idx="9">
                  <c:v>5.9369964008438414</c:v>
                </c:pt>
                <c:pt idx="10">
                  <c:v>6.0625459448667005</c:v>
                </c:pt>
                <c:pt idx="11">
                  <c:v>6.1880954888895596</c:v>
                </c:pt>
                <c:pt idx="12">
                  <c:v>6.3136450329124187</c:v>
                </c:pt>
                <c:pt idx="13">
                  <c:v>6.4391945769352779</c:v>
                </c:pt>
                <c:pt idx="14">
                  <c:v>6.564744120958137</c:v>
                </c:pt>
                <c:pt idx="15">
                  <c:v>6.6902936649809961</c:v>
                </c:pt>
                <c:pt idx="16">
                  <c:v>6.8158432090038552</c:v>
                </c:pt>
                <c:pt idx="17">
                  <c:v>6.9413927530267143</c:v>
                </c:pt>
                <c:pt idx="18">
                  <c:v>7.0669422970495734</c:v>
                </c:pt>
                <c:pt idx="19">
                  <c:v>7.2190020064398164</c:v>
                </c:pt>
                <c:pt idx="20">
                  <c:v>7.3710617158300593</c:v>
                </c:pt>
                <c:pt idx="21">
                  <c:v>7.5231214252203022</c:v>
                </c:pt>
                <c:pt idx="22">
                  <c:v>7.6751811346105452</c:v>
                </c:pt>
                <c:pt idx="23">
                  <c:v>7.8272408440007881</c:v>
                </c:pt>
                <c:pt idx="24">
                  <c:v>7.9793005533910311</c:v>
                </c:pt>
                <c:pt idx="25">
                  <c:v>8.1313602627812731</c:v>
                </c:pt>
                <c:pt idx="26">
                  <c:v>8.2834199721715152</c:v>
                </c:pt>
                <c:pt idx="27">
                  <c:v>8.4354796815617572</c:v>
                </c:pt>
                <c:pt idx="28">
                  <c:v>8.587539390952001</c:v>
                </c:pt>
                <c:pt idx="29">
                  <c:v>8.7889086633075593</c:v>
                </c:pt>
                <c:pt idx="30">
                  <c:v>8.9902779356631175</c:v>
                </c:pt>
                <c:pt idx="31">
                  <c:v>9.1916472080186757</c:v>
                </c:pt>
                <c:pt idx="32">
                  <c:v>9.393016480374234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1.6160523733748011</c:v>
                </c:pt>
                <c:pt idx="1">
                  <c:v>1.6440349155832008</c:v>
                </c:pt>
                <c:pt idx="2">
                  <c:v>1.6720174577916005</c:v>
                </c:pt>
                <c:pt idx="3">
                  <c:v>1.7</c:v>
                </c:pt>
                <c:pt idx="4">
                  <c:v>1.74</c:v>
                </c:pt>
                <c:pt idx="5">
                  <c:v>1.78</c:v>
                </c:pt>
                <c:pt idx="6">
                  <c:v>1.7910782965792071</c:v>
                </c:pt>
                <c:pt idx="7">
                  <c:v>1.802156593158414</c:v>
                </c:pt>
                <c:pt idx="8">
                  <c:v>1.6982828201558868</c:v>
                </c:pt>
                <c:pt idx="9">
                  <c:v>1.7266269298997843</c:v>
                </c:pt>
                <c:pt idx="10">
                  <c:v>1.7631398750172338</c:v>
                </c:pt>
                <c:pt idx="11">
                  <c:v>1.7996528201346833</c:v>
                </c:pt>
                <c:pt idx="12">
                  <c:v>1.8361657652521328</c:v>
                </c:pt>
                <c:pt idx="13">
                  <c:v>1.8726787103695823</c:v>
                </c:pt>
                <c:pt idx="14">
                  <c:v>1.9091916554870318</c:v>
                </c:pt>
                <c:pt idx="15">
                  <c:v>1.9457046006044814</c:v>
                </c:pt>
                <c:pt idx="16">
                  <c:v>1.9822175457219309</c:v>
                </c:pt>
                <c:pt idx="17">
                  <c:v>2.0187304908393804</c:v>
                </c:pt>
                <c:pt idx="18">
                  <c:v>2.0552434359568306</c:v>
                </c:pt>
                <c:pt idx="19">
                  <c:v>2.0994661997012405</c:v>
                </c:pt>
                <c:pt idx="20">
                  <c:v>2.1436889634456504</c:v>
                </c:pt>
                <c:pt idx="21">
                  <c:v>2.1879117271900603</c:v>
                </c:pt>
                <c:pt idx="22">
                  <c:v>2.2321344909344703</c:v>
                </c:pt>
                <c:pt idx="23">
                  <c:v>2.2763572546788802</c:v>
                </c:pt>
                <c:pt idx="24">
                  <c:v>2.3205800184232901</c:v>
                </c:pt>
                <c:pt idx="25">
                  <c:v>2.3648027821677</c:v>
                </c:pt>
                <c:pt idx="26">
                  <c:v>2.4090255459121099</c:v>
                </c:pt>
                <c:pt idx="27">
                  <c:v>2.4532483096565199</c:v>
                </c:pt>
                <c:pt idx="28">
                  <c:v>2.497471073400928</c:v>
                </c:pt>
                <c:pt idx="29">
                  <c:v>2.5560342903929434</c:v>
                </c:pt>
                <c:pt idx="30">
                  <c:v>2.6145975073849588</c:v>
                </c:pt>
                <c:pt idx="31">
                  <c:v>2.6731607243769742</c:v>
                </c:pt>
                <c:pt idx="32">
                  <c:v>2.7317239413689895</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5.9363752698576057E-2</c:v>
                </c:pt>
                <c:pt idx="1">
                  <c:v>6.6207149334324977E-2</c:v>
                </c:pt>
                <c:pt idx="2">
                  <c:v>7.3050545970073891E-2</c:v>
                </c:pt>
                <c:pt idx="3">
                  <c:v>7.9893942605822804E-2</c:v>
                </c:pt>
                <c:pt idx="4">
                  <c:v>9.0970063028559395E-2</c:v>
                </c:pt>
                <c:pt idx="5">
                  <c:v>0.102046183451296</c:v>
                </c:pt>
                <c:pt idx="6">
                  <c:v>0.1026812946226722</c:v>
                </c:pt>
                <c:pt idx="7">
                  <c:v>0.10331640579404838</c:v>
                </c:pt>
                <c:pt idx="8">
                  <c:v>9.7361393380793235E-2</c:v>
                </c:pt>
                <c:pt idx="9">
                  <c:v>9.8986341820506391E-2</c:v>
                </c:pt>
                <c:pt idx="10">
                  <c:v>0.1010796040091594</c:v>
                </c:pt>
                <c:pt idx="11">
                  <c:v>0.10317286619781241</c:v>
                </c:pt>
                <c:pt idx="12">
                  <c:v>0.10526612838646542</c:v>
                </c:pt>
                <c:pt idx="13">
                  <c:v>0.10735939057511842</c:v>
                </c:pt>
                <c:pt idx="14">
                  <c:v>0.10945265276377143</c:v>
                </c:pt>
                <c:pt idx="15">
                  <c:v>0.11154591495242444</c:v>
                </c:pt>
                <c:pt idx="16">
                  <c:v>0.11363917714107745</c:v>
                </c:pt>
                <c:pt idx="17">
                  <c:v>0.11573243932973046</c:v>
                </c:pt>
                <c:pt idx="18">
                  <c:v>0.11782570151838351</c:v>
                </c:pt>
                <c:pt idx="19">
                  <c:v>0.12036096233961124</c:v>
                </c:pt>
                <c:pt idx="20">
                  <c:v>0.12289622316083898</c:v>
                </c:pt>
                <c:pt idx="21">
                  <c:v>0.12543148398206672</c:v>
                </c:pt>
                <c:pt idx="22">
                  <c:v>0.12796674480329445</c:v>
                </c:pt>
                <c:pt idx="23">
                  <c:v>0.13050200562452219</c:v>
                </c:pt>
                <c:pt idx="24">
                  <c:v>0.13303726644574992</c:v>
                </c:pt>
                <c:pt idx="25">
                  <c:v>0.13557252726697766</c:v>
                </c:pt>
                <c:pt idx="26">
                  <c:v>0.1381077880882054</c:v>
                </c:pt>
                <c:pt idx="27">
                  <c:v>0.14064304890943313</c:v>
                </c:pt>
                <c:pt idx="28">
                  <c:v>0.14317830973066081</c:v>
                </c:pt>
                <c:pt idx="29">
                  <c:v>0.14653569893552892</c:v>
                </c:pt>
                <c:pt idx="30">
                  <c:v>0.14989308814039703</c:v>
                </c:pt>
                <c:pt idx="31">
                  <c:v>0.15325047734526515</c:v>
                </c:pt>
                <c:pt idx="32">
                  <c:v>0.15660786655013326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4.1110007284285557E-2</c:v>
                </c:pt>
                <c:pt idx="1">
                  <c:v>3.4862982182043575E-2</c:v>
                </c:pt>
                <c:pt idx="2">
                  <c:v>2.861595707980159E-2</c:v>
                </c:pt>
                <c:pt idx="3">
                  <c:v>2.2368931977559604E-2</c:v>
                </c:pt>
                <c:pt idx="4">
                  <c:v>2.2519965988779801E-2</c:v>
                </c:pt>
                <c:pt idx="5">
                  <c:v>2.2670999999999997E-2</c:v>
                </c:pt>
                <c:pt idx="6">
                  <c:v>2.2812098911093932E-2</c:v>
                </c:pt>
                <c:pt idx="7">
                  <c:v>2.2953197822187865E-2</c:v>
                </c:pt>
                <c:pt idx="8">
                  <c:v>2.1630207761659609E-2</c:v>
                </c:pt>
                <c:pt idx="9">
                  <c:v>2.1991212993122473E-2</c:v>
                </c:pt>
                <c:pt idx="10">
                  <c:v>2.2456260733997584E-2</c:v>
                </c:pt>
                <c:pt idx="11">
                  <c:v>2.2921308474872695E-2</c:v>
                </c:pt>
                <c:pt idx="12">
                  <c:v>2.3386356215747806E-2</c:v>
                </c:pt>
                <c:pt idx="13">
                  <c:v>2.3851403956622916E-2</c:v>
                </c:pt>
                <c:pt idx="14">
                  <c:v>2.4316451697498027E-2</c:v>
                </c:pt>
                <c:pt idx="15">
                  <c:v>2.4781499438373138E-2</c:v>
                </c:pt>
                <c:pt idx="16">
                  <c:v>2.5246547179248249E-2</c:v>
                </c:pt>
                <c:pt idx="17">
                  <c:v>2.571159492012336E-2</c:v>
                </c:pt>
                <c:pt idx="18">
                  <c:v>2.6176642660998482E-2</c:v>
                </c:pt>
                <c:pt idx="19">
                  <c:v>2.6739886636756634E-2</c:v>
                </c:pt>
                <c:pt idx="20">
                  <c:v>2.7303130612514787E-2</c:v>
                </c:pt>
                <c:pt idx="21">
                  <c:v>2.786637458827294E-2</c:v>
                </c:pt>
                <c:pt idx="22">
                  <c:v>2.8429618564031093E-2</c:v>
                </c:pt>
                <c:pt idx="23">
                  <c:v>2.8992862539789246E-2</c:v>
                </c:pt>
                <c:pt idx="24">
                  <c:v>2.9556106515547399E-2</c:v>
                </c:pt>
                <c:pt idx="25">
                  <c:v>3.0119350491305551E-2</c:v>
                </c:pt>
                <c:pt idx="26">
                  <c:v>3.0682594467063704E-2</c:v>
                </c:pt>
                <c:pt idx="27">
                  <c:v>3.1245838442821857E-2</c:v>
                </c:pt>
                <c:pt idx="28">
                  <c:v>3.180908241858002E-2</c:v>
                </c:pt>
                <c:pt idx="29">
                  <c:v>3.2554973818819333E-2</c:v>
                </c:pt>
                <c:pt idx="30">
                  <c:v>3.3300865219058645E-2</c:v>
                </c:pt>
                <c:pt idx="31">
                  <c:v>3.4046756619297958E-2</c:v>
                </c:pt>
                <c:pt idx="32">
                  <c:v>3.479264801953727E-2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22.394471154794271</c:v>
                </c:pt>
                <c:pt idx="2">
                  <c:v>22.788942309588542</c:v>
                </c:pt>
                <c:pt idx="3">
                  <c:v>23.183413464382809</c:v>
                </c:pt>
                <c:pt idx="4">
                  <c:v>23.396576241140842</c:v>
                </c:pt>
                <c:pt idx="5">
                  <c:v>23.609739017898878</c:v>
                </c:pt>
                <c:pt idx="6">
                  <c:v>23.756680417335936</c:v>
                </c:pt>
                <c:pt idx="7">
                  <c:v>23.903621816772993</c:v>
                </c:pt>
                <c:pt idx="8">
                  <c:v>22.525850653068421</c:v>
                </c:pt>
                <c:pt idx="9">
                  <c:v>22.901804042814547</c:v>
                </c:pt>
                <c:pt idx="10">
                  <c:v>23.386108034386371</c:v>
                </c:pt>
                <c:pt idx="11">
                  <c:v>23.870412025958196</c:v>
                </c:pt>
                <c:pt idx="12">
                  <c:v>24.35471601753002</c:v>
                </c:pt>
                <c:pt idx="13">
                  <c:v>24.839020009101844</c:v>
                </c:pt>
                <c:pt idx="14">
                  <c:v>25.323324000673669</c:v>
                </c:pt>
                <c:pt idx="15">
                  <c:v>25.807627992245493</c:v>
                </c:pt>
                <c:pt idx="16">
                  <c:v>26.291931983817317</c:v>
                </c:pt>
                <c:pt idx="17">
                  <c:v>26.776235975389142</c:v>
                </c:pt>
                <c:pt idx="18">
                  <c:v>27.26053996696098</c:v>
                </c:pt>
                <c:pt idx="19">
                  <c:v>27.847106208902392</c:v>
                </c:pt>
                <c:pt idx="20">
                  <c:v>28.433672450843805</c:v>
                </c:pt>
                <c:pt idx="21">
                  <c:v>29.020238692785217</c:v>
                </c:pt>
                <c:pt idx="22">
                  <c:v>29.606804934726629</c:v>
                </c:pt>
                <c:pt idx="23">
                  <c:v>30.193371176668041</c:v>
                </c:pt>
                <c:pt idx="24">
                  <c:v>30.779937418609453</c:v>
                </c:pt>
                <c:pt idx="25">
                  <c:v>31.366503660550865</c:v>
                </c:pt>
                <c:pt idx="26">
                  <c:v>31.953069902492278</c:v>
                </c:pt>
                <c:pt idx="27">
                  <c:v>32.539636144433693</c:v>
                </c:pt>
                <c:pt idx="28">
                  <c:v>33.126202386375112</c:v>
                </c:pt>
                <c:pt idx="29">
                  <c:v>33.902978942122338</c:v>
                </c:pt>
                <c:pt idx="30">
                  <c:v>34.679755497869564</c:v>
                </c:pt>
                <c:pt idx="31">
                  <c:v>35.45653205361679</c:v>
                </c:pt>
                <c:pt idx="32">
                  <c:v>36.233308609364016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26.450167179818603</c:v>
                </c:pt>
                <c:pt idx="4">
                  <c:v>26.693366529665269</c:v>
                </c:pt>
                <c:pt idx="5">
                  <c:v>26.936565879511939</c:v>
                </c:pt>
                <c:pt idx="6">
                  <c:v>27.104212657960581</c:v>
                </c:pt>
                <c:pt idx="7">
                  <c:v>27.271859436409219</c:v>
                </c:pt>
                <c:pt idx="8">
                  <c:v>25.699947790546275</c:v>
                </c:pt>
                <c:pt idx="9">
                  <c:v>26.128876430665724</c:v>
                </c:pt>
                <c:pt idx="10">
                  <c:v>26.681423257413581</c:v>
                </c:pt>
                <c:pt idx="11">
                  <c:v>27.233970084161438</c:v>
                </c:pt>
                <c:pt idx="12">
                  <c:v>27.786516910909295</c:v>
                </c:pt>
                <c:pt idx="13">
                  <c:v>28.339063737657153</c:v>
                </c:pt>
                <c:pt idx="14">
                  <c:v>28.89161056440501</c:v>
                </c:pt>
                <c:pt idx="15">
                  <c:v>29.444157391152867</c:v>
                </c:pt>
                <c:pt idx="16">
                  <c:v>29.996704217900724</c:v>
                </c:pt>
                <c:pt idx="17">
                  <c:v>30.549251044648582</c:v>
                </c:pt>
                <c:pt idx="18">
                  <c:v>31.101797871396432</c:v>
                </c:pt>
                <c:pt idx="19">
                  <c:v>31.771016629247772</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110.16290389574587</c:v>
                </c:pt>
                <c:pt idx="5">
                  <c:v>143.21644649479907</c:v>
                </c:pt>
                <c:pt idx="6">
                  <c:v>185.13662620234456</c:v>
                </c:pt>
                <c:pt idx="7">
                  <c:v>227.64375732393444</c:v>
                </c:pt>
                <c:pt idx="9">
                  <c:v>112.08301521214011</c:v>
                </c:pt>
                <c:pt idx="10">
                  <c:v>111.30546475888069</c:v>
                </c:pt>
                <c:pt idx="11">
                  <c:v>116.86069358470795</c:v>
                </c:pt>
                <c:pt idx="12">
                  <c:v>109.12310681447265</c:v>
                </c:pt>
                <c:pt idx="13">
                  <c:v>110.16290389574587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23.409617077846001</c:v>
                </c:pt>
                <c:pt idx="5">
                  <c:v>30.433494880144806</c:v>
                </c:pt>
                <c:pt idx="6">
                  <c:v>39.341533067998228</c:v>
                </c:pt>
                <c:pt idx="7">
                  <c:v>48.374298431336079</c:v>
                </c:pt>
                <c:pt idx="9">
                  <c:v>18.389926593310879</c:v>
                </c:pt>
                <c:pt idx="10">
                  <c:v>23.652411261262152</c:v>
                </c:pt>
                <c:pt idx="11">
                  <c:v>24.832897386750442</c:v>
                </c:pt>
                <c:pt idx="12">
                  <c:v>23.188660198075443</c:v>
                </c:pt>
                <c:pt idx="13">
                  <c:v>23.409617077846001</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4.1311088960904705</c:v>
                </c:pt>
                <c:pt idx="5">
                  <c:v>5.3706167435549652</c:v>
                </c:pt>
                <c:pt idx="6">
                  <c:v>6.9426234825879218</c:v>
                </c:pt>
                <c:pt idx="7">
                  <c:v>8.5366408996475425</c:v>
                </c:pt>
                <c:pt idx="9">
                  <c:v>3.9406985557094738</c:v>
                </c:pt>
                <c:pt idx="10">
                  <c:v>4.1739549284580262</c:v>
                </c:pt>
                <c:pt idx="11">
                  <c:v>4.3822760094265476</c:v>
                </c:pt>
                <c:pt idx="12">
                  <c:v>4.0921165055427249</c:v>
                </c:pt>
                <c:pt idx="13">
                  <c:v>4.1311088960904705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19.539290826558879</c:v>
                </c:pt>
                <c:pt idx="5">
                  <c:v>19.893433415537555</c:v>
                </c:pt>
                <c:pt idx="6">
                  <c:v>19.07248419903328</c:v>
                </c:pt>
                <c:pt idx="7">
                  <c:v>17.753017400576951</c:v>
                </c:pt>
                <c:pt idx="9">
                  <c:v>27.595775892451353</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103.37341025132164</c:v>
                </c:pt>
                <c:pt idx="5">
                  <c:v>105.24701597544529</c:v>
                </c:pt>
                <c:pt idx="6">
                  <c:v>100.90375086380445</c:v>
                </c:pt>
                <c:pt idx="7">
                  <c:v>93.923058274673991</c:v>
                </c:pt>
                <c:pt idx="9">
                  <c:v>95.660972173859577</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9.109534236706498</c:v>
                </c:pt>
                <c:pt idx="5">
                  <c:v>9.2746412545411498</c:v>
                </c:pt>
                <c:pt idx="6">
                  <c:v>8.8919014171168609</c:v>
                </c:pt>
                <c:pt idx="7">
                  <c:v>8.2767445989176256</c:v>
                </c:pt>
                <c:pt idx="9">
                  <c:v>12.081299629763897</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80.059296580100096</c:v>
                </c:pt>
                <c:pt idx="1">
                  <c:v>79.503903399200524</c:v>
                </c:pt>
                <c:pt idx="2">
                  <c:v>83.471923989077126</c:v>
                </c:pt>
                <c:pt idx="3">
                  <c:v>77.945076296051894</c:v>
                </c:pt>
                <c:pt idx="4">
                  <c:v>78.687788496961346</c:v>
                </c:pt>
                <c:pt idx="5">
                  <c:v>102.29746178199936</c:v>
                </c:pt>
                <c:pt idx="6">
                  <c:v>132.240447287389</c:v>
                </c:pt>
                <c:pt idx="7">
                  <c:v>162.60268380281036</c:v>
                </c:pt>
                <c:pt idx="9">
                  <c:v>80.059296580100096</c:v>
                </c:pt>
                <c:pt idx="10">
                  <c:v>79.503903399200524</c:v>
                </c:pt>
                <c:pt idx="11">
                  <c:v>83.471923989077126</c:v>
                </c:pt>
                <c:pt idx="12">
                  <c:v>77.945076296051894</c:v>
                </c:pt>
                <c:pt idx="13">
                  <c:v>78.687788496961346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13.135661852364917</c:v>
                </c:pt>
                <c:pt idx="1">
                  <c:v>16.894579472330115</c:v>
                </c:pt>
                <c:pt idx="2">
                  <c:v>17.737783847678891</c:v>
                </c:pt>
                <c:pt idx="3">
                  <c:v>16.56332871291103</c:v>
                </c:pt>
                <c:pt idx="4">
                  <c:v>16.721155055604289</c:v>
                </c:pt>
                <c:pt idx="5">
                  <c:v>21.738210628674867</c:v>
                </c:pt>
                <c:pt idx="6">
                  <c:v>28.101095048570169</c:v>
                </c:pt>
                <c:pt idx="7">
                  <c:v>34.553070308097205</c:v>
                </c:pt>
                <c:pt idx="9">
                  <c:v>13.135661852364917</c:v>
                </c:pt>
                <c:pt idx="10">
                  <c:v>16.894579472330115</c:v>
                </c:pt>
                <c:pt idx="11">
                  <c:v>17.737783847678891</c:v>
                </c:pt>
                <c:pt idx="12">
                  <c:v>16.56332871291103</c:v>
                </c:pt>
                <c:pt idx="13">
                  <c:v>16.721155055604289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2.9813963774700198</c:v>
                </c:pt>
                <c:pt idx="2">
                  <c:v>3.1301971495903924</c:v>
                </c:pt>
                <c:pt idx="3">
                  <c:v>2.9229403611019462</c:v>
                </c:pt>
                <c:pt idx="4">
                  <c:v>2.9507920686360505</c:v>
                </c:pt>
                <c:pt idx="5">
                  <c:v>3.8361548168249762</c:v>
                </c:pt>
                <c:pt idx="6">
                  <c:v>4.9590167732770878</c:v>
                </c:pt>
                <c:pt idx="7">
                  <c:v>6.0976006426053884</c:v>
                </c:pt>
                <c:pt idx="9">
                  <c:v>2.8147846826496248</c:v>
                </c:pt>
                <c:pt idx="10">
                  <c:v>2.9813963774700198</c:v>
                </c:pt>
                <c:pt idx="11">
                  <c:v>3.1301971495903924</c:v>
                </c:pt>
                <c:pt idx="12">
                  <c:v>2.9229403611019462</c:v>
                </c:pt>
                <c:pt idx="13">
                  <c:v>2.9507920686360505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0.74009062785460766</c:v>
                </c:pt>
                <c:pt idx="2">
                  <c:v>0.7570387419116027</c:v>
                </c:pt>
                <c:pt idx="3">
                  <c:v>0.77061635068181966</c:v>
                </c:pt>
                <c:pt idx="4">
                  <c:v>0.78157163306235522</c:v>
                </c:pt>
                <c:pt idx="5">
                  <c:v>0.79573733662150214</c:v>
                </c:pt>
                <c:pt idx="6">
                  <c:v>0.76289936796133118</c:v>
                </c:pt>
                <c:pt idx="7">
                  <c:v>0.71012069602307804</c:v>
                </c:pt>
                <c:pt idx="9">
                  <c:v>1.1038310356980541</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6.9919276256051859</c:v>
                </c:pt>
                <c:pt idx="2">
                  <c:v>7.1520431336484673</c:v>
                </c:pt>
                <c:pt idx="3">
                  <c:v>7.2803161508670957</c:v>
                </c:pt>
                <c:pt idx="4">
                  <c:v>7.3838150179515463</c:v>
                </c:pt>
                <c:pt idx="5">
                  <c:v>7.5176439982460925</c:v>
                </c:pt>
                <c:pt idx="6">
                  <c:v>7.2074107759860322</c:v>
                </c:pt>
                <c:pt idx="7">
                  <c:v>6.7087898767624283</c:v>
                </c:pt>
                <c:pt idx="9">
                  <c:v>6.8329265838471125</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111.30546475888069</c:v>
                </c:pt>
                <c:pt idx="2">
                  <c:v>116.86069358470795</c:v>
                </c:pt>
                <c:pt idx="3">
                  <c:v>109.12310681447265</c:v>
                </c:pt>
                <c:pt idx="4">
                  <c:v>110.16290389574587</c:v>
                </c:pt>
                <c:pt idx="5">
                  <c:v>143.21644649479907</c:v>
                </c:pt>
                <c:pt idx="6">
                  <c:v>185.13662620234456</c:v>
                </c:pt>
                <c:pt idx="7">
                  <c:v>227.64375732393444</c:v>
                </c:pt>
                <c:pt idx="9">
                  <c:v>112.08301521214011</c:v>
                </c:pt>
                <c:pt idx="10">
                  <c:v>111.30546475888069</c:v>
                </c:pt>
                <c:pt idx="11">
                  <c:v>116.86069358470795</c:v>
                </c:pt>
                <c:pt idx="12">
                  <c:v>109.12310681447265</c:v>
                </c:pt>
                <c:pt idx="13">
                  <c:v>110.16290389574587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18.389926593310879</c:v>
                </c:pt>
                <c:pt idx="1">
                  <c:v>23.652411261262152</c:v>
                </c:pt>
                <c:pt idx="2">
                  <c:v>24.832897386750442</c:v>
                </c:pt>
                <c:pt idx="3">
                  <c:v>23.188660198075443</c:v>
                </c:pt>
                <c:pt idx="4">
                  <c:v>23.409617077846001</c:v>
                </c:pt>
                <c:pt idx="5">
                  <c:v>30.433494880144806</c:v>
                </c:pt>
                <c:pt idx="6">
                  <c:v>39.341533067998228</c:v>
                </c:pt>
                <c:pt idx="7">
                  <c:v>48.374298431336079</c:v>
                </c:pt>
                <c:pt idx="9">
                  <c:v>18.389926593310879</c:v>
                </c:pt>
                <c:pt idx="10">
                  <c:v>23.652411261262152</c:v>
                </c:pt>
                <c:pt idx="11">
                  <c:v>24.832897386750442</c:v>
                </c:pt>
                <c:pt idx="12">
                  <c:v>23.188660198075443</c:v>
                </c:pt>
                <c:pt idx="13">
                  <c:v>23.409617077846001</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4.1739549284580262</c:v>
                </c:pt>
                <c:pt idx="2">
                  <c:v>4.3822760094265476</c:v>
                </c:pt>
                <c:pt idx="3">
                  <c:v>4.0921165055427249</c:v>
                </c:pt>
                <c:pt idx="4">
                  <c:v>4.1311088960904705</c:v>
                </c:pt>
                <c:pt idx="5">
                  <c:v>5.3706167435549652</c:v>
                </c:pt>
                <c:pt idx="6">
                  <c:v>6.9426234825879218</c:v>
                </c:pt>
                <c:pt idx="7">
                  <c:v>8.5366408996475425</c:v>
                </c:pt>
                <c:pt idx="9">
                  <c:v>3.9406985557094738</c:v>
                </c:pt>
                <c:pt idx="10">
                  <c:v>4.1739549284580262</c:v>
                </c:pt>
                <c:pt idx="11">
                  <c:v>4.3822760094265476</c:v>
                </c:pt>
                <c:pt idx="12">
                  <c:v>4.0921165055427249</c:v>
                </c:pt>
                <c:pt idx="13">
                  <c:v>4.1311088960904705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18.502265696365193</c:v>
                </c:pt>
                <c:pt idx="2">
                  <c:v>18.925968547790067</c:v>
                </c:pt>
                <c:pt idx="3">
                  <c:v>19.265408767045493</c:v>
                </c:pt>
                <c:pt idx="4">
                  <c:v>19.539290826558879</c:v>
                </c:pt>
                <c:pt idx="5">
                  <c:v>19.893433415537555</c:v>
                </c:pt>
                <c:pt idx="6">
                  <c:v>19.07248419903328</c:v>
                </c:pt>
                <c:pt idx="7">
                  <c:v>17.753017400576951</c:v>
                </c:pt>
                <c:pt idx="9">
                  <c:v>27.595775892451353</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97.886986758472602</c:v>
                </c:pt>
                <c:pt idx="2">
                  <c:v>100.12860387107854</c:v>
                </c:pt>
                <c:pt idx="3">
                  <c:v>101.92442611213934</c:v>
                </c:pt>
                <c:pt idx="4">
                  <c:v>103.37341025132164</c:v>
                </c:pt>
                <c:pt idx="5">
                  <c:v>105.24701597544529</c:v>
                </c:pt>
                <c:pt idx="6">
                  <c:v>100.90375086380445</c:v>
                </c:pt>
                <c:pt idx="7">
                  <c:v>93.923058274673991</c:v>
                </c:pt>
                <c:pt idx="9">
                  <c:v>95.660972173859577</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8.6260563043864682</c:v>
                </c:pt>
                <c:pt idx="2">
                  <c:v>8.8235934445777957</c:v>
                </c:pt>
                <c:pt idx="3">
                  <c:v>8.9818459792306626</c:v>
                </c:pt>
                <c:pt idx="4">
                  <c:v>9.109534236706498</c:v>
                </c:pt>
                <c:pt idx="5">
                  <c:v>9.2746412545411498</c:v>
                </c:pt>
                <c:pt idx="6">
                  <c:v>8.8919014171168609</c:v>
                </c:pt>
                <c:pt idx="7">
                  <c:v>8.2767445989176256</c:v>
                </c:pt>
                <c:pt idx="9">
                  <c:v>12.081299629763897</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0.46056536616763466</c:v>
                </c:pt>
                <c:pt idx="5">
                  <c:v>0.51644557651809408</c:v>
                </c:pt>
                <c:pt idx="6">
                  <c:v>0.58748040063030083</c:v>
                </c:pt>
                <c:pt idx="7">
                  <c:v>0.67570636523595351</c:v>
                </c:pt>
                <c:pt idx="9">
                  <c:v>0.46372346858460045</c:v>
                </c:pt>
                <c:pt idx="10">
                  <c:v>0.46905924231932195</c:v>
                </c:pt>
                <c:pt idx="11">
                  <c:v>0.47271120514266252</c:v>
                </c:pt>
                <c:pt idx="12">
                  <c:v>0.45580929278482035</c:v>
                </c:pt>
                <c:pt idx="13">
                  <c:v>0.46056536616763466</c:v>
                </c:pt>
                <c:pt idx="14">
                  <c:v>0.51702262898577167</c:v>
                </c:pt>
                <c:pt idx="15">
                  <c:v>0.57391398510449065</c:v>
                </c:pt>
                <c:pt idx="16">
                  <c:v>0.6256271468190191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7.6004557893995131</c:v>
                      </c:pt>
                      <c:pt idx="4">
                        <c:v>7.6648804054604911</c:v>
                      </c:pt>
                      <c:pt idx="5">
                        <c:v>9.9120591290633371</c:v>
                      </c:pt>
                      <c:pt idx="6">
                        <c:v>12.749688224831726</c:v>
                      </c:pt>
                      <c:pt idx="7">
                        <c:v>15.618792760364894</c:v>
                      </c:pt>
                      <c:pt idx="9">
                        <c:v>7.2943466314067953</c:v>
                      </c:pt>
                      <c:pt idx="10">
                        <c:v>7.7205236448989796</c:v>
                      </c:pt>
                      <c:pt idx="11">
                        <c:v>8.104696672842028</c:v>
                      </c:pt>
                      <c:pt idx="12">
                        <c:v>7.6004557893995131</c:v>
                      </c:pt>
                      <c:pt idx="13">
                        <c:v>7.6648804054604911</c:v>
                      </c:pt>
                      <c:pt idx="14">
                        <c:v>9.2416981033582601</c:v>
                      </c:pt>
                      <c:pt idx="15">
                        <c:v>10.713400635115416</c:v>
                      </c:pt>
                      <c:pt idx="16">
                        <c:v>11.805127838272082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130.29897907801072</c:v>
                </c:pt>
                <c:pt idx="4">
                  <c:v>127.53995934912547</c:v>
                </c:pt>
                <c:pt idx="5">
                  <c:v>150.08995198091677</c:v>
                </c:pt>
                <c:pt idx="6">
                  <c:v>178.50303340125652</c:v>
                </c:pt>
                <c:pt idx="7">
                  <c:v>206.8223680530935</c:v>
                </c:pt>
                <c:pt idx="9">
                  <c:v>133.22887954517915</c:v>
                </c:pt>
                <c:pt idx="10">
                  <c:v>136.59337500558414</c:v>
                </c:pt>
                <c:pt idx="11">
                  <c:v>138.86266762680626</c:v>
                </c:pt>
                <c:pt idx="12">
                  <c:v>130.29897907801072</c:v>
                </c:pt>
                <c:pt idx="13">
                  <c:v>127.53995934912547</c:v>
                </c:pt>
                <c:pt idx="14">
                  <c:v>139.93924032273671</c:v>
                </c:pt>
                <c:pt idx="15">
                  <c:v>149.99382554990203</c:v>
                </c:pt>
                <c:pt idx="16">
                  <c:v>156.32222874976463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79.781599989650317</c:v>
                </c:pt>
                <c:pt idx="5">
                  <c:v>79.503903399200524</c:v>
                </c:pt>
                <c:pt idx="6">
                  <c:v>81.487913694138825</c:v>
                </c:pt>
                <c:pt idx="7">
                  <c:v>83.471923989077126</c:v>
                </c:pt>
                <c:pt idx="8">
                  <c:v>77.945076296051894</c:v>
                </c:pt>
                <c:pt idx="9">
                  <c:v>78.687788496961346</c:v>
                </c:pt>
                <c:pt idx="10">
                  <c:v>81.311085528632233</c:v>
                </c:pt>
                <c:pt idx="11">
                  <c:v>83.934382560303121</c:v>
                </c:pt>
                <c:pt idx="12">
                  <c:v>86.557679591974008</c:v>
                </c:pt>
                <c:pt idx="13">
                  <c:v>89.180976623644895</c:v>
                </c:pt>
                <c:pt idx="14">
                  <c:v>91.804273655315782</c:v>
                </c:pt>
                <c:pt idx="15">
                  <c:v>94.42757068698667</c:v>
                </c:pt>
                <c:pt idx="16">
                  <c:v>97.050867718657557</c:v>
                </c:pt>
                <c:pt idx="17">
                  <c:v>99.674164750328444</c:v>
                </c:pt>
                <c:pt idx="18">
                  <c:v>102.29746178199936</c:v>
                </c:pt>
                <c:pt idx="19">
                  <c:v>105.29176033253833</c:v>
                </c:pt>
                <c:pt idx="20">
                  <c:v>108.28605888307729</c:v>
                </c:pt>
                <c:pt idx="21">
                  <c:v>111.28035743361625</c:v>
                </c:pt>
                <c:pt idx="22">
                  <c:v>114.2746559841552</c:v>
                </c:pt>
                <c:pt idx="23">
                  <c:v>117.26895453469416</c:v>
                </c:pt>
                <c:pt idx="24">
                  <c:v>120.26325308523312</c:v>
                </c:pt>
                <c:pt idx="25">
                  <c:v>123.25755163577207</c:v>
                </c:pt>
                <c:pt idx="26">
                  <c:v>126.25185018631103</c:v>
                </c:pt>
                <c:pt idx="27">
                  <c:v>129.24614873684999</c:v>
                </c:pt>
                <c:pt idx="28">
                  <c:v>132.240447287389</c:v>
                </c:pt>
                <c:pt idx="29">
                  <c:v>147.42156554509967</c:v>
                </c:pt>
                <c:pt idx="30">
                  <c:v>162.60268380281036</c:v>
                </c:pt>
                <c:pt idx="31">
                  <c:v>162.60268380281036</c:v>
                </c:pt>
                <c:pt idx="32">
                  <c:v>162.60268380281036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10.954519631150319</c:v>
                </c:pt>
                <c:pt idx="2">
                  <c:v>12.045090741757619</c:v>
                </c:pt>
                <c:pt idx="3">
                  <c:v>13.135661852364917</c:v>
                </c:pt>
                <c:pt idx="4">
                  <c:v>15.015120662347517</c:v>
                </c:pt>
                <c:pt idx="5">
                  <c:v>16.894579472330115</c:v>
                </c:pt>
                <c:pt idx="6">
                  <c:v>17.316181660004503</c:v>
                </c:pt>
                <c:pt idx="7">
                  <c:v>17.737783847678891</c:v>
                </c:pt>
                <c:pt idx="8">
                  <c:v>16.56332871291103</c:v>
                </c:pt>
                <c:pt idx="9">
                  <c:v>16.721155055604289</c:v>
                </c:pt>
                <c:pt idx="10">
                  <c:v>17.278605674834353</c:v>
                </c:pt>
                <c:pt idx="11">
                  <c:v>17.836056294064417</c:v>
                </c:pt>
                <c:pt idx="12">
                  <c:v>18.39350691329448</c:v>
                </c:pt>
                <c:pt idx="13">
                  <c:v>18.950957532524544</c:v>
                </c:pt>
                <c:pt idx="14">
                  <c:v>19.508408151754608</c:v>
                </c:pt>
                <c:pt idx="15">
                  <c:v>20.065858770984672</c:v>
                </c:pt>
                <c:pt idx="16">
                  <c:v>20.623309390214736</c:v>
                </c:pt>
                <c:pt idx="17">
                  <c:v>21.1807600094448</c:v>
                </c:pt>
                <c:pt idx="18">
                  <c:v>21.738210628674867</c:v>
                </c:pt>
                <c:pt idx="19">
                  <c:v>22.374499070664399</c:v>
                </c:pt>
                <c:pt idx="20">
                  <c:v>23.010787512653931</c:v>
                </c:pt>
                <c:pt idx="21">
                  <c:v>23.647075954643462</c:v>
                </c:pt>
                <c:pt idx="22">
                  <c:v>24.283364396632994</c:v>
                </c:pt>
                <c:pt idx="23">
                  <c:v>24.919652838622525</c:v>
                </c:pt>
                <c:pt idx="24">
                  <c:v>25.555941280612057</c:v>
                </c:pt>
                <c:pt idx="25">
                  <c:v>26.192229722601589</c:v>
                </c:pt>
                <c:pt idx="26">
                  <c:v>26.82851816459112</c:v>
                </c:pt>
                <c:pt idx="27">
                  <c:v>27.464806606580652</c:v>
                </c:pt>
                <c:pt idx="28">
                  <c:v>28.101095048570169</c:v>
                </c:pt>
                <c:pt idx="29">
                  <c:v>31.327082678333689</c:v>
                </c:pt>
                <c:pt idx="30">
                  <c:v>34.553070308097205</c:v>
                </c:pt>
                <c:pt idx="31">
                  <c:v>34.553070308097205</c:v>
                </c:pt>
                <c:pt idx="32">
                  <c:v>34.553070308097205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2.8980905300598225</c:v>
                </c:pt>
                <c:pt idx="5">
                  <c:v>2.9813963774700198</c:v>
                </c:pt>
                <c:pt idx="6">
                  <c:v>3.0557967635302061</c:v>
                </c:pt>
                <c:pt idx="7">
                  <c:v>3.1301971495903924</c:v>
                </c:pt>
                <c:pt idx="8">
                  <c:v>2.9229403611019462</c:v>
                </c:pt>
                <c:pt idx="9">
                  <c:v>2.9507920686360505</c:v>
                </c:pt>
                <c:pt idx="10">
                  <c:v>3.0491657073237088</c:v>
                </c:pt>
                <c:pt idx="11">
                  <c:v>3.1475393460113672</c:v>
                </c:pt>
                <c:pt idx="12">
                  <c:v>3.2459129846990256</c:v>
                </c:pt>
                <c:pt idx="13">
                  <c:v>3.3442866233866839</c:v>
                </c:pt>
                <c:pt idx="14">
                  <c:v>3.4426602620743423</c:v>
                </c:pt>
                <c:pt idx="15">
                  <c:v>3.5410339007620006</c:v>
                </c:pt>
                <c:pt idx="16">
                  <c:v>3.639407539449659</c:v>
                </c:pt>
                <c:pt idx="17">
                  <c:v>3.7377811781373174</c:v>
                </c:pt>
                <c:pt idx="18">
                  <c:v>3.8361548168249762</c:v>
                </c:pt>
                <c:pt idx="19">
                  <c:v>3.9484410124701874</c:v>
                </c:pt>
                <c:pt idx="20">
                  <c:v>4.0607272081153987</c:v>
                </c:pt>
                <c:pt idx="21">
                  <c:v>4.1730134037606099</c:v>
                </c:pt>
                <c:pt idx="22">
                  <c:v>4.2852995994058212</c:v>
                </c:pt>
                <c:pt idx="23">
                  <c:v>4.3975857950510324</c:v>
                </c:pt>
                <c:pt idx="24">
                  <c:v>4.5098719906962437</c:v>
                </c:pt>
                <c:pt idx="25">
                  <c:v>4.6221581863414549</c:v>
                </c:pt>
                <c:pt idx="26">
                  <c:v>4.7344443819866662</c:v>
                </c:pt>
                <c:pt idx="27">
                  <c:v>4.8467305776318774</c:v>
                </c:pt>
                <c:pt idx="28">
                  <c:v>4.9590167732770878</c:v>
                </c:pt>
                <c:pt idx="29">
                  <c:v>5.5283087079412381</c:v>
                </c:pt>
                <c:pt idx="30">
                  <c:v>6.0976006426053884</c:v>
                </c:pt>
                <c:pt idx="31">
                  <c:v>6.0976006426053884</c:v>
                </c:pt>
                <c:pt idx="32">
                  <c:v>6.0976006426053884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0.92196083177633081</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6.9124271047261487</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10.353677967075182</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0.52232496356448788</c:v>
                </c:pt>
                <c:pt idx="1">
                  <c:v>0.52701090084084556</c:v>
                </c:pt>
                <c:pt idx="2">
                  <c:v>0.50560640751334174</c:v>
                </c:pt>
                <c:pt idx="3">
                  <c:v>0.49581772166128141</c:v>
                </c:pt>
                <c:pt idx="4">
                  <c:v>0.54505185759498087</c:v>
                </c:pt>
                <c:pt idx="5">
                  <c:v>0.59577512577169867</c:v>
                </c:pt>
                <c:pt idx="6">
                  <c:v>0.63924837609840324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0.47767503643551212</c:v>
                </c:pt>
                <c:pt idx="1">
                  <c:v>0.47298909915915444</c:v>
                </c:pt>
                <c:pt idx="2">
                  <c:v>0.49439359248665826</c:v>
                </c:pt>
                <c:pt idx="3">
                  <c:v>0.50418227833871865</c:v>
                </c:pt>
                <c:pt idx="4">
                  <c:v>0.45494814240501913</c:v>
                </c:pt>
                <c:pt idx="5">
                  <c:v>0.40422487422830133</c:v>
                </c:pt>
                <c:pt idx="6">
                  <c:v>0.36075162390159676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79.503903399200524</c:v>
                </c:pt>
                <c:pt idx="1">
                  <c:v>83.471923989077126</c:v>
                </c:pt>
                <c:pt idx="2">
                  <c:v>77.945076296051894</c:v>
                </c:pt>
                <c:pt idx="3">
                  <c:v>78.687788496961346</c:v>
                </c:pt>
                <c:pt idx="4">
                  <c:v>102.29746178199936</c:v>
                </c:pt>
                <c:pt idx="5">
                  <c:v>132.240447287389</c:v>
                </c:pt>
                <c:pt idx="6">
                  <c:v>162.60268380281036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79.503903399200524</c:v>
                </c:pt>
                <c:pt idx="1">
                  <c:v>83.471923989077126</c:v>
                </c:pt>
                <c:pt idx="2">
                  <c:v>77.945076296051894</c:v>
                </c:pt>
                <c:pt idx="3">
                  <c:v>78.687788496961346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42.184664119899253</v>
          </cell>
        </row>
        <row r="20">
          <cell r="D20" t="str">
            <v>TFHCV1</v>
          </cell>
          <cell r="J20">
            <v>3.2511871563794332</v>
          </cell>
        </row>
        <row r="21">
          <cell r="D21" t="str">
            <v>TFHCV2</v>
          </cell>
          <cell r="J21">
            <v>0.67962075862794524</v>
          </cell>
        </row>
        <row r="22">
          <cell r="D22" t="str">
            <v>TFHCV3</v>
          </cell>
          <cell r="J22">
            <v>2.8089278150247461</v>
          </cell>
        </row>
        <row r="23">
          <cell r="D23" t="str">
            <v>TFHCV4</v>
          </cell>
          <cell r="J23">
            <v>0.5918722905040672</v>
          </cell>
        </row>
        <row r="24">
          <cell r="D24" t="str">
            <v>TFHCV5</v>
          </cell>
          <cell r="J24">
            <v>0.28378560292278165</v>
          </cell>
        </row>
        <row r="25">
          <cell r="D25" t="str">
            <v>TFHCV6</v>
          </cell>
          <cell r="J25">
            <v>5.1917129737333196</v>
          </cell>
        </row>
        <row r="26">
          <cell r="D26" t="str">
            <v>TFHCV7</v>
          </cell>
          <cell r="J26">
            <v>1.6160523733748011</v>
          </cell>
        </row>
        <row r="27">
          <cell r="D27" t="str">
            <v>TFHCV8</v>
          </cell>
          <cell r="J27">
            <v>5.9363752698576057E-2</v>
          </cell>
        </row>
        <row r="28">
          <cell r="D28" t="str">
            <v>TFHCV9</v>
          </cell>
          <cell r="J28">
            <v>4.1110007284285557E-2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20.154214924188423</v>
          </cell>
        </row>
        <row r="11">
          <cell r="A11" t="str">
            <v/>
          </cell>
          <cell r="B11" t="str">
            <v>COM_PROJ</v>
          </cell>
          <cell r="C11" t="str">
            <v>-</v>
          </cell>
          <cell r="D11" t="str">
            <v>RLNL</v>
          </cell>
          <cell r="J11">
            <v>4.742986727829742E-2</v>
          </cell>
          <cell r="O11">
            <v>3.8860041473915911E-2</v>
          </cell>
        </row>
        <row r="12">
          <cell r="A12" t="str">
            <v/>
          </cell>
          <cell r="B12" t="str">
            <v>COM_PROJ</v>
          </cell>
          <cell r="C12" t="str">
            <v>-</v>
          </cell>
          <cell r="D12" t="str">
            <v>RLEK</v>
          </cell>
          <cell r="J12">
            <v>10.057139730159809</v>
          </cell>
          <cell r="O12">
            <v>12.829462767418228</v>
          </cell>
        </row>
        <row r="13">
          <cell r="A13" t="str">
            <v/>
          </cell>
          <cell r="B13" t="str">
            <v>COM_PROJ</v>
          </cell>
          <cell r="C13" t="str">
            <v>-</v>
          </cell>
          <cell r="D13" t="str">
            <v>RLEH</v>
          </cell>
          <cell r="J13">
            <v>14.6766565883431</v>
          </cell>
          <cell r="O13">
            <v>11.596937963827553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7.4259444503304239</v>
          </cell>
        </row>
        <row r="16">
          <cell r="A16" t="str">
            <v/>
          </cell>
          <cell r="B16" t="str">
            <v>COM_PROJ</v>
          </cell>
          <cell r="C16" t="str">
            <v>-</v>
          </cell>
          <cell r="D16" t="str">
            <v>RLER</v>
          </cell>
          <cell r="J16">
            <v>1.4352211531349246</v>
          </cell>
          <cell r="O16">
            <v>2.7055064282646422</v>
          </cell>
        </row>
        <row r="17">
          <cell r="A17" t="str">
            <v/>
          </cell>
          <cell r="B17" t="str">
            <v>COM_PROJ</v>
          </cell>
          <cell r="C17" t="str">
            <v>-</v>
          </cell>
          <cell r="D17" t="str">
            <v>RLEO</v>
          </cell>
          <cell r="J17">
            <v>1.9876880086386437</v>
          </cell>
          <cell r="O17">
            <v>2.7849840872577669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24.03599347216586</v>
          </cell>
        </row>
        <row r="22">
          <cell r="A22" t="str">
            <v/>
          </cell>
          <cell r="B22" t="str">
            <v>COM_PROJ</v>
          </cell>
          <cell r="C22" t="str">
            <v>-</v>
          </cell>
          <cell r="D22" t="str">
            <v>RMNL</v>
          </cell>
          <cell r="J22">
            <v>3.3422499241462768E-2</v>
          </cell>
          <cell r="O22">
            <v>7.084916950132833E-2</v>
          </cell>
        </row>
        <row r="23">
          <cell r="A23" t="str">
            <v/>
          </cell>
          <cell r="B23" t="str">
            <v>COM_PROJ</v>
          </cell>
          <cell r="C23" t="str">
            <v>-</v>
          </cell>
          <cell r="D23" t="str">
            <v>RMEK</v>
          </cell>
          <cell r="J23">
            <v>9.0463558635584818</v>
          </cell>
          <cell r="O23">
            <v>8.6507445507269178</v>
          </cell>
        </row>
        <row r="24">
          <cell r="A24" t="str">
            <v/>
          </cell>
          <cell r="B24" t="str">
            <v>COM_PROJ</v>
          </cell>
          <cell r="C24" t="str">
            <v>-</v>
          </cell>
          <cell r="D24" t="str">
            <v>RMEH</v>
          </cell>
          <cell r="J24">
            <v>13.162661948752438</v>
          </cell>
          <cell r="O24">
            <v>13.0226805151103</v>
          </cell>
        </row>
        <row r="25">
          <cell r="A25" t="str">
            <v/>
          </cell>
          <cell r="B25" t="str">
            <v>COM_PROJ</v>
          </cell>
          <cell r="C25" t="str">
            <v>-</v>
          </cell>
          <cell r="D25" t="str">
            <v>RMEWG</v>
          </cell>
          <cell r="J25">
            <v>8.7188816642673164</v>
          </cell>
          <cell r="O25">
            <v>11.285082211337523</v>
          </cell>
        </row>
        <row r="26">
          <cell r="A26" t="str">
            <v/>
          </cell>
          <cell r="B26" t="str">
            <v>COM_PROJ</v>
          </cell>
          <cell r="C26" t="str">
            <v>-</v>
          </cell>
          <cell r="D26" t="str">
            <v>RMEW</v>
          </cell>
          <cell r="J26">
            <v>6.0852856077195092</v>
          </cell>
          <cell r="O26">
            <v>5.2314690788023235</v>
          </cell>
        </row>
        <row r="27">
          <cell r="A27" t="str">
            <v/>
          </cell>
          <cell r="B27" t="str">
            <v>COM_PROJ</v>
          </cell>
          <cell r="C27" t="str">
            <v>-</v>
          </cell>
          <cell r="D27" t="str">
            <v>RMER</v>
          </cell>
          <cell r="J27">
            <v>3.2555704876676663</v>
          </cell>
          <cell r="O27">
            <v>4.7198157655950457</v>
          </cell>
        </row>
        <row r="28">
          <cell r="A28" t="str">
            <v/>
          </cell>
          <cell r="B28" t="str">
            <v>COM_PROJ</v>
          </cell>
          <cell r="C28" t="str">
            <v>-</v>
          </cell>
          <cell r="D28" t="str">
            <v>RMEO</v>
          </cell>
          <cell r="J28">
            <v>5.817816552719238</v>
          </cell>
          <cell r="O28">
            <v>8.8790614791833882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33.027612268842255</v>
          </cell>
        </row>
        <row r="33">
          <cell r="A33" t="str">
            <v/>
          </cell>
          <cell r="B33" t="str">
            <v>COM_PROJ</v>
          </cell>
          <cell r="C33" t="str">
            <v>-</v>
          </cell>
          <cell r="D33" t="str">
            <v>RHEK</v>
          </cell>
          <cell r="J33">
            <v>3.8919384966800701</v>
          </cell>
          <cell r="O33">
            <v>5.559977949177469</v>
          </cell>
        </row>
        <row r="34">
          <cell r="A34" t="str">
            <v/>
          </cell>
          <cell r="B34" t="str">
            <v>COM_PROJ</v>
          </cell>
          <cell r="C34" t="str">
            <v>-</v>
          </cell>
          <cell r="D34" t="str">
            <v>RHEH</v>
          </cell>
          <cell r="J34">
            <v>7.0843020492948998</v>
          </cell>
          <cell r="O34">
            <v>7.8285453954360094</v>
          </cell>
        </row>
        <row r="35">
          <cell r="A35" t="str">
            <v/>
          </cell>
          <cell r="B35" t="str">
            <v>COM_PROJ</v>
          </cell>
          <cell r="C35" t="str">
            <v>-</v>
          </cell>
          <cell r="D35" t="str">
            <v>RHEWG</v>
          </cell>
          <cell r="J35">
            <v>31.741961474336566</v>
          </cell>
          <cell r="O35">
            <v>34.126961000956008</v>
          </cell>
        </row>
        <row r="36">
          <cell r="B36" t="str">
            <v>COM_PROJ</v>
          </cell>
          <cell r="C36" t="str">
            <v>-</v>
          </cell>
          <cell r="D36" t="str">
            <v>RHEW</v>
          </cell>
          <cell r="J36">
            <v>0.56043977372187515</v>
          </cell>
          <cell r="O36">
            <v>7.0509615260414105</v>
          </cell>
        </row>
        <row r="37">
          <cell r="A37" t="str">
            <v/>
          </cell>
          <cell r="B37" t="str">
            <v>COM_PROJ</v>
          </cell>
          <cell r="C37" t="str">
            <v>-</v>
          </cell>
          <cell r="D37" t="str">
            <v>RHER</v>
          </cell>
          <cell r="J37">
            <v>5.2230494700907748</v>
          </cell>
          <cell r="O37">
            <v>5.9241796681008534</v>
          </cell>
        </row>
        <row r="38">
          <cell r="A38" t="str">
            <v/>
          </cell>
          <cell r="B38" t="str">
            <v>COM_PROJ</v>
          </cell>
          <cell r="C38" t="str">
            <v>-</v>
          </cell>
          <cell r="D38" t="str">
            <v>RHEO</v>
          </cell>
          <cell r="J38">
            <v>11.690422995158354</v>
          </cell>
          <cell r="O38">
            <v>13.259718602322971</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44294.630231944444</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7.2331507185231221</v>
      </c>
      <c r="I62" s="126">
        <f ca="1">OFFSET(RES!L$95,$E62,0)</f>
        <v>7.3819993877513435</v>
      </c>
      <c r="J62" s="126">
        <f ca="1">OFFSET(RES!M$95,$E62,0)</f>
        <v>7.5308480569795657</v>
      </c>
      <c r="K62" s="126">
        <f ca="1">OFFSET(RES!N$95,$E62,0)</f>
        <v>7.6796967262077871</v>
      </c>
      <c r="L62" s="126">
        <f ca="1">OFFSET(RES!O$95,$E62,0)</f>
        <v>7.8285453954360094</v>
      </c>
      <c r="M62" s="126">
        <f ca="1">OFFSET(RES!P$95,$E62,0)</f>
        <v>8.1179448012939073</v>
      </c>
      <c r="N62" s="126">
        <f ca="1">OFFSET(RES!Q$95,$E62,0)</f>
        <v>8.2379928360979573</v>
      </c>
      <c r="O62" s="203">
        <f ca="1">OFFSET(RES!R$95,$E62,0)</f>
        <v>7.0526785445469491</v>
      </c>
      <c r="P62" s="126">
        <f ca="1">OFFSET(RES!S$95,$E62,0)</f>
        <v>7.2374045981301922</v>
      </c>
      <c r="Q62" s="126">
        <f ca="1">OFFSET(RES!T$95,$E62,0)</f>
        <v>7.4970062223994436</v>
      </c>
      <c r="R62" s="126">
        <f ca="1">OFFSET(RES!U$95,$E62,0)</f>
        <v>7.7909709930795437</v>
      </c>
      <c r="S62" s="126">
        <f ca="1">OFFSET(RES!V$95,$E62,0)</f>
        <v>8.1131872385210517</v>
      </c>
      <c r="T62" s="203">
        <f ca="1">OFFSET(RES!W$95,$E62,0)</f>
        <v>8.4182508710871939</v>
      </c>
      <c r="U62" s="126">
        <f ca="1">OFFSET(RES!X$95,$E62,0)</f>
        <v>8.783395113111764</v>
      </c>
      <c r="V62" s="126">
        <f ca="1">OFFSET(RES!Y$95,$E62,0)</f>
        <v>9.1463771976324608</v>
      </c>
      <c r="W62" s="126">
        <f ca="1">OFFSET(RES!Z$95,$E62,0)</f>
        <v>9.506072885434385</v>
      </c>
      <c r="X62" s="126">
        <f ca="1">OFFSET(RES!AA$95,$E62,0)</f>
        <v>9.8354175344441686</v>
      </c>
      <c r="Y62" s="205">
        <f ca="1">OFFSET(RES!AB$95,$E62,0)</f>
        <v>10.070219714689349</v>
      </c>
      <c r="Z62" s="126">
        <f ca="1">OFFSET(RES!AC$95,$E62,0)</f>
        <v>10.400559163438063</v>
      </c>
      <c r="AA62" s="126">
        <f ca="1">OFFSET(RES!AD$95,$E62,0)</f>
        <v>10.722448618085338</v>
      </c>
      <c r="AB62" s="126">
        <f ca="1">OFFSET(RES!AE$95,$E62,0)</f>
        <v>11.045069520875037</v>
      </c>
      <c r="AC62" s="126">
        <f ca="1">OFFSET(RES!AF$95,$E62,0)</f>
        <v>11.332539299515073</v>
      </c>
      <c r="AD62" s="126">
        <f ca="1">OFFSET(RES!AG$95,$E62,0)</f>
        <v>11.615751433267608</v>
      </c>
      <c r="AE62" s="126">
        <f ca="1">OFFSET(RES!AH$95,$E62,0)</f>
        <v>11.93542217670144</v>
      </c>
      <c r="AF62" s="126">
        <f ca="1">OFFSET(RES!AI$95,$E62,0)</f>
        <v>12.254238189640212</v>
      </c>
      <c r="AG62" s="126">
        <f ca="1">OFFSET(RES!AJ$95,$E62,0)</f>
        <v>12.552833963678131</v>
      </c>
      <c r="AH62" s="126">
        <f ca="1">OFFSET(RES!AK$95,$E62,0)</f>
        <v>12.850805361937539</v>
      </c>
      <c r="AI62" s="126">
        <f ca="1">OFFSET(RES!AL$95,$E62,0)</f>
        <v>13.156215945148309</v>
      </c>
      <c r="AJ62" s="126">
        <f ca="1">OFFSET(RES!AM$95,$E62,0)</f>
        <v>14.776867800480296</v>
      </c>
      <c r="AK62" s="126">
        <f ca="1">OFFSET(RES!AN$95,$E62,0)</f>
        <v>16.207387613157479</v>
      </c>
      <c r="AL62" s="126">
        <f ca="1">OFFSET(RES!AO$95,$E62,0)</f>
        <v>16.207387613157479</v>
      </c>
      <c r="AM62" s="126">
        <f ca="1">OFFSET(RES!AP$95,$E62,0)</f>
        <v>16.207387613157479</v>
      </c>
      <c r="AQ62" s="4"/>
    </row>
    <row r="63" spans="1:43">
      <c r="A63" s="35" t="s">
        <v>363</v>
      </c>
      <c r="B63">
        <v>3.5355599850489998</v>
      </c>
      <c r="E63" s="129">
        <f>MATCH(F63,RES!$D$96:$D$134,0)</f>
        <v>27</v>
      </c>
      <c r="F63" s="4" t="str">
        <f t="shared" si="0"/>
        <v>RHEK</v>
      </c>
      <c r="G63" s="126">
        <f ca="1">OFFSET(RES!J$95,$E63,0)</f>
        <v>3.8919384966800701</v>
      </c>
      <c r="H63" s="126">
        <f ca="1">OFFSET(RES!K$95,$E63,0)</f>
        <v>4.2255463871795502</v>
      </c>
      <c r="I63" s="126">
        <f ca="1">OFFSET(RES!L$95,$E63,0)</f>
        <v>4.5591542776790295</v>
      </c>
      <c r="J63" s="126">
        <f ca="1">OFFSET(RES!M$95,$E63,0)</f>
        <v>4.8927621681785096</v>
      </c>
      <c r="K63" s="126">
        <f ca="1">OFFSET(RES!N$95,$E63,0)</f>
        <v>5.2263700586779898</v>
      </c>
      <c r="L63" s="126">
        <f ca="1">OFFSET(RES!O$95,$E63,0)</f>
        <v>5.559977949177469</v>
      </c>
      <c r="M63" s="126">
        <f ca="1">OFFSET(RES!P$95,$E63,0)</f>
        <v>5.7655147678070247</v>
      </c>
      <c r="N63" s="126">
        <f ca="1">OFFSET(RES!Q$95,$E63,0)</f>
        <v>5.8507751057928949</v>
      </c>
      <c r="O63" s="203">
        <f ca="1">OFFSET(RES!R$95,$E63,0)</f>
        <v>5.0089429401761976</v>
      </c>
      <c r="P63" s="126">
        <f ca="1">OFFSET(RES!S$95,$E63,0)</f>
        <v>5.1401388051398449</v>
      </c>
      <c r="Q63" s="126">
        <f ca="1">OFFSET(RES!T$95,$E63,0)</f>
        <v>5.3245126873362958</v>
      </c>
      <c r="R63" s="126">
        <f ca="1">OFFSET(RES!U$95,$E63,0)</f>
        <v>5.5332919126275275</v>
      </c>
      <c r="S63" s="126">
        <f ca="1">OFFSET(RES!V$95,$E63,0)</f>
        <v>5.762135858600681</v>
      </c>
      <c r="T63" s="203">
        <f ca="1">OFFSET(RES!W$95,$E63,0)</f>
        <v>5.9787977011892899</v>
      </c>
      <c r="U63" s="126">
        <f ca="1">OFFSET(RES!X$95,$E63,0)</f>
        <v>6.2381299054975541</v>
      </c>
      <c r="V63" s="126">
        <f ca="1">OFFSET(RES!Y$95,$E63,0)</f>
        <v>6.4959265054965947</v>
      </c>
      <c r="W63" s="126">
        <f ca="1">OFFSET(RES!Z$95,$E63,0)</f>
        <v>6.7513890456715355</v>
      </c>
      <c r="X63" s="126">
        <f ca="1">OFFSET(RES!AA$95,$E63,0)</f>
        <v>6.985295715899384</v>
      </c>
      <c r="Y63" s="205">
        <f ca="1">OFFSET(RES!AB$95,$E63,0)</f>
        <v>7.1520565735860613</v>
      </c>
      <c r="Z63" s="126">
        <f ca="1">OFFSET(RES!AC$95,$E63,0)</f>
        <v>7.3866697690153238</v>
      </c>
      <c r="AA63" s="126">
        <f ca="1">OFFSET(RES!AD$95,$E63,0)</f>
        <v>7.6152816221132174</v>
      </c>
      <c r="AB63" s="126">
        <f ca="1">OFFSET(RES!AE$95,$E63,0)</f>
        <v>7.8444129632305861</v>
      </c>
      <c r="AC63" s="126">
        <f ca="1">OFFSET(RES!AF$95,$E63,0)</f>
        <v>8.0485793248672373</v>
      </c>
      <c r="AD63" s="126">
        <f ca="1">OFFSET(RES!AG$95,$E63,0)</f>
        <v>8.24972182823978</v>
      </c>
      <c r="AE63" s="126">
        <f ca="1">OFFSET(RES!AH$95,$E63,0)</f>
        <v>8.476757911536362</v>
      </c>
      <c r="AF63" s="126">
        <f ca="1">OFFSET(RES!AI$95,$E63,0)</f>
        <v>8.7031869494030492</v>
      </c>
      <c r="AG63" s="126">
        <f ca="1">OFFSET(RES!AJ$95,$E63,0)</f>
        <v>8.9152551990597839</v>
      </c>
      <c r="AH63" s="126">
        <f ca="1">OFFSET(RES!AK$95,$E63,0)</f>
        <v>9.1268800054732129</v>
      </c>
      <c r="AI63" s="126">
        <f ca="1">OFFSET(RES!AL$95,$E63,0)</f>
        <v>9.3437882588362555</v>
      </c>
      <c r="AJ63" s="126">
        <f ca="1">OFFSET(RES!AM$95,$E63,0)</f>
        <v>10.49480522607421</v>
      </c>
      <c r="AK63" s="126">
        <f ca="1">OFFSET(RES!AN$95,$E63,0)</f>
        <v>11.510786894773934</v>
      </c>
      <c r="AL63" s="126">
        <f ca="1">OFFSET(RES!AO$95,$E63,0)</f>
        <v>11.510786894773934</v>
      </c>
      <c r="AM63" s="126">
        <f ca="1">OFFSET(RES!AP$95,$E63,0)</f>
        <v>11.510786894773934</v>
      </c>
      <c r="AQ63" s="4"/>
    </row>
    <row r="64" spans="1:43">
      <c r="A64" s="35" t="s">
        <v>364</v>
      </c>
      <c r="B64">
        <v>27.200595464100001</v>
      </c>
      <c r="E64" s="129">
        <f>MATCH(F64,RES!$D$96:$D$134,0)</f>
        <v>26</v>
      </c>
      <c r="F64" s="4" t="str">
        <f t="shared" si="0"/>
        <v>RHEL</v>
      </c>
      <c r="G64" s="126">
        <f ca="1">OFFSET(RES!J$95,$E64,0)</f>
        <v>29.155130644409116</v>
      </c>
      <c r="H64" s="126">
        <f ca="1">OFFSET(RES!K$95,$E64,0)</f>
        <v>29.929626969295743</v>
      </c>
      <c r="I64" s="126">
        <f ca="1">OFFSET(RES!L$95,$E64,0)</f>
        <v>30.70412329418237</v>
      </c>
      <c r="J64" s="126">
        <f ca="1">OFFSET(RES!M$95,$E64,0)</f>
        <v>31.478619619069001</v>
      </c>
      <c r="K64" s="126">
        <f ca="1">OFFSET(RES!N$95,$E64,0)</f>
        <v>32.253115943955628</v>
      </c>
      <c r="L64" s="126">
        <f ca="1">OFFSET(RES!O$95,$E64,0)</f>
        <v>33.027612268842255</v>
      </c>
      <c r="M64" s="126">
        <f ca="1">OFFSET(RES!P$95,$E64,0)</f>
        <v>34.248550627720562</v>
      </c>
      <c r="N64" s="126">
        <f ca="1">OFFSET(RES!Q$95,$E64,0)</f>
        <v>34.755017633641756</v>
      </c>
      <c r="O64" s="203">
        <f ca="1">OFFSET(RES!R$95,$E64,0)</f>
        <v>29.75433118927532</v>
      </c>
      <c r="P64" s="126">
        <f ca="1">OFFSET(RES!S$95,$E64,0)</f>
        <v>30.533666323137812</v>
      </c>
      <c r="Q64" s="126">
        <f ca="1">OFFSET(RES!T$95,$E64,0)</f>
        <v>31.628891726790076</v>
      </c>
      <c r="R64" s="126">
        <f ca="1">OFFSET(RES!U$95,$E64,0)</f>
        <v>32.869090764580896</v>
      </c>
      <c r="S64" s="126">
        <f ca="1">OFFSET(RES!V$95,$E64,0)</f>
        <v>34.2284790907147</v>
      </c>
      <c r="T64" s="203">
        <f ca="1">OFFSET(RES!W$95,$E64,0)</f>
        <v>35.515502779635646</v>
      </c>
      <c r="U64" s="126">
        <f ca="1">OFFSET(RES!X$95,$E64,0)</f>
        <v>37.055998726024185</v>
      </c>
      <c r="V64" s="126">
        <f ca="1">OFFSET(RES!Y$95,$E64,0)</f>
        <v>38.587372811824963</v>
      </c>
      <c r="W64" s="126">
        <f ca="1">OFFSET(RES!Z$95,$E64,0)</f>
        <v>40.104882018378504</v>
      </c>
      <c r="X64" s="126">
        <f ca="1">OFFSET(RES!AA$95,$E64,0)</f>
        <v>41.494344149702997</v>
      </c>
      <c r="Y64" s="205">
        <f ca="1">OFFSET(RES!AB$95,$E64,0)</f>
        <v>42.484943932587022</v>
      </c>
      <c r="Z64" s="126">
        <f ca="1">OFFSET(RES!AC$95,$E64,0)</f>
        <v>43.878602994299335</v>
      </c>
      <c r="AA64" s="126">
        <f ca="1">OFFSET(RES!AD$95,$E64,0)</f>
        <v>45.236612632682125</v>
      </c>
      <c r="AB64" s="126">
        <f ca="1">OFFSET(RES!AE$95,$E64,0)</f>
        <v>46.597708155405165</v>
      </c>
      <c r="AC64" s="126">
        <f ca="1">OFFSET(RES!AF$95,$E64,0)</f>
        <v>47.81050566865305</v>
      </c>
      <c r="AD64" s="126">
        <f ca="1">OFFSET(RES!AG$95,$E64,0)</f>
        <v>49.005340733269705</v>
      </c>
      <c r="AE64" s="126">
        <f ca="1">OFFSET(RES!AH$95,$E64,0)</f>
        <v>50.35398991833803</v>
      </c>
      <c r="AF64" s="126">
        <f ca="1">OFFSET(RES!AI$95,$E64,0)</f>
        <v>51.699033106894966</v>
      </c>
      <c r="AG64" s="126">
        <f ca="1">OFFSET(RES!AJ$95,$E64,0)</f>
        <v>52.958769744021531</v>
      </c>
      <c r="AH64" s="126">
        <f ca="1">OFFSET(RES!AK$95,$E64,0)</f>
        <v>54.215872221150157</v>
      </c>
      <c r="AI64" s="126">
        <f ca="1">OFFSET(RES!AL$95,$E64,0)</f>
        <v>55.504359649602314</v>
      </c>
      <c r="AJ64" s="126">
        <f ca="1">OFFSET(RES!AM$95,$E64,0)</f>
        <v>62.341678512425815</v>
      </c>
      <c r="AK64" s="126">
        <f ca="1">OFFSET(RES!AN$95,$E64,0)</f>
        <v>68.376855078374234</v>
      </c>
      <c r="AL64" s="126">
        <f ca="1">OFFSET(RES!AO$95,$E64,0)</f>
        <v>68.376855078374234</v>
      </c>
      <c r="AM64" s="126">
        <f ca="1">OFFSET(RES!AP$95,$E64,0)</f>
        <v>68.376855078374234</v>
      </c>
      <c r="AQ64" s="4"/>
    </row>
    <row r="65" spans="1:39">
      <c r="A65" s="35" t="s">
        <v>365</v>
      </c>
      <c r="B65">
        <v>11.63227160329</v>
      </c>
      <c r="E65" s="129">
        <f>MATCH(F65,RES!$D$96:$D$134,0)</f>
        <v>32</v>
      </c>
      <c r="F65" s="4" t="str">
        <f t="shared" si="0"/>
        <v>RHEO</v>
      </c>
      <c r="G65" s="126">
        <f ca="1">OFFSET(RES!J$95,$E65,0)</f>
        <v>11.690422995158354</v>
      </c>
      <c r="H65" s="126">
        <f ca="1">OFFSET(RES!K$95,$E65,0)</f>
        <v>12.004282116591277</v>
      </c>
      <c r="I65" s="126">
        <f ca="1">OFFSET(RES!L$95,$E65,0)</f>
        <v>12.3181412380242</v>
      </c>
      <c r="J65" s="126">
        <f ca="1">OFFSET(RES!M$95,$E65,0)</f>
        <v>12.632000359457125</v>
      </c>
      <c r="K65" s="126">
        <f ca="1">OFFSET(RES!N$95,$E65,0)</f>
        <v>12.945859480890048</v>
      </c>
      <c r="L65" s="126">
        <f ca="1">OFFSET(RES!O$95,$E65,0)</f>
        <v>13.259718602322971</v>
      </c>
      <c r="M65" s="126">
        <f ca="1">OFFSET(RES!P$95,$E65,0)</f>
        <v>13.749893276099831</v>
      </c>
      <c r="N65" s="126">
        <f ca="1">OFFSET(RES!Q$95,$E65,0)</f>
        <v>13.953226472735771</v>
      </c>
      <c r="O65" s="203">
        <f ca="1">OFFSET(RES!R$95,$E65,0)</f>
        <v>11.945582246716331</v>
      </c>
      <c r="P65" s="126">
        <f ca="1">OFFSET(RES!S$95,$E65,0)</f>
        <v>12.258464827745934</v>
      </c>
      <c r="Q65" s="126">
        <f ca="1">OFFSET(RES!T$95,$E65,0)</f>
        <v>12.698169052814752</v>
      </c>
      <c r="R65" s="126">
        <f ca="1">OFFSET(RES!U$95,$E65,0)</f>
        <v>13.19607638314549</v>
      </c>
      <c r="S65" s="126">
        <f ca="1">OFFSET(RES!V$95,$E65,0)</f>
        <v>13.741835081324881</v>
      </c>
      <c r="T65" s="203">
        <f ca="1">OFFSET(RES!W$95,$E65,0)</f>
        <v>14.258541278875674</v>
      </c>
      <c r="U65" s="126">
        <f ca="1">OFFSET(RES!X$95,$E65,0)</f>
        <v>14.877009928406276</v>
      </c>
      <c r="V65" s="126">
        <f ca="1">OFFSET(RES!Y$95,$E65,0)</f>
        <v>15.491816390566541</v>
      </c>
      <c r="W65" s="126">
        <f ca="1">OFFSET(RES!Z$95,$E65,0)</f>
        <v>16.101056467976463</v>
      </c>
      <c r="X65" s="126">
        <f ca="1">OFFSET(RES!AA$95,$E65,0)</f>
        <v>16.658889008820704</v>
      </c>
      <c r="Y65" s="205">
        <f ca="1">OFFSET(RES!AB$95,$E65,0)</f>
        <v>17.056588795945668</v>
      </c>
      <c r="Z65" s="126">
        <f ca="1">OFFSET(RES!AC$95,$E65,0)</f>
        <v>17.616106294076044</v>
      </c>
      <c r="AA65" s="126">
        <f ca="1">OFFSET(RES!AD$95,$E65,0)</f>
        <v>18.161311485345212</v>
      </c>
      <c r="AB65" s="126">
        <f ca="1">OFFSET(RES!AE$95,$E65,0)</f>
        <v>18.707755578102567</v>
      </c>
      <c r="AC65" s="126">
        <f ca="1">OFFSET(RES!AF$95,$E65,0)</f>
        <v>19.19466191624058</v>
      </c>
      <c r="AD65" s="126">
        <f ca="1">OFFSET(RES!AG$95,$E65,0)</f>
        <v>19.674356803174671</v>
      </c>
      <c r="AE65" s="126">
        <f ca="1">OFFSET(RES!AH$95,$E65,0)</f>
        <v>20.215804018362203</v>
      </c>
      <c r="AF65" s="126">
        <f ca="1">OFFSET(RES!AI$95,$E65,0)</f>
        <v>20.755803520689575</v>
      </c>
      <c r="AG65" s="126">
        <f ca="1">OFFSET(RES!AJ$95,$E65,0)</f>
        <v>21.261554683848679</v>
      </c>
      <c r="AH65" s="126">
        <f ca="1">OFFSET(RES!AK$95,$E65,0)</f>
        <v>21.766248300975032</v>
      </c>
      <c r="AI65" s="126">
        <f ca="1">OFFSET(RES!AL$95,$E65,0)</f>
        <v>22.283542151491257</v>
      </c>
      <c r="AJ65" s="126">
        <f ca="1">OFFSET(RES!AM$95,$E65,0)</f>
        <v>25.028546040280478</v>
      </c>
      <c r="AK65" s="126">
        <f ca="1">OFFSET(RES!AN$95,$E65,0)</f>
        <v>27.45151087129565</v>
      </c>
      <c r="AL65" s="126">
        <f ca="1">OFFSET(RES!AO$95,$E65,0)</f>
        <v>27.45151087129565</v>
      </c>
      <c r="AM65" s="126">
        <f ca="1">OFFSET(RES!AP$95,$E65,0)</f>
        <v>27.45151087129565</v>
      </c>
    </row>
    <row r="66" spans="1:39">
      <c r="A66" s="35" t="s">
        <v>366</v>
      </c>
      <c r="B66">
        <v>4.337948126733</v>
      </c>
      <c r="E66" s="129">
        <f>MATCH(F66,RES!$D$96:$D$134,0)</f>
        <v>31</v>
      </c>
      <c r="F66" s="4" t="str">
        <f t="shared" si="0"/>
        <v>RHER</v>
      </c>
      <c r="G66" s="126">
        <f ca="1">OFFSET(RES!J$95,$E66,0)</f>
        <v>5.2230494700907748</v>
      </c>
      <c r="H66" s="126">
        <f ca="1">OFFSET(RES!K$95,$E66,0)</f>
        <v>5.3632755096927909</v>
      </c>
      <c r="I66" s="126">
        <f ca="1">OFFSET(RES!L$95,$E66,0)</f>
        <v>5.5035015492948061</v>
      </c>
      <c r="J66" s="126">
        <f ca="1">OFFSET(RES!M$95,$E66,0)</f>
        <v>5.6437275888968221</v>
      </c>
      <c r="K66" s="126">
        <f ca="1">OFFSET(RES!N$95,$E66,0)</f>
        <v>5.7839536284988373</v>
      </c>
      <c r="L66" s="126">
        <f ca="1">OFFSET(RES!O$95,$E66,0)</f>
        <v>5.9241796681008534</v>
      </c>
      <c r="M66" s="126">
        <f ca="1">OFFSET(RES!P$95,$E66,0)</f>
        <v>6.1431800046312306</v>
      </c>
      <c r="N66" s="126">
        <f ca="1">OFFSET(RES!Q$95,$E66,0)</f>
        <v>6.2340252499556339</v>
      </c>
      <c r="O66" s="203">
        <f ca="1">OFFSET(RES!R$95,$E66,0)</f>
        <v>5.3370495703600813</v>
      </c>
      <c r="P66" s="126">
        <f ca="1">OFFSET(RES!S$95,$E66,0)</f>
        <v>5.4768393110498854</v>
      </c>
      <c r="Q66" s="126">
        <f ca="1">OFFSET(RES!T$95,$E66,0)</f>
        <v>5.6732904506445356</v>
      </c>
      <c r="R66" s="126">
        <f ca="1">OFFSET(RES!U$95,$E66,0)</f>
        <v>5.8957455849810199</v>
      </c>
      <c r="S66" s="126">
        <f ca="1">OFFSET(RES!V$95,$E66,0)</f>
        <v>6.1395797627951048</v>
      </c>
      <c r="T66" s="203">
        <f ca="1">OFFSET(RES!W$95,$E66,0)</f>
        <v>6.3704338587014719</v>
      </c>
      <c r="U66" s="126">
        <f ca="1">OFFSET(RES!X$95,$E66,0)</f>
        <v>6.646753402787807</v>
      </c>
      <c r="V66" s="126">
        <f ca="1">OFFSET(RES!Y$95,$E66,0)</f>
        <v>6.9214367540852306</v>
      </c>
      <c r="W66" s="126">
        <f ca="1">OFFSET(RES!Z$95,$E66,0)</f>
        <v>7.1936331549162222</v>
      </c>
      <c r="X66" s="126">
        <f ca="1">OFFSET(RES!AA$95,$E66,0)</f>
        <v>7.442861686515343</v>
      </c>
      <c r="Y66" s="205">
        <f ca="1">OFFSET(RES!AB$95,$E66,0)</f>
        <v>7.6205460751177521</v>
      </c>
      <c r="Z66" s="126">
        <f ca="1">OFFSET(RES!AC$95,$E66,0)</f>
        <v>7.8705274122624127</v>
      </c>
      <c r="AA66" s="126">
        <f ca="1">OFFSET(RES!AD$95,$E66,0)</f>
        <v>8.1141142941509923</v>
      </c>
      <c r="AB66" s="126">
        <f ca="1">OFFSET(RES!AE$95,$E66,0)</f>
        <v>8.3582546926885453</v>
      </c>
      <c r="AC66" s="126">
        <f ca="1">OFFSET(RES!AF$95,$E66,0)</f>
        <v>8.5757948015835641</v>
      </c>
      <c r="AD66" s="126">
        <f ca="1">OFFSET(RES!AG$95,$E66,0)</f>
        <v>8.7901129769005735</v>
      </c>
      <c r="AE66" s="126">
        <f ca="1">OFFSET(RES!AH$95,$E66,0)</f>
        <v>9.0320208695010891</v>
      </c>
      <c r="AF66" s="126">
        <f ca="1">OFFSET(RES!AI$95,$E66,0)</f>
        <v>9.2732819526670589</v>
      </c>
      <c r="AG66" s="126">
        <f ca="1">OFFSET(RES!AJ$95,$E66,0)</f>
        <v>9.4992415561672896</v>
      </c>
      <c r="AH66" s="126">
        <f ca="1">OFFSET(RES!AK$95,$E66,0)</f>
        <v>9.724728669044362</v>
      </c>
      <c r="AI66" s="126">
        <f ca="1">OFFSET(RES!AL$95,$E66,0)</f>
        <v>9.9558453166574523</v>
      </c>
      <c r="AJ66" s="126">
        <f ca="1">OFFSET(RES!AM$95,$E66,0)</f>
        <v>11.182258690465698</v>
      </c>
      <c r="AK66" s="126">
        <f ca="1">OFFSET(RES!AN$95,$E66,0)</f>
        <v>12.264791391115077</v>
      </c>
      <c r="AL66" s="126">
        <f ca="1">OFFSET(RES!AO$95,$E66,0)</f>
        <v>12.264791391115077</v>
      </c>
      <c r="AM66" s="126">
        <f ca="1">OFFSET(RES!AP$95,$E66,0)</f>
        <v>12.264791391115077</v>
      </c>
    </row>
    <row r="67" spans="1:39">
      <c r="A67" s="35" t="s">
        <v>521</v>
      </c>
      <c r="B67">
        <v>25.581294669590001</v>
      </c>
      <c r="E67" s="129">
        <f>MATCH(F67,RES!$D$96:$D$134,0)</f>
        <v>29</v>
      </c>
      <c r="F67" s="4" t="str">
        <f t="shared" si="0"/>
        <v>RHEWG</v>
      </c>
      <c r="G67" s="126">
        <f ca="1">OFFSET(RES!J$95,$E67,0)</f>
        <v>31.741961474336566</v>
      </c>
      <c r="H67" s="126">
        <f ca="1">OFFSET(RES!K$95,$E67,0)</f>
        <v>32.218961379660456</v>
      </c>
      <c r="I67" s="126">
        <f ca="1">OFFSET(RES!L$95,$E67,0)</f>
        <v>32.695961284984342</v>
      </c>
      <c r="J67" s="126">
        <f ca="1">OFFSET(RES!M$95,$E67,0)</f>
        <v>33.172961190308229</v>
      </c>
      <c r="K67" s="126">
        <f ca="1">OFFSET(RES!N$95,$E67,0)</f>
        <v>33.649961095632122</v>
      </c>
      <c r="L67" s="126">
        <f ca="1">OFFSET(RES!O$95,$E67,0)</f>
        <v>34.126961000956008</v>
      </c>
      <c r="M67" s="126">
        <f ca="1">OFFSET(RES!P$95,$E67,0)</f>
        <v>35.388539204637389</v>
      </c>
      <c r="N67" s="126">
        <f ca="1">OFFSET(RES!Q$95,$E67,0)</f>
        <v>35.911864342968663</v>
      </c>
      <c r="O67" s="203">
        <f ca="1">OFFSET(RES!R$95,$E67,0)</f>
        <v>30.744726316890429</v>
      </c>
      <c r="P67" s="126">
        <f ca="1">OFFSET(RES!S$95,$E67,0)</f>
        <v>31.550002202519337</v>
      </c>
      <c r="Q67" s="126">
        <f ca="1">OFFSET(RES!T$95,$E67,0)</f>
        <v>32.68168300140524</v>
      </c>
      <c r="R67" s="126">
        <f ca="1">OFFSET(RES!U$95,$E67,0)</f>
        <v>33.96316299007637</v>
      </c>
      <c r="S67" s="126">
        <f ca="1">OFFSET(RES!V$95,$E67,0)</f>
        <v>35.367799571537283</v>
      </c>
      <c r="T67" s="203">
        <f ca="1">OFFSET(RES!W$95,$E67,0)</f>
        <v>36.697662804809738</v>
      </c>
      <c r="U67" s="126">
        <f ca="1">OFFSET(RES!X$95,$E67,0)</f>
        <v>38.28943530887684</v>
      </c>
      <c r="V67" s="126">
        <f ca="1">OFFSET(RES!Y$95,$E67,0)</f>
        <v>39.871782324416323</v>
      </c>
      <c r="W67" s="126">
        <f ca="1">OFFSET(RES!Z$95,$E67,0)</f>
        <v>41.43980295785159</v>
      </c>
      <c r="X67" s="126">
        <f ca="1">OFFSET(RES!AA$95,$E67,0)</f>
        <v>42.875514373561465</v>
      </c>
      <c r="Y67" s="205">
        <f ca="1">OFFSET(RES!AB$95,$E67,0)</f>
        <v>43.899087009780487</v>
      </c>
      <c r="Z67" s="126">
        <f ca="1">OFFSET(RES!AC$95,$E67,0)</f>
        <v>45.339135053839478</v>
      </c>
      <c r="AA67" s="126">
        <f ca="1">OFFSET(RES!AD$95,$E67,0)</f>
        <v>46.742347056898282</v>
      </c>
      <c r="AB67" s="126">
        <f ca="1">OFFSET(RES!AE$95,$E67,0)</f>
        <v>48.148747660261471</v>
      </c>
      <c r="AC67" s="126">
        <f ca="1">OFFSET(RES!AF$95,$E67,0)</f>
        <v>49.401914044187833</v>
      </c>
      <c r="AD67" s="126">
        <f ca="1">OFFSET(RES!AG$95,$E67,0)</f>
        <v>50.636520085969877</v>
      </c>
      <c r="AE67" s="126">
        <f ca="1">OFFSET(RES!AH$95,$E67,0)</f>
        <v>52.030060066037329</v>
      </c>
      <c r="AF67" s="126">
        <f ca="1">OFFSET(RES!AI$95,$E67,0)</f>
        <v>53.419874021307344</v>
      </c>
      <c r="AG67" s="126">
        <f ca="1">OFFSET(RES!AJ$95,$E67,0)</f>
        <v>54.721541932894489</v>
      </c>
      <c r="AH67" s="126">
        <f ca="1">OFFSET(RES!AK$95,$E67,0)</f>
        <v>56.020488004501551</v>
      </c>
      <c r="AI67" s="126">
        <f ca="1">OFFSET(RES!AL$95,$E67,0)</f>
        <v>57.351863698968309</v>
      </c>
      <c r="AJ67" s="126">
        <f ca="1">OFFSET(RES!AM$95,$E67,0)</f>
        <v>64.416767824744454</v>
      </c>
      <c r="AK67" s="126">
        <f ca="1">OFFSET(RES!AN$95,$E67,0)</f>
        <v>70.652829748430875</v>
      </c>
      <c r="AL67" s="126">
        <f ca="1">OFFSET(RES!AO$95,$E67,0)</f>
        <v>70.652829748430875</v>
      </c>
      <c r="AM67" s="126">
        <f ca="1">OFFSET(RES!AP$95,$E67,0)</f>
        <v>70.652829748430875</v>
      </c>
    </row>
    <row r="68" spans="1:39">
      <c r="A68" s="35" t="s">
        <v>367</v>
      </c>
      <c r="B68">
        <v>14.738241842140001</v>
      </c>
      <c r="E68" s="129">
        <f>MATCH(F68,RES!$D$96:$D$134,0)</f>
        <v>7</v>
      </c>
      <c r="F68" s="4" t="str">
        <f t="shared" si="0"/>
        <v>RLEH</v>
      </c>
      <c r="G68" s="126">
        <f ca="1">OFFSET(RES!J$95,$E68,0)</f>
        <v>14.6766565883431</v>
      </c>
      <c r="H68" s="126">
        <f ca="1">OFFSET(RES!K$95,$E68,0)</f>
        <v>14.06071286343999</v>
      </c>
      <c r="I68" s="126">
        <f ca="1">OFFSET(RES!L$95,$E68,0)</f>
        <v>13.444769138536881</v>
      </c>
      <c r="J68" s="126">
        <f ca="1">OFFSET(RES!M$95,$E68,0)</f>
        <v>12.828825413633773</v>
      </c>
      <c r="K68" s="126">
        <f ca="1">OFFSET(RES!N$95,$E68,0)</f>
        <v>12.212881688730663</v>
      </c>
      <c r="L68" s="126">
        <f ca="1">OFFSET(RES!O$95,$E68,0)</f>
        <v>11.596937963827553</v>
      </c>
      <c r="M68" s="126">
        <f ca="1">OFFSET(RES!P$95,$E68,0)</f>
        <v>11.574729540883233</v>
      </c>
      <c r="N68" s="126">
        <f ca="1">OFFSET(RES!Q$95,$E68,0)</f>
        <v>11.683096844035036</v>
      </c>
      <c r="O68" s="203">
        <f ca="1">OFFSET(RES!R$95,$E68,0)</f>
        <v>12.156583663250711</v>
      </c>
      <c r="P68" s="126">
        <f ca="1">OFFSET(RES!S$95,$E68,0)</f>
        <v>13.187196775000475</v>
      </c>
      <c r="Q68" s="126">
        <f ca="1">OFFSET(RES!T$95,$E68,0)</f>
        <v>13.167107350652484</v>
      </c>
      <c r="R68" s="126">
        <f ca="1">OFFSET(RES!U$95,$E68,0)</f>
        <v>13.111911513572245</v>
      </c>
      <c r="S68" s="126">
        <f ca="1">OFFSET(RES!V$95,$E68,0)</f>
        <v>13.019601735405013</v>
      </c>
      <c r="T68" s="203">
        <f ca="1">OFFSET(RES!W$95,$E68,0)</f>
        <v>12.924473568193823</v>
      </c>
      <c r="U68" s="126">
        <f ca="1">OFFSET(RES!X$95,$E68,0)</f>
        <v>12.802537541200557</v>
      </c>
      <c r="V68" s="126">
        <f ca="1">OFFSET(RES!Y$95,$E68,0)</f>
        <v>12.649616757400606</v>
      </c>
      <c r="W68" s="126">
        <f ca="1">OFFSET(RES!Z$95,$E68,0)</f>
        <v>12.495571188388116</v>
      </c>
      <c r="X68" s="126">
        <f ca="1">OFFSET(RES!AA$95,$E68,0)</f>
        <v>12.358192580548739</v>
      </c>
      <c r="Y68" s="205">
        <f ca="1">OFFSET(RES!AB$95,$E68,0)</f>
        <v>12.278118323455077</v>
      </c>
      <c r="Z68" s="126">
        <f ca="1">OFFSET(RES!AC$95,$E68,0)</f>
        <v>12.180505515218833</v>
      </c>
      <c r="AA68" s="126">
        <f ca="1">OFFSET(RES!AD$95,$E68,0)</f>
        <v>12.040390392994471</v>
      </c>
      <c r="AB68" s="126">
        <f ca="1">OFFSET(RES!AE$95,$E68,0)</f>
        <v>11.90334810809455</v>
      </c>
      <c r="AC68" s="126">
        <f ca="1">OFFSET(RES!AF$95,$E68,0)</f>
        <v>11.781890287151597</v>
      </c>
      <c r="AD68" s="126">
        <f ca="1">OFFSET(RES!AG$95,$E68,0)</f>
        <v>11.670449895862784</v>
      </c>
      <c r="AE68" s="126">
        <f ca="1">OFFSET(RES!AH$95,$E68,0)</f>
        <v>11.538044276442596</v>
      </c>
      <c r="AF68" s="126">
        <f ca="1">OFFSET(RES!AI$95,$E68,0)</f>
        <v>11.389238797909822</v>
      </c>
      <c r="AG68" s="126">
        <f ca="1">OFFSET(RES!AJ$95,$E68,0)</f>
        <v>11.249337947668653</v>
      </c>
      <c r="AH68" s="126">
        <f ca="1">OFFSET(RES!AK$95,$E68,0)</f>
        <v>11.113324472555446</v>
      </c>
      <c r="AI68" s="126">
        <f ca="1">OFFSET(RES!AL$95,$E68,0)</f>
        <v>10.970284356059416</v>
      </c>
      <c r="AJ68" s="126">
        <f ca="1">OFFSET(RES!AM$95,$E68,0)</f>
        <v>10.118314874206119</v>
      </c>
      <c r="AK68" s="126">
        <f ca="1">OFFSET(RES!AN$95,$E68,0)</f>
        <v>9.3256488762356078</v>
      </c>
      <c r="AL68" s="126">
        <f ca="1">OFFSET(RES!AO$95,$E68,0)</f>
        <v>9.3256488762356078</v>
      </c>
      <c r="AM68" s="126">
        <f ca="1">OFFSET(RES!AP$95,$E68,0)</f>
        <v>9.3256488762356078</v>
      </c>
    </row>
    <row r="69" spans="1:39">
      <c r="A69" s="35" t="s">
        <v>368</v>
      </c>
      <c r="B69">
        <v>8.0953817121640004</v>
      </c>
      <c r="E69" s="129">
        <f>MATCH(F69,RES!$D$96:$D$134,0)</f>
        <v>6</v>
      </c>
      <c r="F69" s="4" t="str">
        <f t="shared" ref="F69:F131" si="1">A69</f>
        <v>RLEK</v>
      </c>
      <c r="G69" s="126">
        <f ca="1">OFFSET(RES!J$95,$E69,0)</f>
        <v>10.057139730159809</v>
      </c>
      <c r="H69" s="126">
        <f ca="1">OFFSET(RES!K$95,$E69,0)</f>
        <v>10.611604337611492</v>
      </c>
      <c r="I69" s="126">
        <f ca="1">OFFSET(RES!L$95,$E69,0)</f>
        <v>11.166068945063177</v>
      </c>
      <c r="J69" s="126">
        <f ca="1">OFFSET(RES!M$95,$E69,0)</f>
        <v>11.72053355251486</v>
      </c>
      <c r="K69" s="126">
        <f ca="1">OFFSET(RES!N$95,$E69,0)</f>
        <v>12.274998159966543</v>
      </c>
      <c r="L69" s="126">
        <f ca="1">OFFSET(RES!O$95,$E69,0)</f>
        <v>12.829462767418228</v>
      </c>
      <c r="M69" s="126">
        <f ca="1">OFFSET(RES!P$95,$E69,0)</f>
        <v>12.804894028999867</v>
      </c>
      <c r="N69" s="126">
        <f ca="1">OFFSET(RES!Q$95,$E69,0)</f>
        <v>12.92477863003232</v>
      </c>
      <c r="O69" s="203">
        <f ca="1">OFFSET(RES!R$95,$E69,0)</f>
        <v>13.448587719719463</v>
      </c>
      <c r="P69" s="126">
        <f ca="1">OFFSET(RES!S$95,$E69,0)</f>
        <v>14.588734591768665</v>
      </c>
      <c r="Q69" s="126">
        <f ca="1">OFFSET(RES!T$95,$E69,0)</f>
        <v>14.566510059526161</v>
      </c>
      <c r="R69" s="126">
        <f ca="1">OFFSET(RES!U$95,$E69,0)</f>
        <v>14.505447998234967</v>
      </c>
      <c r="S69" s="126">
        <f ca="1">OFFSET(RES!V$95,$E69,0)</f>
        <v>14.403327519039587</v>
      </c>
      <c r="T69" s="203">
        <f ca="1">OFFSET(RES!W$95,$E69,0)</f>
        <v>14.298089111869055</v>
      </c>
      <c r="U69" s="126">
        <f ca="1">OFFSET(RES!X$95,$E69,0)</f>
        <v>14.163193700408158</v>
      </c>
      <c r="V69" s="126">
        <f ca="1">OFFSET(RES!Y$95,$E69,0)</f>
        <v>13.99402046621088</v>
      </c>
      <c r="W69" s="126">
        <f ca="1">OFFSET(RES!Z$95,$E69,0)</f>
        <v>13.823602904411729</v>
      </c>
      <c r="X69" s="126">
        <f ca="1">OFFSET(RES!AA$95,$E69,0)</f>
        <v>13.671623671633862</v>
      </c>
      <c r="Y69" s="205">
        <f ca="1">OFFSET(RES!AB$95,$E69,0)</f>
        <v>13.583039107051716</v>
      </c>
      <c r="Z69" s="126">
        <f ca="1">OFFSET(RES!AC$95,$E69,0)</f>
        <v>13.475051990728753</v>
      </c>
      <c r="AA69" s="126">
        <f ca="1">OFFSET(RES!AD$95,$E69,0)</f>
        <v>13.32004540628925</v>
      </c>
      <c r="AB69" s="126">
        <f ca="1">OFFSET(RES!AE$95,$E69,0)</f>
        <v>13.168438240917713</v>
      </c>
      <c r="AC69" s="126">
        <f ca="1">OFFSET(RES!AF$95,$E69,0)</f>
        <v>13.034071859338393</v>
      </c>
      <c r="AD69" s="126">
        <f ca="1">OFFSET(RES!AG$95,$E69,0)</f>
        <v>12.910787561768997</v>
      </c>
      <c r="AE69" s="126">
        <f ca="1">OFFSET(RES!AH$95,$E69,0)</f>
        <v>12.764309847578689</v>
      </c>
      <c r="AF69" s="126">
        <f ca="1">OFFSET(RES!AI$95,$E69,0)</f>
        <v>12.599689294086138</v>
      </c>
      <c r="AG69" s="126">
        <f ca="1">OFFSET(RES!AJ$95,$E69,0)</f>
        <v>12.444919754497532</v>
      </c>
      <c r="AH69" s="126">
        <f ca="1">OFFSET(RES!AK$95,$E69,0)</f>
        <v>12.294450741015275</v>
      </c>
      <c r="AI69" s="126">
        <f ca="1">OFFSET(RES!AL$95,$E69,0)</f>
        <v>12.136208293348746</v>
      </c>
      <c r="AJ69" s="126">
        <f ca="1">OFFSET(RES!AM$95,$E69,0)</f>
        <v>11.193691330637845</v>
      </c>
      <c r="AK69" s="126">
        <f ca="1">OFFSET(RES!AN$95,$E69,0)</f>
        <v>10.316780637515137</v>
      </c>
      <c r="AL69" s="126">
        <f ca="1">OFFSET(RES!AO$95,$E69,0)</f>
        <v>10.316780637515137</v>
      </c>
      <c r="AM69" s="126">
        <f ca="1">OFFSET(RES!AP$95,$E69,0)</f>
        <v>10.316780637515137</v>
      </c>
    </row>
    <row r="70" spans="1:39">
      <c r="A70" s="35" t="s">
        <v>369</v>
      </c>
      <c r="B70">
        <v>8.4652619723960001</v>
      </c>
      <c r="E70" s="129">
        <f>MATCH(F70,RES!$D$96:$D$134,0)</f>
        <v>4</v>
      </c>
      <c r="F70" s="4" t="str">
        <f t="shared" si="1"/>
        <v>RLEL</v>
      </c>
      <c r="G70" s="126">
        <f ca="1">OFFSET(RES!J$95,$E70,0)</f>
        <v>10.675871970797223</v>
      </c>
      <c r="H70" s="126">
        <f ca="1">OFFSET(RES!K$95,$E70,0)</f>
        <v>12.571540561475462</v>
      </c>
      <c r="I70" s="126">
        <f ca="1">OFFSET(RES!L$95,$E70,0)</f>
        <v>14.467209152153703</v>
      </c>
      <c r="J70" s="126">
        <f ca="1">OFFSET(RES!M$95,$E70,0)</f>
        <v>16.362877742831945</v>
      </c>
      <c r="K70" s="126">
        <f ca="1">OFFSET(RES!N$95,$E70,0)</f>
        <v>18.258546333510182</v>
      </c>
      <c r="L70" s="126">
        <f ca="1">OFFSET(RES!O$95,$E70,0)</f>
        <v>20.154214924188423</v>
      </c>
      <c r="M70" s="126">
        <f ca="1">OFFSET(RES!P$95,$E70,0)</f>
        <v>20.115619104279475</v>
      </c>
      <c r="N70" s="126">
        <f ca="1">OFFSET(RES!Q$95,$E70,0)</f>
        <v>20.303949672683693</v>
      </c>
      <c r="O70" s="203">
        <f ca="1">OFFSET(RES!R$95,$E70,0)</f>
        <v>21.126818187459595</v>
      </c>
      <c r="P70" s="126">
        <f ca="1">OFFSET(RES!S$95,$E70,0)</f>
        <v>22.917911510773006</v>
      </c>
      <c r="Q70" s="126">
        <f ca="1">OFFSET(RES!T$95,$E70,0)</f>
        <v>22.882998279601509</v>
      </c>
      <c r="R70" s="126">
        <f ca="1">OFFSET(RES!U$95,$E70,0)</f>
        <v>22.787073927250443</v>
      </c>
      <c r="S70" s="126">
        <f ca="1">OFFSET(RES!V$95,$E70,0)</f>
        <v>22.626649588119761</v>
      </c>
      <c r="T70" s="203">
        <f ca="1">OFFSET(RES!W$95,$E70,0)</f>
        <v>22.461327195838408</v>
      </c>
      <c r="U70" s="126">
        <f ca="1">OFFSET(RES!X$95,$E70,0)</f>
        <v>22.249415663441727</v>
      </c>
      <c r="V70" s="126">
        <f ca="1">OFFSET(RES!Y$95,$E70,0)</f>
        <v>21.983655998891244</v>
      </c>
      <c r="W70" s="126">
        <f ca="1">OFFSET(RES!Z$95,$E70,0)</f>
        <v>21.715941580164461</v>
      </c>
      <c r="X70" s="126">
        <f ca="1">OFFSET(RES!AA$95,$E70,0)</f>
        <v>21.477192524420889</v>
      </c>
      <c r="Y70" s="205">
        <f ca="1">OFFSET(RES!AB$95,$E70,0)</f>
        <v>21.338032188098133</v>
      </c>
      <c r="Z70" s="126">
        <f ca="1">OFFSET(RES!AC$95,$E70,0)</f>
        <v>21.168391760367712</v>
      </c>
      <c r="AA70" s="126">
        <f ca="1">OFFSET(RES!AD$95,$E70,0)</f>
        <v>20.924886940712135</v>
      </c>
      <c r="AB70" s="126">
        <f ca="1">OFFSET(RES!AE$95,$E70,0)</f>
        <v>20.686722377601608</v>
      </c>
      <c r="AC70" s="126">
        <f ca="1">OFFSET(RES!AF$95,$E70,0)</f>
        <v>20.475641915229289</v>
      </c>
      <c r="AD70" s="126">
        <f ca="1">OFFSET(RES!AG$95,$E70,0)</f>
        <v>20.281970654395099</v>
      </c>
      <c r="AE70" s="126">
        <f ca="1">OFFSET(RES!AH$95,$E70,0)</f>
        <v>20.05186411081538</v>
      </c>
      <c r="AF70" s="126">
        <f ca="1">OFFSET(RES!AI$95,$E70,0)</f>
        <v>19.793256398538166</v>
      </c>
      <c r="AG70" s="126">
        <f ca="1">OFFSET(RES!AJ$95,$E70,0)</f>
        <v>19.550123960248687</v>
      </c>
      <c r="AH70" s="126">
        <f ca="1">OFFSET(RES!AK$95,$E70,0)</f>
        <v>19.313747356478999</v>
      </c>
      <c r="AI70" s="126">
        <f ca="1">OFFSET(RES!AL$95,$E70,0)</f>
        <v>19.065159215399518</v>
      </c>
      <c r="AJ70" s="126">
        <f ca="1">OFFSET(RES!AM$95,$E70,0)</f>
        <v>17.584529061157181</v>
      </c>
      <c r="AK70" s="126">
        <f ca="1">OFFSET(RES!AN$95,$E70,0)</f>
        <v>16.206961901961886</v>
      </c>
      <c r="AL70" s="126">
        <f ca="1">OFFSET(RES!AO$95,$E70,0)</f>
        <v>16.206961901961886</v>
      </c>
      <c r="AM70" s="126">
        <f ca="1">OFFSET(RES!AP$95,$E70,0)</f>
        <v>16.206961901961886</v>
      </c>
    </row>
    <row r="71" spans="1:39">
      <c r="A71" s="35" t="s">
        <v>370</v>
      </c>
      <c r="B71">
        <v>1.2001829018570001</v>
      </c>
      <c r="E71" s="129">
        <f>MATCH(F71,RES!$D$96:$D$134,0)</f>
        <v>11</v>
      </c>
      <c r="F71" s="4" t="str">
        <f t="shared" si="1"/>
        <v>RLEO</v>
      </c>
      <c r="G71" s="126">
        <f ca="1">OFFSET(RES!J$95,$E71,0)</f>
        <v>1.9876880086386437</v>
      </c>
      <c r="H71" s="126">
        <f ca="1">OFFSET(RES!K$95,$E71,0)</f>
        <v>2.1471472243624685</v>
      </c>
      <c r="I71" s="126">
        <f ca="1">OFFSET(RES!L$95,$E71,0)</f>
        <v>2.3066064400862931</v>
      </c>
      <c r="J71" s="126">
        <f ca="1">OFFSET(RES!M$95,$E71,0)</f>
        <v>2.4660656558101177</v>
      </c>
      <c r="K71" s="126">
        <f ca="1">OFFSET(RES!N$95,$E71,0)</f>
        <v>2.6255248715339423</v>
      </c>
      <c r="L71" s="126">
        <f ca="1">OFFSET(RES!O$95,$E71,0)</f>
        <v>2.7849840872577669</v>
      </c>
      <c r="M71" s="126">
        <f ca="1">OFFSET(RES!P$95,$E71,0)</f>
        <v>2.7796507738697032</v>
      </c>
      <c r="N71" s="126">
        <f ca="1">OFFSET(RES!Q$95,$E71,0)</f>
        <v>2.8056749895547544</v>
      </c>
      <c r="O71" s="203">
        <f ca="1">OFFSET(RES!R$95,$E71,0)</f>
        <v>2.9193820095590874</v>
      </c>
      <c r="P71" s="126">
        <f ca="1">OFFSET(RES!S$95,$E71,0)</f>
        <v>3.1668819207679753</v>
      </c>
      <c r="Q71" s="126">
        <f ca="1">OFFSET(RES!T$95,$E71,0)</f>
        <v>3.1620574811352178</v>
      </c>
      <c r="R71" s="126">
        <f ca="1">OFFSET(RES!U$95,$E71,0)</f>
        <v>3.1488022987387256</v>
      </c>
      <c r="S71" s="126">
        <f ca="1">OFFSET(RES!V$95,$E71,0)</f>
        <v>3.1266342692040405</v>
      </c>
      <c r="T71" s="203">
        <f ca="1">OFFSET(RES!W$95,$E71,0)</f>
        <v>3.103789408538276</v>
      </c>
      <c r="U71" s="126">
        <f ca="1">OFFSET(RES!X$95,$E71,0)</f>
        <v>3.0745066878840044</v>
      </c>
      <c r="V71" s="126">
        <f ca="1">OFFSET(RES!Y$95,$E71,0)</f>
        <v>3.0377830328276234</v>
      </c>
      <c r="W71" s="126">
        <f ca="1">OFFSET(RES!Z$95,$E71,0)</f>
        <v>3.0007892625970238</v>
      </c>
      <c r="X71" s="126">
        <f ca="1">OFFSET(RES!AA$95,$E71,0)</f>
        <v>2.9677980335367611</v>
      </c>
      <c r="Y71" s="205">
        <f ca="1">OFFSET(RES!AB$95,$E71,0)</f>
        <v>2.9485683426907445</v>
      </c>
      <c r="Z71" s="126">
        <f ca="1">OFFSET(RES!AC$95,$E71,0)</f>
        <v>2.9251267998888064</v>
      </c>
      <c r="AA71" s="126">
        <f ca="1">OFFSET(RES!AD$95,$E71,0)</f>
        <v>2.8914784017516282</v>
      </c>
      <c r="AB71" s="126">
        <f ca="1">OFFSET(RES!AE$95,$E71,0)</f>
        <v>2.8585679400488773</v>
      </c>
      <c r="AC71" s="126">
        <f ca="1">OFFSET(RES!AF$95,$E71,0)</f>
        <v>2.8294000597295899</v>
      </c>
      <c r="AD71" s="126">
        <f ca="1">OFFSET(RES!AG$95,$E71,0)</f>
        <v>2.8026378473779179</v>
      </c>
      <c r="AE71" s="126">
        <f ca="1">OFFSET(RES!AH$95,$E71,0)</f>
        <v>2.7708408726679634</v>
      </c>
      <c r="AF71" s="126">
        <f ca="1">OFFSET(RES!AI$95,$E71,0)</f>
        <v>2.7351055008738583</v>
      </c>
      <c r="AG71" s="126">
        <f ca="1">OFFSET(RES!AJ$95,$E71,0)</f>
        <v>2.7015085597734774</v>
      </c>
      <c r="AH71" s="126">
        <f ca="1">OFFSET(RES!AK$95,$E71,0)</f>
        <v>2.6688451649166258</v>
      </c>
      <c r="AI71" s="126">
        <f ca="1">OFFSET(RES!AL$95,$E71,0)</f>
        <v>2.6344943345919751</v>
      </c>
      <c r="AJ71" s="126">
        <f ca="1">OFFSET(RES!AM$95,$E71,0)</f>
        <v>2.429895374315433</v>
      </c>
      <c r="AK71" s="126">
        <f ca="1">OFFSET(RES!AN$95,$E71,0)</f>
        <v>2.2395380405309582</v>
      </c>
      <c r="AL71" s="126">
        <f ca="1">OFFSET(RES!AO$95,$E71,0)</f>
        <v>2.2395380405309582</v>
      </c>
      <c r="AM71" s="126">
        <f ca="1">OFFSET(RES!AP$95,$E71,0)</f>
        <v>2.2395380405309582</v>
      </c>
    </row>
    <row r="72" spans="1:39">
      <c r="A72" s="35" t="s">
        <v>371</v>
      </c>
      <c r="B72">
        <v>1.9088027674250001</v>
      </c>
      <c r="E72" s="129">
        <f>MATCH(F72,RES!$D$96:$D$134,0)</f>
        <v>10</v>
      </c>
      <c r="F72" s="4" t="str">
        <f t="shared" si="1"/>
        <v>RLER</v>
      </c>
      <c r="G72" s="126">
        <f ca="1">OFFSET(RES!J$95,$E72,0)</f>
        <v>1.4352211531349246</v>
      </c>
      <c r="H72" s="126">
        <f ca="1">OFFSET(RES!K$95,$E72,0)</f>
        <v>1.6892782081608682</v>
      </c>
      <c r="I72" s="126">
        <f ca="1">OFFSET(RES!L$95,$E72,0)</f>
        <v>1.9433352631868117</v>
      </c>
      <c r="J72" s="126">
        <f ca="1">OFFSET(RES!M$95,$E72,0)</f>
        <v>2.197392318212755</v>
      </c>
      <c r="K72" s="126">
        <f ca="1">OFFSET(RES!N$95,$E72,0)</f>
        <v>2.4514493732386988</v>
      </c>
      <c r="L72" s="126">
        <f ca="1">OFFSET(RES!O$95,$E72,0)</f>
        <v>2.7055064282646422</v>
      </c>
      <c r="M72" s="126">
        <f ca="1">OFFSET(RES!P$95,$E72,0)</f>
        <v>2.7003253165586991</v>
      </c>
      <c r="N72" s="126">
        <f ca="1">OFFSET(RES!Q$95,$E72,0)</f>
        <v>2.7256068552032446</v>
      </c>
      <c r="O72" s="203">
        <f ca="1">OFFSET(RES!R$95,$E72,0)</f>
        <v>2.8360689131259713</v>
      </c>
      <c r="P72" s="126">
        <f ca="1">OFFSET(RES!S$95,$E72,0)</f>
        <v>3.0765056911435824</v>
      </c>
      <c r="Q72" s="126">
        <f ca="1">OFFSET(RES!T$95,$E72,0)</f>
        <v>3.0718189309933468</v>
      </c>
      <c r="R72" s="126">
        <f ca="1">OFFSET(RES!U$95,$E72,0)</f>
        <v>3.0589420239597986</v>
      </c>
      <c r="S72" s="126">
        <f ca="1">OFFSET(RES!V$95,$E72,0)</f>
        <v>3.0374066239255724</v>
      </c>
      <c r="T72" s="203">
        <f ca="1">OFFSET(RES!W$95,$E72,0)</f>
        <v>3.0152137081143748</v>
      </c>
      <c r="U72" s="126">
        <f ca="1">OFFSET(RES!X$95,$E72,0)</f>
        <v>2.9867666554616545</v>
      </c>
      <c r="V72" s="126">
        <f ca="1">OFFSET(RES!Y$95,$E72,0)</f>
        <v>2.9510910172133071</v>
      </c>
      <c r="W72" s="126">
        <f ca="1">OFFSET(RES!Z$95,$E72,0)</f>
        <v>2.9151529723165468</v>
      </c>
      <c r="X72" s="126">
        <f ca="1">OFFSET(RES!AA$95,$E72,0)</f>
        <v>2.8831032443819145</v>
      </c>
      <c r="Y72" s="205">
        <f ca="1">OFFSET(RES!AB$95,$E72,0)</f>
        <v>2.8644223289556914</v>
      </c>
      <c r="Z72" s="126">
        <f ca="1">OFFSET(RES!AC$95,$E72,0)</f>
        <v>2.8416497590766543</v>
      </c>
      <c r="AA72" s="126">
        <f ca="1">OFFSET(RES!AD$95,$E72,0)</f>
        <v>2.8089616163050444</v>
      </c>
      <c r="AB72" s="126">
        <f ca="1">OFFSET(RES!AE$95,$E72,0)</f>
        <v>2.7769903507953648</v>
      </c>
      <c r="AC72" s="126">
        <f ca="1">OFFSET(RES!AF$95,$E72,0)</f>
        <v>2.7486548611730925</v>
      </c>
      <c r="AD72" s="126">
        <f ca="1">OFFSET(RES!AG$95,$E72,0)</f>
        <v>2.7226563867533242</v>
      </c>
      <c r="AE72" s="126">
        <f ca="1">OFFSET(RES!AH$95,$E72,0)</f>
        <v>2.691766831631357</v>
      </c>
      <c r="AF72" s="126">
        <f ca="1">OFFSET(RES!AI$95,$E72,0)</f>
        <v>2.6570512730945124</v>
      </c>
      <c r="AG72" s="126">
        <f ca="1">OFFSET(RES!AJ$95,$E72,0)</f>
        <v>2.6244131188827908</v>
      </c>
      <c r="AH72" s="126">
        <f ca="1">OFFSET(RES!AK$95,$E72,0)</f>
        <v>2.5926818694446037</v>
      </c>
      <c r="AI72" s="126">
        <f ca="1">OFFSET(RES!AL$95,$E72,0)</f>
        <v>2.5593113404405834</v>
      </c>
      <c r="AJ72" s="126">
        <f ca="1">OFFSET(RES!AM$95,$E72,0)</f>
        <v>2.3605512093586518</v>
      </c>
      <c r="AK72" s="126">
        <f ca="1">OFFSET(RES!AN$95,$E72,0)</f>
        <v>2.1756262783410669</v>
      </c>
      <c r="AL72" s="126">
        <f ca="1">OFFSET(RES!AO$95,$E72,0)</f>
        <v>2.1756262783410669</v>
      </c>
      <c r="AM72" s="126">
        <f ca="1">OFFSET(RES!AP$95,$E72,0)</f>
        <v>2.1756262783410669</v>
      </c>
    </row>
    <row r="73" spans="1:39">
      <c r="A73" s="35" t="s">
        <v>372</v>
      </c>
      <c r="B73">
        <v>7.6914136780069997</v>
      </c>
      <c r="E73" s="129">
        <f>MATCH(F73,RES!$D$96:$D$134,0)</f>
        <v>9</v>
      </c>
      <c r="F73" s="4" t="str">
        <f t="shared" si="1"/>
        <v>RLEW</v>
      </c>
      <c r="G73" s="126">
        <f ca="1">OFFSET(RES!J$95,$E73,0)</f>
        <v>5.6663373040102876</v>
      </c>
      <c r="H73" s="126">
        <f ca="1">OFFSET(RES!K$95,$E73,0)</f>
        <v>6.0182587332743145</v>
      </c>
      <c r="I73" s="126">
        <f ca="1">OFFSET(RES!L$95,$E73,0)</f>
        <v>6.3701801625383423</v>
      </c>
      <c r="J73" s="126">
        <f ca="1">OFFSET(RES!M$95,$E73,0)</f>
        <v>6.7221015918023692</v>
      </c>
      <c r="K73" s="126">
        <f ca="1">OFFSET(RES!N$95,$E73,0)</f>
        <v>7.074023021066397</v>
      </c>
      <c r="L73" s="126">
        <f ca="1">OFFSET(RES!O$95,$E73,0)</f>
        <v>7.4259444503304239</v>
      </c>
      <c r="M73" s="126">
        <f ca="1">OFFSET(RES!P$95,$E73,0)</f>
        <v>7.4117235830956094</v>
      </c>
      <c r="N73" s="126">
        <f ca="1">OFFSET(RES!Q$95,$E73,0)</f>
        <v>7.4811151393794724</v>
      </c>
      <c r="O73" s="203">
        <f ca="1">OFFSET(RES!R$95,$E73,0)</f>
        <v>7.7843061048245241</v>
      </c>
      <c r="P73" s="126">
        <f ca="1">OFFSET(RES!S$95,$E73,0)</f>
        <v>8.4442454561867155</v>
      </c>
      <c r="Q73" s="126">
        <f ca="1">OFFSET(RES!T$95,$E73,0)</f>
        <v>8.4313814614225286</v>
      </c>
      <c r="R73" s="126">
        <f ca="1">OFFSET(RES!U$95,$E73,0)</f>
        <v>8.3960375438017039</v>
      </c>
      <c r="S73" s="126">
        <f ca="1">OFFSET(RES!V$95,$E73,0)</f>
        <v>8.3369282093351131</v>
      </c>
      <c r="T73" s="203">
        <f ca="1">OFFSET(RES!W$95,$E73,0)</f>
        <v>8.2760141570589489</v>
      </c>
      <c r="U73" s="126">
        <f ca="1">OFFSET(RES!X$95,$E73,0)</f>
        <v>8.1979340495538189</v>
      </c>
      <c r="V73" s="126">
        <f ca="1">OFFSET(RES!Y$95,$E73,0)</f>
        <v>8.1000132665556297</v>
      </c>
      <c r="W73" s="126">
        <f ca="1">OFFSET(RES!Z$95,$E73,0)</f>
        <v>8.0013722423581743</v>
      </c>
      <c r="X73" s="126">
        <f ca="1">OFFSET(RES!AA$95,$E73,0)</f>
        <v>7.9134036843076805</v>
      </c>
      <c r="Y73" s="205">
        <f ca="1">OFFSET(RES!AB$95,$E73,0)</f>
        <v>7.8621292024630991</v>
      </c>
      <c r="Z73" s="126">
        <f ca="1">OFFSET(RES!AC$95,$E73,0)</f>
        <v>7.7996241434670033</v>
      </c>
      <c r="AA73" s="126">
        <f ca="1">OFFSET(RES!AD$95,$E73,0)</f>
        <v>7.7099032949520945</v>
      </c>
      <c r="AB73" s="126">
        <f ca="1">OFFSET(RES!AE$95,$E73,0)</f>
        <v>7.6221500968072551</v>
      </c>
      <c r="AC73" s="126">
        <f ca="1">OFFSET(RES!AF$95,$E73,0)</f>
        <v>7.5443762021642202</v>
      </c>
      <c r="AD73" s="126">
        <f ca="1">OFFSET(RES!AG$95,$E73,0)</f>
        <v>7.473016834905807</v>
      </c>
      <c r="AE73" s="126">
        <f ca="1">OFFSET(RES!AH$95,$E73,0)</f>
        <v>7.3882326636191475</v>
      </c>
      <c r="AF73" s="126">
        <f ca="1">OFFSET(RES!AI$95,$E73,0)</f>
        <v>7.2929470614251954</v>
      </c>
      <c r="AG73" s="126">
        <f ca="1">OFFSET(RES!AJ$95,$E73,0)</f>
        <v>7.2033634191150124</v>
      </c>
      <c r="AH73" s="126">
        <f ca="1">OFFSET(RES!AK$95,$E73,0)</f>
        <v>7.1162690055864157</v>
      </c>
      <c r="AI73" s="126">
        <f ca="1">OFFSET(RES!AL$95,$E73,0)</f>
        <v>7.0246751760271406</v>
      </c>
      <c r="AJ73" s="126">
        <f ca="1">OFFSET(RES!AM$95,$E73,0)</f>
        <v>6.4791278888593409</v>
      </c>
      <c r="AK73" s="126">
        <f ca="1">OFFSET(RES!AN$95,$E73,0)</f>
        <v>5.9715547961209898</v>
      </c>
      <c r="AL73" s="126">
        <f ca="1">OFFSET(RES!AO$95,$E73,0)</f>
        <v>5.9715547961209898</v>
      </c>
      <c r="AM73" s="126">
        <f ca="1">OFFSET(RES!AP$95,$E73,0)</f>
        <v>5.9715547961209898</v>
      </c>
    </row>
    <row r="74" spans="1:39">
      <c r="A74" s="35" t="s">
        <v>373</v>
      </c>
      <c r="B74">
        <v>0.1043575899953</v>
      </c>
      <c r="E74" s="129">
        <f>MATCH(F74,RES!$D$96:$D$134,0)</f>
        <v>5</v>
      </c>
      <c r="F74" s="4" t="str">
        <f t="shared" si="1"/>
        <v>RLNL</v>
      </c>
      <c r="G74" s="126">
        <f ca="1">OFFSET(RES!J$95,$E74,0)</f>
        <v>4.742986727829742E-2</v>
      </c>
      <c r="H74" s="126">
        <f ca="1">OFFSET(RES!K$95,$E74,0)</f>
        <v>4.5715902117421117E-2</v>
      </c>
      <c r="I74" s="126">
        <f ca="1">OFFSET(RES!L$95,$E74,0)</f>
        <v>4.4001936956544814E-2</v>
      </c>
      <c r="J74" s="126">
        <f ca="1">OFFSET(RES!M$95,$E74,0)</f>
        <v>4.2287971795668518E-2</v>
      </c>
      <c r="K74" s="126">
        <f ca="1">OFFSET(RES!N$95,$E74,0)</f>
        <v>4.0574006634792215E-2</v>
      </c>
      <c r="L74" s="126">
        <f ca="1">OFFSET(RES!O$95,$E74,0)</f>
        <v>3.8860041473915911E-2</v>
      </c>
      <c r="M74" s="126">
        <f ca="1">OFFSET(RES!P$95,$E74,0)</f>
        <v>3.8785623533647673E-2</v>
      </c>
      <c r="N74" s="126">
        <f ca="1">OFFSET(RES!Q$95,$E74,0)</f>
        <v>3.9148750240717303E-2</v>
      </c>
      <c r="O74" s="203">
        <f ca="1">OFFSET(RES!R$95,$E74,0)</f>
        <v>4.0735351590958625E-2</v>
      </c>
      <c r="P74" s="126">
        <f ca="1">OFFSET(RES!S$95,$E74,0)</f>
        <v>4.4188820807667187E-2</v>
      </c>
      <c r="Q74" s="126">
        <f ca="1">OFFSET(RES!T$95,$E74,0)</f>
        <v>4.412150339458927E-2</v>
      </c>
      <c r="R74" s="126">
        <f ca="1">OFFSET(RES!U$95,$E74,0)</f>
        <v>4.3936548320688225E-2</v>
      </c>
      <c r="S74" s="126">
        <f ca="1">OFFSET(RES!V$95,$E74,0)</f>
        <v>4.3627228583080289E-2</v>
      </c>
      <c r="T74" s="203">
        <f ca="1">OFFSET(RES!W$95,$E74,0)</f>
        <v>4.3308464739150551E-2</v>
      </c>
      <c r="U74" s="126">
        <f ca="1">OFFSET(RES!X$95,$E74,0)</f>
        <v>4.2899870756764623E-2</v>
      </c>
      <c r="V74" s="126">
        <f ca="1">OFFSET(RES!Y$95,$E74,0)</f>
        <v>4.2387450321368196E-2</v>
      </c>
      <c r="W74" s="126">
        <f ca="1">OFFSET(RES!Z$95,$E74,0)</f>
        <v>4.1871260856582736E-2</v>
      </c>
      <c r="X74" s="126">
        <f ca="1">OFFSET(RES!AA$95,$E74,0)</f>
        <v>4.1410920513733733E-2</v>
      </c>
      <c r="Y74" s="205">
        <f ca="1">OFFSET(RES!AB$95,$E74,0)</f>
        <v>4.114260063814601E-2</v>
      </c>
      <c r="Z74" s="126">
        <f ca="1">OFFSET(RES!AC$95,$E74,0)</f>
        <v>4.0815511040160964E-2</v>
      </c>
      <c r="AA74" s="126">
        <f ca="1">OFFSET(RES!AD$95,$E74,0)</f>
        <v>4.0346000943810974E-2</v>
      </c>
      <c r="AB74" s="126">
        <f ca="1">OFFSET(RES!AE$95,$E74,0)</f>
        <v>3.9886787581499127E-2</v>
      </c>
      <c r="AC74" s="126">
        <f ca="1">OFFSET(RES!AF$95,$E74,0)</f>
        <v>3.9479796014078791E-2</v>
      </c>
      <c r="AD74" s="126">
        <f ca="1">OFFSET(RES!AG$95,$E74,0)</f>
        <v>3.9106371732526166E-2</v>
      </c>
      <c r="AE74" s="126">
        <f ca="1">OFFSET(RES!AH$95,$E74,0)</f>
        <v>3.866269531741582E-2</v>
      </c>
      <c r="AF74" s="126">
        <f ca="1">OFFSET(RES!AI$95,$E74,0)</f>
        <v>3.8164064809486385E-2</v>
      </c>
      <c r="AG74" s="126">
        <f ca="1">OFFSET(RES!AJ$95,$E74,0)</f>
        <v>3.7695272714576053E-2</v>
      </c>
      <c r="AH74" s="126">
        <f ca="1">OFFSET(RES!AK$95,$E74,0)</f>
        <v>3.7239506778740508E-2</v>
      </c>
      <c r="AI74" s="126">
        <f ca="1">OFFSET(RES!AL$95,$E74,0)</f>
        <v>3.6760195353879276E-2</v>
      </c>
      <c r="AJ74" s="126">
        <f ca="1">OFFSET(RES!AM$95,$E74,0)</f>
        <v>3.3905340951570932E-2</v>
      </c>
      <c r="AK74" s="126">
        <f ca="1">OFFSET(RES!AN$95,$E74,0)</f>
        <v>3.1249205887972604E-2</v>
      </c>
      <c r="AL74" s="126">
        <f ca="1">OFFSET(RES!AO$95,$E74,0)</f>
        <v>3.1249205887972604E-2</v>
      </c>
      <c r="AM74" s="126">
        <f ca="1">OFFSET(RES!AP$95,$E74,0)</f>
        <v>3.1249205887972604E-2</v>
      </c>
    </row>
    <row r="75" spans="1:39">
      <c r="A75" s="35" t="s">
        <v>374</v>
      </c>
      <c r="B75">
        <v>12.72538201427</v>
      </c>
      <c r="E75" s="129">
        <f>MATCH(F75,RES!$D$96:$D$134,0)</f>
        <v>18</v>
      </c>
      <c r="F75" s="4" t="str">
        <f t="shared" si="1"/>
        <v>RMEH</v>
      </c>
      <c r="G75" s="126">
        <f ca="1">OFFSET(RES!J$95,$E75,0)</f>
        <v>13.162661948752438</v>
      </c>
      <c r="H75" s="126">
        <f ca="1">OFFSET(RES!K$95,$E75,0)</f>
        <v>13.134665662024011</v>
      </c>
      <c r="I75" s="126">
        <f ca="1">OFFSET(RES!L$95,$E75,0)</f>
        <v>13.106669375295583</v>
      </c>
      <c r="J75" s="126">
        <f ca="1">OFFSET(RES!M$95,$E75,0)</f>
        <v>13.078673088567156</v>
      </c>
      <c r="K75" s="126">
        <f ca="1">OFFSET(RES!N$95,$E75,0)</f>
        <v>13.050676801838728</v>
      </c>
      <c r="L75" s="126">
        <f ca="1">OFFSET(RES!O$95,$E75,0)</f>
        <v>13.0226805151103</v>
      </c>
      <c r="M75" s="126">
        <f ca="1">OFFSET(RES!P$95,$E75,0)</f>
        <v>13.374050837411678</v>
      </c>
      <c r="N75" s="126">
        <f ca="1">OFFSET(RES!Q$95,$E75,0)</f>
        <v>13.735474767731189</v>
      </c>
      <c r="O75" s="203">
        <f ca="1">OFFSET(RES!R$95,$E75,0)</f>
        <v>14.434256187090865</v>
      </c>
      <c r="P75" s="126">
        <f ca="1">OFFSET(RES!S$95,$E75,0)</f>
        <v>13.808824668458882</v>
      </c>
      <c r="Q75" s="126">
        <f ca="1">OFFSET(RES!T$95,$E75,0)</f>
        <v>14.067316747757923</v>
      </c>
      <c r="R75" s="126">
        <f ca="1">OFFSET(RES!U$95,$E75,0)</f>
        <v>14.304826631527213</v>
      </c>
      <c r="S75" s="126">
        <f ca="1">OFFSET(RES!V$95,$E75,0)</f>
        <v>14.558566550970626</v>
      </c>
      <c r="T75" s="203">
        <f ca="1">OFFSET(RES!W$95,$E75,0)</f>
        <v>14.829004301978982</v>
      </c>
      <c r="U75" s="126">
        <f ca="1">OFFSET(RES!X$95,$E75,0)</f>
        <v>15.057120504261869</v>
      </c>
      <c r="V75" s="126">
        <f ca="1">OFFSET(RES!Y$95,$E75,0)</f>
        <v>15.328710468281786</v>
      </c>
      <c r="W75" s="126">
        <f ca="1">OFFSET(RES!Z$95,$E75,0)</f>
        <v>15.595206749627014</v>
      </c>
      <c r="X75" s="126">
        <f ca="1">OFFSET(RES!AA$95,$E75,0)</f>
        <v>15.864575895743723</v>
      </c>
      <c r="Y75" s="205">
        <f ca="1">OFFSET(RES!AB$95,$E75,0)</f>
        <v>16.15082101524105</v>
      </c>
      <c r="Z75" s="126">
        <f ca="1">OFFSET(RES!AC$95,$E75,0)</f>
        <v>16.335693988369229</v>
      </c>
      <c r="AA75" s="126">
        <f ca="1">OFFSET(RES!AD$95,$E75,0)</f>
        <v>16.592804782899904</v>
      </c>
      <c r="AB75" s="126">
        <f ca="1">OFFSET(RES!AE$95,$E75,0)</f>
        <v>16.834491364984629</v>
      </c>
      <c r="AC75" s="126">
        <f ca="1">OFFSET(RES!AF$95,$E75,0)</f>
        <v>17.086398929772653</v>
      </c>
      <c r="AD75" s="126">
        <f ca="1">OFFSET(RES!AG$95,$E75,0)</f>
        <v>17.318133494943833</v>
      </c>
      <c r="AE75" s="126">
        <f ca="1">OFFSET(RES!AH$95,$E75,0)</f>
        <v>17.528980587355782</v>
      </c>
      <c r="AF75" s="126">
        <f ca="1">OFFSET(RES!AI$95,$E75,0)</f>
        <v>17.758633445355528</v>
      </c>
      <c r="AG75" s="126">
        <f ca="1">OFFSET(RES!AJ$95,$E75,0)</f>
        <v>17.989496872123929</v>
      </c>
      <c r="AH75" s="126">
        <f ca="1">OFFSET(RES!AK$95,$E75,0)</f>
        <v>18.205759905880186</v>
      </c>
      <c r="AI75" s="126">
        <f ca="1">OFFSET(RES!AL$95,$E75,0)</f>
        <v>18.415037311158567</v>
      </c>
      <c r="AJ75" s="126">
        <f ca="1">OFFSET(RES!AM$95,$E75,0)</f>
        <v>19.424069754460099</v>
      </c>
      <c r="AK75" s="126">
        <f ca="1">OFFSET(RES!AN$95,$E75,0)</f>
        <v>20.316612717356925</v>
      </c>
      <c r="AL75" s="126">
        <f ca="1">OFFSET(RES!AO$95,$E75,0)</f>
        <v>20.316612717356925</v>
      </c>
      <c r="AM75" s="126">
        <f ca="1">OFFSET(RES!AP$95,$E75,0)</f>
        <v>20.316612717356925</v>
      </c>
    </row>
    <row r="76" spans="1:39">
      <c r="A76" s="35" t="s">
        <v>375</v>
      </c>
      <c r="B76">
        <v>5.0035172999329998</v>
      </c>
      <c r="E76" s="129">
        <f>MATCH(F76,RES!$D$96:$D$134,0)</f>
        <v>17</v>
      </c>
      <c r="F76" s="4" t="str">
        <f t="shared" si="1"/>
        <v>RMEK</v>
      </c>
      <c r="G76" s="126">
        <f ca="1">OFFSET(RES!J$95,$E76,0)</f>
        <v>9.0463558635584818</v>
      </c>
      <c r="H76" s="126">
        <f ca="1">OFFSET(RES!K$95,$E76,0)</f>
        <v>8.9672336009921683</v>
      </c>
      <c r="I76" s="126">
        <f ca="1">OFFSET(RES!L$95,$E76,0)</f>
        <v>8.8881113384258565</v>
      </c>
      <c r="J76" s="126">
        <f ca="1">OFFSET(RES!M$95,$E76,0)</f>
        <v>8.808989075859543</v>
      </c>
      <c r="K76" s="126">
        <f ca="1">OFFSET(RES!N$95,$E76,0)</f>
        <v>8.7298668132932313</v>
      </c>
      <c r="L76" s="126">
        <f ca="1">OFFSET(RES!O$95,$E76,0)</f>
        <v>8.6507445507269178</v>
      </c>
      <c r="M76" s="126">
        <f ca="1">OFFSET(RES!P$95,$E76,0)</f>
        <v>8.8841538628427248</v>
      </c>
      <c r="N76" s="126">
        <f ca="1">OFFSET(RES!Q$95,$E76,0)</f>
        <v>9.124241615290158</v>
      </c>
      <c r="O76" s="203">
        <f ca="1">OFFSET(RES!R$95,$E76,0)</f>
        <v>9.5884301937215266</v>
      </c>
      <c r="P76" s="126">
        <f ca="1">OFFSET(RES!S$95,$E76,0)</f>
        <v>9.1729667032841551</v>
      </c>
      <c r="Q76" s="126">
        <f ca="1">OFFSET(RES!T$95,$E76,0)</f>
        <v>9.3446785827092569</v>
      </c>
      <c r="R76" s="126">
        <f ca="1">OFFSET(RES!U$95,$E76,0)</f>
        <v>9.5024523475172753</v>
      </c>
      <c r="S76" s="126">
        <f ca="1">OFFSET(RES!V$95,$E76,0)</f>
        <v>9.6710074482033495</v>
      </c>
      <c r="T76" s="203">
        <f ca="1">OFFSET(RES!W$95,$E76,0)</f>
        <v>9.8506546335990031</v>
      </c>
      <c r="U76" s="126">
        <f ca="1">OFFSET(RES!X$95,$E76,0)</f>
        <v>10.002188336014683</v>
      </c>
      <c r="V76" s="126">
        <f ca="1">OFFSET(RES!Y$95,$E76,0)</f>
        <v>10.182600916861716</v>
      </c>
      <c r="W76" s="126">
        <f ca="1">OFFSET(RES!Z$95,$E76,0)</f>
        <v>10.359629851186048</v>
      </c>
      <c r="X76" s="126">
        <f ca="1">OFFSET(RES!AA$95,$E76,0)</f>
        <v>10.538567180578356</v>
      </c>
      <c r="Y76" s="205">
        <f ca="1">OFFSET(RES!AB$95,$E76,0)</f>
        <v>10.728714931250002</v>
      </c>
      <c r="Z76" s="126">
        <f ca="1">OFFSET(RES!AC$95,$E76,0)</f>
        <v>10.851522894096792</v>
      </c>
      <c r="AA76" s="126">
        <f ca="1">OFFSET(RES!AD$95,$E76,0)</f>
        <v>11.022317209609527</v>
      </c>
      <c r="AB76" s="126">
        <f ca="1">OFFSET(RES!AE$95,$E76,0)</f>
        <v>11.182865483870522</v>
      </c>
      <c r="AC76" s="126">
        <f ca="1">OFFSET(RES!AF$95,$E76,0)</f>
        <v>11.350203382611749</v>
      </c>
      <c r="AD76" s="126">
        <f ca="1">OFFSET(RES!AG$95,$E76,0)</f>
        <v>11.504140701779152</v>
      </c>
      <c r="AE76" s="126">
        <f ca="1">OFFSET(RES!AH$95,$E76,0)</f>
        <v>11.644202829050331</v>
      </c>
      <c r="AF76" s="126">
        <f ca="1">OFFSET(RES!AI$95,$E76,0)</f>
        <v>11.796757305649447</v>
      </c>
      <c r="AG76" s="126">
        <f ca="1">OFFSET(RES!AJ$95,$E76,0)</f>
        <v>11.950115942434063</v>
      </c>
      <c r="AH76" s="126">
        <f ca="1">OFFSET(RES!AK$95,$E76,0)</f>
        <v>12.093775787165713</v>
      </c>
      <c r="AI76" s="126">
        <f ca="1">OFFSET(RES!AL$95,$E76,0)</f>
        <v>12.232795198046722</v>
      </c>
      <c r="AJ76" s="126">
        <f ca="1">OFFSET(RES!AM$95,$E76,0)</f>
        <v>12.903078240026383</v>
      </c>
      <c r="AK76" s="126">
        <f ca="1">OFFSET(RES!AN$95,$E76,0)</f>
        <v>13.49597930702334</v>
      </c>
      <c r="AL76" s="126">
        <f ca="1">OFFSET(RES!AO$95,$E76,0)</f>
        <v>13.49597930702334</v>
      </c>
      <c r="AM76" s="126">
        <f ca="1">OFFSET(RES!AP$95,$E76,0)</f>
        <v>13.49597930702334</v>
      </c>
    </row>
    <row r="77" spans="1:39">
      <c r="A77" s="35" t="s">
        <v>376</v>
      </c>
      <c r="B77">
        <v>15.793352715539999</v>
      </c>
      <c r="E77" s="129">
        <f>MATCH(F77,RES!$D$96:$D$134,0)</f>
        <v>15</v>
      </c>
      <c r="F77" s="4" t="str">
        <f t="shared" si="1"/>
        <v>RMEL</v>
      </c>
      <c r="G77" s="126">
        <f ca="1">OFFSET(RES!J$95,$E77,0)</f>
        <v>16.048370490489006</v>
      </c>
      <c r="H77" s="126">
        <f ca="1">OFFSET(RES!K$95,$E77,0)</f>
        <v>17.645895086824378</v>
      </c>
      <c r="I77" s="126">
        <f ca="1">OFFSET(RES!L$95,$E77,0)</f>
        <v>19.243419683159747</v>
      </c>
      <c r="J77" s="126">
        <f ca="1">OFFSET(RES!M$95,$E77,0)</f>
        <v>20.840944279495119</v>
      </c>
      <c r="K77" s="126">
        <f ca="1">OFFSET(RES!N$95,$E77,0)</f>
        <v>22.438468875830488</v>
      </c>
      <c r="L77" s="126">
        <f ca="1">OFFSET(RES!O$95,$E77,0)</f>
        <v>24.03599347216586</v>
      </c>
      <c r="M77" s="126">
        <f ca="1">OFFSET(RES!P$95,$E77,0)</f>
        <v>24.68451854066841</v>
      </c>
      <c r="N77" s="126">
        <f ca="1">OFFSET(RES!Q$95,$E77,0)</f>
        <v>25.35159957822934</v>
      </c>
      <c r="O77" s="203">
        <f ca="1">OFFSET(RES!R$95,$E77,0)</f>
        <v>26.641342163460667</v>
      </c>
      <c r="P77" s="126">
        <f ca="1">OFFSET(RES!S$95,$E77,0)</f>
        <v>25.486981670497457</v>
      </c>
      <c r="Q77" s="126">
        <f ca="1">OFFSET(RES!T$95,$E77,0)</f>
        <v>25.964081137341417</v>
      </c>
      <c r="R77" s="126">
        <f ca="1">OFFSET(RES!U$95,$E77,0)</f>
        <v>26.402453714264393</v>
      </c>
      <c r="S77" s="126">
        <f ca="1">OFFSET(RES!V$95,$E77,0)</f>
        <v>26.870782107968992</v>
      </c>
      <c r="T77" s="203">
        <f ca="1">OFFSET(RES!W$95,$E77,0)</f>
        <v>27.369929730482021</v>
      </c>
      <c r="U77" s="126">
        <f ca="1">OFFSET(RES!X$95,$E77,0)</f>
        <v>27.790964366370137</v>
      </c>
      <c r="V77" s="126">
        <f ca="1">OFFSET(RES!Y$95,$E77,0)</f>
        <v>28.2922386312739</v>
      </c>
      <c r="W77" s="126">
        <f ca="1">OFFSET(RES!Z$95,$E77,0)</f>
        <v>28.784111473530764</v>
      </c>
      <c r="X77" s="126">
        <f ca="1">OFFSET(RES!AA$95,$E77,0)</f>
        <v>29.281286769365721</v>
      </c>
      <c r="Y77" s="205">
        <f ca="1">OFFSET(RES!AB$95,$E77,0)</f>
        <v>29.809610090796664</v>
      </c>
      <c r="Z77" s="126">
        <f ca="1">OFFSET(RES!AC$95,$E77,0)</f>
        <v>30.15083059222361</v>
      </c>
      <c r="AA77" s="126">
        <f ca="1">OFFSET(RES!AD$95,$E77,0)</f>
        <v>30.625380618371612</v>
      </c>
      <c r="AB77" s="126">
        <f ca="1">OFFSET(RES!AE$95,$E77,0)</f>
        <v>31.071462137653153</v>
      </c>
      <c r="AC77" s="126">
        <f ca="1">OFFSET(RES!AF$95,$E77,0)</f>
        <v>31.536408549861349</v>
      </c>
      <c r="AD77" s="126">
        <f ca="1">OFFSET(RES!AG$95,$E77,0)</f>
        <v>31.964121607036237</v>
      </c>
      <c r="AE77" s="126">
        <f ca="1">OFFSET(RES!AH$95,$E77,0)</f>
        <v>32.353282604340784</v>
      </c>
      <c r="AF77" s="126">
        <f ca="1">OFFSET(RES!AI$95,$E77,0)</f>
        <v>32.777153449466816</v>
      </c>
      <c r="AG77" s="126">
        <f ca="1">OFFSET(RES!AJ$95,$E77,0)</f>
        <v>33.203258644348054</v>
      </c>
      <c r="AH77" s="126">
        <f ca="1">OFFSET(RES!AK$95,$E77,0)</f>
        <v>33.602415857919006</v>
      </c>
      <c r="AI77" s="126">
        <f ca="1">OFFSET(RES!AL$95,$E77,0)</f>
        <v>33.988679679818532</v>
      </c>
      <c r="AJ77" s="126">
        <f ca="1">OFFSET(RES!AM$95,$E77,0)</f>
        <v>35.851053343386347</v>
      </c>
      <c r="AK77" s="126">
        <f ca="1">OFFSET(RES!AN$95,$E77,0)</f>
        <v>37.498422086320915</v>
      </c>
      <c r="AL77" s="126">
        <f ca="1">OFFSET(RES!AO$95,$E77,0)</f>
        <v>37.498422086320915</v>
      </c>
      <c r="AM77" s="126">
        <f ca="1">OFFSET(RES!AP$95,$E77,0)</f>
        <v>37.498422086320915</v>
      </c>
    </row>
    <row r="78" spans="1:39">
      <c r="A78" s="35" t="s">
        <v>377</v>
      </c>
      <c r="B78">
        <v>8.1991938940679994</v>
      </c>
      <c r="E78" s="129">
        <f>MATCH(F78,RES!$D$96:$D$134,0)</f>
        <v>22</v>
      </c>
      <c r="F78" s="4" t="str">
        <f t="shared" si="1"/>
        <v>RMEO</v>
      </c>
      <c r="G78" s="126">
        <f ca="1">OFFSET(RES!J$95,$E78,0)</f>
        <v>5.817816552719238</v>
      </c>
      <c r="H78" s="126">
        <f ca="1">OFFSET(RES!K$95,$E78,0)</f>
        <v>6.4300655380120677</v>
      </c>
      <c r="I78" s="126">
        <f ca="1">OFFSET(RES!L$95,$E78,0)</f>
        <v>7.0423145233048983</v>
      </c>
      <c r="J78" s="126">
        <f ca="1">OFFSET(RES!M$95,$E78,0)</f>
        <v>7.6545635085977279</v>
      </c>
      <c r="K78" s="126">
        <f ca="1">OFFSET(RES!N$95,$E78,0)</f>
        <v>8.2668124938905585</v>
      </c>
      <c r="L78" s="126">
        <f ca="1">OFFSET(RES!O$95,$E78,0)</f>
        <v>8.8790614791833882</v>
      </c>
      <c r="M78" s="126">
        <f ca="1">OFFSET(RES!P$95,$E78,0)</f>
        <v>9.118631104657533</v>
      </c>
      <c r="N78" s="126">
        <f ca="1">OFFSET(RES!Q$95,$E78,0)</f>
        <v>9.3650554328618139</v>
      </c>
      <c r="O78" s="203">
        <f ca="1">OFFSET(RES!R$95,$E78,0)</f>
        <v>9.8414952238715401</v>
      </c>
      <c r="P78" s="126">
        <f ca="1">OFFSET(RES!S$95,$E78,0)</f>
        <v>9.4150665098668522</v>
      </c>
      <c r="Q78" s="126">
        <f ca="1">OFFSET(RES!T$95,$E78,0)</f>
        <v>9.5913103378034315</v>
      </c>
      <c r="R78" s="126">
        <f ca="1">OFFSET(RES!U$95,$E78,0)</f>
        <v>9.7532481859641305</v>
      </c>
      <c r="S78" s="126">
        <f ca="1">OFFSET(RES!V$95,$E78,0)</f>
        <v>9.9262519190931862</v>
      </c>
      <c r="T78" s="203">
        <f ca="1">OFFSET(RES!W$95,$E78,0)</f>
        <v>10.110640487537994</v>
      </c>
      <c r="U78" s="126">
        <f ca="1">OFFSET(RES!X$95,$E78,0)</f>
        <v>10.266173580906708</v>
      </c>
      <c r="V78" s="126">
        <f ca="1">OFFSET(RES!Y$95,$E78,0)</f>
        <v>10.451347745692829</v>
      </c>
      <c r="W78" s="126">
        <f ca="1">OFFSET(RES!Z$95,$E78,0)</f>
        <v>10.633048960223315</v>
      </c>
      <c r="X78" s="126">
        <f ca="1">OFFSET(RES!AA$95,$E78,0)</f>
        <v>10.816708937613548</v>
      </c>
      <c r="Y78" s="205">
        <f ca="1">OFFSET(RES!AB$95,$E78,0)</f>
        <v>11.011875210116658</v>
      </c>
      <c r="Z78" s="126">
        <f ca="1">OFFSET(RES!AC$95,$E78,0)</f>
        <v>11.137924412685967</v>
      </c>
      <c r="AA78" s="126">
        <f ca="1">OFFSET(RES!AD$95,$E78,0)</f>
        <v>11.313226459676269</v>
      </c>
      <c r="AB78" s="126">
        <f ca="1">OFFSET(RES!AE$95,$E78,0)</f>
        <v>11.478012044221172</v>
      </c>
      <c r="AC78" s="126">
        <f ca="1">OFFSET(RES!AF$95,$E78,0)</f>
        <v>11.649766450100129</v>
      </c>
      <c r="AD78" s="126">
        <f ca="1">OFFSET(RES!AG$95,$E78,0)</f>
        <v>11.807766598273872</v>
      </c>
      <c r="AE78" s="126">
        <f ca="1">OFFSET(RES!AH$95,$E78,0)</f>
        <v>11.951525350096166</v>
      </c>
      <c r="AF78" s="126">
        <f ca="1">OFFSET(RES!AI$95,$E78,0)</f>
        <v>12.108106158684992</v>
      </c>
      <c r="AG78" s="126">
        <f ca="1">OFFSET(RES!AJ$95,$E78,0)</f>
        <v>12.265512351457144</v>
      </c>
      <c r="AH78" s="126">
        <f ca="1">OFFSET(RES!AK$95,$E78,0)</f>
        <v>12.412963774393342</v>
      </c>
      <c r="AI78" s="126">
        <f ca="1">OFFSET(RES!AL$95,$E78,0)</f>
        <v>12.555652289673638</v>
      </c>
      <c r="AJ78" s="126">
        <f ca="1">OFFSET(RES!AM$95,$E78,0)</f>
        <v>13.243625943651361</v>
      </c>
      <c r="AK78" s="126">
        <f ca="1">OFFSET(RES!AN$95,$E78,0)</f>
        <v>13.85217529961368</v>
      </c>
      <c r="AL78" s="126">
        <f ca="1">OFFSET(RES!AO$95,$E78,0)</f>
        <v>13.85217529961368</v>
      </c>
      <c r="AM78" s="126">
        <f ca="1">OFFSET(RES!AP$95,$E78,0)</f>
        <v>13.85217529961368</v>
      </c>
    </row>
    <row r="79" spans="1:39">
      <c r="A79" s="35" t="s">
        <v>378</v>
      </c>
      <c r="B79">
        <v>3.5984677195130002</v>
      </c>
      <c r="E79" s="129">
        <f>MATCH(F79,RES!$D$96:$D$134,0)</f>
        <v>21</v>
      </c>
      <c r="F79" s="4" t="str">
        <f t="shared" si="1"/>
        <v>RMER</v>
      </c>
      <c r="G79" s="126">
        <f ca="1">OFFSET(RES!J$95,$E79,0)</f>
        <v>3.2555704876676663</v>
      </c>
      <c r="H79" s="126">
        <f ca="1">OFFSET(RES!K$95,$E79,0)</f>
        <v>3.548419543253142</v>
      </c>
      <c r="I79" s="126">
        <f ca="1">OFFSET(RES!L$95,$E79,0)</f>
        <v>3.8412685988386182</v>
      </c>
      <c r="J79" s="126">
        <f ca="1">OFFSET(RES!M$95,$E79,0)</f>
        <v>4.1341176544240943</v>
      </c>
      <c r="K79" s="126">
        <f ca="1">OFFSET(RES!N$95,$E79,0)</f>
        <v>4.4269667100095695</v>
      </c>
      <c r="L79" s="126">
        <f ca="1">OFFSET(RES!O$95,$E79,0)</f>
        <v>4.7198157655950457</v>
      </c>
      <c r="M79" s="126">
        <f ca="1">OFFSET(RES!P$95,$E79,0)</f>
        <v>4.8471630643970087</v>
      </c>
      <c r="N79" s="126">
        <f ca="1">OFFSET(RES!Q$95,$E79,0)</f>
        <v>4.9781540967275681</v>
      </c>
      <c r="O79" s="203">
        <f ca="1">OFFSET(RES!R$95,$E79,0)</f>
        <v>5.2314137506038847</v>
      </c>
      <c r="P79" s="126">
        <f ca="1">OFFSET(RES!S$95,$E79,0)</f>
        <v>5.0047383331647373</v>
      </c>
      <c r="Q79" s="126">
        <f ca="1">OFFSET(RES!T$95,$E79,0)</f>
        <v>5.0984237299416488</v>
      </c>
      <c r="R79" s="126">
        <f ca="1">OFFSET(RES!U$95,$E79,0)</f>
        <v>5.1845045404628189</v>
      </c>
      <c r="S79" s="126">
        <f ca="1">OFFSET(RES!V$95,$E79,0)</f>
        <v>5.2764676098754677</v>
      </c>
      <c r="T79" s="203">
        <f ca="1">OFFSET(RES!W$95,$E79,0)</f>
        <v>5.3744824816478554</v>
      </c>
      <c r="U79" s="126">
        <f ca="1">OFFSET(RES!X$95,$E79,0)</f>
        <v>5.4571587361004754</v>
      </c>
      <c r="V79" s="126">
        <f ca="1">OFFSET(RES!Y$95,$E79,0)</f>
        <v>5.5555912049360003</v>
      </c>
      <c r="W79" s="126">
        <f ca="1">OFFSET(RES!Z$95,$E79,0)</f>
        <v>5.6521775681433457</v>
      </c>
      <c r="X79" s="126">
        <f ca="1">OFFSET(RES!AA$95,$E79,0)</f>
        <v>5.7498051449798764</v>
      </c>
      <c r="Y79" s="205">
        <f ca="1">OFFSET(RES!AB$95,$E79,0)</f>
        <v>5.8535490881919152</v>
      </c>
      <c r="Z79" s="126">
        <f ca="1">OFFSET(RES!AC$95,$E79,0)</f>
        <v>5.9205526802857529</v>
      </c>
      <c r="AA79" s="126">
        <f ca="1">OFFSET(RES!AD$95,$E79,0)</f>
        <v>6.0137374574230327</v>
      </c>
      <c r="AB79" s="126">
        <f ca="1">OFFSET(RES!AE$95,$E79,0)</f>
        <v>6.1013320305320544</v>
      </c>
      <c r="AC79" s="126">
        <f ca="1">OFFSET(RES!AF$95,$E79,0)</f>
        <v>6.192630998849646</v>
      </c>
      <c r="AD79" s="126">
        <f ca="1">OFFSET(RES!AG$95,$E79,0)</f>
        <v>6.2766186581383128</v>
      </c>
      <c r="AE79" s="126">
        <f ca="1">OFFSET(RES!AH$95,$E79,0)</f>
        <v>6.3530360615861747</v>
      </c>
      <c r="AF79" s="126">
        <f ca="1">OFFSET(RES!AI$95,$E79,0)</f>
        <v>6.4362692468388945</v>
      </c>
      <c r="AG79" s="126">
        <f ca="1">OFFSET(RES!AJ$95,$E79,0)</f>
        <v>6.519941179057188</v>
      </c>
      <c r="AH79" s="126">
        <f ca="1">OFFSET(RES!AK$95,$E79,0)</f>
        <v>6.5983214844830833</v>
      </c>
      <c r="AI79" s="126">
        <f ca="1">OFFSET(RES!AL$95,$E79,0)</f>
        <v>6.6741699855401153</v>
      </c>
      <c r="AJ79" s="126">
        <f ca="1">OFFSET(RES!AM$95,$E79,0)</f>
        <v>7.0398740530218875</v>
      </c>
      <c r="AK79" s="126">
        <f ca="1">OFFSET(RES!AN$95,$E79,0)</f>
        <v>7.3633587874330102</v>
      </c>
      <c r="AL79" s="126">
        <f ca="1">OFFSET(RES!AO$95,$E79,0)</f>
        <v>7.3633587874330102</v>
      </c>
      <c r="AM79" s="126">
        <f ca="1">OFFSET(RES!AP$95,$E79,0)</f>
        <v>7.3633587874330102</v>
      </c>
    </row>
    <row r="80" spans="1:39">
      <c r="A80" s="35" t="s">
        <v>379</v>
      </c>
      <c r="B80">
        <v>16.347656033450001</v>
      </c>
      <c r="E80" s="129">
        <f>MATCH(F80,RES!$D$96:$D$134,0)</f>
        <v>20</v>
      </c>
      <c r="F80" s="4" t="str">
        <f t="shared" si="1"/>
        <v>RMEW</v>
      </c>
      <c r="G80" s="126">
        <f ca="1">OFFSET(RES!J$95,$E80,0)</f>
        <v>6.0852856077195092</v>
      </c>
      <c r="H80" s="126">
        <f ca="1">OFFSET(RES!K$95,$E80,0)</f>
        <v>5.9145223019360724</v>
      </c>
      <c r="I80" s="126">
        <f ca="1">OFFSET(RES!L$95,$E80,0)</f>
        <v>5.7437589961526347</v>
      </c>
      <c r="J80" s="126">
        <f ca="1">OFFSET(RES!M$95,$E80,0)</f>
        <v>5.572995690369198</v>
      </c>
      <c r="K80" s="126">
        <f ca="1">OFFSET(RES!N$95,$E80,0)</f>
        <v>5.4022323845857603</v>
      </c>
      <c r="L80" s="126">
        <f ca="1">OFFSET(RES!O$95,$E80,0)</f>
        <v>5.2314690788023235</v>
      </c>
      <c r="M80" s="126">
        <f ca="1">OFFSET(RES!P$95,$E80,0)</f>
        <v>5.3726215069983168</v>
      </c>
      <c r="N80" s="126">
        <f ca="1">OFFSET(RES!Q$95,$E80,0)</f>
        <v>5.5178126689570126</v>
      </c>
      <c r="O80" s="203">
        <f ca="1">OFFSET(RES!R$95,$E80,0)</f>
        <v>5.7985270260342725</v>
      </c>
      <c r="P80" s="126">
        <f ca="1">OFFSET(RES!S$95,$E80,0)</f>
        <v>5.5472787790366471</v>
      </c>
      <c r="Q80" s="126">
        <f ca="1">OFFSET(RES!T$95,$E80,0)</f>
        <v>5.6511201747000959</v>
      </c>
      <c r="R80" s="126">
        <f ca="1">OFFSET(RES!U$95,$E80,0)</f>
        <v>5.7465326062196489</v>
      </c>
      <c r="S80" s="126">
        <f ca="1">OFFSET(RES!V$95,$E80,0)</f>
        <v>5.8484649650059817</v>
      </c>
      <c r="T80" s="203">
        <f ca="1">OFFSET(RES!W$95,$E80,0)</f>
        <v>5.9571051739475642</v>
      </c>
      <c r="U80" s="126">
        <f ca="1">OFFSET(RES!X$95,$E80,0)</f>
        <v>6.0487439772824114</v>
      </c>
      <c r="V80" s="126">
        <f ca="1">OFFSET(RES!Y$95,$E80,0)</f>
        <v>6.1578470530458578</v>
      </c>
      <c r="W80" s="126">
        <f ca="1">OFFSET(RES!Z$95,$E80,0)</f>
        <v>6.2649038954413774</v>
      </c>
      <c r="X80" s="126">
        <f ca="1">OFFSET(RES!AA$95,$E80,0)</f>
        <v>6.373114824601303</v>
      </c>
      <c r="Y80" s="205">
        <f ca="1">OFFSET(RES!AB$95,$E80,0)</f>
        <v>6.4881051670174292</v>
      </c>
      <c r="Z80" s="126">
        <f ca="1">OFFSET(RES!AC$95,$E80,0)</f>
        <v>6.5623723074348055</v>
      </c>
      <c r="AA80" s="126">
        <f ca="1">OFFSET(RES!AD$95,$E80,0)</f>
        <v>6.6656588136078492</v>
      </c>
      <c r="AB80" s="126">
        <f ca="1">OFFSET(RES!AE$95,$E80,0)</f>
        <v>6.7627491076890554</v>
      </c>
      <c r="AC80" s="126">
        <f ca="1">OFFSET(RES!AF$95,$E80,0)</f>
        <v>6.8639453732640137</v>
      </c>
      <c r="AD80" s="126">
        <f ca="1">OFFSET(RES!AG$95,$E80,0)</f>
        <v>6.957037744744377</v>
      </c>
      <c r="AE80" s="126">
        <f ca="1">OFFSET(RES!AH$95,$E80,0)</f>
        <v>7.0417392040966682</v>
      </c>
      <c r="AF80" s="126">
        <f ca="1">OFFSET(RES!AI$95,$E80,0)</f>
        <v>7.1339953125138438</v>
      </c>
      <c r="AG80" s="126">
        <f ca="1">OFFSET(RES!AJ$95,$E80,0)</f>
        <v>7.2267377304180442</v>
      </c>
      <c r="AH80" s="126">
        <f ca="1">OFFSET(RES!AK$95,$E80,0)</f>
        <v>7.3136148808381218</v>
      </c>
      <c r="AI80" s="126">
        <f ca="1">OFFSET(RES!AL$95,$E80,0)</f>
        <v>7.3976857657327875</v>
      </c>
      <c r="AJ80" s="126">
        <f ca="1">OFFSET(RES!AM$95,$E80,0)</f>
        <v>7.8030341132189589</v>
      </c>
      <c r="AK80" s="126">
        <f ca="1">OFFSET(RES!AN$95,$E80,0)</f>
        <v>8.1615863257591901</v>
      </c>
      <c r="AL80" s="126">
        <f ca="1">OFFSET(RES!AO$95,$E80,0)</f>
        <v>8.1615863257591901</v>
      </c>
      <c r="AM80" s="126">
        <f ca="1">OFFSET(RES!AP$95,$E80,0)</f>
        <v>8.1615863257591901</v>
      </c>
    </row>
    <row r="81" spans="1:39" s="185" customFormat="1">
      <c r="A81" s="35" t="s">
        <v>544</v>
      </c>
      <c r="B81" s="185">
        <v>17.347656033450001</v>
      </c>
      <c r="E81" s="129">
        <f>MATCH(F81,RES!$D$96:$D$134,0)</f>
        <v>19</v>
      </c>
      <c r="F81" s="185" t="str">
        <f>A81</f>
        <v>RMEWG</v>
      </c>
      <c r="G81" s="126">
        <f ca="1">OFFSET(RES!J$95,$E81,0)</f>
        <v>8.7188816642673164</v>
      </c>
      <c r="H81" s="126">
        <f ca="1">OFFSET(RES!K$95,$E81,0)</f>
        <v>9.2321217736813583</v>
      </c>
      <c r="I81" s="126">
        <f ca="1">OFFSET(RES!L$95,$E81,0)</f>
        <v>9.7453618830953985</v>
      </c>
      <c r="J81" s="126">
        <f ca="1">OFFSET(RES!M$95,$E81,0)</f>
        <v>10.25860199250944</v>
      </c>
      <c r="K81" s="126">
        <f ca="1">OFFSET(RES!N$95,$E81,0)</f>
        <v>10.771842101923482</v>
      </c>
      <c r="L81" s="126">
        <f ca="1">OFFSET(RES!O$95,$E81,0)</f>
        <v>11.285082211337523</v>
      </c>
      <c r="M81" s="126">
        <f ca="1">OFFSET(RES!P$95,$E81,0)</f>
        <v>11.589569676049132</v>
      </c>
      <c r="N81" s="126">
        <f ca="1">OFFSET(RES!Q$95,$E81,0)</f>
        <v>11.902769309724233</v>
      </c>
      <c r="O81" s="203">
        <f ca="1">OFFSET(RES!R$95,$E81,0)</f>
        <v>12.508313287869065</v>
      </c>
      <c r="P81" s="126">
        <f ca="1">OFFSET(RES!S$95,$E81,0)</f>
        <v>11.966332234342174</v>
      </c>
      <c r="Q81" s="126">
        <f ca="1">OFFSET(RES!T$95,$E81,0)</f>
        <v>12.190334071942699</v>
      </c>
      <c r="R81" s="126">
        <f ca="1">OFFSET(RES!U$95,$E81,0)</f>
        <v>12.39615333943004</v>
      </c>
      <c r="S81" s="126">
        <f ca="1">OFFSET(RES!V$95,$E81,0)</f>
        <v>12.616037091311579</v>
      </c>
      <c r="T81" s="203">
        <f ca="1">OFFSET(RES!W$95,$E81,0)</f>
        <v>12.850390706117484</v>
      </c>
      <c r="U81" s="126">
        <f ca="1">OFFSET(RES!X$95,$E81,0)</f>
        <v>13.048069678085927</v>
      </c>
      <c r="V81" s="126">
        <f ca="1">OFFSET(RES!Y$95,$E81,0)</f>
        <v>13.283421767710081</v>
      </c>
      <c r="W81" s="126">
        <f ca="1">OFFSET(RES!Z$95,$E81,0)</f>
        <v>13.514359817715</v>
      </c>
      <c r="X81" s="126">
        <f ca="1">OFFSET(RES!AA$95,$E81,0)</f>
        <v>13.747787410106421</v>
      </c>
      <c r="Y81" s="205">
        <f ca="1">OFFSET(RES!AB$95,$E81,0)</f>
        <v>13.995839238021061</v>
      </c>
      <c r="Z81" s="126">
        <f ca="1">OFFSET(RES!AC$95,$E81,0)</f>
        <v>14.156044865271545</v>
      </c>
      <c r="AA81" s="126">
        <f ca="1">OFFSET(RES!AD$95,$E81,0)</f>
        <v>14.378849721025652</v>
      </c>
      <c r="AB81" s="126">
        <f ca="1">OFFSET(RES!AE$95,$E81,0)</f>
        <v>14.588288395731571</v>
      </c>
      <c r="AC81" s="126">
        <f ca="1">OFFSET(RES!AF$95,$E81,0)</f>
        <v>14.806584281512702</v>
      </c>
      <c r="AD81" s="126">
        <f ca="1">OFFSET(RES!AG$95,$E81,0)</f>
        <v>15.00739882319872</v>
      </c>
      <c r="AE81" s="126">
        <f ca="1">OFFSET(RES!AH$95,$E81,0)</f>
        <v>15.190112878813419</v>
      </c>
      <c r="AF81" s="126">
        <f ca="1">OFFSET(RES!AI$95,$E81,0)</f>
        <v>15.389123472645361</v>
      </c>
      <c r="AG81" s="126">
        <f ca="1">OFFSET(RES!AJ$95,$E81,0)</f>
        <v>15.589183110724447</v>
      </c>
      <c r="AH81" s="126">
        <f ca="1">OFFSET(RES!AK$95,$E81,0)</f>
        <v>15.776590466098085</v>
      </c>
      <c r="AI81" s="126">
        <f ca="1">OFFSET(RES!AL$95,$E81,0)</f>
        <v>15.957944275768961</v>
      </c>
      <c r="AJ81" s="126">
        <f ca="1">OFFSET(RES!AM$95,$E81,0)</f>
        <v>16.832342911545378</v>
      </c>
      <c r="AK81" s="126">
        <f ca="1">OFFSET(RES!AN$95,$E81,0)</f>
        <v>17.605795097656706</v>
      </c>
      <c r="AL81" s="126">
        <f ca="1">OFFSET(RES!AO$95,$E81,0)</f>
        <v>17.605795097656706</v>
      </c>
      <c r="AM81" s="126">
        <f ca="1">OFFSET(RES!AP$95,$E81,0)</f>
        <v>17.605795097656706</v>
      </c>
    </row>
    <row r="82" spans="1:39">
      <c r="A82" s="35" t="s">
        <v>380</v>
      </c>
      <c r="B82">
        <v>0.2282739655271</v>
      </c>
      <c r="E82" s="129">
        <f>MATCH(F82,RES!$D$96:$D$134,0)</f>
        <v>16</v>
      </c>
      <c r="F82" s="4" t="str">
        <f t="shared" si="1"/>
        <v>RMNL</v>
      </c>
      <c r="G82" s="126">
        <f ca="1">OFFSET(RES!J$95,$E82,0)</f>
        <v>3.3422499241462768E-2</v>
      </c>
      <c r="H82" s="126">
        <f ca="1">OFFSET(RES!K$95,$E82,0)</f>
        <v>4.0907833293435877E-2</v>
      </c>
      <c r="I82" s="126">
        <f ca="1">OFFSET(RES!L$95,$E82,0)</f>
        <v>4.8393167345408994E-2</v>
      </c>
      <c r="J82" s="126">
        <f ca="1">OFFSET(RES!M$95,$E82,0)</f>
        <v>5.5878501397382103E-2</v>
      </c>
      <c r="K82" s="126">
        <f ca="1">OFFSET(RES!N$95,$E82,0)</f>
        <v>6.3363835449355213E-2</v>
      </c>
      <c r="L82" s="126">
        <f ca="1">OFFSET(RES!O$95,$E82,0)</f>
        <v>7.084916950132833E-2</v>
      </c>
      <c r="M82" s="126">
        <f ca="1">OFFSET(RES!P$95,$E82,0)</f>
        <v>7.276078020955247E-2</v>
      </c>
      <c r="N82" s="126">
        <f ca="1">OFFSET(RES!Q$95,$E82,0)</f>
        <v>7.4727087013388427E-2</v>
      </c>
      <c r="O82" s="203">
        <f ca="1">OFFSET(RES!R$95,$E82,0)</f>
        <v>7.8528768484967801E-2</v>
      </c>
      <c r="P82" s="126">
        <f ca="1">OFFSET(RES!S$95,$E82,0)</f>
        <v>7.5126143071281598E-2</v>
      </c>
      <c r="Q82" s="126">
        <f ca="1">OFFSET(RES!T$95,$E82,0)</f>
        <v>7.6532454860913451E-2</v>
      </c>
      <c r="R82" s="126">
        <f ca="1">OFFSET(RES!U$95,$E82,0)</f>
        <v>7.782461418202144E-2</v>
      </c>
      <c r="S82" s="126">
        <f ca="1">OFFSET(RES!V$95,$E82,0)</f>
        <v>7.9205072110098584E-2</v>
      </c>
      <c r="T82" s="203">
        <f ca="1">OFFSET(RES!W$95,$E82,0)</f>
        <v>8.0676373662687331E-2</v>
      </c>
      <c r="U82" s="126">
        <f ca="1">OFFSET(RES!X$95,$E82,0)</f>
        <v>8.1917427181798619E-2</v>
      </c>
      <c r="V82" s="126">
        <f ca="1">OFFSET(RES!Y$95,$E82,0)</f>
        <v>8.3394997285233183E-2</v>
      </c>
      <c r="W82" s="126">
        <f ca="1">OFFSET(RES!Z$95,$E82,0)</f>
        <v>8.4844855491198842E-2</v>
      </c>
      <c r="X82" s="126">
        <f ca="1">OFFSET(RES!AA$95,$E82,0)</f>
        <v>8.631034335827098E-2</v>
      </c>
      <c r="Y82" s="205">
        <f ca="1">OFFSET(RES!AB$95,$E82,0)</f>
        <v>8.786764402050122E-2</v>
      </c>
      <c r="Z82" s="126">
        <f ca="1">OFFSET(RES!AC$95,$E82,0)</f>
        <v>8.8873435154989633E-2</v>
      </c>
      <c r="AA82" s="126">
        <f ca="1">OFFSET(RES!AD$95,$E82,0)</f>
        <v>9.0272232141615283E-2</v>
      </c>
      <c r="AB82" s="126">
        <f ca="1">OFFSET(RES!AE$95,$E82,0)</f>
        <v>9.1587114557754506E-2</v>
      </c>
      <c r="AC82" s="126">
        <f ca="1">OFFSET(RES!AF$95,$E82,0)</f>
        <v>9.295760366217698E-2</v>
      </c>
      <c r="AD82" s="126">
        <f ca="1">OFFSET(RES!AG$95,$E82,0)</f>
        <v>9.4218342683462145E-2</v>
      </c>
      <c r="AE82" s="126">
        <f ca="1">OFFSET(RES!AH$95,$E82,0)</f>
        <v>9.5365444570191485E-2</v>
      </c>
      <c r="AF82" s="126">
        <f ca="1">OFFSET(RES!AI$95,$E82,0)</f>
        <v>9.6614858179318225E-2</v>
      </c>
      <c r="AG82" s="126">
        <f ca="1">OFFSET(RES!AJ$95,$E82,0)</f>
        <v>9.7870857820543666E-2</v>
      </c>
      <c r="AH82" s="126">
        <f ca="1">OFFSET(RES!AK$95,$E82,0)</f>
        <v>9.9047424835121828E-2</v>
      </c>
      <c r="AI82" s="126">
        <f ca="1">OFFSET(RES!AL$95,$E82,0)</f>
        <v>0.1001859869262491</v>
      </c>
      <c r="AJ82" s="126">
        <f ca="1">OFFSET(RES!AM$95,$E82,0)</f>
        <v>0.10567557184886625</v>
      </c>
      <c r="AK82" s="126">
        <f ca="1">OFFSET(RES!AN$95,$E82,0)</f>
        <v>0.11053140222818962</v>
      </c>
      <c r="AL82" s="126">
        <f ca="1">OFFSET(RES!AO$95,$E82,0)</f>
        <v>0.11053140222818962</v>
      </c>
      <c r="AM82" s="126">
        <f ca="1">OFFSET(RES!AP$95,$E82,0)</f>
        <v>0.11053140222818962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42.184664119899253</v>
      </c>
      <c r="H87" s="24">
        <f ca="1">OFFSET(FTRA!K$136,$E87,0)</f>
        <v>42.923109413266168</v>
      </c>
      <c r="I87" s="24">
        <f ca="1">OFFSET(FTRA!L$136,$E87,0)</f>
        <v>43.661554706633083</v>
      </c>
      <c r="J87" s="24">
        <f ca="1">OFFSET(FTRA!M$136,$E87,0)</f>
        <v>44.4</v>
      </c>
      <c r="K87" s="24">
        <f ca="1">OFFSET(FTRA!N$136,$E87,0)</f>
        <v>44.871410582810697</v>
      </c>
      <c r="L87" s="24">
        <f ca="1">OFFSET(FTRA!O$136,$E87,0)</f>
        <v>45.342821165621402</v>
      </c>
      <c r="M87" s="24">
        <f ca="1">OFFSET(FTRA!P$136,$E87,0)</f>
        <v>45.588825528030384</v>
      </c>
      <c r="N87" s="24">
        <f ca="1">OFFSET(FTRA!Q$136,$E87,0)</f>
        <v>45.834829890439359</v>
      </c>
      <c r="O87" s="24">
        <f ca="1">OFFSET(FTRA!R$136,$E87,0)</f>
        <v>43.192974718850259</v>
      </c>
      <c r="P87" s="24">
        <f ca="1">OFFSET(FTRA!S$136,$E87,0)</f>
        <v>43.913859603903802</v>
      </c>
      <c r="Q87" s="24">
        <f ca="1">OFFSET(FTRA!T$136,$E87,0)</f>
        <v>44.842505113739442</v>
      </c>
      <c r="R87" s="24">
        <f ca="1">OFFSET(FTRA!U$136,$E87,0)</f>
        <v>45.771150623575082</v>
      </c>
      <c r="S87" s="24">
        <f ca="1">OFFSET(FTRA!V$136,$E87,0)</f>
        <v>46.699796133410722</v>
      </c>
      <c r="T87" s="24">
        <f ca="1">OFFSET(FTRA!W$136,$E87,0)</f>
        <v>47.628441643246362</v>
      </c>
      <c r="U87" s="24">
        <f ca="1">OFFSET(FTRA!X$136,$E87,0)</f>
        <v>48.557087153082001</v>
      </c>
      <c r="V87" s="24">
        <f ca="1">OFFSET(FTRA!Y$136,$E87,0)</f>
        <v>49.485732662917641</v>
      </c>
      <c r="W87" s="24">
        <f ca="1">OFFSET(FTRA!Z$136,$E87,0)</f>
        <v>50.414378172753281</v>
      </c>
      <c r="X87" s="24">
        <f ca="1">OFFSET(FTRA!AA$136,$E87,0)</f>
        <v>51.343023682588921</v>
      </c>
      <c r="Y87" s="24">
        <f ca="1">OFFSET(FTRA!AB$136,$E87,0)</f>
        <v>52.27166919242454</v>
      </c>
      <c r="Z87" s="24">
        <f ca="1">OFFSET(FTRA!AC$136,$E87,0)</f>
        <v>53.396401006077724</v>
      </c>
      <c r="AA87" s="24">
        <f ca="1">OFFSET(FTRA!AD$136,$E87,0)</f>
        <v>54.521132819730909</v>
      </c>
      <c r="AB87" s="24">
        <f ca="1">OFFSET(FTRA!AE$136,$E87,0)</f>
        <v>55.645864633384093</v>
      </c>
      <c r="AC87" s="24">
        <f ca="1">OFFSET(FTRA!AF$136,$E87,0)</f>
        <v>56.770596447037278</v>
      </c>
      <c r="AD87" s="24">
        <f ca="1">OFFSET(FTRA!AG$136,$E87,0)</f>
        <v>57.895328260690462</v>
      </c>
      <c r="AE87" s="24">
        <f ca="1">OFFSET(FTRA!AH$136,$E87,0)</f>
        <v>59.020060074343647</v>
      </c>
      <c r="AF87" s="24">
        <f ca="1">OFFSET(FTRA!AI$136,$E87,0)</f>
        <v>60.144791887996831</v>
      </c>
      <c r="AG87" s="24">
        <f ca="1">OFFSET(FTRA!AJ$136,$E87,0)</f>
        <v>61.269523701650016</v>
      </c>
      <c r="AH87" s="24">
        <f ca="1">OFFSET(FTRA!AK$136,$E87,0)</f>
        <v>62.3942555153032</v>
      </c>
      <c r="AI87" s="24">
        <f ca="1">OFFSET(FTRA!AL$136,$E87,0)</f>
        <v>63.518987328956406</v>
      </c>
      <c r="AJ87" s="24">
        <f ca="1">OFFSET(FTRA!AM$136,$E87,0)</f>
        <v>70.966273260867538</v>
      </c>
      <c r="AK87" s="24">
        <f ca="1">OFFSET(FTRA!AN$136,$E87,0)</f>
        <v>78.413559192778678</v>
      </c>
      <c r="AL87" s="24">
        <f ca="1">OFFSET(FTRA!AO$136,$E87,0)</f>
        <v>78.413559192778678</v>
      </c>
      <c r="AM87" s="24">
        <f ca="1">OFFSET(FTRA!AP$136,$E87,0)</f>
        <v>78.413559192778678</v>
      </c>
    </row>
    <row r="88" spans="1:39">
      <c r="A88" s="35" t="s">
        <v>412</v>
      </c>
      <c r="B88" s="24">
        <v>4.134278411680218</v>
      </c>
      <c r="E88" s="128">
        <f>MATCH(F88,FTRA!$D$137:$D$149,0)</f>
        <v>2</v>
      </c>
      <c r="F88" s="4" t="str">
        <f>A88</f>
        <v>TFHCV1</v>
      </c>
      <c r="G88" s="24">
        <f ca="1">OFFSET(FTRA!J$136,$E88,0)</f>
        <v>3.2511871563794332</v>
      </c>
      <c r="H88" s="24">
        <f ca="1">OFFSET(FTRA!K$136,$E88,0)</f>
        <v>3.3007914375862888</v>
      </c>
      <c r="I88" s="24">
        <f ca="1">OFFSET(FTRA!L$136,$E88,0)</f>
        <v>3.3503957187931444</v>
      </c>
      <c r="J88" s="24">
        <f ca="1">OFFSET(FTRA!M$136,$E88,0)</f>
        <v>3.4</v>
      </c>
      <c r="K88" s="24">
        <f ca="1">OFFSET(FTRA!N$136,$E88,0)</f>
        <v>3.4249999999999998</v>
      </c>
      <c r="L88" s="24">
        <f ca="1">OFFSET(FTRA!O$136,$E88,0)</f>
        <v>3.45</v>
      </c>
      <c r="M88" s="24">
        <f ca="1">OFFSET(FTRA!P$136,$E88,0)</f>
        <v>3.4714719793248676</v>
      </c>
      <c r="N88" s="24">
        <f ca="1">OFFSET(FTRA!Q$136,$E88,0)</f>
        <v>3.4929439586497351</v>
      </c>
      <c r="O88" s="24">
        <f ca="1">OFFSET(FTRA!R$136,$E88,0)</f>
        <v>3.2916155783920282</v>
      </c>
      <c r="P88" s="24">
        <f ca="1">OFFSET(FTRA!S$136,$E88,0)</f>
        <v>3.3465521955922788</v>
      </c>
      <c r="Q88" s="24">
        <f ca="1">OFFSET(FTRA!T$136,$E88,0)</f>
        <v>3.4173216678704819</v>
      </c>
      <c r="R88" s="24">
        <f ca="1">OFFSET(FTRA!U$136,$E88,0)</f>
        <v>3.4880911401486849</v>
      </c>
      <c r="S88" s="24">
        <f ca="1">OFFSET(FTRA!V$136,$E88,0)</f>
        <v>3.558860612426888</v>
      </c>
      <c r="T88" s="24">
        <f ca="1">OFFSET(FTRA!W$136,$E88,0)</f>
        <v>3.6296300847050911</v>
      </c>
      <c r="U88" s="24">
        <f ca="1">OFFSET(FTRA!X$136,$E88,0)</f>
        <v>3.7003995569832941</v>
      </c>
      <c r="V88" s="24">
        <f ca="1">OFFSET(FTRA!Y$136,$E88,0)</f>
        <v>3.7711690292614972</v>
      </c>
      <c r="W88" s="24">
        <f ca="1">OFFSET(FTRA!Z$136,$E88,0)</f>
        <v>3.8419385015397003</v>
      </c>
      <c r="X88" s="24">
        <f ca="1">OFFSET(FTRA!AA$136,$E88,0)</f>
        <v>3.9127079738179034</v>
      </c>
      <c r="Y88" s="24">
        <f ca="1">OFFSET(FTRA!AB$136,$E88,0)</f>
        <v>3.9834774460961047</v>
      </c>
      <c r="Z88" s="24">
        <f ca="1">OFFSET(FTRA!AC$136,$E88,0)</f>
        <v>4.0691901061625169</v>
      </c>
      <c r="AA88" s="24">
        <f ca="1">OFFSET(FTRA!AD$136,$E88,0)</f>
        <v>4.1549027662289291</v>
      </c>
      <c r="AB88" s="24">
        <f ca="1">OFFSET(FTRA!AE$136,$E88,0)</f>
        <v>4.2406154262953413</v>
      </c>
      <c r="AC88" s="24">
        <f ca="1">OFFSET(FTRA!AF$136,$E88,0)</f>
        <v>4.3263280863617535</v>
      </c>
      <c r="AD88" s="24">
        <f ca="1">OFFSET(FTRA!AG$136,$E88,0)</f>
        <v>4.4120407464281657</v>
      </c>
      <c r="AE88" s="24">
        <f ca="1">OFFSET(FTRA!AH$136,$E88,0)</f>
        <v>4.4977534064945779</v>
      </c>
      <c r="AF88" s="24">
        <f ca="1">OFFSET(FTRA!AI$136,$E88,0)</f>
        <v>4.5834660665609901</v>
      </c>
      <c r="AG88" s="24">
        <f ca="1">OFFSET(FTRA!AJ$136,$E88,0)</f>
        <v>4.6691787266274023</v>
      </c>
      <c r="AH88" s="24">
        <f ca="1">OFFSET(FTRA!AK$136,$E88,0)</f>
        <v>4.7548913866938145</v>
      </c>
      <c r="AI88" s="24">
        <f ca="1">OFFSET(FTRA!AL$136,$E88,0)</f>
        <v>4.8406040467602267</v>
      </c>
      <c r="AJ88" s="24">
        <f ca="1">OFFSET(FTRA!AM$136,$E88,0)</f>
        <v>5.4081408406435232</v>
      </c>
      <c r="AK88" s="24">
        <f ca="1">OFFSET(FTRA!AN$136,$E88,0)</f>
        <v>5.975677634526817</v>
      </c>
      <c r="AL88" s="24">
        <f ca="1">OFFSET(FTRA!AO$136,$E88,0)</f>
        <v>5.975677634526817</v>
      </c>
      <c r="AM88" s="24">
        <f ca="1">OFFSET(FTRA!AP$136,$E88,0)</f>
        <v>5.975677634526817</v>
      </c>
    </row>
    <row r="89" spans="1:39" s="4" customFormat="1">
      <c r="A89" s="35" t="s">
        <v>413</v>
      </c>
      <c r="B89" s="24">
        <v>0.80954708483781546</v>
      </c>
      <c r="E89" s="128">
        <f>MATCH(F89,FTRA!$D$137:$D$149,0)</f>
        <v>3</v>
      </c>
      <c r="F89" s="4" t="str">
        <f t="shared" ref="F89:F96" si="3">A89</f>
        <v>TFHCV2</v>
      </c>
      <c r="G89" s="24">
        <f ca="1">OFFSET(FTRA!J$136,$E89,0)</f>
        <v>0.67962075862794524</v>
      </c>
      <c r="H89" s="24">
        <f ca="1">OFFSET(FTRA!K$136,$E89,0)</f>
        <v>0.6877886511530662</v>
      </c>
      <c r="I89" s="24">
        <f ca="1">OFFSET(FTRA!L$136,$E89,0)</f>
        <v>0.69595654367818716</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0.70222032834081949</v>
      </c>
      <c r="P89" s="24">
        <f ca="1">OFFSET(FTRA!S$136,$E89,0)</f>
        <v>0.7139402903016081</v>
      </c>
      <c r="Q89" s="24">
        <f ca="1">OFFSET(FTRA!T$136,$E89,0)</f>
        <v>0.72903797132667569</v>
      </c>
      <c r="R89" s="24">
        <f ca="1">OFFSET(FTRA!U$136,$E89,0)</f>
        <v>0.74413565235174328</v>
      </c>
      <c r="S89" s="24">
        <f ca="1">OFFSET(FTRA!V$136,$E89,0)</f>
        <v>0.75923333337681087</v>
      </c>
      <c r="T89" s="24">
        <f ca="1">OFFSET(FTRA!W$136,$E89,0)</f>
        <v>0.77433101440187846</v>
      </c>
      <c r="U89" s="24">
        <f ca="1">OFFSET(FTRA!X$136,$E89,0)</f>
        <v>0.78942869542694605</v>
      </c>
      <c r="V89" s="24">
        <f ca="1">OFFSET(FTRA!Y$136,$E89,0)</f>
        <v>0.80452637645201364</v>
      </c>
      <c r="W89" s="24">
        <f ca="1">OFFSET(FTRA!Z$136,$E89,0)</f>
        <v>0.81962405747708122</v>
      </c>
      <c r="X89" s="24">
        <f ca="1">OFFSET(FTRA!AA$136,$E89,0)</f>
        <v>0.83472173850214881</v>
      </c>
      <c r="Y89" s="24">
        <f ca="1">OFFSET(FTRA!AB$136,$E89,0)</f>
        <v>0.84981941952721629</v>
      </c>
      <c r="Z89" s="24">
        <f ca="1">OFFSET(FTRA!AC$136,$E89,0)</f>
        <v>0.86810502149420044</v>
      </c>
      <c r="AA89" s="24">
        <f ca="1">OFFSET(FTRA!AD$136,$E89,0)</f>
        <v>0.88639062346118458</v>
      </c>
      <c r="AB89" s="24">
        <f ca="1">OFFSET(FTRA!AE$136,$E89,0)</f>
        <v>0.90467622542816872</v>
      </c>
      <c r="AC89" s="24">
        <f ca="1">OFFSET(FTRA!AF$136,$E89,0)</f>
        <v>0.92296182739515287</v>
      </c>
      <c r="AD89" s="24">
        <f ca="1">OFFSET(FTRA!AG$136,$E89,0)</f>
        <v>0.94124742936213701</v>
      </c>
      <c r="AE89" s="24">
        <f ca="1">OFFSET(FTRA!AH$136,$E89,0)</f>
        <v>0.95953303132912116</v>
      </c>
      <c r="AF89" s="24">
        <f ca="1">OFFSET(FTRA!AI$136,$E89,0)</f>
        <v>0.9778186332961053</v>
      </c>
      <c r="AG89" s="24">
        <f ca="1">OFFSET(FTRA!AJ$136,$E89,0)</f>
        <v>0.99610423526308944</v>
      </c>
      <c r="AH89" s="24">
        <f ca="1">OFFSET(FTRA!AK$136,$E89,0)</f>
        <v>1.0143898372300737</v>
      </c>
      <c r="AI89" s="24">
        <f ca="1">OFFSET(FTRA!AL$136,$E89,0)</f>
        <v>1.0326754391970578</v>
      </c>
      <c r="AJ89" s="24">
        <f ca="1">OFFSET(FTRA!AM$136,$E89,0)</f>
        <v>1.1537515078493128</v>
      </c>
      <c r="AK89" s="24">
        <f ca="1">OFFSET(FTRA!AN$136,$E89,0)</f>
        <v>1.2748275765015669</v>
      </c>
      <c r="AL89" s="24">
        <f ca="1">OFFSET(FTRA!AO$136,$E89,0)</f>
        <v>1.2748275765015669</v>
      </c>
      <c r="AM89" s="24">
        <f ca="1">OFFSET(FTRA!AP$136,$E89,0)</f>
        <v>1.2748275765015669</v>
      </c>
    </row>
    <row r="90" spans="1:39" s="4" customFormat="1">
      <c r="A90" s="35" t="s">
        <v>414</v>
      </c>
      <c r="B90" s="24">
        <v>2.7195831056144888</v>
      </c>
      <c r="E90" s="128">
        <f>MATCH(F90,FTRA!$D$137:$D$149,0)</f>
        <v>4</v>
      </c>
      <c r="F90" s="4" t="str">
        <f t="shared" si="3"/>
        <v>TFHCV3</v>
      </c>
      <c r="G90" s="24">
        <f ca="1">OFFSET(FTRA!J$136,$E90,0)</f>
        <v>2.8089278150247461</v>
      </c>
      <c r="H90" s="24">
        <f ca="1">OFFSET(FTRA!K$136,$E90,0)</f>
        <v>2.8392852100164974</v>
      </c>
      <c r="I90" s="24">
        <f ca="1">OFFSET(FTRA!L$136,$E90,0)</f>
        <v>2.8696426050082486</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2.891466681604828</v>
      </c>
      <c r="P90" s="24">
        <f ca="1">OFFSET(FTRA!S$136,$E90,0)</f>
        <v>2.9397248680338159</v>
      </c>
      <c r="Q90" s="24">
        <f ca="1">OFFSET(FTRA!T$136,$E90,0)</f>
        <v>3.001891170961311</v>
      </c>
      <c r="R90" s="24">
        <f ca="1">OFFSET(FTRA!U$136,$E90,0)</f>
        <v>3.064057473888806</v>
      </c>
      <c r="S90" s="24">
        <f ca="1">OFFSET(FTRA!V$136,$E90,0)</f>
        <v>3.126223776816301</v>
      </c>
      <c r="T90" s="24">
        <f ca="1">OFFSET(FTRA!W$136,$E90,0)</f>
        <v>3.1883900797437961</v>
      </c>
      <c r="U90" s="24">
        <f ca="1">OFFSET(FTRA!X$136,$E90,0)</f>
        <v>3.2505563826712911</v>
      </c>
      <c r="V90" s="24">
        <f ca="1">OFFSET(FTRA!Y$136,$E90,0)</f>
        <v>3.3127226855987861</v>
      </c>
      <c r="W90" s="24">
        <f ca="1">OFFSET(FTRA!Z$136,$E90,0)</f>
        <v>3.3748889885262812</v>
      </c>
      <c r="X90" s="24">
        <f ca="1">OFFSET(FTRA!AA$136,$E90,0)</f>
        <v>3.4370552914537762</v>
      </c>
      <c r="Y90" s="24">
        <f ca="1">OFFSET(FTRA!AB$136,$E90,0)</f>
        <v>3.4992215943812699</v>
      </c>
      <c r="Z90" s="24">
        <f ca="1">OFFSET(FTRA!AC$136,$E90,0)</f>
        <v>3.5745144999078686</v>
      </c>
      <c r="AA90" s="24">
        <f ca="1">OFFSET(FTRA!AD$136,$E90,0)</f>
        <v>3.6498074054344674</v>
      </c>
      <c r="AB90" s="24">
        <f ca="1">OFFSET(FTRA!AE$136,$E90,0)</f>
        <v>3.7251003109610661</v>
      </c>
      <c r="AC90" s="24">
        <f ca="1">OFFSET(FTRA!AF$136,$E90,0)</f>
        <v>3.8003932164876648</v>
      </c>
      <c r="AD90" s="24">
        <f ca="1">OFFSET(FTRA!AG$136,$E90,0)</f>
        <v>3.8756861220142635</v>
      </c>
      <c r="AE90" s="24">
        <f ca="1">OFFSET(FTRA!AH$136,$E90,0)</f>
        <v>3.9509790275408623</v>
      </c>
      <c r="AF90" s="24">
        <f ca="1">OFFSET(FTRA!AI$136,$E90,0)</f>
        <v>4.026271933067461</v>
      </c>
      <c r="AG90" s="24">
        <f ca="1">OFFSET(FTRA!AJ$136,$E90,0)</f>
        <v>4.1015648385940597</v>
      </c>
      <c r="AH90" s="24">
        <f ca="1">OFFSET(FTRA!AK$136,$E90,0)</f>
        <v>4.1768577441206585</v>
      </c>
      <c r="AI90" s="24">
        <f ca="1">OFFSET(FTRA!AL$136,$E90,0)</f>
        <v>4.2521506496472572</v>
      </c>
      <c r="AJ90" s="24">
        <f ca="1">OFFSET(FTRA!AM$136,$E90,0)</f>
        <v>4.7506942040255051</v>
      </c>
      <c r="AK90" s="24">
        <f ca="1">OFFSET(FTRA!AN$136,$E90,0)</f>
        <v>5.249237758403754</v>
      </c>
      <c r="AL90" s="24">
        <f ca="1">OFFSET(FTRA!AO$136,$E90,0)</f>
        <v>5.249237758403754</v>
      </c>
      <c r="AM90" s="24">
        <f ca="1">OFFSET(FTRA!AP$136,$E90,0)</f>
        <v>5.249237758403754</v>
      </c>
    </row>
    <row r="91" spans="1:39" s="4" customFormat="1">
      <c r="A91" s="35" t="s">
        <v>415</v>
      </c>
      <c r="B91" s="24">
        <v>0.66594475210557558</v>
      </c>
      <c r="E91" s="128">
        <f>MATCH(F91,FTRA!$D$137:$D$149,0)</f>
        <v>5</v>
      </c>
      <c r="F91" s="4" t="str">
        <f t="shared" si="3"/>
        <v>TFHCV4</v>
      </c>
      <c r="G91" s="24">
        <f ca="1">OFFSET(FTRA!J$136,$E91,0)</f>
        <v>0.5918722905040672</v>
      </c>
      <c r="H91" s="24">
        <f ca="1">OFFSET(FTRA!K$136,$E91,0)</f>
        <v>0.57342544625524594</v>
      </c>
      <c r="I91" s="24">
        <f ca="1">OFFSET(FTRA!L$136,$E91,0)</f>
        <v>0.55497860200642468</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0.52750101734157984</v>
      </c>
      <c r="Q91" s="24">
        <f ca="1">OFFSET(FTRA!T$136,$E91,0)</f>
        <v>0.5386560707940995</v>
      </c>
      <c r="R91" s="24">
        <f ca="1">OFFSET(FTRA!U$136,$E91,0)</f>
        <v>0.54981112424661915</v>
      </c>
      <c r="S91" s="24">
        <f ca="1">OFFSET(FTRA!V$136,$E91,0)</f>
        <v>0.56096617769913881</v>
      </c>
      <c r="T91" s="24">
        <f ca="1">OFFSET(FTRA!W$136,$E91,0)</f>
        <v>0.57212123115165847</v>
      </c>
      <c r="U91" s="24">
        <f ca="1">OFFSET(FTRA!X$136,$E91,0)</f>
        <v>0.58327628460417813</v>
      </c>
      <c r="V91" s="24">
        <f ca="1">OFFSET(FTRA!Y$136,$E91,0)</f>
        <v>0.59443133805669779</v>
      </c>
      <c r="W91" s="24">
        <f ca="1">OFFSET(FTRA!Z$136,$E91,0)</f>
        <v>0.60558639150921745</v>
      </c>
      <c r="X91" s="24">
        <f ca="1">OFFSET(FTRA!AA$136,$E91,0)</f>
        <v>0.61674144496173711</v>
      </c>
      <c r="Y91" s="24">
        <f ca="1">OFFSET(FTRA!AB$136,$E91,0)</f>
        <v>0.62789649841425643</v>
      </c>
      <c r="Z91" s="24">
        <f ca="1">OFFSET(FTRA!AC$136,$E91,0)</f>
        <v>0.64140697509041167</v>
      </c>
      <c r="AA91" s="24">
        <f ca="1">OFFSET(FTRA!AD$136,$E91,0)</f>
        <v>0.6549174517665669</v>
      </c>
      <c r="AB91" s="24">
        <f ca="1">OFFSET(FTRA!AE$136,$E91,0)</f>
        <v>0.66842792844272214</v>
      </c>
      <c r="AC91" s="24">
        <f ca="1">OFFSET(FTRA!AF$136,$E91,0)</f>
        <v>0.68193840511887738</v>
      </c>
      <c r="AD91" s="24">
        <f ca="1">OFFSET(FTRA!AG$136,$E91,0)</f>
        <v>0.69544888179503261</v>
      </c>
      <c r="AE91" s="24">
        <f ca="1">OFFSET(FTRA!AH$136,$E91,0)</f>
        <v>0.70895935847118785</v>
      </c>
      <c r="AF91" s="24">
        <f ca="1">OFFSET(FTRA!AI$136,$E91,0)</f>
        <v>0.72246983514734309</v>
      </c>
      <c r="AG91" s="24">
        <f ca="1">OFFSET(FTRA!AJ$136,$E91,0)</f>
        <v>0.73598031182349832</v>
      </c>
      <c r="AH91" s="24">
        <f ca="1">OFFSET(FTRA!AK$136,$E91,0)</f>
        <v>0.74949078849965356</v>
      </c>
      <c r="AI91" s="24">
        <f ca="1">OFFSET(FTRA!AL$136,$E91,0)</f>
        <v>0.76300126517580846</v>
      </c>
      <c r="AJ91" s="24">
        <f ca="1">OFFSET(FTRA!AM$136,$E91,0)</f>
        <v>0.85245937568922692</v>
      </c>
      <c r="AK91" s="24">
        <f ca="1">OFFSET(FTRA!AN$136,$E91,0)</f>
        <v>0.94191748620264493</v>
      </c>
      <c r="AL91" s="24">
        <f ca="1">OFFSET(FTRA!AO$136,$E91,0)</f>
        <v>0.94191748620264493</v>
      </c>
      <c r="AM91" s="24">
        <f ca="1">OFFSET(FTRA!AP$136,$E91,0)</f>
        <v>0.94191748620264493</v>
      </c>
    </row>
    <row r="92" spans="1:39" s="4" customFormat="1">
      <c r="A92" s="35" t="s">
        <v>416</v>
      </c>
      <c r="B92" s="24">
        <v>0.33457448391316724</v>
      </c>
      <c r="E92" s="128">
        <f>MATCH(F92,FTRA!$D$137:$D$149,0)</f>
        <v>6</v>
      </c>
      <c r="F92" s="4" t="str">
        <f t="shared" si="3"/>
        <v>TFHCV5</v>
      </c>
      <c r="G92" s="24">
        <f ca="1">OFFSET(FTRA!J$136,$E92,0)</f>
        <v>0.28378560292278165</v>
      </c>
      <c r="H92" s="24">
        <f ca="1">OFFSET(FTRA!K$136,$E92,0)</f>
        <v>0.28441826061518777</v>
      </c>
      <c r="I92" s="24">
        <f ca="1">OFFSET(FTRA!L$136,$E92,0)</f>
        <v>0.28505091830759388</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0.28087503644906991</v>
      </c>
      <c r="Q92" s="24">
        <f ca="1">OFFSET(FTRA!T$136,$E92,0)</f>
        <v>0.28681469522140346</v>
      </c>
      <c r="R92" s="24">
        <f ca="1">OFFSET(FTRA!U$136,$E92,0)</f>
        <v>0.292754353993737</v>
      </c>
      <c r="S92" s="24">
        <f ca="1">OFFSET(FTRA!V$136,$E92,0)</f>
        <v>0.29869401276607055</v>
      </c>
      <c r="T92" s="24">
        <f ca="1">OFFSET(FTRA!W$136,$E92,0)</f>
        <v>0.30463367153840409</v>
      </c>
      <c r="U92" s="24">
        <f ca="1">OFFSET(FTRA!X$136,$E92,0)</f>
        <v>0.31057333031073764</v>
      </c>
      <c r="V92" s="24">
        <f ca="1">OFFSET(FTRA!Y$136,$E92,0)</f>
        <v>0.31651298908307118</v>
      </c>
      <c r="W92" s="24">
        <f ca="1">OFFSET(FTRA!Z$136,$E92,0)</f>
        <v>0.32245264785540473</v>
      </c>
      <c r="X92" s="24">
        <f ca="1">OFFSET(FTRA!AA$136,$E92,0)</f>
        <v>0.32839230662773827</v>
      </c>
      <c r="Y92" s="24">
        <f ca="1">OFFSET(FTRA!AB$136,$E92,0)</f>
        <v>0.3343319654000716</v>
      </c>
      <c r="Z92" s="24">
        <f ca="1">OFFSET(FTRA!AC$136,$E92,0)</f>
        <v>0.3415258010593536</v>
      </c>
      <c r="AA92" s="24">
        <f ca="1">OFFSET(FTRA!AD$136,$E92,0)</f>
        <v>0.34871963671863559</v>
      </c>
      <c r="AB92" s="24">
        <f ca="1">OFFSET(FTRA!AE$136,$E92,0)</f>
        <v>0.35591347237791759</v>
      </c>
      <c r="AC92" s="24">
        <f ca="1">OFFSET(FTRA!AF$136,$E92,0)</f>
        <v>0.36310730803719959</v>
      </c>
      <c r="AD92" s="24">
        <f ca="1">OFFSET(FTRA!AG$136,$E92,0)</f>
        <v>0.37030114369648159</v>
      </c>
      <c r="AE92" s="24">
        <f ca="1">OFFSET(FTRA!AH$136,$E92,0)</f>
        <v>0.37749497935576359</v>
      </c>
      <c r="AF92" s="24">
        <f ca="1">OFFSET(FTRA!AI$136,$E92,0)</f>
        <v>0.38468881501504559</v>
      </c>
      <c r="AG92" s="24">
        <f ca="1">OFFSET(FTRA!AJ$136,$E92,0)</f>
        <v>0.39188265067432759</v>
      </c>
      <c r="AH92" s="24">
        <f ca="1">OFFSET(FTRA!AK$136,$E92,0)</f>
        <v>0.39907648633360959</v>
      </c>
      <c r="AI92" s="24">
        <f ca="1">OFFSET(FTRA!AL$136,$E92,0)</f>
        <v>0.4062703219928917</v>
      </c>
      <c r="AJ92" s="24">
        <f ca="1">OFFSET(FTRA!AM$136,$E92,0)</f>
        <v>0.45390350036617755</v>
      </c>
      <c r="AK92" s="24">
        <f ca="1">OFFSET(FTRA!AN$136,$E92,0)</f>
        <v>0.50153667873946361</v>
      </c>
      <c r="AL92" s="24">
        <f ca="1">OFFSET(FTRA!AO$136,$E92,0)</f>
        <v>0.50153667873946361</v>
      </c>
      <c r="AM92" s="24">
        <f ca="1">OFFSET(FTRA!AP$136,$E92,0)</f>
        <v>0.50153667873946361</v>
      </c>
    </row>
    <row r="93" spans="1:39" s="4" customFormat="1">
      <c r="A93" s="35" t="s">
        <v>417</v>
      </c>
      <c r="B93" s="24">
        <v>4.2080971938397562</v>
      </c>
      <c r="E93" s="128">
        <f>MATCH(F93,FTRA!$D$137:$D$149,0)</f>
        <v>7</v>
      </c>
      <c r="F93" s="4" t="str">
        <f t="shared" si="3"/>
        <v>TFHCV6</v>
      </c>
      <c r="G93" s="24">
        <f ca="1">OFFSET(FTRA!J$136,$E93,0)</f>
        <v>5.1917129737333196</v>
      </c>
      <c r="H93" s="24">
        <f ca="1">OFFSET(FTRA!K$136,$E93,0)</f>
        <v>5.464475315822213</v>
      </c>
      <c r="I93" s="24">
        <f ca="1">OFFSET(FTRA!L$136,$E93,0)</f>
        <v>5.7372376579111064</v>
      </c>
      <c r="J93" s="24">
        <f ca="1">OFFSET(FTRA!M$136,$E93,0)</f>
        <v>6.01</v>
      </c>
      <c r="K93" s="24">
        <f ca="1">OFFSET(FTRA!N$136,$E93,0)</f>
        <v>6.0652596920330115</v>
      </c>
      <c r="L93" s="24">
        <f ca="1">OFFSET(FTRA!O$136,$E93,0)</f>
        <v>6.1205193840660232</v>
      </c>
      <c r="M93" s="24">
        <f ca="1">OFFSET(FTRA!P$136,$E93,0)</f>
        <v>6.1586120407825788</v>
      </c>
      <c r="N93" s="24">
        <f ca="1">OFFSET(FTRA!Q$136,$E93,0)</f>
        <v>6.1967046974991344</v>
      </c>
      <c r="O93" s="24">
        <f ca="1">OFFSET(FTRA!R$136,$E93,0)</f>
        <v>5.8395353485339418</v>
      </c>
      <c r="P93" s="24">
        <f ca="1">OFFSET(FTRA!S$136,$E93,0)</f>
        <v>5.9369964008438414</v>
      </c>
      <c r="Q93" s="24">
        <f ca="1">OFFSET(FTRA!T$136,$E93,0)</f>
        <v>6.0625459448667005</v>
      </c>
      <c r="R93" s="24">
        <f ca="1">OFFSET(FTRA!U$136,$E93,0)</f>
        <v>6.1880954888895596</v>
      </c>
      <c r="S93" s="24">
        <f ca="1">OFFSET(FTRA!V$136,$E93,0)</f>
        <v>6.3136450329124187</v>
      </c>
      <c r="T93" s="24">
        <f ca="1">OFFSET(FTRA!W$136,$E93,0)</f>
        <v>6.4391945769352779</v>
      </c>
      <c r="U93" s="24">
        <f ca="1">OFFSET(FTRA!X$136,$E93,0)</f>
        <v>6.564744120958137</v>
      </c>
      <c r="V93" s="24">
        <f ca="1">OFFSET(FTRA!Y$136,$E93,0)</f>
        <v>6.6902936649809961</v>
      </c>
      <c r="W93" s="24">
        <f ca="1">OFFSET(FTRA!Z$136,$E93,0)</f>
        <v>6.8158432090038552</v>
      </c>
      <c r="X93" s="24">
        <f ca="1">OFFSET(FTRA!AA$136,$E93,0)</f>
        <v>6.9413927530267143</v>
      </c>
      <c r="Y93" s="24">
        <f ca="1">OFFSET(FTRA!AB$136,$E93,0)</f>
        <v>7.0669422970495734</v>
      </c>
      <c r="Z93" s="24">
        <f ca="1">OFFSET(FTRA!AC$136,$E93,0)</f>
        <v>7.2190020064398164</v>
      </c>
      <c r="AA93" s="24">
        <f ca="1">OFFSET(FTRA!AD$136,$E93,0)</f>
        <v>7.3710617158300593</v>
      </c>
      <c r="AB93" s="24">
        <f ca="1">OFFSET(FTRA!AE$136,$E93,0)</f>
        <v>7.5231214252203022</v>
      </c>
      <c r="AC93" s="24">
        <f ca="1">OFFSET(FTRA!AF$136,$E93,0)</f>
        <v>7.6751811346105452</v>
      </c>
      <c r="AD93" s="24">
        <f ca="1">OFFSET(FTRA!AG$136,$E93,0)</f>
        <v>7.8272408440007881</v>
      </c>
      <c r="AE93" s="24">
        <f ca="1">OFFSET(FTRA!AH$136,$E93,0)</f>
        <v>7.9793005533910311</v>
      </c>
      <c r="AF93" s="24">
        <f ca="1">OFFSET(FTRA!AI$136,$E93,0)</f>
        <v>8.1313602627812731</v>
      </c>
      <c r="AG93" s="24">
        <f ca="1">OFFSET(FTRA!AJ$136,$E93,0)</f>
        <v>8.2834199721715152</v>
      </c>
      <c r="AH93" s="24">
        <f ca="1">OFFSET(FTRA!AK$136,$E93,0)</f>
        <v>8.4354796815617572</v>
      </c>
      <c r="AI93" s="24">
        <f ca="1">OFFSET(FTRA!AL$136,$E93,0)</f>
        <v>8.587539390952001</v>
      </c>
      <c r="AJ93" s="24">
        <f ca="1">OFFSET(FTRA!AM$136,$E93,0)</f>
        <v>9.5943857527297922</v>
      </c>
      <c r="AK93" s="24">
        <f ca="1">OFFSET(FTRA!AN$136,$E93,0)</f>
        <v>10.601232114507591</v>
      </c>
      <c r="AL93" s="24">
        <f ca="1">OFFSET(FTRA!AO$136,$E93,0)</f>
        <v>10.601232114507591</v>
      </c>
      <c r="AM93" s="24">
        <f ca="1">OFFSET(FTRA!AP$136,$E93,0)</f>
        <v>10.601232114507591</v>
      </c>
    </row>
    <row r="94" spans="1:39" s="4" customFormat="1">
      <c r="A94" s="35" t="s">
        <v>418</v>
      </c>
      <c r="B94" s="24">
        <v>1.4910262867673953</v>
      </c>
      <c r="E94" s="128">
        <f>MATCH(F94,FTRA!$D$137:$D$149,0)</f>
        <v>8</v>
      </c>
      <c r="F94" s="4" t="str">
        <f t="shared" si="3"/>
        <v>TFHCV7</v>
      </c>
      <c r="G94" s="24">
        <f ca="1">OFFSET(FTRA!J$136,$E94,0)</f>
        <v>1.6160523733748011</v>
      </c>
      <c r="H94" s="24">
        <f ca="1">OFFSET(FTRA!K$136,$E94,0)</f>
        <v>1.6440349155832008</v>
      </c>
      <c r="I94" s="24">
        <f ca="1">OFFSET(FTRA!L$136,$E94,0)</f>
        <v>1.6720174577916005</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1.7266269298997843</v>
      </c>
      <c r="Q94" s="24">
        <f ca="1">OFFSET(FTRA!T$136,$E94,0)</f>
        <v>1.7631398750172338</v>
      </c>
      <c r="R94" s="24">
        <f ca="1">OFFSET(FTRA!U$136,$E94,0)</f>
        <v>1.7996528201346833</v>
      </c>
      <c r="S94" s="24">
        <f ca="1">OFFSET(FTRA!V$136,$E94,0)</f>
        <v>1.8361657652521328</v>
      </c>
      <c r="T94" s="24">
        <f ca="1">OFFSET(FTRA!W$136,$E94,0)</f>
        <v>1.8726787103695823</v>
      </c>
      <c r="U94" s="24">
        <f ca="1">OFFSET(FTRA!X$136,$E94,0)</f>
        <v>1.9091916554870318</v>
      </c>
      <c r="V94" s="24">
        <f ca="1">OFFSET(FTRA!Y$136,$E94,0)</f>
        <v>1.9457046006044814</v>
      </c>
      <c r="W94" s="24">
        <f ca="1">OFFSET(FTRA!Z$136,$E94,0)</f>
        <v>1.9822175457219309</v>
      </c>
      <c r="X94" s="24">
        <f ca="1">OFFSET(FTRA!AA$136,$E94,0)</f>
        <v>2.0187304908393804</v>
      </c>
      <c r="Y94" s="24">
        <f ca="1">OFFSET(FTRA!AB$136,$E94,0)</f>
        <v>2.0552434359568306</v>
      </c>
      <c r="Z94" s="24">
        <f ca="1">OFFSET(FTRA!AC$136,$E94,0)</f>
        <v>2.0994661997012405</v>
      </c>
      <c r="AA94" s="24">
        <f ca="1">OFFSET(FTRA!AD$136,$E94,0)</f>
        <v>2.1436889634456504</v>
      </c>
      <c r="AB94" s="24">
        <f ca="1">OFFSET(FTRA!AE$136,$E94,0)</f>
        <v>2.1879117271900603</v>
      </c>
      <c r="AC94" s="24">
        <f ca="1">OFFSET(FTRA!AF$136,$E94,0)</f>
        <v>2.2321344909344703</v>
      </c>
      <c r="AD94" s="24">
        <f ca="1">OFFSET(FTRA!AG$136,$E94,0)</f>
        <v>2.2763572546788802</v>
      </c>
      <c r="AE94" s="24">
        <f ca="1">OFFSET(FTRA!AH$136,$E94,0)</f>
        <v>2.3205800184232901</v>
      </c>
      <c r="AF94" s="24">
        <f ca="1">OFFSET(FTRA!AI$136,$E94,0)</f>
        <v>2.3648027821677</v>
      </c>
      <c r="AG94" s="24">
        <f ca="1">OFFSET(FTRA!AJ$136,$E94,0)</f>
        <v>2.4090255459121099</v>
      </c>
      <c r="AH94" s="24">
        <f ca="1">OFFSET(FTRA!AK$136,$E94,0)</f>
        <v>2.4532483096565199</v>
      </c>
      <c r="AI94" s="24">
        <f ca="1">OFFSET(FTRA!AL$136,$E94,0)</f>
        <v>2.497471073400928</v>
      </c>
      <c r="AJ94" s="24">
        <f ca="1">OFFSET(FTRA!AM$136,$E94,0)</f>
        <v>2.7902871583610049</v>
      </c>
      <c r="AK94" s="24">
        <f ca="1">OFFSET(FTRA!AN$136,$E94,0)</f>
        <v>3.0831032433210819</v>
      </c>
      <c r="AL94" s="24">
        <f ca="1">OFFSET(FTRA!AO$136,$E94,0)</f>
        <v>3.0831032433210819</v>
      </c>
      <c r="AM94" s="24">
        <f ca="1">OFFSET(FTRA!AP$136,$E94,0)</f>
        <v>3.0831032433210819</v>
      </c>
    </row>
    <row r="95" spans="1:39" s="4" customFormat="1">
      <c r="A95" s="35" t="s">
        <v>419</v>
      </c>
      <c r="B95" s="24">
        <v>0</v>
      </c>
      <c r="E95" s="128">
        <f>MATCH(F95,FTRA!$D$137:$D$149,0)</f>
        <v>9</v>
      </c>
      <c r="F95" s="4" t="str">
        <f t="shared" si="3"/>
        <v>TFHCV8</v>
      </c>
      <c r="G95" s="24">
        <f ca="1">OFFSET(FTRA!J$136,$E95,0)</f>
        <v>5.9363752698576057E-2</v>
      </c>
      <c r="H95" s="24">
        <f ca="1">OFFSET(FTRA!K$136,$E95,0)</f>
        <v>6.6207149334324977E-2</v>
      </c>
      <c r="I95" s="24">
        <f ca="1">OFFSET(FTRA!L$136,$E95,0)</f>
        <v>7.3050545970073891E-2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9.8986341820506391E-2</v>
      </c>
      <c r="Q95" s="24">
        <f ca="1">OFFSET(FTRA!T$136,$E95,0)</f>
        <v>0.1010796040091594</v>
      </c>
      <c r="R95" s="24">
        <f ca="1">OFFSET(FTRA!U$136,$E95,0)</f>
        <v>0.10317286619781241</v>
      </c>
      <c r="S95" s="24">
        <f ca="1">OFFSET(FTRA!V$136,$E95,0)</f>
        <v>0.10526612838646542</v>
      </c>
      <c r="T95" s="24">
        <f ca="1">OFFSET(FTRA!W$136,$E95,0)</f>
        <v>0.10735939057511842</v>
      </c>
      <c r="U95" s="24">
        <f ca="1">OFFSET(FTRA!X$136,$E95,0)</f>
        <v>0.10945265276377143</v>
      </c>
      <c r="V95" s="24">
        <f ca="1">OFFSET(FTRA!Y$136,$E95,0)</f>
        <v>0.11154591495242444</v>
      </c>
      <c r="W95" s="24">
        <f ca="1">OFFSET(FTRA!Z$136,$E95,0)</f>
        <v>0.11363917714107745</v>
      </c>
      <c r="X95" s="24">
        <f ca="1">OFFSET(FTRA!AA$136,$E95,0)</f>
        <v>0.11573243932973046</v>
      </c>
      <c r="Y95" s="24">
        <f ca="1">OFFSET(FTRA!AB$136,$E95,0)</f>
        <v>0.11782570151838351</v>
      </c>
      <c r="Z95" s="24">
        <f ca="1">OFFSET(FTRA!AC$136,$E95,0)</f>
        <v>0.12036096233961124</v>
      </c>
      <c r="AA95" s="24">
        <f ca="1">OFFSET(FTRA!AD$136,$E95,0)</f>
        <v>0.12289622316083898</v>
      </c>
      <c r="AB95" s="24">
        <f ca="1">OFFSET(FTRA!AE$136,$E95,0)</f>
        <v>0.12543148398206672</v>
      </c>
      <c r="AC95" s="24">
        <f ca="1">OFFSET(FTRA!AF$136,$E95,0)</f>
        <v>0.12796674480329445</v>
      </c>
      <c r="AD95" s="24">
        <f ca="1">OFFSET(FTRA!AG$136,$E95,0)</f>
        <v>0.13050200562452219</v>
      </c>
      <c r="AE95" s="24">
        <f ca="1">OFFSET(FTRA!AH$136,$E95,0)</f>
        <v>0.13303726644574992</v>
      </c>
      <c r="AF95" s="24">
        <f ca="1">OFFSET(FTRA!AI$136,$E95,0)</f>
        <v>0.13557252726697766</v>
      </c>
      <c r="AG95" s="24">
        <f ca="1">OFFSET(FTRA!AJ$136,$E95,0)</f>
        <v>0.1381077880882054</v>
      </c>
      <c r="AH95" s="24">
        <f ca="1">OFFSET(FTRA!AK$136,$E95,0)</f>
        <v>0.14064304890943313</v>
      </c>
      <c r="AI95" s="24">
        <f ca="1">OFFSET(FTRA!AL$136,$E95,0)</f>
        <v>0.14317830973066081</v>
      </c>
      <c r="AJ95" s="24">
        <f ca="1">OFFSET(FTRA!AM$136,$E95,0)</f>
        <v>0.15996525575500137</v>
      </c>
      <c r="AK95" s="24">
        <f ca="1">OFFSET(FTRA!AN$136,$E95,0)</f>
        <v>0.17675220177934203</v>
      </c>
      <c r="AL95" s="24">
        <f ca="1">OFFSET(FTRA!AO$136,$E95,0)</f>
        <v>0.17675220177934203</v>
      </c>
      <c r="AM95" s="24">
        <f ca="1">OFFSET(FTRA!AP$136,$E95,0)</f>
        <v>0.17675220177934203</v>
      </c>
    </row>
    <row r="96" spans="1:39">
      <c r="A96" s="35" t="s">
        <v>420</v>
      </c>
      <c r="B96" s="24">
        <v>4.2946824044977329E-2</v>
      </c>
      <c r="E96" s="128">
        <f>MATCH(F96,FTRA!$D$137:$D$149,0)</f>
        <v>10</v>
      </c>
      <c r="F96" s="4" t="str">
        <f t="shared" si="3"/>
        <v>TFHCV9</v>
      </c>
      <c r="G96" s="24">
        <f ca="1">OFFSET(FTRA!J$136,$E96,0)</f>
        <v>4.1110007284285557E-2</v>
      </c>
      <c r="H96" s="24">
        <f ca="1">OFFSET(FTRA!K$136,$E96,0)</f>
        <v>3.4862982182043575E-2</v>
      </c>
      <c r="I96" s="24">
        <f ca="1">OFFSET(FTRA!L$136,$E96,0)</f>
        <v>2.861595707980159E-2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2.1991212993122473E-2</v>
      </c>
      <c r="Q96" s="24">
        <f ca="1">OFFSET(FTRA!T$136,$E96,0)</f>
        <v>2.2456260733997584E-2</v>
      </c>
      <c r="R96" s="24">
        <f ca="1">OFFSET(FTRA!U$136,$E96,0)</f>
        <v>2.2921308474872695E-2</v>
      </c>
      <c r="S96" s="24">
        <f ca="1">OFFSET(FTRA!V$136,$E96,0)</f>
        <v>2.3386356215747806E-2</v>
      </c>
      <c r="T96" s="24">
        <f ca="1">OFFSET(FTRA!W$136,$E96,0)</f>
        <v>2.3851403956622916E-2</v>
      </c>
      <c r="U96" s="24">
        <f ca="1">OFFSET(FTRA!X$136,$E96,0)</f>
        <v>2.4316451697498027E-2</v>
      </c>
      <c r="V96" s="24">
        <f ca="1">OFFSET(FTRA!Y$136,$E96,0)</f>
        <v>2.4781499438373138E-2</v>
      </c>
      <c r="W96" s="24">
        <f ca="1">OFFSET(FTRA!Z$136,$E96,0)</f>
        <v>2.5246547179248249E-2</v>
      </c>
      <c r="X96" s="24">
        <f ca="1">OFFSET(FTRA!AA$136,$E96,0)</f>
        <v>2.571159492012336E-2</v>
      </c>
      <c r="Y96" s="24">
        <f ca="1">OFFSET(FTRA!AB$136,$E96,0)</f>
        <v>2.6176642660998482E-2</v>
      </c>
      <c r="Z96" s="24">
        <f ca="1">OFFSET(FTRA!AC$136,$E96,0)</f>
        <v>2.6739886636756634E-2</v>
      </c>
      <c r="AA96" s="24">
        <f ca="1">OFFSET(FTRA!AD$136,$E96,0)</f>
        <v>2.7303130612514787E-2</v>
      </c>
      <c r="AB96" s="24">
        <f ca="1">OFFSET(FTRA!AE$136,$E96,0)</f>
        <v>2.786637458827294E-2</v>
      </c>
      <c r="AC96" s="24">
        <f ca="1">OFFSET(FTRA!AF$136,$E96,0)</f>
        <v>2.8429618564031093E-2</v>
      </c>
      <c r="AD96" s="24">
        <f ca="1">OFFSET(FTRA!AG$136,$E96,0)</f>
        <v>2.8992862539789246E-2</v>
      </c>
      <c r="AE96" s="24">
        <f ca="1">OFFSET(FTRA!AH$136,$E96,0)</f>
        <v>2.9556106515547399E-2</v>
      </c>
      <c r="AF96" s="24">
        <f ca="1">OFFSET(FTRA!AI$136,$E96,0)</f>
        <v>3.0119350491305551E-2</v>
      </c>
      <c r="AG96" s="24">
        <f ca="1">OFFSET(FTRA!AJ$136,$E96,0)</f>
        <v>3.0682594467063704E-2</v>
      </c>
      <c r="AH96" s="24">
        <f ca="1">OFFSET(FTRA!AK$136,$E96,0)</f>
        <v>3.1245838442821857E-2</v>
      </c>
      <c r="AI96" s="24">
        <f ca="1">OFFSET(FTRA!AL$136,$E96,0)</f>
        <v>3.180908241858002E-2</v>
      </c>
      <c r="AJ96" s="24">
        <f ca="1">OFFSET(FTRA!AM$136,$E96,0)</f>
        <v>3.5538539419776582E-2</v>
      </c>
      <c r="AK96" s="24">
        <f ca="1">OFFSET(FTRA!AN$136,$E96,0)</f>
        <v>3.9267996420973172E-2</v>
      </c>
      <c r="AL96" s="24">
        <f ca="1">OFFSET(FTRA!AO$136,$E96,0)</f>
        <v>3.9267996420973172E-2</v>
      </c>
      <c r="AM96" s="24">
        <f ca="1">OFFSET(FTRA!AP$136,$E96,0)</f>
        <v>3.9267996420973172E-2</v>
      </c>
    </row>
    <row r="97" spans="1:39">
      <c r="A97" s="35" t="s">
        <v>382</v>
      </c>
      <c r="B97">
        <v>28</v>
      </c>
      <c r="E97" s="128">
        <f>MATCH(F97,FTRA!$D$137:$D$149,0)</f>
        <v>11</v>
      </c>
      <c r="F97" s="4" t="str">
        <f t="shared" si="1"/>
        <v>TFRCO</v>
      </c>
      <c r="G97" s="24">
        <f ca="1">OFFSET(FTRA!J$136,$E97,0)</f>
        <v>22</v>
      </c>
      <c r="H97" s="24">
        <f ca="1">OFFSET(FTRA!K$136,$E97,0)</f>
        <v>22.394471154794271</v>
      </c>
      <c r="I97" s="24">
        <f ca="1">OFFSET(FTRA!L$136,$E97,0)</f>
        <v>22.788942309588542</v>
      </c>
      <c r="J97" s="24">
        <f ca="1">OFFSET(FTRA!M$136,$E97,0)</f>
        <v>23.183413464382809</v>
      </c>
      <c r="K97" s="24">
        <f ca="1">OFFSET(FTRA!N$136,$E97,0)</f>
        <v>23.396576241140842</v>
      </c>
      <c r="L97" s="24">
        <f ca="1">OFFSET(FTRA!O$136,$E97,0)</f>
        <v>23.609739017898878</v>
      </c>
      <c r="M97" s="24">
        <f ca="1">OFFSET(FTRA!P$136,$E97,0)</f>
        <v>23.756680417335936</v>
      </c>
      <c r="N97" s="24">
        <f ca="1">OFFSET(FTRA!Q$136,$E97,0)</f>
        <v>23.903621816772993</v>
      </c>
      <c r="O97" s="24">
        <f ca="1">OFFSET(FTRA!R$136,$E97,0)</f>
        <v>22.525850653068421</v>
      </c>
      <c r="P97" s="24">
        <f ca="1">OFFSET(FTRA!S$136,$E97,0)</f>
        <v>22.901804042814547</v>
      </c>
      <c r="Q97" s="24">
        <f ca="1">OFFSET(FTRA!T$136,$E97,0)</f>
        <v>23.386108034386371</v>
      </c>
      <c r="R97" s="24">
        <f ca="1">OFFSET(FTRA!U$136,$E97,0)</f>
        <v>23.870412025958196</v>
      </c>
      <c r="S97" s="24">
        <f ca="1">OFFSET(FTRA!V$136,$E97,0)</f>
        <v>24.35471601753002</v>
      </c>
      <c r="T97" s="24">
        <f ca="1">OFFSET(FTRA!W$136,$E97,0)</f>
        <v>24.839020009101844</v>
      </c>
      <c r="U97" s="24">
        <f ca="1">OFFSET(FTRA!X$136,$E97,0)</f>
        <v>25.323324000673669</v>
      </c>
      <c r="V97" s="24">
        <f ca="1">OFFSET(FTRA!Y$136,$E97,0)</f>
        <v>25.807627992245493</v>
      </c>
      <c r="W97" s="24">
        <f ca="1">OFFSET(FTRA!Z$136,$E97,0)</f>
        <v>26.291931983817317</v>
      </c>
      <c r="X97" s="24">
        <f ca="1">OFFSET(FTRA!AA$136,$E97,0)</f>
        <v>26.776235975389142</v>
      </c>
      <c r="Y97" s="24">
        <f ca="1">OFFSET(FTRA!AB$136,$E97,0)</f>
        <v>27.26053996696098</v>
      </c>
      <c r="Z97" s="24">
        <f ca="1">OFFSET(FTRA!AC$136,$E97,0)</f>
        <v>27.847106208902392</v>
      </c>
      <c r="AA97" s="24">
        <f ca="1">OFFSET(FTRA!AD$136,$E97,0)</f>
        <v>28.433672450843805</v>
      </c>
      <c r="AB97" s="24">
        <f ca="1">OFFSET(FTRA!AE$136,$E97,0)</f>
        <v>29.020238692785217</v>
      </c>
      <c r="AC97" s="24">
        <f ca="1">OFFSET(FTRA!AF$136,$E97,0)</f>
        <v>29.606804934726629</v>
      </c>
      <c r="AD97" s="24">
        <f ca="1">OFFSET(FTRA!AG$136,$E97,0)</f>
        <v>30.193371176668041</v>
      </c>
      <c r="AE97" s="24">
        <f ca="1">OFFSET(FTRA!AH$136,$E97,0)</f>
        <v>30.779937418609453</v>
      </c>
      <c r="AF97" s="24">
        <f ca="1">OFFSET(FTRA!AI$136,$E97,0)</f>
        <v>31.366503660550865</v>
      </c>
      <c r="AG97" s="24">
        <f ca="1">OFFSET(FTRA!AJ$136,$E97,0)</f>
        <v>31.953069902492278</v>
      </c>
      <c r="AH97" s="24">
        <f ca="1">OFFSET(FTRA!AK$136,$E97,0)</f>
        <v>32.539636144433693</v>
      </c>
      <c r="AI97" s="24">
        <f ca="1">OFFSET(FTRA!AL$136,$E97,0)</f>
        <v>33.126202386375112</v>
      </c>
      <c r="AJ97" s="24">
        <f ca="1">OFFSET(FTRA!AM$136,$E97,0)</f>
        <v>37.010085165111242</v>
      </c>
      <c r="AK97" s="24">
        <f ca="1">OFFSET(FTRA!AN$136,$E97,0)</f>
        <v>40.893967943847379</v>
      </c>
      <c r="AL97" s="24">
        <f ca="1">OFFSET(FTRA!AO$136,$E97,0)</f>
        <v>40.893967943847379</v>
      </c>
      <c r="AM97" s="24">
        <f ca="1">OFFSET(FTRA!AP$136,$E97,0)</f>
        <v>40.893967943847379</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26.450167179818603</v>
      </c>
      <c r="K98" s="24">
        <f ca="1">OFFSET(FTRA!N$136,$E98,0)</f>
        <v>26.693366529665269</v>
      </c>
      <c r="L98" s="24">
        <f ca="1">OFFSET(FTRA!O$136,$E98,0)</f>
        <v>26.936565879511939</v>
      </c>
      <c r="M98" s="24">
        <f ca="1">OFFSET(FTRA!P$136,$E98,0)</f>
        <v>27.104212657960581</v>
      </c>
      <c r="N98" s="24">
        <f ca="1">OFFSET(FTRA!Q$136,$E98,0)</f>
        <v>27.271859436409219</v>
      </c>
      <c r="O98" s="24">
        <f ca="1">OFFSET(FTRA!R$136,$E98,0)</f>
        <v>25.699947790546275</v>
      </c>
      <c r="P98" s="24">
        <f ca="1">OFFSET(FTRA!S$136,$E98,0)</f>
        <v>26.128876430665724</v>
      </c>
      <c r="Q98" s="24">
        <f ca="1">OFFSET(FTRA!T$136,$E98,0)</f>
        <v>26.681423257413581</v>
      </c>
      <c r="R98" s="24">
        <f ca="1">OFFSET(FTRA!U$136,$E98,0)</f>
        <v>27.233970084161438</v>
      </c>
      <c r="S98" s="24">
        <f ca="1">OFFSET(FTRA!V$136,$E98,0)</f>
        <v>27.786516910909295</v>
      </c>
      <c r="T98" s="24">
        <f ca="1">OFFSET(FTRA!W$136,$E98,0)</f>
        <v>28.339063737657153</v>
      </c>
      <c r="U98" s="24">
        <f ca="1">OFFSET(FTRA!X$136,$E98,0)</f>
        <v>28.89161056440501</v>
      </c>
      <c r="V98" s="24">
        <f ca="1">OFFSET(FTRA!Y$136,$E98,0)</f>
        <v>29.444157391152867</v>
      </c>
      <c r="W98" s="24">
        <f ca="1">OFFSET(FTRA!Z$136,$E98,0)</f>
        <v>29.996704217900724</v>
      </c>
      <c r="X98" s="24">
        <f ca="1">OFFSET(FTRA!AA$136,$E98,0)</f>
        <v>30.549251044648582</v>
      </c>
      <c r="Y98" s="24">
        <f ca="1">OFFSET(FTRA!AB$136,$E98,0)</f>
        <v>31.101797871396432</v>
      </c>
      <c r="Z98" s="24">
        <f ca="1">OFFSET(FTRA!AC$136,$E98,0)</f>
        <v>31.771016629247772</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79.781599989650317</v>
      </c>
      <c r="L100" s="24">
        <f ca="1">OFFSET(PTRA!O$218,$E100,0)</f>
        <v>79.503903399200524</v>
      </c>
      <c r="M100" s="24">
        <f ca="1">OFFSET(PTRA!P$218,$E100,0)</f>
        <v>81.487913694138825</v>
      </c>
      <c r="N100" s="24">
        <f ca="1">OFFSET(PTRA!Q$218,$E100,0)</f>
        <v>83.471923989077126</v>
      </c>
      <c r="O100" s="24">
        <f ca="1">OFFSET(PTRA!R$218,$E100,0)</f>
        <v>77.945076296051894</v>
      </c>
      <c r="P100" s="24">
        <f ca="1">OFFSET(PTRA!S$218,$E100,0)</f>
        <v>78.687788496961346</v>
      </c>
      <c r="Q100" s="24">
        <f ca="1">OFFSET(PTRA!T$218,$E100,0)</f>
        <v>81.311085528632233</v>
      </c>
      <c r="R100" s="24">
        <f ca="1">OFFSET(PTRA!U$218,$E100,0)</f>
        <v>83.934382560303121</v>
      </c>
      <c r="S100" s="24">
        <f ca="1">OFFSET(PTRA!V$218,$E100,0)</f>
        <v>86.557679591974008</v>
      </c>
      <c r="T100" s="24">
        <f ca="1">OFFSET(PTRA!W$218,$E100,0)</f>
        <v>89.180976623644895</v>
      </c>
      <c r="U100" s="24">
        <f ca="1">OFFSET(PTRA!X$218,$E100,0)</f>
        <v>91.804273655315782</v>
      </c>
      <c r="V100" s="24">
        <f ca="1">OFFSET(PTRA!Y$218,$E100,0)</f>
        <v>94.42757068698667</v>
      </c>
      <c r="W100" s="24">
        <f ca="1">OFFSET(PTRA!Z$218,$E100,0)</f>
        <v>97.050867718657557</v>
      </c>
      <c r="X100" s="24">
        <f ca="1">OFFSET(PTRA!AA$218,$E100,0)</f>
        <v>99.674164750328444</v>
      </c>
      <c r="Y100" s="24">
        <f ca="1">OFFSET(PTRA!AB$218,$E100,0)</f>
        <v>102.29746178199936</v>
      </c>
      <c r="Z100" s="24">
        <f ca="1">OFFSET(PTRA!AC$218,$E100,0)</f>
        <v>105.29176033253833</v>
      </c>
      <c r="AA100" s="24">
        <f ca="1">OFFSET(PTRA!AD$218,$E100,0)</f>
        <v>108.28605888307729</v>
      </c>
      <c r="AB100" s="24">
        <f ca="1">OFFSET(PTRA!AE$218,$E100,0)</f>
        <v>111.28035743361625</v>
      </c>
      <c r="AC100" s="24">
        <f ca="1">OFFSET(PTRA!AF$218,$E100,0)</f>
        <v>114.2746559841552</v>
      </c>
      <c r="AD100" s="24">
        <f ca="1">OFFSET(PTRA!AG$218,$E100,0)</f>
        <v>117.26895453469416</v>
      </c>
      <c r="AE100" s="24">
        <f ca="1">OFFSET(PTRA!AH$218,$E100,0)</f>
        <v>120.26325308523312</v>
      </c>
      <c r="AF100" s="24">
        <f ca="1">OFFSET(PTRA!AI$218,$E100,0)</f>
        <v>123.25755163577207</v>
      </c>
      <c r="AG100" s="24">
        <f ca="1">OFFSET(PTRA!AJ$218,$E100,0)</f>
        <v>126.25185018631103</v>
      </c>
      <c r="AH100" s="24">
        <f ca="1">OFFSET(PTRA!AK$218,$E100,0)</f>
        <v>129.24614873684999</v>
      </c>
      <c r="AI100" s="24">
        <f ca="1">OFFSET(PTRA!AL$218,$E100,0)</f>
        <v>132.240447287389</v>
      </c>
      <c r="AJ100" s="24">
        <f ca="1">OFFSET(PTRA!AM$218,$E100,0)</f>
        <v>147.42156554509967</v>
      </c>
      <c r="AK100" s="24">
        <f ca="1">OFFSET(PTRA!AN$218,$E100,0)</f>
        <v>162.60268380281036</v>
      </c>
      <c r="AL100" s="24">
        <f ca="1">OFFSET(PTRA!AO$218,$E100,0)</f>
        <v>162.60268380281036</v>
      </c>
      <c r="AM100" s="24">
        <f ca="1">OFFSET(PTRA!AP$218,$E100,0)</f>
        <v>162.60268380281036</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2.8980905300598225</v>
      </c>
      <c r="L101" s="24">
        <f ca="1">OFFSET(PTRA!O$218,$E101,0)</f>
        <v>2.9813963774700198</v>
      </c>
      <c r="M101" s="24">
        <f ca="1">OFFSET(PTRA!P$218,$E101,0)</f>
        <v>3.0557967635302061</v>
      </c>
      <c r="N101" s="24">
        <f ca="1">OFFSET(PTRA!Q$218,$E101,0)</f>
        <v>3.1301971495903924</v>
      </c>
      <c r="O101" s="24">
        <f ca="1">OFFSET(PTRA!R$218,$E101,0)</f>
        <v>2.9229403611019462</v>
      </c>
      <c r="P101" s="24">
        <f ca="1">OFFSET(PTRA!S$218,$E101,0)</f>
        <v>2.9507920686360505</v>
      </c>
      <c r="Q101" s="24">
        <f ca="1">OFFSET(PTRA!T$218,$E101,0)</f>
        <v>3.0491657073237088</v>
      </c>
      <c r="R101" s="24">
        <f ca="1">OFFSET(PTRA!U$218,$E101,0)</f>
        <v>3.1475393460113672</v>
      </c>
      <c r="S101" s="24">
        <f ca="1">OFFSET(PTRA!V$218,$E101,0)</f>
        <v>3.2459129846990256</v>
      </c>
      <c r="T101" s="24">
        <f ca="1">OFFSET(PTRA!W$218,$E101,0)</f>
        <v>3.3442866233866839</v>
      </c>
      <c r="U101" s="24">
        <f ca="1">OFFSET(PTRA!X$218,$E101,0)</f>
        <v>3.4426602620743423</v>
      </c>
      <c r="V101" s="24">
        <f ca="1">OFFSET(PTRA!Y$218,$E101,0)</f>
        <v>3.5410339007620006</v>
      </c>
      <c r="W101" s="24">
        <f ca="1">OFFSET(PTRA!Z$218,$E101,0)</f>
        <v>3.639407539449659</v>
      </c>
      <c r="X101" s="24">
        <f ca="1">OFFSET(PTRA!AA$218,$E101,0)</f>
        <v>3.7377811781373174</v>
      </c>
      <c r="Y101" s="24">
        <f ca="1">OFFSET(PTRA!AB$218,$E101,0)</f>
        <v>3.8361548168249762</v>
      </c>
      <c r="Z101" s="24">
        <f ca="1">OFFSET(PTRA!AC$218,$E101,0)</f>
        <v>3.9484410124701874</v>
      </c>
      <c r="AA101" s="24">
        <f ca="1">OFFSET(PTRA!AD$218,$E101,0)</f>
        <v>4.0607272081153987</v>
      </c>
      <c r="AB101" s="24">
        <f ca="1">OFFSET(PTRA!AE$218,$E101,0)</f>
        <v>4.1730134037606099</v>
      </c>
      <c r="AC101" s="24">
        <f ca="1">OFFSET(PTRA!AF$218,$E101,0)</f>
        <v>4.2852995994058212</v>
      </c>
      <c r="AD101" s="24">
        <f ca="1">OFFSET(PTRA!AG$218,$E101,0)</f>
        <v>4.3975857950510324</v>
      </c>
      <c r="AE101" s="24">
        <f ca="1">OFFSET(PTRA!AH$218,$E101,0)</f>
        <v>4.5098719906962437</v>
      </c>
      <c r="AF101" s="24">
        <f ca="1">OFFSET(PTRA!AI$218,$E101,0)</f>
        <v>4.6221581863414549</v>
      </c>
      <c r="AG101" s="24">
        <f ca="1">OFFSET(PTRA!AJ$218,$E101,0)</f>
        <v>4.7344443819866662</v>
      </c>
      <c r="AH101" s="24">
        <f ca="1">OFFSET(PTRA!AK$218,$E101,0)</f>
        <v>4.8467305776318774</v>
      </c>
      <c r="AI101" s="24">
        <f ca="1">OFFSET(PTRA!AL$218,$E101,0)</f>
        <v>4.9590167732770878</v>
      </c>
      <c r="AJ101" s="24">
        <f ca="1">OFFSET(PTRA!AM$218,$E101,0)</f>
        <v>5.5283087079412381</v>
      </c>
      <c r="AK101" s="24">
        <f ca="1">OFFSET(PTRA!AN$218,$E101,0)</f>
        <v>6.0976006426053884</v>
      </c>
      <c r="AL101" s="24">
        <f ca="1">OFFSET(PTRA!AO$218,$E101,0)</f>
        <v>6.0976006426053884</v>
      </c>
      <c r="AM101" s="24">
        <f ca="1">OFFSET(PTRA!AP$218,$E101,0)</f>
        <v>6.0976006426053884</v>
      </c>
    </row>
    <row r="102" spans="1:39">
      <c r="A102" s="35" t="s">
        <v>127</v>
      </c>
      <c r="B102">
        <v>9.7306216335790001</v>
      </c>
      <c r="E102" s="129">
        <f>MATCH(F102,PTRA!$D$219:$D$226,0)</f>
        <v>2</v>
      </c>
      <c r="F102" s="4" t="str">
        <f t="shared" si="1"/>
        <v>TPPRSUV</v>
      </c>
      <c r="G102" s="24">
        <f ca="1">OFFSET(PTRA!J$218,$E102,0)</f>
        <v>9.8639485205430191</v>
      </c>
      <c r="H102" s="24">
        <f ca="1">OFFSET(PTRA!K$218,$E102,0)</f>
        <v>10.954519631150319</v>
      </c>
      <c r="I102" s="24">
        <f ca="1">OFFSET(PTRA!L$218,$E102,0)</f>
        <v>12.045090741757619</v>
      </c>
      <c r="J102" s="24">
        <f ca="1">OFFSET(PTRA!M$218,$E102,0)</f>
        <v>13.135661852364917</v>
      </c>
      <c r="K102" s="24">
        <f ca="1">OFFSET(PTRA!N$218,$E102,0)</f>
        <v>15.015120662347517</v>
      </c>
      <c r="L102" s="24">
        <f ca="1">OFFSET(PTRA!O$218,$E102,0)</f>
        <v>16.894579472330115</v>
      </c>
      <c r="M102" s="24">
        <f ca="1">OFFSET(PTRA!P$218,$E102,0)</f>
        <v>17.316181660004503</v>
      </c>
      <c r="N102" s="24">
        <f ca="1">OFFSET(PTRA!Q$218,$E102,0)</f>
        <v>17.737783847678891</v>
      </c>
      <c r="O102" s="24">
        <f ca="1">OFFSET(PTRA!R$218,$E102,0)</f>
        <v>16.56332871291103</v>
      </c>
      <c r="P102" s="24">
        <f ca="1">OFFSET(PTRA!S$218,$E102,0)</f>
        <v>16.721155055604289</v>
      </c>
      <c r="Q102" s="24">
        <f ca="1">OFFSET(PTRA!T$218,$E102,0)</f>
        <v>17.278605674834353</v>
      </c>
      <c r="R102" s="24">
        <f ca="1">OFFSET(PTRA!U$218,$E102,0)</f>
        <v>17.836056294064417</v>
      </c>
      <c r="S102" s="24">
        <f ca="1">OFFSET(PTRA!V$218,$E102,0)</f>
        <v>18.39350691329448</v>
      </c>
      <c r="T102" s="24">
        <f ca="1">OFFSET(PTRA!W$218,$E102,0)</f>
        <v>18.950957532524544</v>
      </c>
      <c r="U102" s="24">
        <f ca="1">OFFSET(PTRA!X$218,$E102,0)</f>
        <v>19.508408151754608</v>
      </c>
      <c r="V102" s="24">
        <f ca="1">OFFSET(PTRA!Y$218,$E102,0)</f>
        <v>20.065858770984672</v>
      </c>
      <c r="W102" s="24">
        <f ca="1">OFFSET(PTRA!Z$218,$E102,0)</f>
        <v>20.623309390214736</v>
      </c>
      <c r="X102" s="24">
        <f ca="1">OFFSET(PTRA!AA$218,$E102,0)</f>
        <v>21.1807600094448</v>
      </c>
      <c r="Y102" s="24">
        <f ca="1">OFFSET(PTRA!AB$218,$E102,0)</f>
        <v>21.738210628674867</v>
      </c>
      <c r="Z102" s="24">
        <f ca="1">OFFSET(PTRA!AC$218,$E102,0)</f>
        <v>22.374499070664399</v>
      </c>
      <c r="AA102" s="24">
        <f ca="1">OFFSET(PTRA!AD$218,$E102,0)</f>
        <v>23.010787512653931</v>
      </c>
      <c r="AB102" s="24">
        <f ca="1">OFFSET(PTRA!AE$218,$E102,0)</f>
        <v>23.647075954643462</v>
      </c>
      <c r="AC102" s="24">
        <f ca="1">OFFSET(PTRA!AF$218,$E102,0)</f>
        <v>24.283364396632994</v>
      </c>
      <c r="AD102" s="24">
        <f ca="1">OFFSET(PTRA!AG$218,$E102,0)</f>
        <v>24.919652838622525</v>
      </c>
      <c r="AE102" s="24">
        <f ca="1">OFFSET(PTRA!AH$218,$E102,0)</f>
        <v>25.555941280612057</v>
      </c>
      <c r="AF102" s="24">
        <f ca="1">OFFSET(PTRA!AI$218,$E102,0)</f>
        <v>26.192229722601589</v>
      </c>
      <c r="AG102" s="24">
        <f ca="1">OFFSET(PTRA!AJ$218,$E102,0)</f>
        <v>26.82851816459112</v>
      </c>
      <c r="AH102" s="24">
        <f ca="1">OFFSET(PTRA!AK$218,$E102,0)</f>
        <v>27.464806606580652</v>
      </c>
      <c r="AI102" s="24">
        <f ca="1">OFFSET(PTRA!AL$218,$E102,0)</f>
        <v>28.101095048570169</v>
      </c>
      <c r="AJ102" s="24">
        <f ca="1">OFFSET(PTRA!AM$218,$E102,0)</f>
        <v>31.327082678333689</v>
      </c>
      <c r="AK102" s="24">
        <f ca="1">OFFSET(PTRA!AN$218,$E102,0)</f>
        <v>34.553070308097205</v>
      </c>
      <c r="AL102" s="24">
        <f ca="1">OFFSET(PTRA!AO$218,$E102,0)</f>
        <v>34.553070308097205</v>
      </c>
      <c r="AM102" s="24">
        <f ca="1">OFFSET(PTRA!AP$218,$E102,0)</f>
        <v>34.553070308097205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0.92196083177633081</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6.9124271047261487</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10.353677967075182</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0" t="s">
        <v>197</v>
      </c>
      <c r="C2" s="350"/>
    </row>
    <row r="3" spans="1:48">
      <c r="A3" s="4" t="s">
        <v>16</v>
      </c>
    </row>
    <row r="4" spans="1:48" ht="15.75" thickBot="1">
      <c r="A4" s="4" t="s">
        <v>16</v>
      </c>
      <c r="B4" s="350" t="s">
        <v>11</v>
      </c>
      <c r="C4" s="35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50" t="s">
        <v>285</v>
      </c>
      <c r="C8" s="35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0" t="s">
        <v>12</v>
      </c>
      <c r="C16" s="35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0" t="s">
        <v>197</v>
      </c>
      <c r="C2" s="35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4.2793468793300864</v>
      </c>
      <c r="T27" s="344">
        <f>S27*(T11*T42)/(S11*S42)</f>
        <v>4.2678561173141496</v>
      </c>
      <c r="U27" s="346">
        <f t="shared" ref="U27:AP27" si="8">T27*(U11*U42)/(T11*T42)</f>
        <v>4.2606545513884173</v>
      </c>
      <c r="V27" s="346">
        <f t="shared" si="8"/>
        <v>4.2591956759846887</v>
      </c>
      <c r="W27" s="346">
        <f t="shared" si="8"/>
        <v>4.2546794213952159</v>
      </c>
      <c r="X27" s="346">
        <f t="shared" si="8"/>
        <v>4.332339047365025</v>
      </c>
      <c r="Y27" s="346">
        <f t="shared" si="8"/>
        <v>4.4101937448245945</v>
      </c>
      <c r="Z27" s="346">
        <f t="shared" si="8"/>
        <v>4.4968306029899168</v>
      </c>
      <c r="AA27" s="346">
        <f t="shared" si="8"/>
        <v>4.5982792007664717</v>
      </c>
      <c r="AB27" s="346">
        <f t="shared" si="8"/>
        <v>4.6870860902271732</v>
      </c>
      <c r="AC27" s="346">
        <f t="shared" si="8"/>
        <v>4.8024765381008452</v>
      </c>
      <c r="AD27" s="346">
        <f t="shared" si="8"/>
        <v>4.9307318078017319</v>
      </c>
      <c r="AE27" s="346">
        <f t="shared" si="8"/>
        <v>5.0601678703774242</v>
      </c>
      <c r="AF27" s="346">
        <f t="shared" si="8"/>
        <v>5.1915426733624885</v>
      </c>
      <c r="AG27" s="346">
        <f t="shared" si="8"/>
        <v>5.3529931219427924</v>
      </c>
      <c r="AH27" s="346">
        <f t="shared" si="8"/>
        <v>5.4988693959796313</v>
      </c>
      <c r="AI27" s="346">
        <f t="shared" si="8"/>
        <v>5.6468485077445525</v>
      </c>
      <c r="AJ27" s="346">
        <f t="shared" si="8"/>
        <v>5.7900824539602</v>
      </c>
      <c r="AK27" s="346">
        <f t="shared" si="8"/>
        <v>5.9365834547018244</v>
      </c>
      <c r="AL27" s="346">
        <f t="shared" si="8"/>
        <v>6.0902064711102524</v>
      </c>
      <c r="AM27" s="346">
        <f t="shared" si="8"/>
        <v>6.8906681189601029</v>
      </c>
      <c r="AN27" s="346">
        <f t="shared" si="8"/>
        <v>7.7580567310476614</v>
      </c>
      <c r="AO27" s="346">
        <f t="shared" si="8"/>
        <v>9.4147524969454217</v>
      </c>
      <c r="AP27" s="346">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0" t="s">
        <v>197</v>
      </c>
      <c r="C2" s="350"/>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34.428529243987121</v>
      </c>
      <c r="L74" s="186">
        <f t="shared" si="21"/>
        <v>33.933437901583808</v>
      </c>
      <c r="M74" s="186">
        <f t="shared" si="21"/>
        <v>33.438346559180495</v>
      </c>
      <c r="N74" s="186">
        <f t="shared" si="21"/>
        <v>32.943255216777175</v>
      </c>
      <c r="O74" s="186">
        <f t="shared" si="21"/>
        <v>32.448163874373861</v>
      </c>
      <c r="P74" s="186">
        <f t="shared" ca="1" si="21"/>
        <v>33.066725179588822</v>
      </c>
      <c r="Q74" s="186">
        <f t="shared" ca="1" si="21"/>
        <v>33.656564447864184</v>
      </c>
      <c r="R74" s="186">
        <f t="shared" ca="1" si="21"/>
        <v>33.643518394888524</v>
      </c>
      <c r="S74" s="186">
        <f t="shared" ca="1" si="21"/>
        <v>34.233426041589546</v>
      </c>
      <c r="T74" s="186">
        <f t="shared" ca="1" si="21"/>
        <v>34.731430320809849</v>
      </c>
      <c r="U74" s="186">
        <f t="shared" ca="1" si="21"/>
        <v>35.207709138178998</v>
      </c>
      <c r="V74" s="186">
        <f t="shared" ca="1" si="21"/>
        <v>35.691355524896693</v>
      </c>
      <c r="W74" s="186">
        <f t="shared" ca="1" si="21"/>
        <v>36.171728741259997</v>
      </c>
      <c r="X74" s="186">
        <f t="shared" ca="1" si="21"/>
        <v>36.64305315857419</v>
      </c>
      <c r="Y74" s="186">
        <f t="shared" ca="1" si="21"/>
        <v>37.124704423314853</v>
      </c>
      <c r="Z74" s="186">
        <f t="shared" ca="1" si="21"/>
        <v>37.596850823449515</v>
      </c>
      <c r="AA74" s="186">
        <f t="shared" ca="1" si="21"/>
        <v>38.058186010736634</v>
      </c>
      <c r="AB74" s="186">
        <f t="shared" ca="1" si="21"/>
        <v>38.499159053385476</v>
      </c>
      <c r="AC74" s="186">
        <f t="shared" ca="1" si="21"/>
        <v>38.916758667026123</v>
      </c>
      <c r="AD74" s="186">
        <f t="shared" ca="1" si="21"/>
        <v>39.355643793979709</v>
      </c>
      <c r="AE74" s="186">
        <f t="shared" ca="1" si="21"/>
        <v>39.782908993954216</v>
      </c>
      <c r="AF74" s="186">
        <f t="shared" ca="1" si="21"/>
        <v>40.200828516439323</v>
      </c>
      <c r="AG74" s="186">
        <f t="shared" ca="1" si="21"/>
        <v>40.604334824074229</v>
      </c>
      <c r="AH74" s="186">
        <f t="shared" ca="1" si="21"/>
        <v>41.002447040499817</v>
      </c>
      <c r="AI74" s="186">
        <f t="shared" ca="1" si="21"/>
        <v>41.402110432905559</v>
      </c>
      <c r="AJ74" s="186">
        <f t="shared" ca="1" si="21"/>
        <v>41.791668783470712</v>
      </c>
      <c r="AK74" s="186">
        <f t="shared" ca="1" si="21"/>
        <v>42.169889740373172</v>
      </c>
      <c r="AL74" s="186">
        <f t="shared" ca="1" si="21"/>
        <v>42.541537612366291</v>
      </c>
      <c r="AM74" s="186">
        <f t="shared" ca="1" si="21"/>
        <v>44.319252429146516</v>
      </c>
      <c r="AN74" s="186">
        <f t="shared" ca="1" si="21"/>
        <v>45.849649206750016</v>
      </c>
      <c r="AO74" s="186">
        <f t="shared" ca="1" si="21"/>
        <v>45.849649206750016</v>
      </c>
      <c r="AP74" s="186">
        <f t="shared" ca="1" si="21"/>
        <v>45.849649206750016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34.428529243987121</v>
      </c>
      <c r="L77" s="186">
        <f>L$74</f>
        <v>33.933437901583808</v>
      </c>
      <c r="M77" s="186">
        <f>M$74</f>
        <v>33.438346559180495</v>
      </c>
      <c r="N77" s="186">
        <f t="shared" ref="N77:AP77" si="26">(($M$74*(1-N$75))+((N74-$M$74)*(1-N$76)))</f>
        <v>32.943255216777175</v>
      </c>
      <c r="O77" s="186">
        <f t="shared" si="26"/>
        <v>32.448163874373861</v>
      </c>
      <c r="P77" s="186">
        <f t="shared" ca="1" si="26"/>
        <v>33.066725179588822</v>
      </c>
      <c r="Q77" s="186">
        <f t="shared" ca="1" si="26"/>
        <v>33.656564447864184</v>
      </c>
      <c r="R77" s="186">
        <f t="shared" ca="1" si="26"/>
        <v>33.643518394888524</v>
      </c>
      <c r="S77" s="186">
        <f t="shared" ca="1" si="26"/>
        <v>33.548757520757754</v>
      </c>
      <c r="T77" s="186">
        <f t="shared" ca="1" si="26"/>
        <v>33.342173107977452</v>
      </c>
      <c r="U77" s="186">
        <f t="shared" ca="1" si="26"/>
        <v>33.095246589888255</v>
      </c>
      <c r="V77" s="186">
        <f t="shared" ca="1" si="26"/>
        <v>32.836047082904955</v>
      </c>
      <c r="W77" s="186">
        <f t="shared" ca="1" si="26"/>
        <v>32.554555867133999</v>
      </c>
      <c r="X77" s="186">
        <f t="shared" ca="1" si="26"/>
        <v>32.245886779545287</v>
      </c>
      <c r="Y77" s="186">
        <f t="shared" ca="1" si="26"/>
        <v>31.927245804050774</v>
      </c>
      <c r="Z77" s="186">
        <f t="shared" ca="1" si="26"/>
        <v>31.581354691697591</v>
      </c>
      <c r="AA77" s="186">
        <f t="shared" ca="1" si="26"/>
        <v>31.207712528804041</v>
      </c>
      <c r="AB77" s="186">
        <f t="shared" ca="1" si="26"/>
        <v>30.799327242708383</v>
      </c>
      <c r="AC77" s="186">
        <f t="shared" ca="1" si="26"/>
        <v>31.133406933620901</v>
      </c>
      <c r="AD77" s="186">
        <f t="shared" ca="1" si="26"/>
        <v>31.484515035183769</v>
      </c>
      <c r="AE77" s="186">
        <f t="shared" ca="1" si="26"/>
        <v>31.826327195163376</v>
      </c>
      <c r="AF77" s="186">
        <f t="shared" ca="1" si="26"/>
        <v>32.160662813151461</v>
      </c>
      <c r="AG77" s="186">
        <f t="shared" ca="1" si="26"/>
        <v>32.483467859259385</v>
      </c>
      <c r="AH77" s="186">
        <f t="shared" ca="1" si="26"/>
        <v>32.801957632399855</v>
      </c>
      <c r="AI77" s="186">
        <f t="shared" ca="1" si="26"/>
        <v>33.121688346324447</v>
      </c>
      <c r="AJ77" s="186">
        <f t="shared" ca="1" si="26"/>
        <v>33.433335026776575</v>
      </c>
      <c r="AK77" s="186">
        <f t="shared" ca="1" si="26"/>
        <v>33.735911792298538</v>
      </c>
      <c r="AL77" s="186">
        <f t="shared" ca="1" si="26"/>
        <v>34.033230089893038</v>
      </c>
      <c r="AM77" s="186">
        <f t="shared" ca="1" si="26"/>
        <v>35.455401943317213</v>
      </c>
      <c r="AN77" s="186">
        <f t="shared" ca="1" si="26"/>
        <v>36.679719365400018</v>
      </c>
      <c r="AO77" s="186">
        <f t="shared" ca="1" si="26"/>
        <v>36.679719365400018</v>
      </c>
      <c r="AP77" s="186">
        <f t="shared" ca="1" si="26"/>
        <v>36.679719365400018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14.06071286343999</v>
      </c>
      <c r="L81" s="42">
        <f t="shared" si="28"/>
        <v>13.444769138536881</v>
      </c>
      <c r="M81" s="42">
        <f t="shared" si="28"/>
        <v>12.828825413633773</v>
      </c>
      <c r="N81" s="42">
        <f t="shared" si="28"/>
        <v>12.212881688730663</v>
      </c>
      <c r="O81" s="42">
        <f t="shared" si="28"/>
        <v>11.596937963827553</v>
      </c>
      <c r="P81" s="24">
        <f t="shared" ref="P81:AP81" ca="1" si="29">OFFSET(P$33,$BB81,$J$96)/OFFSET(O$33,$BB81,$J$96)*O81</f>
        <v>11.574729540883233</v>
      </c>
      <c r="Q81" s="24">
        <f t="shared" ca="1" si="29"/>
        <v>11.683096844035036</v>
      </c>
      <c r="R81" s="24">
        <f t="shared" ca="1" si="29"/>
        <v>12.156583663250711</v>
      </c>
      <c r="S81" s="24">
        <f t="shared" ca="1" si="29"/>
        <v>13.187196775000475</v>
      </c>
      <c r="T81" s="24">
        <f t="shared" ca="1" si="29"/>
        <v>13.167107350652484</v>
      </c>
      <c r="U81" s="24">
        <f t="shared" ca="1" si="29"/>
        <v>13.111911513572245</v>
      </c>
      <c r="V81" s="24">
        <f t="shared" ca="1" si="29"/>
        <v>13.019601735405013</v>
      </c>
      <c r="W81" s="24">
        <f t="shared" ca="1" si="29"/>
        <v>12.924473568193823</v>
      </c>
      <c r="X81" s="24">
        <f t="shared" ca="1" si="29"/>
        <v>12.802537541200557</v>
      </c>
      <c r="Y81" s="24">
        <f t="shared" ca="1" si="29"/>
        <v>12.649616757400606</v>
      </c>
      <c r="Z81" s="24">
        <f t="shared" ca="1" si="29"/>
        <v>12.495571188388116</v>
      </c>
      <c r="AA81" s="24">
        <f t="shared" ca="1" si="29"/>
        <v>12.358192580548739</v>
      </c>
      <c r="AB81" s="24">
        <f t="shared" ca="1" si="29"/>
        <v>12.278118323455077</v>
      </c>
      <c r="AC81" s="24">
        <f t="shared" ca="1" si="29"/>
        <v>12.180505515218833</v>
      </c>
      <c r="AD81" s="24">
        <f t="shared" ca="1" si="29"/>
        <v>12.040390392994471</v>
      </c>
      <c r="AE81" s="24">
        <f t="shared" ca="1" si="29"/>
        <v>11.90334810809455</v>
      </c>
      <c r="AF81" s="24">
        <f t="shared" ca="1" si="29"/>
        <v>11.781890287151597</v>
      </c>
      <c r="AG81" s="24">
        <f t="shared" ca="1" si="29"/>
        <v>11.670449895862784</v>
      </c>
      <c r="AH81" s="24">
        <f t="shared" ca="1" si="29"/>
        <v>11.538044276442596</v>
      </c>
      <c r="AI81" s="24">
        <f t="shared" ca="1" si="29"/>
        <v>11.389238797909822</v>
      </c>
      <c r="AJ81" s="24">
        <f t="shared" ca="1" si="29"/>
        <v>11.249337947668653</v>
      </c>
      <c r="AK81" s="24">
        <f t="shared" ca="1" si="29"/>
        <v>11.113324472555446</v>
      </c>
      <c r="AL81" s="24">
        <f t="shared" ca="1" si="29"/>
        <v>10.970284356059416</v>
      </c>
      <c r="AM81" s="24">
        <f t="shared" ca="1" si="29"/>
        <v>10.118314874206119</v>
      </c>
      <c r="AN81" s="24">
        <f t="shared" ca="1" si="29"/>
        <v>9.3256488762356078</v>
      </c>
      <c r="AO81" s="24">
        <f t="shared" ca="1" si="29"/>
        <v>9.3256488762356078</v>
      </c>
      <c r="AP81" s="24">
        <f t="shared" ca="1" si="29"/>
        <v>9.3256488762356078</v>
      </c>
      <c r="BB81" s="313">
        <v>1</v>
      </c>
    </row>
    <row r="82" spans="1:54">
      <c r="A82" s="313" t="s">
        <v>16</v>
      </c>
      <c r="B82" s="228"/>
      <c r="D82" s="186" t="str">
        <f>D113</f>
        <v>RMEH</v>
      </c>
      <c r="H82" s="313" t="s">
        <v>649</v>
      </c>
      <c r="J82" s="42">
        <f t="shared" ref="J82:O82" si="30">J113</f>
        <v>13.162661948752438</v>
      </c>
      <c r="K82" s="42">
        <f t="shared" si="30"/>
        <v>13.134665662024011</v>
      </c>
      <c r="L82" s="42">
        <f t="shared" si="30"/>
        <v>13.106669375295583</v>
      </c>
      <c r="M82" s="42">
        <f t="shared" si="30"/>
        <v>13.078673088567156</v>
      </c>
      <c r="N82" s="42">
        <f t="shared" si="30"/>
        <v>13.050676801838728</v>
      </c>
      <c r="O82" s="42">
        <f t="shared" si="30"/>
        <v>13.0226805151103</v>
      </c>
      <c r="P82" s="24">
        <f t="shared" ref="P82:AP82" ca="1" si="31">OFFSET(P$33,$BB82,$J$96)/OFFSET(O$33,$BB82,$J$96)*O82</f>
        <v>13.374050837411678</v>
      </c>
      <c r="Q82" s="24">
        <f t="shared" ca="1" si="31"/>
        <v>13.735474767731189</v>
      </c>
      <c r="R82" s="24">
        <f t="shared" ca="1" si="31"/>
        <v>14.434256187090865</v>
      </c>
      <c r="S82" s="24">
        <f t="shared" ca="1" si="31"/>
        <v>13.808824668458882</v>
      </c>
      <c r="T82" s="24">
        <f t="shared" ca="1" si="31"/>
        <v>14.067316747757923</v>
      </c>
      <c r="U82" s="24">
        <f t="shared" ca="1" si="31"/>
        <v>14.304826631527213</v>
      </c>
      <c r="V82" s="24">
        <f t="shared" ca="1" si="31"/>
        <v>14.558566550970626</v>
      </c>
      <c r="W82" s="24">
        <f t="shared" ca="1" si="31"/>
        <v>14.829004301978982</v>
      </c>
      <c r="X82" s="24">
        <f t="shared" ca="1" si="31"/>
        <v>15.057120504261869</v>
      </c>
      <c r="Y82" s="24">
        <f t="shared" ca="1" si="31"/>
        <v>15.328710468281786</v>
      </c>
      <c r="Z82" s="24">
        <f t="shared" ca="1" si="31"/>
        <v>15.595206749627014</v>
      </c>
      <c r="AA82" s="24">
        <f t="shared" ca="1" si="31"/>
        <v>15.864575895743723</v>
      </c>
      <c r="AB82" s="24">
        <f t="shared" ca="1" si="31"/>
        <v>16.15082101524105</v>
      </c>
      <c r="AC82" s="24">
        <f t="shared" ca="1" si="31"/>
        <v>16.335693988369229</v>
      </c>
      <c r="AD82" s="24">
        <f t="shared" ca="1" si="31"/>
        <v>16.592804782899904</v>
      </c>
      <c r="AE82" s="24">
        <f t="shared" ca="1" si="31"/>
        <v>16.834491364984629</v>
      </c>
      <c r="AF82" s="24">
        <f t="shared" ca="1" si="31"/>
        <v>17.086398929772653</v>
      </c>
      <c r="AG82" s="24">
        <f t="shared" ca="1" si="31"/>
        <v>17.318133494943833</v>
      </c>
      <c r="AH82" s="24">
        <f t="shared" ca="1" si="31"/>
        <v>17.528980587355782</v>
      </c>
      <c r="AI82" s="24">
        <f t="shared" ca="1" si="31"/>
        <v>17.758633445355528</v>
      </c>
      <c r="AJ82" s="24">
        <f t="shared" ca="1" si="31"/>
        <v>17.989496872123929</v>
      </c>
      <c r="AK82" s="24">
        <f t="shared" ca="1" si="31"/>
        <v>18.205759905880186</v>
      </c>
      <c r="AL82" s="24">
        <f t="shared" ca="1" si="31"/>
        <v>18.415037311158567</v>
      </c>
      <c r="AM82" s="24">
        <f t="shared" ca="1" si="31"/>
        <v>19.424069754460099</v>
      </c>
      <c r="AN82" s="24">
        <f t="shared" ca="1" si="31"/>
        <v>20.316612717356925</v>
      </c>
      <c r="AO82" s="24">
        <f t="shared" ca="1" si="31"/>
        <v>20.316612717356925</v>
      </c>
      <c r="AP82" s="24">
        <f t="shared" ca="1" si="31"/>
        <v>20.316612717356925</v>
      </c>
      <c r="BB82" s="313">
        <v>2</v>
      </c>
    </row>
    <row r="83" spans="1:54">
      <c r="A83" s="313" t="s">
        <v>16</v>
      </c>
      <c r="B83" s="228"/>
      <c r="D83" s="186" t="str">
        <f>D123</f>
        <v>RHEH</v>
      </c>
      <c r="H83" s="313" t="s">
        <v>648</v>
      </c>
      <c r="J83" s="42">
        <f t="shared" ref="J83:O83" si="32">J123</f>
        <v>7.0843020492948998</v>
      </c>
      <c r="K83" s="42">
        <f t="shared" si="32"/>
        <v>7.2331507185231221</v>
      </c>
      <c r="L83" s="42">
        <f t="shared" si="32"/>
        <v>7.3819993877513435</v>
      </c>
      <c r="M83" s="42">
        <f t="shared" si="32"/>
        <v>7.5308480569795657</v>
      </c>
      <c r="N83" s="42">
        <f t="shared" si="32"/>
        <v>7.6796967262077871</v>
      </c>
      <c r="O83" s="42">
        <f t="shared" si="32"/>
        <v>7.8285453954360094</v>
      </c>
      <c r="P83" s="24">
        <f t="shared" ref="P83:AP83" ca="1" si="33">OFFSET(P$33,$BB83,$J$96)/OFFSET(O$33,$BB83,$J$96)*O83</f>
        <v>8.1179448012939073</v>
      </c>
      <c r="Q83" s="24">
        <f t="shared" ca="1" si="33"/>
        <v>8.2379928360979573</v>
      </c>
      <c r="R83" s="24">
        <f t="shared" ca="1" si="33"/>
        <v>7.0526785445469491</v>
      </c>
      <c r="S83" s="24">
        <f t="shared" ca="1" si="33"/>
        <v>7.2374045981301922</v>
      </c>
      <c r="T83" s="24">
        <f t="shared" ca="1" si="33"/>
        <v>7.4970062223994436</v>
      </c>
      <c r="U83" s="24">
        <f t="shared" ca="1" si="33"/>
        <v>7.7909709930795437</v>
      </c>
      <c r="V83" s="24">
        <f t="shared" ca="1" si="33"/>
        <v>8.1131872385210517</v>
      </c>
      <c r="W83" s="24">
        <f t="shared" ca="1" si="33"/>
        <v>8.4182508710871939</v>
      </c>
      <c r="X83" s="24">
        <f t="shared" ca="1" si="33"/>
        <v>8.783395113111764</v>
      </c>
      <c r="Y83" s="24">
        <f t="shared" ca="1" si="33"/>
        <v>9.1463771976324608</v>
      </c>
      <c r="Z83" s="24">
        <f t="shared" ca="1" si="33"/>
        <v>9.506072885434385</v>
      </c>
      <c r="AA83" s="24">
        <f t="shared" ca="1" si="33"/>
        <v>9.8354175344441686</v>
      </c>
      <c r="AB83" s="24">
        <f t="shared" ca="1" si="33"/>
        <v>10.070219714689349</v>
      </c>
      <c r="AC83" s="24">
        <f t="shared" ca="1" si="33"/>
        <v>10.400559163438063</v>
      </c>
      <c r="AD83" s="24">
        <f t="shared" ca="1" si="33"/>
        <v>10.722448618085338</v>
      </c>
      <c r="AE83" s="24">
        <f t="shared" ca="1" si="33"/>
        <v>11.045069520875037</v>
      </c>
      <c r="AF83" s="24">
        <f t="shared" ca="1" si="33"/>
        <v>11.332539299515073</v>
      </c>
      <c r="AG83" s="24">
        <f t="shared" ca="1" si="33"/>
        <v>11.615751433267608</v>
      </c>
      <c r="AH83" s="24">
        <f t="shared" ca="1" si="33"/>
        <v>11.93542217670144</v>
      </c>
      <c r="AI83" s="24">
        <f t="shared" ca="1" si="33"/>
        <v>12.254238189640212</v>
      </c>
      <c r="AJ83" s="24">
        <f t="shared" ca="1" si="33"/>
        <v>12.552833963678131</v>
      </c>
      <c r="AK83" s="24">
        <f t="shared" ca="1" si="33"/>
        <v>12.850805361937539</v>
      </c>
      <c r="AL83" s="24">
        <f t="shared" ca="1" si="33"/>
        <v>13.156215945148309</v>
      </c>
      <c r="AM83" s="24">
        <f t="shared" ca="1" si="33"/>
        <v>14.776867800480296</v>
      </c>
      <c r="AN83" s="24">
        <f t="shared" ca="1" si="33"/>
        <v>16.207387613157479</v>
      </c>
      <c r="AO83" s="24">
        <f t="shared" ca="1" si="33"/>
        <v>16.207387613157479</v>
      </c>
      <c r="AP83" s="24">
        <f t="shared" ca="1" si="33"/>
        <v>16.207387613157479</v>
      </c>
      <c r="BB83" s="313">
        <v>3</v>
      </c>
    </row>
    <row r="84" spans="1:54">
      <c r="A84" s="313" t="s">
        <v>16</v>
      </c>
      <c r="B84" s="228"/>
      <c r="D84" s="186" t="s">
        <v>377</v>
      </c>
      <c r="J84" s="42">
        <f t="shared" ref="J84:O84" si="34">J117</f>
        <v>5.817816552719238</v>
      </c>
      <c r="K84" s="42">
        <f t="shared" si="34"/>
        <v>6.4300655380120677</v>
      </c>
      <c r="L84" s="42">
        <f t="shared" si="34"/>
        <v>7.0423145233048983</v>
      </c>
      <c r="M84" s="42">
        <f t="shared" si="34"/>
        <v>7.6545635085977279</v>
      </c>
      <c r="N84" s="42">
        <f t="shared" si="34"/>
        <v>8.2668124938905585</v>
      </c>
      <c r="O84" s="42">
        <f t="shared" si="34"/>
        <v>8.8790614791833882</v>
      </c>
      <c r="P84" s="24">
        <f t="shared" ref="P84:AP84" ca="1" si="35">OFFSET(P$33,$BB117,$J$96)/OFFSET(O$33,$BB117,$J$96)*O84</f>
        <v>9.118631104657533</v>
      </c>
      <c r="Q84" s="24">
        <f t="shared" ca="1" si="35"/>
        <v>9.3650554328618139</v>
      </c>
      <c r="R84" s="24">
        <f t="shared" ca="1" si="35"/>
        <v>9.8414952238715401</v>
      </c>
      <c r="S84" s="24">
        <f t="shared" ca="1" si="35"/>
        <v>9.4150665098668522</v>
      </c>
      <c r="T84" s="24">
        <f t="shared" ca="1" si="35"/>
        <v>9.5913103378034315</v>
      </c>
      <c r="U84" s="24">
        <f t="shared" ca="1" si="35"/>
        <v>9.7532481859641305</v>
      </c>
      <c r="V84" s="24">
        <f t="shared" ca="1" si="35"/>
        <v>9.9262519190931862</v>
      </c>
      <c r="W84" s="24">
        <f t="shared" ca="1" si="35"/>
        <v>10.110640487537994</v>
      </c>
      <c r="X84" s="24">
        <f t="shared" ca="1" si="35"/>
        <v>10.266173580906708</v>
      </c>
      <c r="Y84" s="24">
        <f t="shared" ca="1" si="35"/>
        <v>10.451347745692829</v>
      </c>
      <c r="Z84" s="24">
        <f t="shared" ca="1" si="35"/>
        <v>10.633048960223315</v>
      </c>
      <c r="AA84" s="24">
        <f t="shared" ca="1" si="35"/>
        <v>10.816708937613548</v>
      </c>
      <c r="AB84" s="24">
        <f t="shared" ca="1" si="35"/>
        <v>11.011875210116658</v>
      </c>
      <c r="AC84" s="24">
        <f t="shared" ca="1" si="35"/>
        <v>11.137924412685967</v>
      </c>
      <c r="AD84" s="24">
        <f t="shared" ca="1" si="35"/>
        <v>11.313226459676269</v>
      </c>
      <c r="AE84" s="24">
        <f t="shared" ca="1" si="35"/>
        <v>11.478012044221172</v>
      </c>
      <c r="AF84" s="24">
        <f t="shared" ca="1" si="35"/>
        <v>11.649766450100129</v>
      </c>
      <c r="AG84" s="24">
        <f t="shared" ca="1" si="35"/>
        <v>11.807766598273872</v>
      </c>
      <c r="AH84" s="24">
        <f t="shared" ca="1" si="35"/>
        <v>11.951525350096166</v>
      </c>
      <c r="AI84" s="24">
        <f t="shared" ca="1" si="35"/>
        <v>12.108106158684992</v>
      </c>
      <c r="AJ84" s="24">
        <f t="shared" ca="1" si="35"/>
        <v>12.265512351457144</v>
      </c>
      <c r="AK84" s="24">
        <f t="shared" ca="1" si="35"/>
        <v>12.412963774393342</v>
      </c>
      <c r="AL84" s="24">
        <f t="shared" ca="1" si="35"/>
        <v>12.555652289673638</v>
      </c>
      <c r="AM84" s="24">
        <f t="shared" ca="1" si="35"/>
        <v>13.243625943651361</v>
      </c>
      <c r="AN84" s="24">
        <f t="shared" ca="1" si="35"/>
        <v>13.85217529961368</v>
      </c>
      <c r="AO84" s="24">
        <f t="shared" ca="1" si="35"/>
        <v>13.85217529961368</v>
      </c>
      <c r="AP84" s="24">
        <f t="shared" ca="1" si="35"/>
        <v>13.85217529961368</v>
      </c>
      <c r="BB84" s="313">
        <v>4</v>
      </c>
    </row>
    <row r="85" spans="1:54">
      <c r="A85" s="313" t="s">
        <v>16</v>
      </c>
      <c r="B85" s="228"/>
      <c r="D85" s="186" t="s">
        <v>365</v>
      </c>
      <c r="J85" s="42">
        <f t="shared" ref="J85:O85" si="36">J127</f>
        <v>11.690422995158354</v>
      </c>
      <c r="K85" s="42">
        <f t="shared" si="36"/>
        <v>12.004282116591277</v>
      </c>
      <c r="L85" s="42">
        <f t="shared" si="36"/>
        <v>12.3181412380242</v>
      </c>
      <c r="M85" s="42">
        <f t="shared" si="36"/>
        <v>12.632000359457125</v>
      </c>
      <c r="N85" s="42">
        <f t="shared" si="36"/>
        <v>12.945859480890048</v>
      </c>
      <c r="O85" s="42">
        <f t="shared" si="36"/>
        <v>13.259718602322971</v>
      </c>
      <c r="P85" s="24">
        <f t="shared" ref="P85:AP85" ca="1" si="37">OFFSET(P$33,$BB127,$J$96)/OFFSET(O$33,$BB127,$J$96)*O85</f>
        <v>13.749893276099831</v>
      </c>
      <c r="Q85" s="24">
        <f t="shared" ca="1" si="37"/>
        <v>13.953226472735771</v>
      </c>
      <c r="R85" s="24">
        <f t="shared" ca="1" si="37"/>
        <v>11.945582246716331</v>
      </c>
      <c r="S85" s="24">
        <f t="shared" ca="1" si="37"/>
        <v>12.258464827745934</v>
      </c>
      <c r="T85" s="24">
        <f t="shared" ca="1" si="37"/>
        <v>12.698169052814752</v>
      </c>
      <c r="U85" s="24">
        <f t="shared" ca="1" si="37"/>
        <v>13.19607638314549</v>
      </c>
      <c r="V85" s="24">
        <f t="shared" ca="1" si="37"/>
        <v>13.741835081324881</v>
      </c>
      <c r="W85" s="24">
        <f t="shared" ca="1" si="37"/>
        <v>14.258541278875674</v>
      </c>
      <c r="X85" s="24">
        <f t="shared" ca="1" si="37"/>
        <v>14.877009928406276</v>
      </c>
      <c r="Y85" s="24">
        <f t="shared" ca="1" si="37"/>
        <v>15.491816390566541</v>
      </c>
      <c r="Z85" s="24">
        <f t="shared" ca="1" si="37"/>
        <v>16.101056467976463</v>
      </c>
      <c r="AA85" s="24">
        <f t="shared" ca="1" si="37"/>
        <v>16.658889008820704</v>
      </c>
      <c r="AB85" s="24">
        <f t="shared" ca="1" si="37"/>
        <v>17.056588795945668</v>
      </c>
      <c r="AC85" s="24">
        <f t="shared" ca="1" si="37"/>
        <v>17.616106294076044</v>
      </c>
      <c r="AD85" s="24">
        <f t="shared" ca="1" si="37"/>
        <v>18.161311485345212</v>
      </c>
      <c r="AE85" s="24">
        <f t="shared" ca="1" si="37"/>
        <v>18.707755578102567</v>
      </c>
      <c r="AF85" s="24">
        <f t="shared" ca="1" si="37"/>
        <v>19.19466191624058</v>
      </c>
      <c r="AG85" s="24">
        <f t="shared" ca="1" si="37"/>
        <v>19.674356803174671</v>
      </c>
      <c r="AH85" s="24">
        <f t="shared" ca="1" si="37"/>
        <v>20.215804018362203</v>
      </c>
      <c r="AI85" s="24">
        <f t="shared" ca="1" si="37"/>
        <v>20.755803520689575</v>
      </c>
      <c r="AJ85" s="24">
        <f t="shared" ca="1" si="37"/>
        <v>21.261554683848679</v>
      </c>
      <c r="AK85" s="24">
        <f t="shared" ca="1" si="37"/>
        <v>21.766248300975032</v>
      </c>
      <c r="AL85" s="24">
        <f t="shared" ca="1" si="37"/>
        <v>22.283542151491257</v>
      </c>
      <c r="AM85" s="24">
        <f t="shared" ca="1" si="37"/>
        <v>25.028546040280478</v>
      </c>
      <c r="AN85" s="24">
        <f t="shared" ca="1" si="37"/>
        <v>27.45151087129565</v>
      </c>
      <c r="AO85" s="24">
        <f t="shared" ca="1" si="37"/>
        <v>27.45151087129565</v>
      </c>
      <c r="AP85" s="24">
        <f t="shared" ca="1" si="37"/>
        <v>27.45151087129565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14.06071286343999</v>
      </c>
      <c r="L89" s="42">
        <f t="shared" si="38"/>
        <v>13.444769138536881</v>
      </c>
      <c r="M89" s="42">
        <f t="shared" si="38"/>
        <v>12.828825413633773</v>
      </c>
      <c r="N89" s="42">
        <f t="shared" si="38"/>
        <v>12.212881688730663</v>
      </c>
      <c r="O89" s="42">
        <f t="shared" si="38"/>
        <v>11.596937963827553</v>
      </c>
      <c r="P89" s="186">
        <f t="shared" ref="P89:AP89" ca="1" si="39">(($M$81*(1-P$75))+((P81-$M$81)*(1-P$76)))</f>
        <v>11.574729540883233</v>
      </c>
      <c r="Q89" s="186">
        <f t="shared" ca="1" si="39"/>
        <v>11.683096844035036</v>
      </c>
      <c r="R89" s="186">
        <f t="shared" ca="1" si="39"/>
        <v>12.156583663250711</v>
      </c>
      <c r="S89" s="186">
        <f t="shared" ca="1" si="39"/>
        <v>12.923452839500465</v>
      </c>
      <c r="T89" s="186">
        <f t="shared" ca="1" si="39"/>
        <v>12.640423056626386</v>
      </c>
      <c r="U89" s="186">
        <f t="shared" ca="1" si="39"/>
        <v>12.32519682275791</v>
      </c>
      <c r="V89" s="186">
        <f t="shared" ca="1" si="39"/>
        <v>11.978033596572612</v>
      </c>
      <c r="W89" s="186">
        <f t="shared" ca="1" si="39"/>
        <v>11.632026211374441</v>
      </c>
      <c r="X89" s="186">
        <f t="shared" ca="1" si="39"/>
        <v>11.266233036256491</v>
      </c>
      <c r="Y89" s="186">
        <f t="shared" ca="1" si="39"/>
        <v>10.878670411364521</v>
      </c>
      <c r="Z89" s="186">
        <f t="shared" ca="1" si="39"/>
        <v>10.496279798246018</v>
      </c>
      <c r="AA89" s="186">
        <f t="shared" ca="1" si="39"/>
        <v>10.133717916049967</v>
      </c>
      <c r="AB89" s="186">
        <f t="shared" ca="1" si="39"/>
        <v>9.8224946587640627</v>
      </c>
      <c r="AC89" s="186">
        <f t="shared" ca="1" si="39"/>
        <v>9.7444044121750668</v>
      </c>
      <c r="AD89" s="186">
        <f t="shared" ca="1" si="39"/>
        <v>9.6323123143955769</v>
      </c>
      <c r="AE89" s="186">
        <f t="shared" ca="1" si="39"/>
        <v>9.5226784864756393</v>
      </c>
      <c r="AF89" s="186">
        <f t="shared" ca="1" si="39"/>
        <v>9.4255122297212779</v>
      </c>
      <c r="AG89" s="186">
        <f t="shared" ca="1" si="39"/>
        <v>9.3363599166902276</v>
      </c>
      <c r="AH89" s="186">
        <f t="shared" ca="1" si="39"/>
        <v>9.2304354211540769</v>
      </c>
      <c r="AI89" s="186">
        <f t="shared" ca="1" si="39"/>
        <v>9.1113910383278576</v>
      </c>
      <c r="AJ89" s="186">
        <f t="shared" ca="1" si="39"/>
        <v>8.9994703581349231</v>
      </c>
      <c r="AK89" s="186">
        <f t="shared" ca="1" si="39"/>
        <v>8.8906595780443567</v>
      </c>
      <c r="AL89" s="186">
        <f t="shared" ca="1" si="39"/>
        <v>8.7762274848475332</v>
      </c>
      <c r="AM89" s="186">
        <f t="shared" ca="1" si="39"/>
        <v>8.0946518993648944</v>
      </c>
      <c r="AN89" s="186">
        <f ca="1">(($M$81*(1-AN$75))+((AN81-$M$81)*(1-AN$76)))</f>
        <v>7.4605191009884866</v>
      </c>
      <c r="AO89" s="186">
        <f t="shared" ca="1" si="39"/>
        <v>7.4605191009884866</v>
      </c>
      <c r="AP89" s="186">
        <f t="shared" ca="1" si="39"/>
        <v>7.4605191009884866</v>
      </c>
      <c r="AR89" s="186">
        <v>5.6509347274363675</v>
      </c>
    </row>
    <row r="90" spans="1:54">
      <c r="A90" s="313" t="s">
        <v>16</v>
      </c>
      <c r="B90" s="228"/>
      <c r="D90" s="186" t="str">
        <f>D82</f>
        <v>RMEH</v>
      </c>
      <c r="J90" s="42">
        <f t="shared" si="38"/>
        <v>13.162661948752438</v>
      </c>
      <c r="K90" s="42">
        <f t="shared" si="38"/>
        <v>13.134665662024011</v>
      </c>
      <c r="L90" s="42">
        <f t="shared" si="38"/>
        <v>13.106669375295583</v>
      </c>
      <c r="M90" s="42">
        <f t="shared" si="38"/>
        <v>13.078673088567156</v>
      </c>
      <c r="N90" s="42">
        <f t="shared" si="38"/>
        <v>13.050676801838728</v>
      </c>
      <c r="O90" s="42">
        <f t="shared" si="38"/>
        <v>13.0226805151103</v>
      </c>
      <c r="P90" s="186">
        <f t="shared" ref="P90:AP90" ca="1" si="40">(($M$82*(1-P$75))+((P82-$M$82)*(1-P$76)))</f>
        <v>13.374050837411678</v>
      </c>
      <c r="Q90" s="186">
        <f t="shared" ca="1" si="40"/>
        <v>13.735474767731189</v>
      </c>
      <c r="R90" s="186">
        <f t="shared" ca="1" si="40"/>
        <v>14.434256187090865</v>
      </c>
      <c r="S90" s="186">
        <f t="shared" ca="1" si="40"/>
        <v>13.532648175089705</v>
      </c>
      <c r="T90" s="186">
        <f t="shared" ca="1" si="40"/>
        <v>13.504624077847605</v>
      </c>
      <c r="U90" s="186">
        <f t="shared" ca="1" si="40"/>
        <v>13.446537033635579</v>
      </c>
      <c r="V90" s="186">
        <f t="shared" ca="1" si="40"/>
        <v>13.393881226892978</v>
      </c>
      <c r="W90" s="186">
        <f t="shared" ca="1" si="40"/>
        <v>13.346103871781082</v>
      </c>
      <c r="X90" s="186">
        <f t="shared" ca="1" si="40"/>
        <v>13.250266043750443</v>
      </c>
      <c r="Y90" s="186">
        <f t="shared" ca="1" si="40"/>
        <v>13.182691002722335</v>
      </c>
      <c r="Z90" s="186">
        <f t="shared" ca="1" si="40"/>
        <v>13.09997366968669</v>
      </c>
      <c r="AA90" s="186">
        <f t="shared" ca="1" si="40"/>
        <v>13.008952234509854</v>
      </c>
      <c r="AB90" s="186">
        <f t="shared" ca="1" si="40"/>
        <v>12.92065681219284</v>
      </c>
      <c r="AC90" s="186">
        <f t="shared" ca="1" si="40"/>
        <v>13.068555190695385</v>
      </c>
      <c r="AD90" s="186">
        <f t="shared" ca="1" si="40"/>
        <v>13.274243826319925</v>
      </c>
      <c r="AE90" s="186">
        <f t="shared" ca="1" si="40"/>
        <v>13.467593091987704</v>
      </c>
      <c r="AF90" s="186">
        <f t="shared" ca="1" si="40"/>
        <v>13.669119143818122</v>
      </c>
      <c r="AG90" s="186">
        <f t="shared" ca="1" si="40"/>
        <v>13.854506795955068</v>
      </c>
      <c r="AH90" s="186">
        <f t="shared" ca="1" si="40"/>
        <v>14.023184469884626</v>
      </c>
      <c r="AI90" s="186">
        <f t="shared" ca="1" si="40"/>
        <v>14.206906756284424</v>
      </c>
      <c r="AJ90" s="186">
        <f t="shared" ca="1" si="40"/>
        <v>14.391597497699145</v>
      </c>
      <c r="AK90" s="186">
        <f t="shared" ca="1" si="40"/>
        <v>14.564607924704148</v>
      </c>
      <c r="AL90" s="186">
        <f t="shared" ca="1" si="40"/>
        <v>14.732029848926855</v>
      </c>
      <c r="AM90" s="186">
        <f t="shared" ca="1" si="40"/>
        <v>15.53925580356808</v>
      </c>
      <c r="AN90" s="186">
        <f t="shared" ca="1" si="40"/>
        <v>16.253290173885542</v>
      </c>
      <c r="AO90" s="186">
        <f t="shared" ca="1" si="40"/>
        <v>16.253290173885542</v>
      </c>
      <c r="AP90" s="186">
        <f t="shared" ca="1" si="40"/>
        <v>16.253290173885542</v>
      </c>
      <c r="AR90" s="186">
        <v>15.965795038638294</v>
      </c>
    </row>
    <row r="91" spans="1:54">
      <c r="A91" s="313" t="s">
        <v>16</v>
      </c>
      <c r="B91" s="228"/>
      <c r="D91" s="186" t="str">
        <f>D83</f>
        <v>RHEH</v>
      </c>
      <c r="J91" s="42">
        <f t="shared" si="38"/>
        <v>7.0843020492948998</v>
      </c>
      <c r="K91" s="42">
        <f t="shared" si="38"/>
        <v>7.2331507185231221</v>
      </c>
      <c r="L91" s="42">
        <f t="shared" si="38"/>
        <v>7.3819993877513435</v>
      </c>
      <c r="M91" s="42">
        <f t="shared" si="38"/>
        <v>7.5308480569795657</v>
      </c>
      <c r="N91" s="42">
        <f t="shared" si="38"/>
        <v>7.6796967262077871</v>
      </c>
      <c r="O91" s="42">
        <f t="shared" si="38"/>
        <v>7.8285453954360094</v>
      </c>
      <c r="P91" s="186">
        <f t="shared" ref="P91:AP91" ca="1" si="41">(($M$83*(1-P$75))+((P83-$M$83)*(1-P$76)))</f>
        <v>8.1179448012939073</v>
      </c>
      <c r="Q91" s="186">
        <f t="shared" ca="1" si="41"/>
        <v>8.2379928360979573</v>
      </c>
      <c r="R91" s="186">
        <f t="shared" ca="1" si="41"/>
        <v>7.0526785445469491</v>
      </c>
      <c r="S91" s="186">
        <f t="shared" ca="1" si="41"/>
        <v>7.0926565061675886</v>
      </c>
      <c r="T91" s="186">
        <f t="shared" ca="1" si="41"/>
        <v>7.1971259735034661</v>
      </c>
      <c r="U91" s="186">
        <f t="shared" ca="1" si="41"/>
        <v>7.3235127334947707</v>
      </c>
      <c r="V91" s="186">
        <f t="shared" ca="1" si="41"/>
        <v>7.4641322594393671</v>
      </c>
      <c r="W91" s="186">
        <f t="shared" ca="1" si="41"/>
        <v>7.5764257839784745</v>
      </c>
      <c r="X91" s="186">
        <f t="shared" ca="1" si="41"/>
        <v>7.7293876995383517</v>
      </c>
      <c r="Y91" s="186">
        <f t="shared" ca="1" si="41"/>
        <v>7.8658843899639166</v>
      </c>
      <c r="Z91" s="186">
        <f t="shared" ca="1" si="41"/>
        <v>7.9851012237648833</v>
      </c>
      <c r="AA91" s="186">
        <f t="shared" ca="1" si="41"/>
        <v>8.0650423782442182</v>
      </c>
      <c r="AB91" s="186">
        <f t="shared" ca="1" si="41"/>
        <v>8.0561757717514801</v>
      </c>
      <c r="AC91" s="186">
        <f t="shared" ca="1" si="41"/>
        <v>8.3204473307504507</v>
      </c>
      <c r="AD91" s="186">
        <f t="shared" ca="1" si="41"/>
        <v>8.5779588944682708</v>
      </c>
      <c r="AE91" s="186">
        <f t="shared" ca="1" si="41"/>
        <v>8.8360556167000297</v>
      </c>
      <c r="AF91" s="186">
        <f t="shared" ca="1" si="41"/>
        <v>9.0660314396120594</v>
      </c>
      <c r="AG91" s="186">
        <f t="shared" ca="1" si="41"/>
        <v>9.2926011466140874</v>
      </c>
      <c r="AH91" s="186">
        <f t="shared" ca="1" si="41"/>
        <v>9.5483377413611521</v>
      </c>
      <c r="AI91" s="186">
        <f t="shared" ca="1" si="41"/>
        <v>9.8033905517121696</v>
      </c>
      <c r="AJ91" s="186">
        <f t="shared" ca="1" si="41"/>
        <v>10.042267170942505</v>
      </c>
      <c r="AK91" s="186">
        <f t="shared" ca="1" si="41"/>
        <v>10.280644289550033</v>
      </c>
      <c r="AL91" s="186">
        <f t="shared" ca="1" si="41"/>
        <v>10.524972756118649</v>
      </c>
      <c r="AM91" s="186">
        <f t="shared" ca="1" si="41"/>
        <v>11.821494240384238</v>
      </c>
      <c r="AN91" s="186">
        <f t="shared" ca="1" si="41"/>
        <v>12.965910090525984</v>
      </c>
      <c r="AO91" s="186">
        <f t="shared" ca="1" si="41"/>
        <v>12.965910090525984</v>
      </c>
      <c r="AP91" s="186">
        <f t="shared" ca="1" si="41"/>
        <v>12.965910090525984</v>
      </c>
      <c r="AR91" s="186">
        <v>15.624866478724483</v>
      </c>
    </row>
    <row r="92" spans="1:54">
      <c r="A92" s="313" t="s">
        <v>16</v>
      </c>
      <c r="B92" s="228"/>
      <c r="D92" s="186" t="str">
        <f>D84</f>
        <v>RMEO</v>
      </c>
      <c r="I92" s="313">
        <v>0.1</v>
      </c>
      <c r="J92" s="42">
        <f t="shared" si="38"/>
        <v>5.817816552719238</v>
      </c>
      <c r="K92" s="42">
        <f t="shared" si="38"/>
        <v>6.4300655380120677</v>
      </c>
      <c r="L92" s="42">
        <f t="shared" si="38"/>
        <v>7.0423145233048983</v>
      </c>
      <c r="M92" s="42">
        <f t="shared" si="38"/>
        <v>7.6545635085977279</v>
      </c>
      <c r="N92" s="42">
        <f t="shared" si="38"/>
        <v>8.2668124938905585</v>
      </c>
      <c r="O92" s="42">
        <f t="shared" si="38"/>
        <v>8.8790614791833882</v>
      </c>
      <c r="P92" s="186">
        <f ca="1">OFFSET(P$33,$BB117,$J$96)/OFFSET(O$33,$BB117,$J$96)*O117</f>
        <v>9.118631104657533</v>
      </c>
      <c r="Q92" s="186">
        <f t="shared" ref="Q92:AP92" ca="1" si="42">(($M$84*(1-Q$75*$I$92))+((Q84-$M$84)*(1-Q$76*$I$92)))</f>
        <v>9.3650554328618139</v>
      </c>
      <c r="R92" s="186">
        <f t="shared" ca="1" si="42"/>
        <v>9.8414952238715401</v>
      </c>
      <c r="S92" s="186">
        <f t="shared" ca="1" si="42"/>
        <v>9.3962363768471189</v>
      </c>
      <c r="T92" s="186">
        <f t="shared" ca="1" si="42"/>
        <v>9.552945096452218</v>
      </c>
      <c r="U92" s="186">
        <f t="shared" ca="1" si="42"/>
        <v>9.6947286968483457</v>
      </c>
      <c r="V92" s="186">
        <f t="shared" ca="1" si="42"/>
        <v>9.8468419037404402</v>
      </c>
      <c r="W92" s="186">
        <f t="shared" ca="1" si="42"/>
        <v>10.009534082662615</v>
      </c>
      <c r="X92" s="186">
        <f t="shared" ca="1" si="42"/>
        <v>10.142979497935826</v>
      </c>
      <c r="Y92" s="186">
        <f t="shared" ca="1" si="42"/>
        <v>10.305028877253129</v>
      </c>
      <c r="Z92" s="186">
        <f t="shared" ca="1" si="42"/>
        <v>10.462920176859742</v>
      </c>
      <c r="AA92" s="186">
        <f t="shared" ca="1" si="42"/>
        <v>10.622008176736504</v>
      </c>
      <c r="AB92" s="186">
        <f t="shared" ca="1" si="42"/>
        <v>10.791637705914324</v>
      </c>
      <c r="AC92" s="186">
        <f t="shared" ca="1" si="42"/>
        <v>10.915165924432248</v>
      </c>
      <c r="AD92" s="186">
        <f t="shared" ca="1" si="42"/>
        <v>11.086961930482744</v>
      </c>
      <c r="AE92" s="186">
        <f t="shared" ca="1" si="42"/>
        <v>11.248451803336749</v>
      </c>
      <c r="AF92" s="186">
        <f t="shared" ca="1" si="42"/>
        <v>11.416771121098126</v>
      </c>
      <c r="AG92" s="186">
        <f t="shared" ca="1" si="42"/>
        <v>11.571611266308395</v>
      </c>
      <c r="AH92" s="186">
        <f t="shared" ca="1" si="42"/>
        <v>11.712494843094241</v>
      </c>
      <c r="AI92" s="186">
        <f t="shared" ca="1" si="42"/>
        <v>11.865944035511291</v>
      </c>
      <c r="AJ92" s="186">
        <f t="shared" ca="1" si="42"/>
        <v>12.020202104428</v>
      </c>
      <c r="AK92" s="186">
        <f t="shared" ca="1" si="42"/>
        <v>12.164704498905476</v>
      </c>
      <c r="AL92" s="186">
        <f t="shared" ca="1" si="42"/>
        <v>12.304539243880164</v>
      </c>
      <c r="AM92" s="186">
        <f t="shared" ca="1" si="42"/>
        <v>12.978753424778333</v>
      </c>
      <c r="AN92" s="186">
        <f t="shared" ca="1" si="42"/>
        <v>13.575131793621406</v>
      </c>
      <c r="AO92" s="186">
        <f t="shared" ca="1" si="42"/>
        <v>13.575131793621406</v>
      </c>
      <c r="AP92" s="186">
        <f t="shared" ca="1" si="42"/>
        <v>13.575131793621406</v>
      </c>
      <c r="AR92" s="186">
        <v>12.91511152465643</v>
      </c>
    </row>
    <row r="93" spans="1:54">
      <c r="A93" s="313" t="s">
        <v>16</v>
      </c>
      <c r="B93" s="228"/>
      <c r="D93" s="186" t="str">
        <f>D85</f>
        <v>RHEO</v>
      </c>
      <c r="I93" s="313">
        <v>0.1</v>
      </c>
      <c r="J93" s="42">
        <f t="shared" si="38"/>
        <v>11.690422995158354</v>
      </c>
      <c r="K93" s="42">
        <f t="shared" si="38"/>
        <v>12.004282116591277</v>
      </c>
      <c r="L93" s="42">
        <f t="shared" si="38"/>
        <v>12.3181412380242</v>
      </c>
      <c r="M93" s="42">
        <f t="shared" si="38"/>
        <v>12.632000359457125</v>
      </c>
      <c r="N93" s="42">
        <f t="shared" si="38"/>
        <v>12.945859480890048</v>
      </c>
      <c r="O93" s="42">
        <f t="shared" si="38"/>
        <v>13.259718602322971</v>
      </c>
      <c r="P93" s="186">
        <f ca="1">(($M$85*(1-P$75))+((P85-$M$85)*(1-P$76)))</f>
        <v>13.749893276099831</v>
      </c>
      <c r="Q93" s="186">
        <f t="shared" ref="Q93:AP93" ca="1" si="43">(($M$85*(1-Q$75*$I$93))+((Q85-$M$85)*(1-Q$76*$I$93)))</f>
        <v>13.953226472735771</v>
      </c>
      <c r="R93" s="186">
        <f t="shared" ca="1" si="43"/>
        <v>11.945582246716331</v>
      </c>
      <c r="S93" s="186">
        <f t="shared" ca="1" si="43"/>
        <v>12.233947898090442</v>
      </c>
      <c r="T93" s="186">
        <f t="shared" ca="1" si="43"/>
        <v>12.647376376603493</v>
      </c>
      <c r="U93" s="186">
        <f t="shared" ca="1" si="43"/>
        <v>13.116899924846617</v>
      </c>
      <c r="V93" s="186">
        <f t="shared" ca="1" si="43"/>
        <v>13.631900400674283</v>
      </c>
      <c r="W93" s="186">
        <f t="shared" ca="1" si="43"/>
        <v>14.115955866086917</v>
      </c>
      <c r="X93" s="186">
        <f t="shared" ca="1" si="43"/>
        <v>14.698485809265399</v>
      </c>
      <c r="Y93" s="186">
        <f t="shared" ca="1" si="43"/>
        <v>15.27493096109861</v>
      </c>
      <c r="Z93" s="186">
        <f t="shared" ca="1" si="43"/>
        <v>15.84343956448884</v>
      </c>
      <c r="AA93" s="186">
        <f t="shared" ca="1" si="43"/>
        <v>16.359029006661931</v>
      </c>
      <c r="AB93" s="186">
        <f t="shared" ca="1" si="43"/>
        <v>16.715457020026754</v>
      </c>
      <c r="AC93" s="186">
        <f t="shared" ca="1" si="43"/>
        <v>17.263784168194523</v>
      </c>
      <c r="AD93" s="186">
        <f t="shared" ca="1" si="43"/>
        <v>17.798085255638306</v>
      </c>
      <c r="AE93" s="186">
        <f t="shared" ca="1" si="43"/>
        <v>18.333600466540517</v>
      </c>
      <c r="AF93" s="186">
        <f t="shared" ca="1" si="43"/>
        <v>18.810768677915767</v>
      </c>
      <c r="AG93" s="186">
        <f t="shared" ca="1" si="43"/>
        <v>19.280869667111176</v>
      </c>
      <c r="AH93" s="186">
        <f t="shared" ca="1" si="43"/>
        <v>19.811487937994958</v>
      </c>
      <c r="AI93" s="186">
        <f t="shared" ca="1" si="43"/>
        <v>20.340687450275784</v>
      </c>
      <c r="AJ93" s="186">
        <f t="shared" ca="1" si="43"/>
        <v>20.836323590171705</v>
      </c>
      <c r="AK93" s="186">
        <f t="shared" ca="1" si="43"/>
        <v>21.330923334955529</v>
      </c>
      <c r="AL93" s="186">
        <f t="shared" ca="1" si="43"/>
        <v>21.83787130846143</v>
      </c>
      <c r="AM93" s="186">
        <f t="shared" ca="1" si="43"/>
        <v>24.527975119474867</v>
      </c>
      <c r="AN93" s="186">
        <f t="shared" ca="1" si="43"/>
        <v>26.902480653869738</v>
      </c>
      <c r="AO93" s="186">
        <f t="shared" ca="1" si="43"/>
        <v>26.902480653869738</v>
      </c>
      <c r="AP93" s="186">
        <f t="shared" ca="1" si="43"/>
        <v>26.902480653869738</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12.571540561475462</v>
      </c>
      <c r="L99" s="24">
        <f t="shared" si="45"/>
        <v>14.467209152153703</v>
      </c>
      <c r="M99" s="24">
        <f t="shared" si="45"/>
        <v>16.362877742831945</v>
      </c>
      <c r="N99" s="24">
        <f t="shared" si="45"/>
        <v>18.258546333510182</v>
      </c>
      <c r="O99" s="24">
        <f>'[5]TS BYDem'!O10</f>
        <v>20.154214924188423</v>
      </c>
      <c r="P99" s="24">
        <f t="shared" ref="P99:AP99" ca="1" si="46">OFFSET(P$21,$BB99,$J$96)/OFFSET(O$21,$BB99,$J$96)*O99</f>
        <v>20.115619104279475</v>
      </c>
      <c r="Q99" s="24">
        <f t="shared" ca="1" si="46"/>
        <v>20.303949672683693</v>
      </c>
      <c r="R99" s="24">
        <f t="shared" ca="1" si="46"/>
        <v>21.126818187459595</v>
      </c>
      <c r="S99" s="24">
        <f t="shared" ca="1" si="46"/>
        <v>22.917911510773006</v>
      </c>
      <c r="T99" s="24">
        <f t="shared" ca="1" si="46"/>
        <v>22.882998279601509</v>
      </c>
      <c r="U99" s="24">
        <f t="shared" ca="1" si="46"/>
        <v>22.787073927250443</v>
      </c>
      <c r="V99" s="24">
        <f t="shared" ca="1" si="46"/>
        <v>22.626649588119761</v>
      </c>
      <c r="W99" s="24">
        <f t="shared" ca="1" si="46"/>
        <v>22.461327195838408</v>
      </c>
      <c r="X99" s="24">
        <f t="shared" ca="1" si="46"/>
        <v>22.249415663441727</v>
      </c>
      <c r="Y99" s="24">
        <f t="shared" ca="1" si="46"/>
        <v>21.983655998891244</v>
      </c>
      <c r="Z99" s="24">
        <f t="shared" ca="1" si="46"/>
        <v>21.715941580164461</v>
      </c>
      <c r="AA99" s="24">
        <f t="shared" ca="1" si="46"/>
        <v>21.477192524420889</v>
      </c>
      <c r="AB99" s="24">
        <f t="shared" ca="1" si="46"/>
        <v>21.338032188098133</v>
      </c>
      <c r="AC99" s="24">
        <f t="shared" ca="1" si="46"/>
        <v>21.168391760367712</v>
      </c>
      <c r="AD99" s="24">
        <f t="shared" ca="1" si="46"/>
        <v>20.924886940712135</v>
      </c>
      <c r="AE99" s="24">
        <f t="shared" ca="1" si="46"/>
        <v>20.686722377601608</v>
      </c>
      <c r="AF99" s="24">
        <f t="shared" ca="1" si="46"/>
        <v>20.475641915229289</v>
      </c>
      <c r="AG99" s="24">
        <f t="shared" ca="1" si="46"/>
        <v>20.281970654395099</v>
      </c>
      <c r="AH99" s="24">
        <f t="shared" ca="1" si="46"/>
        <v>20.05186411081538</v>
      </c>
      <c r="AI99" s="24">
        <f t="shared" ca="1" si="46"/>
        <v>19.793256398538166</v>
      </c>
      <c r="AJ99" s="24">
        <f t="shared" ca="1" si="46"/>
        <v>19.550123960248687</v>
      </c>
      <c r="AK99" s="24">
        <f t="shared" ca="1" si="46"/>
        <v>19.313747356478999</v>
      </c>
      <c r="AL99" s="24">
        <f t="shared" ca="1" si="46"/>
        <v>19.065159215399518</v>
      </c>
      <c r="AM99" s="24">
        <f t="shared" ca="1" si="46"/>
        <v>17.584529061157181</v>
      </c>
      <c r="AN99" s="24">
        <f t="shared" ca="1" si="46"/>
        <v>16.206961901961886</v>
      </c>
      <c r="AO99" s="24">
        <f t="shared" ca="1" si="46"/>
        <v>16.206961901961886</v>
      </c>
      <c r="AP99" s="24">
        <f t="shared" ca="1" si="46"/>
        <v>16.206961901961886</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4.5715902117421117E-2</v>
      </c>
      <c r="L100" s="24">
        <f t="shared" si="45"/>
        <v>4.4001936956544814E-2</v>
      </c>
      <c r="M100" s="24">
        <f t="shared" si="45"/>
        <v>4.2287971795668518E-2</v>
      </c>
      <c r="N100" s="24">
        <f t="shared" si="45"/>
        <v>4.0574006634792215E-2</v>
      </c>
      <c r="O100" s="24">
        <f>'[5]TS BYDem'!O11</f>
        <v>3.8860041473915911E-2</v>
      </c>
      <c r="P100" s="24">
        <f t="shared" ref="P100:AP100" ca="1" si="47">OFFSET(P$21,$BB100,$J$96)/OFFSET(O$21,$BB100,$J$96)*O100</f>
        <v>3.8785623533647673E-2</v>
      </c>
      <c r="Q100" s="24">
        <f t="shared" ca="1" si="47"/>
        <v>3.9148750240717303E-2</v>
      </c>
      <c r="R100" s="24">
        <f t="shared" ca="1" si="47"/>
        <v>4.0735351590958625E-2</v>
      </c>
      <c r="S100" s="24">
        <f t="shared" ca="1" si="47"/>
        <v>4.4188820807667187E-2</v>
      </c>
      <c r="T100" s="24">
        <f t="shared" ca="1" si="47"/>
        <v>4.412150339458927E-2</v>
      </c>
      <c r="U100" s="24">
        <f t="shared" ca="1" si="47"/>
        <v>4.3936548320688225E-2</v>
      </c>
      <c r="V100" s="24">
        <f t="shared" ca="1" si="47"/>
        <v>4.3627228583080289E-2</v>
      </c>
      <c r="W100" s="24">
        <f t="shared" ca="1" si="47"/>
        <v>4.3308464739150551E-2</v>
      </c>
      <c r="X100" s="24">
        <f t="shared" ca="1" si="47"/>
        <v>4.2899870756764623E-2</v>
      </c>
      <c r="Y100" s="24">
        <f t="shared" ca="1" si="47"/>
        <v>4.2387450321368196E-2</v>
      </c>
      <c r="Z100" s="24">
        <f t="shared" ca="1" si="47"/>
        <v>4.1871260856582736E-2</v>
      </c>
      <c r="AA100" s="24">
        <f t="shared" ca="1" si="47"/>
        <v>4.1410920513733733E-2</v>
      </c>
      <c r="AB100" s="24">
        <f t="shared" ca="1" si="47"/>
        <v>4.114260063814601E-2</v>
      </c>
      <c r="AC100" s="24">
        <f t="shared" ca="1" si="47"/>
        <v>4.0815511040160964E-2</v>
      </c>
      <c r="AD100" s="24">
        <f t="shared" ca="1" si="47"/>
        <v>4.0346000943810974E-2</v>
      </c>
      <c r="AE100" s="24">
        <f t="shared" ca="1" si="47"/>
        <v>3.9886787581499127E-2</v>
      </c>
      <c r="AF100" s="24">
        <f t="shared" ca="1" si="47"/>
        <v>3.9479796014078791E-2</v>
      </c>
      <c r="AG100" s="24">
        <f t="shared" ca="1" si="47"/>
        <v>3.9106371732526166E-2</v>
      </c>
      <c r="AH100" s="24">
        <f t="shared" ca="1" si="47"/>
        <v>3.866269531741582E-2</v>
      </c>
      <c r="AI100" s="24">
        <f t="shared" ca="1" si="47"/>
        <v>3.8164064809486385E-2</v>
      </c>
      <c r="AJ100" s="24">
        <f t="shared" ca="1" si="47"/>
        <v>3.7695272714576053E-2</v>
      </c>
      <c r="AK100" s="24">
        <f t="shared" ca="1" si="47"/>
        <v>3.7239506778740508E-2</v>
      </c>
      <c r="AL100" s="24">
        <f t="shared" ca="1" si="47"/>
        <v>3.6760195353879276E-2</v>
      </c>
      <c r="AM100" s="24">
        <f t="shared" ca="1" si="47"/>
        <v>3.3905340951570932E-2</v>
      </c>
      <c r="AN100" s="24">
        <f t="shared" ca="1" si="47"/>
        <v>3.1249205887972604E-2</v>
      </c>
      <c r="AO100" s="24">
        <f t="shared" ca="1" si="47"/>
        <v>3.1249205887972604E-2</v>
      </c>
      <c r="AP100" s="24">
        <f t="shared" ca="1" si="47"/>
        <v>3.1249205887972604E-2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10.611604337611492</v>
      </c>
      <c r="L101" s="24">
        <f t="shared" si="45"/>
        <v>11.166068945063177</v>
      </c>
      <c r="M101" s="24">
        <f t="shared" si="45"/>
        <v>11.72053355251486</v>
      </c>
      <c r="N101" s="24">
        <f t="shared" si="45"/>
        <v>12.274998159966543</v>
      </c>
      <c r="O101" s="24">
        <f>'[5]TS BYDem'!O12</f>
        <v>12.829462767418228</v>
      </c>
      <c r="P101" s="24">
        <f t="shared" ref="P101:AP101" ca="1" si="48">OFFSET(P$21,$BB101,$J$96)/OFFSET(O$21,$BB101,$J$96)*O101</f>
        <v>12.804894028999867</v>
      </c>
      <c r="Q101" s="24">
        <f t="shared" ca="1" si="48"/>
        <v>12.92477863003232</v>
      </c>
      <c r="R101" s="24">
        <f t="shared" ca="1" si="48"/>
        <v>13.448587719719463</v>
      </c>
      <c r="S101" s="24">
        <f t="shared" ca="1" si="48"/>
        <v>14.588734591768665</v>
      </c>
      <c r="T101" s="24">
        <f t="shared" ca="1" si="48"/>
        <v>14.566510059526161</v>
      </c>
      <c r="U101" s="24">
        <f t="shared" ca="1" si="48"/>
        <v>14.505447998234967</v>
      </c>
      <c r="V101" s="24">
        <f t="shared" ca="1" si="48"/>
        <v>14.403327519039587</v>
      </c>
      <c r="W101" s="24">
        <f t="shared" ca="1" si="48"/>
        <v>14.298089111869055</v>
      </c>
      <c r="X101" s="24">
        <f t="shared" ca="1" si="48"/>
        <v>14.163193700408158</v>
      </c>
      <c r="Y101" s="24">
        <f t="shared" ca="1" si="48"/>
        <v>13.99402046621088</v>
      </c>
      <c r="Z101" s="24">
        <f t="shared" ca="1" si="48"/>
        <v>13.823602904411729</v>
      </c>
      <c r="AA101" s="24">
        <f t="shared" ca="1" si="48"/>
        <v>13.671623671633862</v>
      </c>
      <c r="AB101" s="24">
        <f t="shared" ca="1" si="48"/>
        <v>13.583039107051716</v>
      </c>
      <c r="AC101" s="24">
        <f t="shared" ca="1" si="48"/>
        <v>13.475051990728753</v>
      </c>
      <c r="AD101" s="24">
        <f t="shared" ca="1" si="48"/>
        <v>13.32004540628925</v>
      </c>
      <c r="AE101" s="24">
        <f t="shared" ca="1" si="48"/>
        <v>13.168438240917713</v>
      </c>
      <c r="AF101" s="24">
        <f t="shared" ca="1" si="48"/>
        <v>13.034071859338393</v>
      </c>
      <c r="AG101" s="24">
        <f t="shared" ca="1" si="48"/>
        <v>12.910787561768997</v>
      </c>
      <c r="AH101" s="24">
        <f t="shared" ca="1" si="48"/>
        <v>12.764309847578689</v>
      </c>
      <c r="AI101" s="24">
        <f t="shared" ca="1" si="48"/>
        <v>12.599689294086138</v>
      </c>
      <c r="AJ101" s="24">
        <f t="shared" ca="1" si="48"/>
        <v>12.444919754497532</v>
      </c>
      <c r="AK101" s="24">
        <f t="shared" ca="1" si="48"/>
        <v>12.294450741015275</v>
      </c>
      <c r="AL101" s="24">
        <f t="shared" ca="1" si="48"/>
        <v>12.136208293348746</v>
      </c>
      <c r="AM101" s="24">
        <f t="shared" ca="1" si="48"/>
        <v>11.193691330637845</v>
      </c>
      <c r="AN101" s="24">
        <f t="shared" ca="1" si="48"/>
        <v>10.316780637515137</v>
      </c>
      <c r="AO101" s="24">
        <f t="shared" ca="1" si="48"/>
        <v>10.316780637515137</v>
      </c>
      <c r="AP101" s="24">
        <f t="shared" ca="1" si="48"/>
        <v>10.316780637515137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14.06071286343999</v>
      </c>
      <c r="L102" s="24">
        <f t="shared" si="45"/>
        <v>13.444769138536881</v>
      </c>
      <c r="M102" s="24">
        <f t="shared" si="45"/>
        <v>12.828825413633773</v>
      </c>
      <c r="N102" s="24">
        <f t="shared" si="45"/>
        <v>12.212881688730663</v>
      </c>
      <c r="O102" s="24">
        <f>'[5]TS BYDem'!O13</f>
        <v>11.596937963827553</v>
      </c>
      <c r="P102" s="24">
        <f ca="1">IF(OR($E$78=1,$E$78=2,$E$78=3), P89,P81)</f>
        <v>11.574729540883233</v>
      </c>
      <c r="Q102" s="24">
        <f t="shared" ref="Q102:AN102" ca="1" si="50">IF(OR($E$78=1,$E$78=2,$E$78=3), Q89,Q81)</f>
        <v>11.683096844035036</v>
      </c>
      <c r="R102" s="24">
        <f t="shared" ca="1" si="50"/>
        <v>12.156583663250711</v>
      </c>
      <c r="S102" s="24">
        <f t="shared" ca="1" si="50"/>
        <v>13.187196775000475</v>
      </c>
      <c r="T102" s="24">
        <f t="shared" ca="1" si="50"/>
        <v>13.167107350652484</v>
      </c>
      <c r="U102" s="24">
        <f t="shared" ca="1" si="50"/>
        <v>13.111911513572245</v>
      </c>
      <c r="V102" s="24">
        <f t="shared" ca="1" si="50"/>
        <v>13.019601735405013</v>
      </c>
      <c r="W102" s="24">
        <f t="shared" ca="1" si="50"/>
        <v>12.924473568193823</v>
      </c>
      <c r="X102" s="24">
        <f t="shared" ca="1" si="50"/>
        <v>12.802537541200557</v>
      </c>
      <c r="Y102" s="24">
        <f t="shared" ca="1" si="50"/>
        <v>12.649616757400606</v>
      </c>
      <c r="Z102" s="24">
        <f t="shared" ca="1" si="50"/>
        <v>12.495571188388116</v>
      </c>
      <c r="AA102" s="24">
        <f t="shared" ca="1" si="50"/>
        <v>12.358192580548739</v>
      </c>
      <c r="AB102" s="24">
        <f t="shared" ca="1" si="50"/>
        <v>12.278118323455077</v>
      </c>
      <c r="AC102" s="24">
        <f t="shared" ca="1" si="50"/>
        <v>12.180505515218833</v>
      </c>
      <c r="AD102" s="24">
        <f t="shared" ca="1" si="50"/>
        <v>12.040390392994471</v>
      </c>
      <c r="AE102" s="24">
        <f t="shared" ca="1" si="50"/>
        <v>11.90334810809455</v>
      </c>
      <c r="AF102" s="24">
        <f t="shared" ca="1" si="50"/>
        <v>11.781890287151597</v>
      </c>
      <c r="AG102" s="24">
        <f t="shared" ca="1" si="50"/>
        <v>11.670449895862784</v>
      </c>
      <c r="AH102" s="24">
        <f t="shared" ca="1" si="50"/>
        <v>11.538044276442596</v>
      </c>
      <c r="AI102" s="24">
        <f t="shared" ca="1" si="50"/>
        <v>11.389238797909822</v>
      </c>
      <c r="AJ102" s="24">
        <f t="shared" ca="1" si="50"/>
        <v>11.249337947668653</v>
      </c>
      <c r="AK102" s="24">
        <f t="shared" ca="1" si="50"/>
        <v>11.113324472555446</v>
      </c>
      <c r="AL102" s="24">
        <f t="shared" ca="1" si="50"/>
        <v>10.970284356059416</v>
      </c>
      <c r="AM102" s="24">
        <f t="shared" ca="1" si="50"/>
        <v>10.118314874206119</v>
      </c>
      <c r="AN102" s="24">
        <f t="shared" ca="1" si="50"/>
        <v>9.3256488762356078</v>
      </c>
      <c r="AO102" s="24">
        <f t="shared" ref="AO102:AP102" ca="1" si="51">IF($E$78=1, AO89,AO81)</f>
        <v>9.3256488762356078</v>
      </c>
      <c r="AP102" s="24">
        <f t="shared" ca="1" si="51"/>
        <v>9.3256488762356078</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6.0182587332743145</v>
      </c>
      <c r="L104" s="24">
        <f t="shared" si="45"/>
        <v>6.3701801625383423</v>
      </c>
      <c r="M104" s="24">
        <f t="shared" si="45"/>
        <v>6.7221015918023692</v>
      </c>
      <c r="N104" s="24">
        <f t="shared" si="45"/>
        <v>7.074023021066397</v>
      </c>
      <c r="O104" s="24">
        <f>'[5]TS BYDem'!O15</f>
        <v>7.4259444503304239</v>
      </c>
      <c r="P104" s="24">
        <f t="shared" ref="P104:AP104" ca="1" si="53">OFFSET(P$21,$BB104,$J$96)/OFFSET(O$21,$BB104,$J$96)*O104</f>
        <v>7.4117235830956094</v>
      </c>
      <c r="Q104" s="24">
        <f t="shared" ca="1" si="53"/>
        <v>7.4811151393794724</v>
      </c>
      <c r="R104" s="24">
        <f t="shared" ca="1" si="53"/>
        <v>7.7843061048245241</v>
      </c>
      <c r="S104" s="24">
        <f t="shared" ca="1" si="53"/>
        <v>8.4442454561867155</v>
      </c>
      <c r="T104" s="24">
        <f t="shared" ca="1" si="53"/>
        <v>8.4313814614225286</v>
      </c>
      <c r="U104" s="24">
        <f t="shared" ca="1" si="53"/>
        <v>8.3960375438017039</v>
      </c>
      <c r="V104" s="24">
        <f t="shared" ca="1" si="53"/>
        <v>8.3369282093351131</v>
      </c>
      <c r="W104" s="24">
        <f t="shared" ca="1" si="53"/>
        <v>8.2760141570589489</v>
      </c>
      <c r="X104" s="24">
        <f t="shared" ca="1" si="53"/>
        <v>8.1979340495538189</v>
      </c>
      <c r="Y104" s="24">
        <f t="shared" ca="1" si="53"/>
        <v>8.1000132665556297</v>
      </c>
      <c r="Z104" s="24">
        <f t="shared" ca="1" si="53"/>
        <v>8.0013722423581743</v>
      </c>
      <c r="AA104" s="24">
        <f t="shared" ca="1" si="53"/>
        <v>7.9134036843076805</v>
      </c>
      <c r="AB104" s="24">
        <f t="shared" ca="1" si="53"/>
        <v>7.8621292024630991</v>
      </c>
      <c r="AC104" s="24">
        <f t="shared" ca="1" si="53"/>
        <v>7.7996241434670033</v>
      </c>
      <c r="AD104" s="24">
        <f t="shared" ca="1" si="53"/>
        <v>7.7099032949520945</v>
      </c>
      <c r="AE104" s="24">
        <f t="shared" ca="1" si="53"/>
        <v>7.6221500968072551</v>
      </c>
      <c r="AF104" s="24">
        <f t="shared" ca="1" si="53"/>
        <v>7.5443762021642202</v>
      </c>
      <c r="AG104" s="24">
        <f t="shared" ca="1" si="53"/>
        <v>7.473016834905807</v>
      </c>
      <c r="AH104" s="24">
        <f t="shared" ca="1" si="53"/>
        <v>7.3882326636191475</v>
      </c>
      <c r="AI104" s="24">
        <f t="shared" ca="1" si="53"/>
        <v>7.2929470614251954</v>
      </c>
      <c r="AJ104" s="24">
        <f t="shared" ca="1" si="53"/>
        <v>7.2033634191150124</v>
      </c>
      <c r="AK104" s="24">
        <f t="shared" ca="1" si="53"/>
        <v>7.1162690055864157</v>
      </c>
      <c r="AL104" s="24">
        <f t="shared" ca="1" si="53"/>
        <v>7.0246751760271406</v>
      </c>
      <c r="AM104" s="24">
        <f t="shared" ca="1" si="53"/>
        <v>6.4791278888593409</v>
      </c>
      <c r="AN104" s="24">
        <f t="shared" ca="1" si="53"/>
        <v>5.9715547961209898</v>
      </c>
      <c r="AO104" s="24">
        <f t="shared" ca="1" si="53"/>
        <v>5.9715547961209898</v>
      </c>
      <c r="AP104" s="24">
        <f t="shared" ca="1" si="53"/>
        <v>5.9715547961209898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1.6892782081608682</v>
      </c>
      <c r="L105" s="24">
        <f t="shared" si="45"/>
        <v>1.9433352631868117</v>
      </c>
      <c r="M105" s="24">
        <f t="shared" si="45"/>
        <v>2.197392318212755</v>
      </c>
      <c r="N105" s="24">
        <f t="shared" si="45"/>
        <v>2.4514493732386988</v>
      </c>
      <c r="O105" s="24">
        <f>'[5]TS BYDem'!O16</f>
        <v>2.7055064282646422</v>
      </c>
      <c r="P105" s="24">
        <f t="shared" ref="P105:AP105" ca="1" si="54">OFFSET(P$21,$BB105,$J$96)/OFFSET(O$21,$BB105,$J$96)*O105</f>
        <v>2.7003253165586991</v>
      </c>
      <c r="Q105" s="24">
        <f t="shared" ca="1" si="54"/>
        <v>2.7256068552032446</v>
      </c>
      <c r="R105" s="24">
        <f t="shared" ca="1" si="54"/>
        <v>2.8360689131259713</v>
      </c>
      <c r="S105" s="24">
        <f t="shared" ca="1" si="54"/>
        <v>3.0765056911435824</v>
      </c>
      <c r="T105" s="24">
        <f t="shared" ca="1" si="54"/>
        <v>3.0718189309933468</v>
      </c>
      <c r="U105" s="24">
        <f t="shared" ca="1" si="54"/>
        <v>3.0589420239597986</v>
      </c>
      <c r="V105" s="24">
        <f t="shared" ca="1" si="54"/>
        <v>3.0374066239255724</v>
      </c>
      <c r="W105" s="24">
        <f t="shared" ca="1" si="54"/>
        <v>3.0152137081143748</v>
      </c>
      <c r="X105" s="24">
        <f t="shared" ca="1" si="54"/>
        <v>2.9867666554616545</v>
      </c>
      <c r="Y105" s="24">
        <f t="shared" ca="1" si="54"/>
        <v>2.9510910172133071</v>
      </c>
      <c r="Z105" s="24">
        <f t="shared" ca="1" si="54"/>
        <v>2.9151529723165468</v>
      </c>
      <c r="AA105" s="24">
        <f t="shared" ca="1" si="54"/>
        <v>2.8831032443819145</v>
      </c>
      <c r="AB105" s="24">
        <f t="shared" ca="1" si="54"/>
        <v>2.8644223289556914</v>
      </c>
      <c r="AC105" s="24">
        <f t="shared" ca="1" si="54"/>
        <v>2.8416497590766543</v>
      </c>
      <c r="AD105" s="24">
        <f t="shared" ca="1" si="54"/>
        <v>2.8089616163050444</v>
      </c>
      <c r="AE105" s="24">
        <f t="shared" ca="1" si="54"/>
        <v>2.7769903507953648</v>
      </c>
      <c r="AF105" s="24">
        <f t="shared" ca="1" si="54"/>
        <v>2.7486548611730925</v>
      </c>
      <c r="AG105" s="24">
        <f t="shared" ca="1" si="54"/>
        <v>2.7226563867533242</v>
      </c>
      <c r="AH105" s="24">
        <f t="shared" ca="1" si="54"/>
        <v>2.691766831631357</v>
      </c>
      <c r="AI105" s="24">
        <f t="shared" ca="1" si="54"/>
        <v>2.6570512730945124</v>
      </c>
      <c r="AJ105" s="24">
        <f t="shared" ca="1" si="54"/>
        <v>2.6244131188827908</v>
      </c>
      <c r="AK105" s="24">
        <f t="shared" ca="1" si="54"/>
        <v>2.5926818694446037</v>
      </c>
      <c r="AL105" s="24">
        <f t="shared" ca="1" si="54"/>
        <v>2.5593113404405834</v>
      </c>
      <c r="AM105" s="24">
        <f t="shared" ca="1" si="54"/>
        <v>2.3605512093586518</v>
      </c>
      <c r="AN105" s="24">
        <f t="shared" ca="1" si="54"/>
        <v>2.1756262783410669</v>
      </c>
      <c r="AO105" s="24">
        <f t="shared" ca="1" si="54"/>
        <v>2.1756262783410669</v>
      </c>
      <c r="AP105" s="24">
        <f t="shared" ca="1" si="54"/>
        <v>2.1756262783410669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2.1471472243624685</v>
      </c>
      <c r="L106" s="24">
        <f t="shared" si="45"/>
        <v>2.3066064400862931</v>
      </c>
      <c r="M106" s="24">
        <f t="shared" si="45"/>
        <v>2.4660656558101177</v>
      </c>
      <c r="N106" s="24">
        <f t="shared" si="45"/>
        <v>2.6255248715339423</v>
      </c>
      <c r="O106" s="24">
        <f>'[5]TS BYDem'!O17</f>
        <v>2.7849840872577669</v>
      </c>
      <c r="P106" s="24">
        <f t="shared" ref="P106:AP106" ca="1" si="55">OFFSET(P$21,$BB106,$J$96)/OFFSET(O$21,$BB106,$J$96)*O106</f>
        <v>2.7796507738697032</v>
      </c>
      <c r="Q106" s="24">
        <f t="shared" ca="1" si="55"/>
        <v>2.8056749895547544</v>
      </c>
      <c r="R106" s="24">
        <f t="shared" ca="1" si="55"/>
        <v>2.9193820095590874</v>
      </c>
      <c r="S106" s="24">
        <f t="shared" ca="1" si="55"/>
        <v>3.1668819207679753</v>
      </c>
      <c r="T106" s="24">
        <f t="shared" ca="1" si="55"/>
        <v>3.1620574811352178</v>
      </c>
      <c r="U106" s="24">
        <f t="shared" ca="1" si="55"/>
        <v>3.1488022987387256</v>
      </c>
      <c r="V106" s="24">
        <f t="shared" ca="1" si="55"/>
        <v>3.1266342692040405</v>
      </c>
      <c r="W106" s="24">
        <f t="shared" ca="1" si="55"/>
        <v>3.103789408538276</v>
      </c>
      <c r="X106" s="24">
        <f t="shared" ca="1" si="55"/>
        <v>3.0745066878840044</v>
      </c>
      <c r="Y106" s="24">
        <f t="shared" ca="1" si="55"/>
        <v>3.0377830328276234</v>
      </c>
      <c r="Z106" s="24">
        <f t="shared" ca="1" si="55"/>
        <v>3.0007892625970238</v>
      </c>
      <c r="AA106" s="24">
        <f t="shared" ca="1" si="55"/>
        <v>2.9677980335367611</v>
      </c>
      <c r="AB106" s="24">
        <f t="shared" ca="1" si="55"/>
        <v>2.9485683426907445</v>
      </c>
      <c r="AC106" s="24">
        <f t="shared" ca="1" si="55"/>
        <v>2.9251267998888064</v>
      </c>
      <c r="AD106" s="24">
        <f t="shared" ca="1" si="55"/>
        <v>2.8914784017516282</v>
      </c>
      <c r="AE106" s="24">
        <f t="shared" ca="1" si="55"/>
        <v>2.8585679400488773</v>
      </c>
      <c r="AF106" s="24">
        <f t="shared" ca="1" si="55"/>
        <v>2.8294000597295899</v>
      </c>
      <c r="AG106" s="24">
        <f t="shared" ca="1" si="55"/>
        <v>2.8026378473779179</v>
      </c>
      <c r="AH106" s="24">
        <f t="shared" ca="1" si="55"/>
        <v>2.7708408726679634</v>
      </c>
      <c r="AI106" s="24">
        <f t="shared" ca="1" si="55"/>
        <v>2.7351055008738583</v>
      </c>
      <c r="AJ106" s="24">
        <f t="shared" ca="1" si="55"/>
        <v>2.7015085597734774</v>
      </c>
      <c r="AK106" s="24">
        <f t="shared" ca="1" si="55"/>
        <v>2.6688451649166258</v>
      </c>
      <c r="AL106" s="24">
        <f t="shared" ca="1" si="55"/>
        <v>2.6344943345919751</v>
      </c>
      <c r="AM106" s="24">
        <f t="shared" ca="1" si="55"/>
        <v>2.429895374315433</v>
      </c>
      <c r="AN106" s="24">
        <f t="shared" ca="1" si="55"/>
        <v>2.2395380405309582</v>
      </c>
      <c r="AO106" s="24">
        <f t="shared" ca="1" si="55"/>
        <v>2.2395380405309582</v>
      </c>
      <c r="AP106" s="24">
        <f t="shared" ca="1" si="55"/>
        <v>2.2395380405309582</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17.645895086824378</v>
      </c>
      <c r="L110" s="24">
        <f t="shared" si="45"/>
        <v>19.243419683159747</v>
      </c>
      <c r="M110" s="24">
        <f t="shared" si="45"/>
        <v>20.840944279495119</v>
      </c>
      <c r="N110" s="24">
        <f t="shared" si="45"/>
        <v>22.438468875830488</v>
      </c>
      <c r="O110" s="24">
        <f>'[5]TS BYDem'!O21</f>
        <v>24.03599347216586</v>
      </c>
      <c r="P110" s="24">
        <f t="shared" ref="P110:AP110" ca="1" si="59">OFFSET(P$33,$BB110,$J$96)/OFFSET(O$33,$BB110,$J$96)*O110</f>
        <v>24.68451854066841</v>
      </c>
      <c r="Q110" s="24">
        <f t="shared" ca="1" si="59"/>
        <v>25.35159957822934</v>
      </c>
      <c r="R110" s="24">
        <f t="shared" ca="1" si="59"/>
        <v>26.641342163460667</v>
      </c>
      <c r="S110" s="24">
        <f t="shared" ca="1" si="59"/>
        <v>25.486981670497457</v>
      </c>
      <c r="T110" s="24">
        <f t="shared" ca="1" si="59"/>
        <v>25.964081137341417</v>
      </c>
      <c r="U110" s="24">
        <f t="shared" ca="1" si="59"/>
        <v>26.402453714264393</v>
      </c>
      <c r="V110" s="24">
        <f t="shared" ca="1" si="59"/>
        <v>26.870782107968992</v>
      </c>
      <c r="W110" s="24">
        <f t="shared" ca="1" si="59"/>
        <v>27.369929730482021</v>
      </c>
      <c r="X110" s="24">
        <f t="shared" ca="1" si="59"/>
        <v>27.790964366370137</v>
      </c>
      <c r="Y110" s="24">
        <f t="shared" ca="1" si="59"/>
        <v>28.2922386312739</v>
      </c>
      <c r="Z110" s="24">
        <f t="shared" ca="1" si="59"/>
        <v>28.784111473530764</v>
      </c>
      <c r="AA110" s="24">
        <f t="shared" ca="1" si="59"/>
        <v>29.281286769365721</v>
      </c>
      <c r="AB110" s="24">
        <f t="shared" ca="1" si="59"/>
        <v>29.809610090796664</v>
      </c>
      <c r="AC110" s="24">
        <f t="shared" ca="1" si="59"/>
        <v>30.15083059222361</v>
      </c>
      <c r="AD110" s="24">
        <f t="shared" ca="1" si="59"/>
        <v>30.625380618371612</v>
      </c>
      <c r="AE110" s="24">
        <f t="shared" ca="1" si="59"/>
        <v>31.071462137653153</v>
      </c>
      <c r="AF110" s="24">
        <f t="shared" ca="1" si="59"/>
        <v>31.536408549861349</v>
      </c>
      <c r="AG110" s="24">
        <f t="shared" ca="1" si="59"/>
        <v>31.964121607036237</v>
      </c>
      <c r="AH110" s="24">
        <f t="shared" ca="1" si="59"/>
        <v>32.353282604340784</v>
      </c>
      <c r="AI110" s="24">
        <f t="shared" ca="1" si="59"/>
        <v>32.777153449466816</v>
      </c>
      <c r="AJ110" s="24">
        <f t="shared" ca="1" si="59"/>
        <v>33.203258644348054</v>
      </c>
      <c r="AK110" s="24">
        <f t="shared" ca="1" si="59"/>
        <v>33.602415857919006</v>
      </c>
      <c r="AL110" s="24">
        <f t="shared" ca="1" si="59"/>
        <v>33.988679679818532</v>
      </c>
      <c r="AM110" s="24">
        <f t="shared" ca="1" si="59"/>
        <v>35.851053343386347</v>
      </c>
      <c r="AN110" s="24">
        <f t="shared" ca="1" si="59"/>
        <v>37.498422086320915</v>
      </c>
      <c r="AO110" s="24">
        <f t="shared" ca="1" si="59"/>
        <v>37.498422086320915</v>
      </c>
      <c r="AP110" s="24">
        <f t="shared" ca="1" si="59"/>
        <v>37.498422086320915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4.0907833293435877E-2</v>
      </c>
      <c r="L111" s="317">
        <f t="shared" si="45"/>
        <v>4.8393167345408994E-2</v>
      </c>
      <c r="M111" s="317">
        <f t="shared" si="45"/>
        <v>5.5878501397382103E-2</v>
      </c>
      <c r="N111" s="317">
        <f t="shared" si="45"/>
        <v>6.3363835449355213E-2</v>
      </c>
      <c r="O111" s="317">
        <f>'[5]TS BYDem'!O22</f>
        <v>7.084916950132833E-2</v>
      </c>
      <c r="P111" s="24">
        <f t="shared" ref="P111:AP111" ca="1" si="60">OFFSET(P$33,$BB111,$J$96)/OFFSET(O$33,$BB111,$J$96)*O111</f>
        <v>7.276078020955247E-2</v>
      </c>
      <c r="Q111" s="24">
        <f t="shared" ca="1" si="60"/>
        <v>7.4727087013388427E-2</v>
      </c>
      <c r="R111" s="24">
        <f t="shared" ca="1" si="60"/>
        <v>7.8528768484967801E-2</v>
      </c>
      <c r="S111" s="24">
        <f t="shared" ca="1" si="60"/>
        <v>7.5126143071281598E-2</v>
      </c>
      <c r="T111" s="24">
        <f t="shared" ca="1" si="60"/>
        <v>7.6532454860913451E-2</v>
      </c>
      <c r="U111" s="24">
        <f t="shared" ca="1" si="60"/>
        <v>7.782461418202144E-2</v>
      </c>
      <c r="V111" s="24">
        <f t="shared" ca="1" si="60"/>
        <v>7.9205072110098584E-2</v>
      </c>
      <c r="W111" s="24">
        <f t="shared" ca="1" si="60"/>
        <v>8.0676373662687331E-2</v>
      </c>
      <c r="X111" s="24">
        <f t="shared" ca="1" si="60"/>
        <v>8.1917427181798619E-2</v>
      </c>
      <c r="Y111" s="24">
        <f t="shared" ca="1" si="60"/>
        <v>8.3394997285233183E-2</v>
      </c>
      <c r="Z111" s="24">
        <f t="shared" ca="1" si="60"/>
        <v>8.4844855491198842E-2</v>
      </c>
      <c r="AA111" s="24">
        <f t="shared" ca="1" si="60"/>
        <v>8.631034335827098E-2</v>
      </c>
      <c r="AB111" s="24">
        <f t="shared" ca="1" si="60"/>
        <v>8.786764402050122E-2</v>
      </c>
      <c r="AC111" s="24">
        <f t="shared" ca="1" si="60"/>
        <v>8.8873435154989633E-2</v>
      </c>
      <c r="AD111" s="24">
        <f t="shared" ca="1" si="60"/>
        <v>9.0272232141615283E-2</v>
      </c>
      <c r="AE111" s="24">
        <f t="shared" ca="1" si="60"/>
        <v>9.1587114557754506E-2</v>
      </c>
      <c r="AF111" s="24">
        <f t="shared" ca="1" si="60"/>
        <v>9.295760366217698E-2</v>
      </c>
      <c r="AG111" s="24">
        <f t="shared" ca="1" si="60"/>
        <v>9.4218342683462145E-2</v>
      </c>
      <c r="AH111" s="24">
        <f t="shared" ca="1" si="60"/>
        <v>9.5365444570191485E-2</v>
      </c>
      <c r="AI111" s="24">
        <f t="shared" ca="1" si="60"/>
        <v>9.6614858179318225E-2</v>
      </c>
      <c r="AJ111" s="24">
        <f t="shared" ca="1" si="60"/>
        <v>9.7870857820543666E-2</v>
      </c>
      <c r="AK111" s="24">
        <f t="shared" ca="1" si="60"/>
        <v>9.9047424835121828E-2</v>
      </c>
      <c r="AL111" s="24">
        <f t="shared" ca="1" si="60"/>
        <v>0.1001859869262491</v>
      </c>
      <c r="AM111" s="24">
        <f t="shared" ca="1" si="60"/>
        <v>0.10567557184886625</v>
      </c>
      <c r="AN111" s="24">
        <f t="shared" ca="1" si="60"/>
        <v>0.11053140222818962</v>
      </c>
      <c r="AO111" s="24">
        <f t="shared" ca="1" si="60"/>
        <v>0.11053140222818962</v>
      </c>
      <c r="AP111" s="24">
        <f t="shared" ca="1" si="60"/>
        <v>0.11053140222818962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8.9672336009921683</v>
      </c>
      <c r="L112" s="24">
        <f t="shared" si="45"/>
        <v>8.8881113384258565</v>
      </c>
      <c r="M112" s="24">
        <f t="shared" si="45"/>
        <v>8.808989075859543</v>
      </c>
      <c r="N112" s="24">
        <f t="shared" si="45"/>
        <v>8.7298668132932313</v>
      </c>
      <c r="O112" s="24">
        <f>'[5]TS BYDem'!O23</f>
        <v>8.6507445507269178</v>
      </c>
      <c r="P112" s="24">
        <f t="shared" ref="P112:AP112" ca="1" si="61">OFFSET(P$33,$BB112,$J$96)/OFFSET(O$33,$BB112,$J$96)*O112</f>
        <v>8.8841538628427248</v>
      </c>
      <c r="Q112" s="24">
        <f t="shared" ca="1" si="61"/>
        <v>9.124241615290158</v>
      </c>
      <c r="R112" s="24">
        <f t="shared" ca="1" si="61"/>
        <v>9.5884301937215266</v>
      </c>
      <c r="S112" s="24">
        <f t="shared" ca="1" si="61"/>
        <v>9.1729667032841551</v>
      </c>
      <c r="T112" s="24">
        <f t="shared" ca="1" si="61"/>
        <v>9.3446785827092569</v>
      </c>
      <c r="U112" s="24">
        <f t="shared" ca="1" si="61"/>
        <v>9.5024523475172753</v>
      </c>
      <c r="V112" s="24">
        <f t="shared" ca="1" si="61"/>
        <v>9.6710074482033495</v>
      </c>
      <c r="W112" s="24">
        <f t="shared" ca="1" si="61"/>
        <v>9.8506546335990031</v>
      </c>
      <c r="X112" s="24">
        <f t="shared" ca="1" si="61"/>
        <v>10.002188336014683</v>
      </c>
      <c r="Y112" s="24">
        <f t="shared" ca="1" si="61"/>
        <v>10.182600916861716</v>
      </c>
      <c r="Z112" s="24">
        <f t="shared" ca="1" si="61"/>
        <v>10.359629851186048</v>
      </c>
      <c r="AA112" s="24">
        <f t="shared" ca="1" si="61"/>
        <v>10.538567180578356</v>
      </c>
      <c r="AB112" s="24">
        <f t="shared" ca="1" si="61"/>
        <v>10.728714931250002</v>
      </c>
      <c r="AC112" s="24">
        <f t="shared" ca="1" si="61"/>
        <v>10.851522894096792</v>
      </c>
      <c r="AD112" s="24">
        <f t="shared" ca="1" si="61"/>
        <v>11.022317209609527</v>
      </c>
      <c r="AE112" s="24">
        <f t="shared" ca="1" si="61"/>
        <v>11.182865483870522</v>
      </c>
      <c r="AF112" s="24">
        <f t="shared" ca="1" si="61"/>
        <v>11.350203382611749</v>
      </c>
      <c r="AG112" s="24">
        <f t="shared" ca="1" si="61"/>
        <v>11.504140701779152</v>
      </c>
      <c r="AH112" s="24">
        <f t="shared" ca="1" si="61"/>
        <v>11.644202829050331</v>
      </c>
      <c r="AI112" s="24">
        <f t="shared" ca="1" si="61"/>
        <v>11.796757305649447</v>
      </c>
      <c r="AJ112" s="24">
        <f t="shared" ca="1" si="61"/>
        <v>11.950115942434063</v>
      </c>
      <c r="AK112" s="24">
        <f t="shared" ca="1" si="61"/>
        <v>12.093775787165713</v>
      </c>
      <c r="AL112" s="24">
        <f t="shared" ca="1" si="61"/>
        <v>12.232795198046722</v>
      </c>
      <c r="AM112" s="24">
        <f t="shared" ca="1" si="61"/>
        <v>12.903078240026383</v>
      </c>
      <c r="AN112" s="24">
        <f t="shared" ca="1" si="61"/>
        <v>13.49597930702334</v>
      </c>
      <c r="AO112" s="24">
        <f t="shared" ca="1" si="61"/>
        <v>13.49597930702334</v>
      </c>
      <c r="AP112" s="24">
        <f t="shared" ca="1" si="61"/>
        <v>13.49597930702334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13.134665662024011</v>
      </c>
      <c r="L113" s="24">
        <f t="shared" si="45"/>
        <v>13.106669375295583</v>
      </c>
      <c r="M113" s="24">
        <f t="shared" si="45"/>
        <v>13.078673088567156</v>
      </c>
      <c r="N113" s="24">
        <f t="shared" si="45"/>
        <v>13.050676801838728</v>
      </c>
      <c r="O113" s="24">
        <f>'[5]TS BYDem'!O24</f>
        <v>13.0226805151103</v>
      </c>
      <c r="P113" s="24">
        <f ca="1">IF(OR($E$78=1,$E$78=2,$E$78=3), P90,P82)</f>
        <v>13.374050837411678</v>
      </c>
      <c r="Q113" s="24">
        <f t="shared" ref="Q113:AN113" ca="1" si="63">IF(OR($E$78=1,$E$78=2,$E$78=3), Q90,Q82)</f>
        <v>13.735474767731189</v>
      </c>
      <c r="R113" s="24">
        <f t="shared" ca="1" si="63"/>
        <v>14.434256187090865</v>
      </c>
      <c r="S113" s="24">
        <f t="shared" ca="1" si="63"/>
        <v>13.808824668458882</v>
      </c>
      <c r="T113" s="24">
        <f t="shared" ca="1" si="63"/>
        <v>14.067316747757923</v>
      </c>
      <c r="U113" s="24">
        <f t="shared" ca="1" si="63"/>
        <v>14.304826631527213</v>
      </c>
      <c r="V113" s="24">
        <f t="shared" ca="1" si="63"/>
        <v>14.558566550970626</v>
      </c>
      <c r="W113" s="24">
        <f t="shared" ca="1" si="63"/>
        <v>14.829004301978982</v>
      </c>
      <c r="X113" s="24">
        <f t="shared" ca="1" si="63"/>
        <v>15.057120504261869</v>
      </c>
      <c r="Y113" s="24">
        <f t="shared" ca="1" si="63"/>
        <v>15.328710468281786</v>
      </c>
      <c r="Z113" s="24">
        <f t="shared" ca="1" si="63"/>
        <v>15.595206749627014</v>
      </c>
      <c r="AA113" s="24">
        <f t="shared" ca="1" si="63"/>
        <v>15.864575895743723</v>
      </c>
      <c r="AB113" s="24">
        <f t="shared" ca="1" si="63"/>
        <v>16.15082101524105</v>
      </c>
      <c r="AC113" s="24">
        <f t="shared" ca="1" si="63"/>
        <v>16.335693988369229</v>
      </c>
      <c r="AD113" s="24">
        <f t="shared" ca="1" si="63"/>
        <v>16.592804782899904</v>
      </c>
      <c r="AE113" s="24">
        <f t="shared" ca="1" si="63"/>
        <v>16.834491364984629</v>
      </c>
      <c r="AF113" s="24">
        <f t="shared" ca="1" si="63"/>
        <v>17.086398929772653</v>
      </c>
      <c r="AG113" s="24">
        <f t="shared" ca="1" si="63"/>
        <v>17.318133494943833</v>
      </c>
      <c r="AH113" s="24">
        <f t="shared" ca="1" si="63"/>
        <v>17.528980587355782</v>
      </c>
      <c r="AI113" s="24">
        <f t="shared" ca="1" si="63"/>
        <v>17.758633445355528</v>
      </c>
      <c r="AJ113" s="24">
        <f t="shared" ca="1" si="63"/>
        <v>17.989496872123929</v>
      </c>
      <c r="AK113" s="24">
        <f t="shared" ca="1" si="63"/>
        <v>18.205759905880186</v>
      </c>
      <c r="AL113" s="24">
        <f t="shared" ca="1" si="63"/>
        <v>18.415037311158567</v>
      </c>
      <c r="AM113" s="24">
        <f t="shared" ca="1" si="63"/>
        <v>19.424069754460099</v>
      </c>
      <c r="AN113" s="24">
        <f t="shared" ca="1" si="63"/>
        <v>20.316612717356925</v>
      </c>
      <c r="AO113" s="24">
        <f t="shared" ref="AO113:AP113" ca="1" si="64">IF($E$78=1, AO90,AO82)</f>
        <v>20.316612717356925</v>
      </c>
      <c r="AP113" s="24">
        <f t="shared" ca="1" si="64"/>
        <v>20.316612717356925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9.2321217736813583</v>
      </c>
      <c r="L114" s="24">
        <f t="shared" si="45"/>
        <v>9.7453618830953985</v>
      </c>
      <c r="M114" s="24">
        <f t="shared" si="45"/>
        <v>10.25860199250944</v>
      </c>
      <c r="N114" s="24">
        <f t="shared" si="45"/>
        <v>10.771842101923482</v>
      </c>
      <c r="O114" s="24">
        <f>'[5]TS BYDem'!O25</f>
        <v>11.285082211337523</v>
      </c>
      <c r="P114" s="24">
        <f t="shared" ref="P114:AP114" ca="1" si="65">OFFSET(P$33,$BB114,$J$96)/OFFSET(O$33,$BB114,$J$96)*O114</f>
        <v>11.589569676049132</v>
      </c>
      <c r="Q114" s="24">
        <f t="shared" ca="1" si="65"/>
        <v>11.902769309724233</v>
      </c>
      <c r="R114" s="24">
        <f t="shared" ca="1" si="65"/>
        <v>12.508313287869065</v>
      </c>
      <c r="S114" s="24">
        <f t="shared" ca="1" si="65"/>
        <v>11.966332234342174</v>
      </c>
      <c r="T114" s="24">
        <f t="shared" ca="1" si="65"/>
        <v>12.190334071942699</v>
      </c>
      <c r="U114" s="24">
        <f t="shared" ca="1" si="65"/>
        <v>12.39615333943004</v>
      </c>
      <c r="V114" s="24">
        <f t="shared" ca="1" si="65"/>
        <v>12.616037091311579</v>
      </c>
      <c r="W114" s="24">
        <f t="shared" ca="1" si="65"/>
        <v>12.850390706117484</v>
      </c>
      <c r="X114" s="24">
        <f t="shared" ca="1" si="65"/>
        <v>13.048069678085927</v>
      </c>
      <c r="Y114" s="24">
        <f t="shared" ca="1" si="65"/>
        <v>13.283421767710081</v>
      </c>
      <c r="Z114" s="24">
        <f t="shared" ca="1" si="65"/>
        <v>13.514359817715</v>
      </c>
      <c r="AA114" s="24">
        <f t="shared" ca="1" si="65"/>
        <v>13.747787410106421</v>
      </c>
      <c r="AB114" s="24">
        <f t="shared" ca="1" si="65"/>
        <v>13.995839238021061</v>
      </c>
      <c r="AC114" s="24">
        <f t="shared" ca="1" si="65"/>
        <v>14.156044865271545</v>
      </c>
      <c r="AD114" s="24">
        <f t="shared" ca="1" si="65"/>
        <v>14.378849721025652</v>
      </c>
      <c r="AE114" s="24">
        <f t="shared" ca="1" si="65"/>
        <v>14.588288395731571</v>
      </c>
      <c r="AF114" s="24">
        <f t="shared" ca="1" si="65"/>
        <v>14.806584281512702</v>
      </c>
      <c r="AG114" s="24">
        <f t="shared" ca="1" si="65"/>
        <v>15.00739882319872</v>
      </c>
      <c r="AH114" s="24">
        <f t="shared" ca="1" si="65"/>
        <v>15.190112878813419</v>
      </c>
      <c r="AI114" s="24">
        <f t="shared" ca="1" si="65"/>
        <v>15.389123472645361</v>
      </c>
      <c r="AJ114" s="24">
        <f t="shared" ca="1" si="65"/>
        <v>15.589183110724447</v>
      </c>
      <c r="AK114" s="24">
        <f t="shared" ca="1" si="65"/>
        <v>15.776590466098085</v>
      </c>
      <c r="AL114" s="24">
        <f t="shared" ca="1" si="65"/>
        <v>15.957944275768961</v>
      </c>
      <c r="AM114" s="24">
        <f t="shared" ca="1" si="65"/>
        <v>16.832342911545378</v>
      </c>
      <c r="AN114" s="24">
        <f t="shared" ca="1" si="65"/>
        <v>17.605795097656706</v>
      </c>
      <c r="AO114" s="24">
        <f t="shared" ca="1" si="65"/>
        <v>17.605795097656706</v>
      </c>
      <c r="AP114" s="24">
        <f t="shared" ca="1" si="65"/>
        <v>17.605795097656706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5.9145223019360724</v>
      </c>
      <c r="L115" s="24">
        <f t="shared" si="45"/>
        <v>5.7437589961526347</v>
      </c>
      <c r="M115" s="24">
        <f t="shared" si="45"/>
        <v>5.572995690369198</v>
      </c>
      <c r="N115" s="24">
        <f t="shared" si="45"/>
        <v>5.4022323845857603</v>
      </c>
      <c r="O115" s="24">
        <f>'[5]TS BYDem'!O26</f>
        <v>5.2314690788023235</v>
      </c>
      <c r="P115" s="24">
        <f t="shared" ref="P115:AP115" ca="1" si="66">OFFSET(P$33,$BB115,$J$96)/OFFSET(O$33,$BB115,$J$96)*O115</f>
        <v>5.3726215069983168</v>
      </c>
      <c r="Q115" s="24">
        <f t="shared" ca="1" si="66"/>
        <v>5.5178126689570126</v>
      </c>
      <c r="R115" s="24">
        <f t="shared" ca="1" si="66"/>
        <v>5.7985270260342725</v>
      </c>
      <c r="S115" s="24">
        <f t="shared" ca="1" si="66"/>
        <v>5.5472787790366471</v>
      </c>
      <c r="T115" s="24">
        <f t="shared" ca="1" si="66"/>
        <v>5.6511201747000959</v>
      </c>
      <c r="U115" s="24">
        <f t="shared" ca="1" si="66"/>
        <v>5.7465326062196489</v>
      </c>
      <c r="V115" s="24">
        <f t="shared" ca="1" si="66"/>
        <v>5.8484649650059817</v>
      </c>
      <c r="W115" s="24">
        <f t="shared" ca="1" si="66"/>
        <v>5.9571051739475642</v>
      </c>
      <c r="X115" s="24">
        <f t="shared" ca="1" si="66"/>
        <v>6.0487439772824114</v>
      </c>
      <c r="Y115" s="24">
        <f t="shared" ca="1" si="66"/>
        <v>6.1578470530458578</v>
      </c>
      <c r="Z115" s="24">
        <f t="shared" ca="1" si="66"/>
        <v>6.2649038954413774</v>
      </c>
      <c r="AA115" s="24">
        <f t="shared" ca="1" si="66"/>
        <v>6.373114824601303</v>
      </c>
      <c r="AB115" s="24">
        <f t="shared" ca="1" si="66"/>
        <v>6.4881051670174292</v>
      </c>
      <c r="AC115" s="24">
        <f t="shared" ca="1" si="66"/>
        <v>6.5623723074348055</v>
      </c>
      <c r="AD115" s="24">
        <f t="shared" ca="1" si="66"/>
        <v>6.6656588136078492</v>
      </c>
      <c r="AE115" s="24">
        <f t="shared" ca="1" si="66"/>
        <v>6.7627491076890554</v>
      </c>
      <c r="AF115" s="24">
        <f t="shared" ca="1" si="66"/>
        <v>6.8639453732640137</v>
      </c>
      <c r="AG115" s="24">
        <f t="shared" ca="1" si="66"/>
        <v>6.957037744744377</v>
      </c>
      <c r="AH115" s="24">
        <f t="shared" ca="1" si="66"/>
        <v>7.0417392040966682</v>
      </c>
      <c r="AI115" s="24">
        <f t="shared" ca="1" si="66"/>
        <v>7.1339953125138438</v>
      </c>
      <c r="AJ115" s="24">
        <f t="shared" ca="1" si="66"/>
        <v>7.2267377304180442</v>
      </c>
      <c r="AK115" s="24">
        <f t="shared" ca="1" si="66"/>
        <v>7.3136148808381218</v>
      </c>
      <c r="AL115" s="24">
        <f t="shared" ca="1" si="66"/>
        <v>7.3976857657327875</v>
      </c>
      <c r="AM115" s="24">
        <f t="shared" ca="1" si="66"/>
        <v>7.8030341132189589</v>
      </c>
      <c r="AN115" s="24">
        <f t="shared" ca="1" si="66"/>
        <v>8.1615863257591901</v>
      </c>
      <c r="AO115" s="24">
        <f t="shared" ca="1" si="66"/>
        <v>8.1615863257591901</v>
      </c>
      <c r="AP115" s="24">
        <f t="shared" ca="1" si="66"/>
        <v>8.1615863257591901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3.548419543253142</v>
      </c>
      <c r="L116" s="24">
        <f t="shared" si="45"/>
        <v>3.8412685988386182</v>
      </c>
      <c r="M116" s="24">
        <f t="shared" si="45"/>
        <v>4.1341176544240943</v>
      </c>
      <c r="N116" s="24">
        <f t="shared" si="45"/>
        <v>4.4269667100095695</v>
      </c>
      <c r="O116" s="24">
        <f>'[5]TS BYDem'!O27</f>
        <v>4.7198157655950457</v>
      </c>
      <c r="P116" s="24">
        <f t="shared" ref="P116:AP116" ca="1" si="67">OFFSET(P$33,$BB116,$J$96)/OFFSET(O$33,$BB116,$J$96)*O116</f>
        <v>4.8471630643970087</v>
      </c>
      <c r="Q116" s="24">
        <f t="shared" ca="1" si="67"/>
        <v>4.9781540967275681</v>
      </c>
      <c r="R116" s="24">
        <f t="shared" ca="1" si="67"/>
        <v>5.2314137506038847</v>
      </c>
      <c r="S116" s="24">
        <f t="shared" ca="1" si="67"/>
        <v>5.0047383331647373</v>
      </c>
      <c r="T116" s="24">
        <f t="shared" ca="1" si="67"/>
        <v>5.0984237299416488</v>
      </c>
      <c r="U116" s="24">
        <f t="shared" ca="1" si="67"/>
        <v>5.1845045404628189</v>
      </c>
      <c r="V116" s="24">
        <f t="shared" ca="1" si="67"/>
        <v>5.2764676098754677</v>
      </c>
      <c r="W116" s="24">
        <f t="shared" ca="1" si="67"/>
        <v>5.3744824816478554</v>
      </c>
      <c r="X116" s="24">
        <f t="shared" ca="1" si="67"/>
        <v>5.4571587361004754</v>
      </c>
      <c r="Y116" s="24">
        <f t="shared" ca="1" si="67"/>
        <v>5.5555912049360003</v>
      </c>
      <c r="Z116" s="24">
        <f t="shared" ca="1" si="67"/>
        <v>5.6521775681433457</v>
      </c>
      <c r="AA116" s="24">
        <f t="shared" ca="1" si="67"/>
        <v>5.7498051449798764</v>
      </c>
      <c r="AB116" s="24">
        <f t="shared" ca="1" si="67"/>
        <v>5.8535490881919152</v>
      </c>
      <c r="AC116" s="24">
        <f t="shared" ca="1" si="67"/>
        <v>5.9205526802857529</v>
      </c>
      <c r="AD116" s="24">
        <f t="shared" ca="1" si="67"/>
        <v>6.0137374574230327</v>
      </c>
      <c r="AE116" s="24">
        <f t="shared" ca="1" si="67"/>
        <v>6.1013320305320544</v>
      </c>
      <c r="AF116" s="24">
        <f t="shared" ca="1" si="67"/>
        <v>6.192630998849646</v>
      </c>
      <c r="AG116" s="24">
        <f t="shared" ca="1" si="67"/>
        <v>6.2766186581383128</v>
      </c>
      <c r="AH116" s="24">
        <f t="shared" ca="1" si="67"/>
        <v>6.3530360615861747</v>
      </c>
      <c r="AI116" s="24">
        <f t="shared" ca="1" si="67"/>
        <v>6.4362692468388945</v>
      </c>
      <c r="AJ116" s="24">
        <f t="shared" ca="1" si="67"/>
        <v>6.519941179057188</v>
      </c>
      <c r="AK116" s="24">
        <f t="shared" ca="1" si="67"/>
        <v>6.5983214844830833</v>
      </c>
      <c r="AL116" s="24">
        <f t="shared" ca="1" si="67"/>
        <v>6.6741699855401153</v>
      </c>
      <c r="AM116" s="24">
        <f t="shared" ca="1" si="67"/>
        <v>7.0398740530218875</v>
      </c>
      <c r="AN116" s="24">
        <f t="shared" ca="1" si="67"/>
        <v>7.3633587874330102</v>
      </c>
      <c r="AO116" s="24">
        <f t="shared" ca="1" si="67"/>
        <v>7.3633587874330102</v>
      </c>
      <c r="AP116" s="24">
        <f t="shared" ca="1" si="67"/>
        <v>7.3633587874330102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6.4300655380120677</v>
      </c>
      <c r="L117" s="24">
        <f t="shared" si="45"/>
        <v>7.0423145233048983</v>
      </c>
      <c r="M117" s="24">
        <f t="shared" si="45"/>
        <v>7.6545635085977279</v>
      </c>
      <c r="N117" s="24">
        <f t="shared" si="45"/>
        <v>8.2668124938905585</v>
      </c>
      <c r="O117" s="24">
        <f>'[5]TS BYDem'!O28</f>
        <v>8.8790614791833882</v>
      </c>
      <c r="P117" s="24">
        <f ca="1">IF(OR($E$78=1,$E$78=2,$E$78=3), P92,P84)</f>
        <v>9.118631104657533</v>
      </c>
      <c r="Q117" s="24">
        <f t="shared" ref="Q117:AN117" ca="1" si="68">IF(OR($E$78=1,$E$78=2,$E$78=3), Q92,Q84)</f>
        <v>9.3650554328618139</v>
      </c>
      <c r="R117" s="24">
        <f t="shared" ca="1" si="68"/>
        <v>9.8414952238715401</v>
      </c>
      <c r="S117" s="24">
        <f t="shared" ca="1" si="68"/>
        <v>9.4150665098668522</v>
      </c>
      <c r="T117" s="24">
        <f t="shared" ca="1" si="68"/>
        <v>9.5913103378034315</v>
      </c>
      <c r="U117" s="24">
        <f t="shared" ca="1" si="68"/>
        <v>9.7532481859641305</v>
      </c>
      <c r="V117" s="24">
        <f t="shared" ca="1" si="68"/>
        <v>9.9262519190931862</v>
      </c>
      <c r="W117" s="24">
        <f t="shared" ca="1" si="68"/>
        <v>10.110640487537994</v>
      </c>
      <c r="X117" s="24">
        <f t="shared" ca="1" si="68"/>
        <v>10.266173580906708</v>
      </c>
      <c r="Y117" s="24">
        <f t="shared" ca="1" si="68"/>
        <v>10.451347745692829</v>
      </c>
      <c r="Z117" s="24">
        <f t="shared" ca="1" si="68"/>
        <v>10.633048960223315</v>
      </c>
      <c r="AA117" s="24">
        <f t="shared" ca="1" si="68"/>
        <v>10.816708937613548</v>
      </c>
      <c r="AB117" s="24">
        <f t="shared" ca="1" si="68"/>
        <v>11.011875210116658</v>
      </c>
      <c r="AC117" s="24">
        <f t="shared" ca="1" si="68"/>
        <v>11.137924412685967</v>
      </c>
      <c r="AD117" s="24">
        <f t="shared" ca="1" si="68"/>
        <v>11.313226459676269</v>
      </c>
      <c r="AE117" s="24">
        <f t="shared" ca="1" si="68"/>
        <v>11.478012044221172</v>
      </c>
      <c r="AF117" s="24">
        <f t="shared" ca="1" si="68"/>
        <v>11.649766450100129</v>
      </c>
      <c r="AG117" s="24">
        <f t="shared" ca="1" si="68"/>
        <v>11.807766598273872</v>
      </c>
      <c r="AH117" s="24">
        <f t="shared" ca="1" si="68"/>
        <v>11.951525350096166</v>
      </c>
      <c r="AI117" s="24">
        <f t="shared" ca="1" si="68"/>
        <v>12.108106158684992</v>
      </c>
      <c r="AJ117" s="24">
        <f t="shared" ca="1" si="68"/>
        <v>12.265512351457144</v>
      </c>
      <c r="AK117" s="24">
        <f t="shared" ca="1" si="68"/>
        <v>12.412963774393342</v>
      </c>
      <c r="AL117" s="24">
        <f t="shared" ca="1" si="68"/>
        <v>12.555652289673638</v>
      </c>
      <c r="AM117" s="24">
        <f t="shared" ca="1" si="68"/>
        <v>13.243625943651361</v>
      </c>
      <c r="AN117" s="24">
        <f t="shared" ca="1" si="68"/>
        <v>13.85217529961368</v>
      </c>
      <c r="AO117" s="24">
        <f t="shared" ref="AO117:AP117" ca="1" si="69">IF($E$78=1, AO92,AO84)</f>
        <v>13.85217529961368</v>
      </c>
      <c r="AP117" s="24">
        <f t="shared" ca="1" si="69"/>
        <v>13.85217529961368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29.929626969295743</v>
      </c>
      <c r="L121" s="317">
        <f t="shared" si="45"/>
        <v>30.70412329418237</v>
      </c>
      <c r="M121" s="317">
        <f t="shared" si="45"/>
        <v>31.478619619069001</v>
      </c>
      <c r="N121" s="317">
        <f t="shared" si="45"/>
        <v>32.253115943955628</v>
      </c>
      <c r="O121" s="317">
        <f>'[5]TS BYDem'!O32</f>
        <v>33.027612268842255</v>
      </c>
      <c r="P121" s="24">
        <f t="shared" ref="P121:AP121" ca="1" si="73">OFFSET(P$33,$BB121,$J$96)/OFFSET(O$33,$BB121,$J$96)*O121</f>
        <v>34.248550627720562</v>
      </c>
      <c r="Q121" s="24">
        <f t="shared" ca="1" si="73"/>
        <v>34.755017633641756</v>
      </c>
      <c r="R121" s="24">
        <f t="shared" ca="1" si="73"/>
        <v>29.75433118927532</v>
      </c>
      <c r="S121" s="24">
        <f t="shared" ca="1" si="73"/>
        <v>30.533666323137812</v>
      </c>
      <c r="T121" s="24">
        <f t="shared" ca="1" si="73"/>
        <v>31.628891726790076</v>
      </c>
      <c r="U121" s="24">
        <f t="shared" ca="1" si="73"/>
        <v>32.869090764580896</v>
      </c>
      <c r="V121" s="24">
        <f t="shared" ca="1" si="73"/>
        <v>34.2284790907147</v>
      </c>
      <c r="W121" s="24">
        <f t="shared" ca="1" si="73"/>
        <v>35.515502779635646</v>
      </c>
      <c r="X121" s="24">
        <f t="shared" ca="1" si="73"/>
        <v>37.055998726024185</v>
      </c>
      <c r="Y121" s="24">
        <f t="shared" ca="1" si="73"/>
        <v>38.587372811824963</v>
      </c>
      <c r="Z121" s="24">
        <f t="shared" ca="1" si="73"/>
        <v>40.104882018378504</v>
      </c>
      <c r="AA121" s="24">
        <f t="shared" ca="1" si="73"/>
        <v>41.494344149702997</v>
      </c>
      <c r="AB121" s="24">
        <f t="shared" ca="1" si="73"/>
        <v>42.484943932587022</v>
      </c>
      <c r="AC121" s="24">
        <f t="shared" ca="1" si="73"/>
        <v>43.878602994299335</v>
      </c>
      <c r="AD121" s="24">
        <f t="shared" ca="1" si="73"/>
        <v>45.236612632682125</v>
      </c>
      <c r="AE121" s="24">
        <f t="shared" ca="1" si="73"/>
        <v>46.597708155405165</v>
      </c>
      <c r="AF121" s="24">
        <f t="shared" ca="1" si="73"/>
        <v>47.81050566865305</v>
      </c>
      <c r="AG121" s="24">
        <f t="shared" ca="1" si="73"/>
        <v>49.005340733269705</v>
      </c>
      <c r="AH121" s="24">
        <f t="shared" ca="1" si="73"/>
        <v>50.35398991833803</v>
      </c>
      <c r="AI121" s="24">
        <f t="shared" ca="1" si="73"/>
        <v>51.699033106894966</v>
      </c>
      <c r="AJ121" s="24">
        <f t="shared" ca="1" si="73"/>
        <v>52.958769744021531</v>
      </c>
      <c r="AK121" s="24">
        <f t="shared" ca="1" si="73"/>
        <v>54.215872221150157</v>
      </c>
      <c r="AL121" s="24">
        <f t="shared" ca="1" si="73"/>
        <v>55.504359649602314</v>
      </c>
      <c r="AM121" s="24">
        <f t="shared" ca="1" si="73"/>
        <v>62.341678512425815</v>
      </c>
      <c r="AN121" s="24">
        <f t="shared" ca="1" si="73"/>
        <v>68.376855078374234</v>
      </c>
      <c r="AO121" s="24">
        <f t="shared" ca="1" si="73"/>
        <v>68.376855078374234</v>
      </c>
      <c r="AP121" s="24">
        <f t="shared" ca="1" si="73"/>
        <v>68.376855078374234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4.2255463871795502</v>
      </c>
      <c r="L122" s="24">
        <f t="shared" si="45"/>
        <v>4.5591542776790295</v>
      </c>
      <c r="M122" s="24">
        <f t="shared" si="45"/>
        <v>4.8927621681785096</v>
      </c>
      <c r="N122" s="24">
        <f t="shared" si="45"/>
        <v>5.2263700586779898</v>
      </c>
      <c r="O122" s="24">
        <f>'[5]TS BYDem'!O33</f>
        <v>5.559977949177469</v>
      </c>
      <c r="P122" s="24">
        <f t="shared" ref="P122:AP122" ca="1" si="74">OFFSET(P$33,$BB122,$J$96)/OFFSET(O$33,$BB122,$J$96)*O122</f>
        <v>5.7655147678070247</v>
      </c>
      <c r="Q122" s="24">
        <f t="shared" ca="1" si="74"/>
        <v>5.8507751057928949</v>
      </c>
      <c r="R122" s="24">
        <f t="shared" ca="1" si="74"/>
        <v>5.0089429401761976</v>
      </c>
      <c r="S122" s="24">
        <f t="shared" ca="1" si="74"/>
        <v>5.1401388051398449</v>
      </c>
      <c r="T122" s="24">
        <f t="shared" ca="1" si="74"/>
        <v>5.3245126873362958</v>
      </c>
      <c r="U122" s="24">
        <f t="shared" ca="1" si="74"/>
        <v>5.5332919126275275</v>
      </c>
      <c r="V122" s="24">
        <f t="shared" ca="1" si="74"/>
        <v>5.762135858600681</v>
      </c>
      <c r="W122" s="24">
        <f t="shared" ca="1" si="74"/>
        <v>5.9787977011892899</v>
      </c>
      <c r="X122" s="24">
        <f t="shared" ca="1" si="74"/>
        <v>6.2381299054975541</v>
      </c>
      <c r="Y122" s="24">
        <f t="shared" ca="1" si="74"/>
        <v>6.4959265054965947</v>
      </c>
      <c r="Z122" s="24">
        <f t="shared" ca="1" si="74"/>
        <v>6.7513890456715355</v>
      </c>
      <c r="AA122" s="24">
        <f t="shared" ca="1" si="74"/>
        <v>6.985295715899384</v>
      </c>
      <c r="AB122" s="24">
        <f t="shared" ca="1" si="74"/>
        <v>7.1520565735860613</v>
      </c>
      <c r="AC122" s="24">
        <f t="shared" ca="1" si="74"/>
        <v>7.3866697690153238</v>
      </c>
      <c r="AD122" s="24">
        <f t="shared" ca="1" si="74"/>
        <v>7.6152816221132174</v>
      </c>
      <c r="AE122" s="24">
        <f t="shared" ca="1" si="74"/>
        <v>7.8444129632305861</v>
      </c>
      <c r="AF122" s="24">
        <f t="shared" ca="1" si="74"/>
        <v>8.0485793248672373</v>
      </c>
      <c r="AG122" s="24">
        <f t="shared" ca="1" si="74"/>
        <v>8.24972182823978</v>
      </c>
      <c r="AH122" s="24">
        <f t="shared" ca="1" si="74"/>
        <v>8.476757911536362</v>
      </c>
      <c r="AI122" s="24">
        <f t="shared" ca="1" si="74"/>
        <v>8.7031869494030492</v>
      </c>
      <c r="AJ122" s="24">
        <f t="shared" ca="1" si="74"/>
        <v>8.9152551990597839</v>
      </c>
      <c r="AK122" s="24">
        <f t="shared" ca="1" si="74"/>
        <v>9.1268800054732129</v>
      </c>
      <c r="AL122" s="24">
        <f t="shared" ca="1" si="74"/>
        <v>9.3437882588362555</v>
      </c>
      <c r="AM122" s="24">
        <f t="shared" ca="1" si="74"/>
        <v>10.49480522607421</v>
      </c>
      <c r="AN122" s="24">
        <f t="shared" ca="1" si="74"/>
        <v>11.510786894773934</v>
      </c>
      <c r="AO122" s="24">
        <f t="shared" ca="1" si="74"/>
        <v>11.510786894773934</v>
      </c>
      <c r="AP122" s="24">
        <f t="shared" ca="1" si="74"/>
        <v>11.510786894773934</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7.2331507185231221</v>
      </c>
      <c r="L123" s="24">
        <f t="shared" si="45"/>
        <v>7.3819993877513435</v>
      </c>
      <c r="M123" s="24">
        <f t="shared" si="45"/>
        <v>7.5308480569795657</v>
      </c>
      <c r="N123" s="24">
        <f t="shared" si="45"/>
        <v>7.6796967262077871</v>
      </c>
      <c r="O123" s="24">
        <f>'[5]TS BYDem'!O34</f>
        <v>7.8285453954360094</v>
      </c>
      <c r="P123" s="24">
        <f ca="1">IF(OR($E$78=1,$E$78=2,$E$78=3), P91,P83)</f>
        <v>8.1179448012939073</v>
      </c>
      <c r="Q123" s="24">
        <f t="shared" ref="Q123:AP123" ca="1" si="75">IF(OR($E$78=1,$E$78=2,$E$78=3), Q91,Q83)</f>
        <v>8.2379928360979573</v>
      </c>
      <c r="R123" s="24">
        <f t="shared" ca="1" si="75"/>
        <v>7.0526785445469491</v>
      </c>
      <c r="S123" s="24">
        <f t="shared" ca="1" si="75"/>
        <v>7.2374045981301922</v>
      </c>
      <c r="T123" s="24">
        <f t="shared" ca="1" si="75"/>
        <v>7.4970062223994436</v>
      </c>
      <c r="U123" s="24">
        <f t="shared" ca="1" si="75"/>
        <v>7.7909709930795437</v>
      </c>
      <c r="V123" s="24">
        <f t="shared" ca="1" si="75"/>
        <v>8.1131872385210517</v>
      </c>
      <c r="W123" s="24">
        <f t="shared" ca="1" si="75"/>
        <v>8.4182508710871939</v>
      </c>
      <c r="X123" s="24">
        <f t="shared" ca="1" si="75"/>
        <v>8.783395113111764</v>
      </c>
      <c r="Y123" s="24">
        <f t="shared" ca="1" si="75"/>
        <v>9.1463771976324608</v>
      </c>
      <c r="Z123" s="24">
        <f t="shared" ca="1" si="75"/>
        <v>9.506072885434385</v>
      </c>
      <c r="AA123" s="24">
        <f t="shared" ca="1" si="75"/>
        <v>9.8354175344441686</v>
      </c>
      <c r="AB123" s="24">
        <f t="shared" ca="1" si="75"/>
        <v>10.070219714689349</v>
      </c>
      <c r="AC123" s="24">
        <f t="shared" ca="1" si="75"/>
        <v>10.400559163438063</v>
      </c>
      <c r="AD123" s="24">
        <f t="shared" ca="1" si="75"/>
        <v>10.722448618085338</v>
      </c>
      <c r="AE123" s="24">
        <f t="shared" ca="1" si="75"/>
        <v>11.045069520875037</v>
      </c>
      <c r="AF123" s="24">
        <f t="shared" ca="1" si="75"/>
        <v>11.332539299515073</v>
      </c>
      <c r="AG123" s="24">
        <f t="shared" ca="1" si="75"/>
        <v>11.615751433267608</v>
      </c>
      <c r="AH123" s="24">
        <f t="shared" ca="1" si="75"/>
        <v>11.93542217670144</v>
      </c>
      <c r="AI123" s="24">
        <f t="shared" ca="1" si="75"/>
        <v>12.254238189640212</v>
      </c>
      <c r="AJ123" s="24">
        <f t="shared" ca="1" si="75"/>
        <v>12.552833963678131</v>
      </c>
      <c r="AK123" s="24">
        <f t="shared" ca="1" si="75"/>
        <v>12.850805361937539</v>
      </c>
      <c r="AL123" s="24">
        <f t="shared" ca="1" si="75"/>
        <v>13.156215945148309</v>
      </c>
      <c r="AM123" s="24">
        <f t="shared" ca="1" si="75"/>
        <v>14.776867800480296</v>
      </c>
      <c r="AN123" s="24">
        <f t="shared" ca="1" si="75"/>
        <v>16.207387613157479</v>
      </c>
      <c r="AO123" s="24">
        <f t="shared" ca="1" si="75"/>
        <v>16.207387613157479</v>
      </c>
      <c r="AP123" s="24">
        <f t="shared" ca="1" si="75"/>
        <v>16.207387613157479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32.218961379660456</v>
      </c>
      <c r="L124" s="24">
        <f t="shared" si="45"/>
        <v>32.695961284984342</v>
      </c>
      <c r="M124" s="24">
        <f t="shared" si="45"/>
        <v>33.172961190308229</v>
      </c>
      <c r="N124" s="24">
        <f t="shared" si="45"/>
        <v>33.649961095632122</v>
      </c>
      <c r="O124" s="24">
        <f>'[5]TS BYDem'!O35</f>
        <v>34.126961000956008</v>
      </c>
      <c r="P124" s="24">
        <f t="shared" ref="P124:AP124" ca="1" si="76">OFFSET(P$33,$BB124,$J$96)/OFFSET(O$33,$BB124,$J$96)*O124</f>
        <v>35.388539204637389</v>
      </c>
      <c r="Q124" s="24">
        <f t="shared" ca="1" si="76"/>
        <v>35.911864342968663</v>
      </c>
      <c r="R124" s="24">
        <f t="shared" ca="1" si="76"/>
        <v>30.744726316890429</v>
      </c>
      <c r="S124" s="24">
        <f t="shared" ca="1" si="76"/>
        <v>31.550002202519337</v>
      </c>
      <c r="T124" s="24">
        <f t="shared" ca="1" si="76"/>
        <v>32.68168300140524</v>
      </c>
      <c r="U124" s="24">
        <f t="shared" ca="1" si="76"/>
        <v>33.96316299007637</v>
      </c>
      <c r="V124" s="24">
        <f t="shared" ca="1" si="76"/>
        <v>35.367799571537283</v>
      </c>
      <c r="W124" s="24">
        <f t="shared" ca="1" si="76"/>
        <v>36.697662804809738</v>
      </c>
      <c r="X124" s="24">
        <f t="shared" ca="1" si="76"/>
        <v>38.28943530887684</v>
      </c>
      <c r="Y124" s="24">
        <f t="shared" ca="1" si="76"/>
        <v>39.871782324416323</v>
      </c>
      <c r="Z124" s="24">
        <f t="shared" ca="1" si="76"/>
        <v>41.43980295785159</v>
      </c>
      <c r="AA124" s="24">
        <f t="shared" ca="1" si="76"/>
        <v>42.875514373561465</v>
      </c>
      <c r="AB124" s="24">
        <f t="shared" ca="1" si="76"/>
        <v>43.899087009780487</v>
      </c>
      <c r="AC124" s="24">
        <f t="shared" ca="1" si="76"/>
        <v>45.339135053839478</v>
      </c>
      <c r="AD124" s="24">
        <f t="shared" ca="1" si="76"/>
        <v>46.742347056898282</v>
      </c>
      <c r="AE124" s="24">
        <f t="shared" ca="1" si="76"/>
        <v>48.148747660261471</v>
      </c>
      <c r="AF124" s="24">
        <f t="shared" ca="1" si="76"/>
        <v>49.401914044187833</v>
      </c>
      <c r="AG124" s="24">
        <f t="shared" ca="1" si="76"/>
        <v>50.636520085969877</v>
      </c>
      <c r="AH124" s="24">
        <f t="shared" ca="1" si="76"/>
        <v>52.030060066037329</v>
      </c>
      <c r="AI124" s="24">
        <f t="shared" ca="1" si="76"/>
        <v>53.419874021307344</v>
      </c>
      <c r="AJ124" s="24">
        <f t="shared" ca="1" si="76"/>
        <v>54.721541932894489</v>
      </c>
      <c r="AK124" s="24">
        <f t="shared" ca="1" si="76"/>
        <v>56.020488004501551</v>
      </c>
      <c r="AL124" s="24">
        <f t="shared" ca="1" si="76"/>
        <v>57.351863698968309</v>
      </c>
      <c r="AM124" s="24">
        <f t="shared" ca="1" si="76"/>
        <v>64.416767824744454</v>
      </c>
      <c r="AN124" s="24">
        <f t="shared" ca="1" si="76"/>
        <v>70.652829748430875</v>
      </c>
      <c r="AO124" s="24">
        <f t="shared" ca="1" si="76"/>
        <v>70.652829748430875</v>
      </c>
      <c r="AP124" s="24">
        <f t="shared" ca="1" si="76"/>
        <v>70.652829748430875</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1.8585441241857823</v>
      </c>
      <c r="L125" s="24">
        <f t="shared" si="45"/>
        <v>3.1566484746496895</v>
      </c>
      <c r="M125" s="24">
        <f t="shared" si="45"/>
        <v>4.4547528251135962</v>
      </c>
      <c r="N125" s="24">
        <f t="shared" si="45"/>
        <v>5.7528571755775033</v>
      </c>
      <c r="O125" s="24">
        <f>'[5]TS BYDem'!O36</f>
        <v>7.0509615260414105</v>
      </c>
      <c r="P125" s="24">
        <f t="shared" ref="P125:AP125" ca="1" si="77">OFFSET(P$33,$BB125,$J$96)/OFFSET(O$33,$BB125,$J$96)*O125</f>
        <v>7.3116158332327439</v>
      </c>
      <c r="Q125" s="24">
        <f t="shared" ca="1" si="77"/>
        <v>7.4197398884593655</v>
      </c>
      <c r="R125" s="24">
        <f t="shared" ca="1" si="77"/>
        <v>6.3521589977787523</v>
      </c>
      <c r="S125" s="24">
        <f t="shared" ca="1" si="77"/>
        <v>6.5185368152251781</v>
      </c>
      <c r="T125" s="24">
        <f t="shared" ca="1" si="77"/>
        <v>6.7523530572421793</v>
      </c>
      <c r="U125" s="24">
        <f t="shared" ca="1" si="77"/>
        <v>7.0171192664648228</v>
      </c>
      <c r="V125" s="24">
        <f t="shared" ca="1" si="77"/>
        <v>7.3073308236460726</v>
      </c>
      <c r="W125" s="24">
        <f t="shared" ca="1" si="77"/>
        <v>7.5820934810194744</v>
      </c>
      <c r="X125" s="24">
        <f t="shared" ca="1" si="77"/>
        <v>7.9109691369582888</v>
      </c>
      <c r="Y125" s="24">
        <f t="shared" ca="1" si="77"/>
        <v>8.237897395442916</v>
      </c>
      <c r="Z125" s="24">
        <f t="shared" ca="1" si="77"/>
        <v>8.5618656842712539</v>
      </c>
      <c r="AA125" s="24">
        <f t="shared" ca="1" si="77"/>
        <v>8.8584976039544969</v>
      </c>
      <c r="AB125" s="24">
        <f t="shared" ca="1" si="77"/>
        <v>9.0699776498011495</v>
      </c>
      <c r="AC125" s="24">
        <f t="shared" ca="1" si="77"/>
        <v>9.3675055590113097</v>
      </c>
      <c r="AD125" s="24">
        <f t="shared" ca="1" si="77"/>
        <v>9.6574227844615912</v>
      </c>
      <c r="AE125" s="24">
        <f t="shared" ca="1" si="77"/>
        <v>9.9479988056970434</v>
      </c>
      <c r="AF125" s="24">
        <f t="shared" ca="1" si="77"/>
        <v>10.206915149245644</v>
      </c>
      <c r="AG125" s="24">
        <f t="shared" ca="1" si="77"/>
        <v>10.46199674588062</v>
      </c>
      <c r="AH125" s="24">
        <f t="shared" ca="1" si="77"/>
        <v>10.749915637462582</v>
      </c>
      <c r="AI125" s="24">
        <f t="shared" ca="1" si="77"/>
        <v>11.037064696140552</v>
      </c>
      <c r="AJ125" s="24">
        <f t="shared" ca="1" si="77"/>
        <v>11.306001926268559</v>
      </c>
      <c r="AK125" s="24">
        <f t="shared" ca="1" si="77"/>
        <v>11.574376797826782</v>
      </c>
      <c r="AL125" s="24">
        <f t="shared" ca="1" si="77"/>
        <v>11.849451944369388</v>
      </c>
      <c r="AM125" s="24">
        <f t="shared" ca="1" si="77"/>
        <v>13.309129739137676</v>
      </c>
      <c r="AN125" s="24">
        <f t="shared" ca="1" si="77"/>
        <v>14.597560686642581</v>
      </c>
      <c r="AO125" s="24">
        <f t="shared" ca="1" si="77"/>
        <v>14.597560686642581</v>
      </c>
      <c r="AP125" s="24">
        <f t="shared" ca="1" si="77"/>
        <v>14.597560686642581</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5.3632755096927909</v>
      </c>
      <c r="L126" s="24">
        <f t="shared" si="45"/>
        <v>5.5035015492948061</v>
      </c>
      <c r="M126" s="24">
        <f t="shared" si="45"/>
        <v>5.6437275888968221</v>
      </c>
      <c r="N126" s="24">
        <f t="shared" si="45"/>
        <v>5.7839536284988373</v>
      </c>
      <c r="O126" s="24">
        <f>'[5]TS BYDem'!O37</f>
        <v>5.9241796681008534</v>
      </c>
      <c r="P126" s="24">
        <f t="shared" ref="P126:AP126" ca="1" si="78">OFFSET(P$33,$BB126,$J$96)/OFFSET(O$33,$BB126,$J$96)*O126</f>
        <v>6.1431800046312306</v>
      </c>
      <c r="Q126" s="24">
        <f t="shared" ca="1" si="78"/>
        <v>6.2340252499556339</v>
      </c>
      <c r="R126" s="24">
        <f t="shared" ca="1" si="78"/>
        <v>5.3370495703600813</v>
      </c>
      <c r="S126" s="24">
        <f t="shared" ca="1" si="78"/>
        <v>5.4768393110498854</v>
      </c>
      <c r="T126" s="24">
        <f t="shared" ca="1" si="78"/>
        <v>5.6732904506445356</v>
      </c>
      <c r="U126" s="24">
        <f t="shared" ca="1" si="78"/>
        <v>5.8957455849810199</v>
      </c>
      <c r="V126" s="24">
        <f t="shared" ca="1" si="78"/>
        <v>6.1395797627951048</v>
      </c>
      <c r="W126" s="24">
        <f t="shared" ca="1" si="78"/>
        <v>6.3704338587014719</v>
      </c>
      <c r="X126" s="24">
        <f t="shared" ca="1" si="78"/>
        <v>6.646753402787807</v>
      </c>
      <c r="Y126" s="24">
        <f t="shared" ca="1" si="78"/>
        <v>6.9214367540852306</v>
      </c>
      <c r="Z126" s="24">
        <f t="shared" ca="1" si="78"/>
        <v>7.1936331549162222</v>
      </c>
      <c r="AA126" s="24">
        <f t="shared" ca="1" si="78"/>
        <v>7.442861686515343</v>
      </c>
      <c r="AB126" s="24">
        <f t="shared" ca="1" si="78"/>
        <v>7.6205460751177521</v>
      </c>
      <c r="AC126" s="24">
        <f t="shared" ca="1" si="78"/>
        <v>7.8705274122624127</v>
      </c>
      <c r="AD126" s="24">
        <f t="shared" ca="1" si="78"/>
        <v>8.1141142941509923</v>
      </c>
      <c r="AE126" s="24">
        <f t="shared" ca="1" si="78"/>
        <v>8.3582546926885453</v>
      </c>
      <c r="AF126" s="24">
        <f t="shared" ca="1" si="78"/>
        <v>8.5757948015835641</v>
      </c>
      <c r="AG126" s="24">
        <f t="shared" ca="1" si="78"/>
        <v>8.7901129769005735</v>
      </c>
      <c r="AH126" s="24">
        <f t="shared" ca="1" si="78"/>
        <v>9.0320208695010891</v>
      </c>
      <c r="AI126" s="24">
        <f t="shared" ca="1" si="78"/>
        <v>9.2732819526670589</v>
      </c>
      <c r="AJ126" s="24">
        <f t="shared" ca="1" si="78"/>
        <v>9.4992415561672896</v>
      </c>
      <c r="AK126" s="24">
        <f t="shared" ca="1" si="78"/>
        <v>9.724728669044362</v>
      </c>
      <c r="AL126" s="24">
        <f t="shared" ca="1" si="78"/>
        <v>9.9558453166574523</v>
      </c>
      <c r="AM126" s="24">
        <f t="shared" ca="1" si="78"/>
        <v>11.182258690465698</v>
      </c>
      <c r="AN126" s="24">
        <f t="shared" ca="1" si="78"/>
        <v>12.264791391115077</v>
      </c>
      <c r="AO126" s="24">
        <f t="shared" ca="1" si="78"/>
        <v>12.264791391115077</v>
      </c>
      <c r="AP126" s="24">
        <f t="shared" ca="1" si="78"/>
        <v>12.264791391115077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12.004282116591277</v>
      </c>
      <c r="L127" s="24">
        <f t="shared" si="45"/>
        <v>12.3181412380242</v>
      </c>
      <c r="M127" s="24">
        <f t="shared" si="45"/>
        <v>12.632000359457125</v>
      </c>
      <c r="N127" s="24">
        <f t="shared" si="45"/>
        <v>12.945859480890048</v>
      </c>
      <c r="O127" s="24">
        <f>'[5]TS BYDem'!O38</f>
        <v>13.259718602322971</v>
      </c>
      <c r="P127" s="24">
        <f ca="1">IF(OR($E$78=1,$E$78=2,$E$78=3), P93,P85)</f>
        <v>13.749893276099831</v>
      </c>
      <c r="Q127" s="24">
        <f t="shared" ref="Q127:AP127" ca="1" si="79">IF(OR($E$78=1,$E$78=2,$E$78=3), Q93,Q85)</f>
        <v>13.953226472735771</v>
      </c>
      <c r="R127" s="24">
        <f t="shared" ca="1" si="79"/>
        <v>11.945582246716331</v>
      </c>
      <c r="S127" s="24">
        <f t="shared" ca="1" si="79"/>
        <v>12.258464827745934</v>
      </c>
      <c r="T127" s="24">
        <f t="shared" ca="1" si="79"/>
        <v>12.698169052814752</v>
      </c>
      <c r="U127" s="24">
        <f t="shared" ca="1" si="79"/>
        <v>13.19607638314549</v>
      </c>
      <c r="V127" s="24">
        <f t="shared" ca="1" si="79"/>
        <v>13.741835081324881</v>
      </c>
      <c r="W127" s="24">
        <f t="shared" ca="1" si="79"/>
        <v>14.258541278875674</v>
      </c>
      <c r="X127" s="24">
        <f t="shared" ca="1" si="79"/>
        <v>14.877009928406276</v>
      </c>
      <c r="Y127" s="24">
        <f t="shared" ca="1" si="79"/>
        <v>15.491816390566541</v>
      </c>
      <c r="Z127" s="24">
        <f t="shared" ca="1" si="79"/>
        <v>16.101056467976463</v>
      </c>
      <c r="AA127" s="24">
        <f t="shared" ca="1" si="79"/>
        <v>16.658889008820704</v>
      </c>
      <c r="AB127" s="24">
        <f t="shared" ca="1" si="79"/>
        <v>17.056588795945668</v>
      </c>
      <c r="AC127" s="24">
        <f t="shared" ca="1" si="79"/>
        <v>17.616106294076044</v>
      </c>
      <c r="AD127" s="24">
        <f t="shared" ca="1" si="79"/>
        <v>18.161311485345212</v>
      </c>
      <c r="AE127" s="24">
        <f t="shared" ca="1" si="79"/>
        <v>18.707755578102567</v>
      </c>
      <c r="AF127" s="24">
        <f t="shared" ca="1" si="79"/>
        <v>19.19466191624058</v>
      </c>
      <c r="AG127" s="24">
        <f t="shared" ca="1" si="79"/>
        <v>19.674356803174671</v>
      </c>
      <c r="AH127" s="24">
        <f t="shared" ca="1" si="79"/>
        <v>20.215804018362203</v>
      </c>
      <c r="AI127" s="24">
        <f t="shared" ca="1" si="79"/>
        <v>20.755803520689575</v>
      </c>
      <c r="AJ127" s="24">
        <f t="shared" ca="1" si="79"/>
        <v>21.261554683848679</v>
      </c>
      <c r="AK127" s="24">
        <f t="shared" ca="1" si="79"/>
        <v>21.766248300975032</v>
      </c>
      <c r="AL127" s="24">
        <f t="shared" ca="1" si="79"/>
        <v>22.283542151491257</v>
      </c>
      <c r="AM127" s="24">
        <f t="shared" ca="1" si="79"/>
        <v>25.028546040280478</v>
      </c>
      <c r="AN127" s="24">
        <f t="shared" ca="1" si="79"/>
        <v>27.45151087129565</v>
      </c>
      <c r="AO127" s="24">
        <f t="shared" ca="1" si="79"/>
        <v>27.45151087129565</v>
      </c>
      <c r="AP127" s="24">
        <f t="shared" ca="1" si="79"/>
        <v>27.45151087129565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0" t="s">
        <v>296</v>
      </c>
      <c r="C2" s="35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1" t="s">
        <v>228</v>
      </c>
      <c r="C13" s="352"/>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abSelected="1" topLeftCell="A58" zoomScale="70" zoomScaleNormal="70" workbookViewId="0">
      <selection activeCell="F92" sqref="F92:F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0" t="s">
        <v>296</v>
      </c>
      <c r="C2" s="35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9.5602525636446656E-3</v>
      </c>
      <c r="G28" s="62">
        <f t="shared" ref="G28:H35" si="25">F28</f>
        <v>9.5602525636446656E-3</v>
      </c>
      <c r="H28" s="62">
        <f t="shared" si="25"/>
        <v>9.5602525636446656E-3</v>
      </c>
      <c r="I28" s="62">
        <f t="shared" ref="I28:I35" si="26">H28</f>
        <v>9.5602525636446656E-3</v>
      </c>
      <c r="J28" s="62">
        <f t="shared" ref="J28:J35" si="27">I28</f>
        <v>9.5602525636446656E-3</v>
      </c>
      <c r="K28" s="62">
        <f t="shared" ref="K28:K35" si="28">J28</f>
        <v>9.5602525636446656E-3</v>
      </c>
      <c r="L28" s="62">
        <f t="shared" ref="L28:N35" si="29">IF($D$4,AB28,T28)</f>
        <v>9.5602525636446656E-3</v>
      </c>
      <c r="M28" s="62">
        <f t="shared" si="29"/>
        <v>9.5602525636446656E-3</v>
      </c>
      <c r="N28" s="62">
        <f t="shared" si="29"/>
        <v>9.5602525636446656E-3</v>
      </c>
      <c r="P28" s="231">
        <f>$G28</f>
        <v>9.5602525636446656E-3</v>
      </c>
      <c r="Q28" s="231">
        <f>P28</f>
        <v>9.5602525636446656E-3</v>
      </c>
      <c r="R28" s="231">
        <f>Q28</f>
        <v>9.5602525636446656E-3</v>
      </c>
      <c r="S28" s="231">
        <f>R28</f>
        <v>9.5602525636446656E-3</v>
      </c>
      <c r="T28" s="34">
        <f t="shared" ref="T28:T35" si="30">R28</f>
        <v>9.5602525636446656E-3</v>
      </c>
      <c r="U28" s="34">
        <f t="shared" ref="U28:U35" si="31">T28</f>
        <v>9.5602525636446656E-3</v>
      </c>
      <c r="V28" s="34">
        <f>T28</f>
        <v>9.5602525636446656E-3</v>
      </c>
      <c r="W28" s="232"/>
      <c r="X28" s="231">
        <f>P28</f>
        <v>9.5602525636446656E-3</v>
      </c>
      <c r="Y28" s="231">
        <f t="shared" ref="Y28:AA28" si="32">Q28</f>
        <v>9.5602525636446656E-3</v>
      </c>
      <c r="Z28" s="231">
        <f t="shared" si="32"/>
        <v>9.5602525636446656E-3</v>
      </c>
      <c r="AA28" s="231">
        <f t="shared" si="32"/>
        <v>9.5602525636446656E-3</v>
      </c>
      <c r="AB28" s="258">
        <f t="shared" ref="AB28:AB35" si="33">IF(INDEX($BF$4:$BF$7,MATCH($D$3,$BA$4:$BA$7,0)),Z28*$AB$27,Z28)</f>
        <v>9.0822399354624321E-3</v>
      </c>
      <c r="AC28" s="258">
        <f t="shared" ref="AC28:AD35" si="34">IF(INDEX($BF$4:$BF$7,MATCH($D$3,$BA$4:$BA$7,0)),AB28*$AC$27,AB28)</f>
        <v>8.6281279386893096E-3</v>
      </c>
      <c r="AD28" s="72">
        <f t="shared" si="34"/>
        <v>8.1967215417548429E-3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7.9107106211667735E-2</v>
      </c>
      <c r="G29" s="62">
        <f t="shared" si="25"/>
        <v>7.9107106211667735E-2</v>
      </c>
      <c r="H29" s="62">
        <f t="shared" si="25"/>
        <v>7.9107106211667735E-2</v>
      </c>
      <c r="I29" s="62">
        <f t="shared" si="26"/>
        <v>7.9107106211667735E-2</v>
      </c>
      <c r="J29" s="62">
        <f t="shared" si="27"/>
        <v>7.9107106211667735E-2</v>
      </c>
      <c r="K29" s="62">
        <f t="shared" si="28"/>
        <v>7.9107106211667735E-2</v>
      </c>
      <c r="L29" s="62">
        <f t="shared" si="29"/>
        <v>7.9107106211667735E-2</v>
      </c>
      <c r="M29" s="62">
        <f t="shared" si="29"/>
        <v>7.9107106211667735E-2</v>
      </c>
      <c r="N29" s="62">
        <f t="shared" si="29"/>
        <v>7.9107106211667735E-2</v>
      </c>
      <c r="P29" s="231">
        <f t="shared" ref="P29:P35" si="36">$G29</f>
        <v>7.9107106211667735E-2</v>
      </c>
      <c r="Q29" s="231">
        <f t="shared" ref="Q29:R35" si="37">P29</f>
        <v>7.9107106211667735E-2</v>
      </c>
      <c r="R29" s="231">
        <f t="shared" si="37"/>
        <v>7.9107106211667735E-2</v>
      </c>
      <c r="S29" s="231">
        <f t="shared" ref="S29" si="38">R29</f>
        <v>7.9107106211667735E-2</v>
      </c>
      <c r="T29" s="34">
        <f t="shared" si="30"/>
        <v>7.9107106211667735E-2</v>
      </c>
      <c r="U29" s="34">
        <f t="shared" si="31"/>
        <v>7.9107106211667735E-2</v>
      </c>
      <c r="V29" s="34">
        <f t="shared" ref="V29:V35" si="39">T29</f>
        <v>7.9107106211667735E-2</v>
      </c>
      <c r="W29" s="232"/>
      <c r="X29" s="231">
        <f t="shared" ref="X29:X35" si="40">P29</f>
        <v>7.9107106211667735E-2</v>
      </c>
      <c r="Y29" s="231">
        <f t="shared" ref="Y29:Y35" si="41">Q29</f>
        <v>7.9107106211667735E-2</v>
      </c>
      <c r="Z29" s="231">
        <f t="shared" ref="Z29:Z35" si="42">R29</f>
        <v>7.9107106211667735E-2</v>
      </c>
      <c r="AA29" s="231">
        <f t="shared" ref="AA29:AA35" si="43">S29</f>
        <v>7.9107106211667735E-2</v>
      </c>
      <c r="AB29" s="70">
        <f t="shared" si="33"/>
        <v>7.5151750901084349E-2</v>
      </c>
      <c r="AC29" s="258">
        <f t="shared" si="34"/>
        <v>7.1394163356030133E-2</v>
      </c>
      <c r="AD29" s="72">
        <f t="shared" si="34"/>
        <v>6.7824455188228619E-2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2.63637417503036E-2</v>
      </c>
      <c r="G30" s="62">
        <f t="shared" si="25"/>
        <v>2.63637417503036E-2</v>
      </c>
      <c r="H30" s="62">
        <f t="shared" si="25"/>
        <v>2.63637417503036E-2</v>
      </c>
      <c r="I30" s="62">
        <f t="shared" si="26"/>
        <v>2.63637417503036E-2</v>
      </c>
      <c r="J30" s="62">
        <f t="shared" si="27"/>
        <v>2.63637417503036E-2</v>
      </c>
      <c r="K30" s="62">
        <f t="shared" si="28"/>
        <v>2.63637417503036E-2</v>
      </c>
      <c r="L30" s="62">
        <f t="shared" si="29"/>
        <v>2.63637417503036E-2</v>
      </c>
      <c r="M30" s="62">
        <f t="shared" si="29"/>
        <v>2.63637417503036E-2</v>
      </c>
      <c r="N30" s="62">
        <f t="shared" si="29"/>
        <v>2.63637417503036E-2</v>
      </c>
      <c r="P30" s="231">
        <f t="shared" si="36"/>
        <v>2.63637417503036E-2</v>
      </c>
      <c r="Q30" s="231">
        <f t="shared" si="37"/>
        <v>2.63637417503036E-2</v>
      </c>
      <c r="R30" s="231">
        <f t="shared" si="37"/>
        <v>2.63637417503036E-2</v>
      </c>
      <c r="S30" s="231">
        <f t="shared" ref="S30" si="45">R30</f>
        <v>2.63637417503036E-2</v>
      </c>
      <c r="T30" s="34">
        <f t="shared" si="30"/>
        <v>2.63637417503036E-2</v>
      </c>
      <c r="U30" s="34">
        <f t="shared" si="31"/>
        <v>2.63637417503036E-2</v>
      </c>
      <c r="V30" s="34">
        <f t="shared" si="39"/>
        <v>2.63637417503036E-2</v>
      </c>
      <c r="W30" s="232"/>
      <c r="X30" s="231">
        <f t="shared" si="40"/>
        <v>2.63637417503036E-2</v>
      </c>
      <c r="Y30" s="231">
        <f t="shared" si="41"/>
        <v>2.63637417503036E-2</v>
      </c>
      <c r="Z30" s="231">
        <f t="shared" si="42"/>
        <v>2.63637417503036E-2</v>
      </c>
      <c r="AA30" s="231">
        <f t="shared" si="43"/>
        <v>2.63637417503036E-2</v>
      </c>
      <c r="AB30" s="70">
        <f t="shared" si="33"/>
        <v>2.5045554662788419E-2</v>
      </c>
      <c r="AC30" s="258">
        <f t="shared" si="34"/>
        <v>2.3793276929648995E-2</v>
      </c>
      <c r="AD30" s="72">
        <f t="shared" si="34"/>
        <v>2.2603613083166545E-2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1.737740940445015E-2</v>
      </c>
      <c r="G31" s="62">
        <f t="shared" si="25"/>
        <v>1.737740940445015E-2</v>
      </c>
      <c r="H31" s="62">
        <f t="shared" si="25"/>
        <v>1.737740940445015E-2</v>
      </c>
      <c r="I31" s="62">
        <f t="shared" si="26"/>
        <v>1.737740940445015E-2</v>
      </c>
      <c r="J31" s="62">
        <f t="shared" si="27"/>
        <v>1.737740940445015E-2</v>
      </c>
      <c r="K31" s="62">
        <f t="shared" si="28"/>
        <v>1.737740940445015E-2</v>
      </c>
      <c r="L31" s="62">
        <f t="shared" si="29"/>
        <v>1.737740940445015E-2</v>
      </c>
      <c r="M31" s="62">
        <f t="shared" si="29"/>
        <v>1.737740940445015E-2</v>
      </c>
      <c r="N31" s="62">
        <f t="shared" si="29"/>
        <v>1.737740940445015E-2</v>
      </c>
      <c r="P31" s="231">
        <f t="shared" si="36"/>
        <v>1.737740940445015E-2</v>
      </c>
      <c r="Q31" s="231">
        <f t="shared" si="37"/>
        <v>1.737740940445015E-2</v>
      </c>
      <c r="R31" s="231">
        <f t="shared" si="37"/>
        <v>1.737740940445015E-2</v>
      </c>
      <c r="S31" s="231">
        <f t="shared" ref="S31" si="46">R31</f>
        <v>1.737740940445015E-2</v>
      </c>
      <c r="T31" s="34">
        <f t="shared" si="30"/>
        <v>1.737740940445015E-2</v>
      </c>
      <c r="U31" s="34">
        <f t="shared" si="31"/>
        <v>1.737740940445015E-2</v>
      </c>
      <c r="V31" s="34">
        <f t="shared" si="39"/>
        <v>1.737740940445015E-2</v>
      </c>
      <c r="W31" s="232"/>
      <c r="X31" s="231">
        <f t="shared" si="40"/>
        <v>1.737740940445015E-2</v>
      </c>
      <c r="Y31" s="231">
        <f t="shared" si="41"/>
        <v>1.737740940445015E-2</v>
      </c>
      <c r="Z31" s="231">
        <f t="shared" si="42"/>
        <v>1.737740940445015E-2</v>
      </c>
      <c r="AA31" s="231">
        <f t="shared" si="43"/>
        <v>1.737740940445015E-2</v>
      </c>
      <c r="AB31" s="70">
        <f t="shared" si="33"/>
        <v>1.6508538934227643E-2</v>
      </c>
      <c r="AC31" s="258">
        <f t="shared" si="34"/>
        <v>1.5683111987516259E-2</v>
      </c>
      <c r="AD31" s="72">
        <f t="shared" si="34"/>
        <v>1.4898956388140445E-2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0.57002880298086356</v>
      </c>
      <c r="G32" s="62">
        <f t="shared" si="25"/>
        <v>0.57002880298086356</v>
      </c>
      <c r="H32" s="62">
        <f t="shared" si="25"/>
        <v>0.57002880298086356</v>
      </c>
      <c r="I32" s="62">
        <f t="shared" si="26"/>
        <v>0.57002880298086356</v>
      </c>
      <c r="J32" s="62">
        <f t="shared" si="27"/>
        <v>0.57002880298086356</v>
      </c>
      <c r="K32" s="62">
        <f t="shared" si="28"/>
        <v>0.57002880298086356</v>
      </c>
      <c r="L32" s="62">
        <f t="shared" si="29"/>
        <v>0.57002880298086356</v>
      </c>
      <c r="M32" s="62">
        <f t="shared" si="29"/>
        <v>0.57002880298086356</v>
      </c>
      <c r="N32" s="62">
        <f t="shared" si="29"/>
        <v>0.57002880298086356</v>
      </c>
      <c r="P32" s="231">
        <f t="shared" si="36"/>
        <v>0.57002880298086356</v>
      </c>
      <c r="Q32" s="231">
        <f t="shared" si="37"/>
        <v>0.57002880298086356</v>
      </c>
      <c r="R32" s="231">
        <f t="shared" si="37"/>
        <v>0.57002880298086356</v>
      </c>
      <c r="S32" s="231">
        <f t="shared" ref="S32" si="47">R32</f>
        <v>0.57002880298086356</v>
      </c>
      <c r="T32" s="34">
        <f t="shared" si="30"/>
        <v>0.57002880298086356</v>
      </c>
      <c r="U32" s="34">
        <f t="shared" si="31"/>
        <v>0.57002880298086356</v>
      </c>
      <c r="V32" s="34">
        <f t="shared" si="39"/>
        <v>0.57002880298086356</v>
      </c>
      <c r="W32" s="232"/>
      <c r="X32" s="231">
        <f t="shared" si="40"/>
        <v>0.57002880298086356</v>
      </c>
      <c r="Y32" s="231">
        <f t="shared" si="41"/>
        <v>0.57002880298086356</v>
      </c>
      <c r="Z32" s="231">
        <f t="shared" si="42"/>
        <v>0.57002880298086356</v>
      </c>
      <c r="AA32" s="231">
        <f t="shared" si="43"/>
        <v>0.57002880298086356</v>
      </c>
      <c r="AB32" s="70">
        <f t="shared" si="33"/>
        <v>0.54152736283182035</v>
      </c>
      <c r="AC32" s="258">
        <f t="shared" si="34"/>
        <v>0.51445099469022926</v>
      </c>
      <c r="AD32" s="72">
        <f t="shared" si="34"/>
        <v>0.48872844495571777</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0.16261208998213583</v>
      </c>
      <c r="G33" s="62">
        <f t="shared" si="25"/>
        <v>0.16261208998213583</v>
      </c>
      <c r="H33" s="62">
        <f t="shared" si="25"/>
        <v>0.16261208998213583</v>
      </c>
      <c r="I33" s="62">
        <f t="shared" si="26"/>
        <v>0.16261208998213583</v>
      </c>
      <c r="J33" s="62">
        <f t="shared" si="27"/>
        <v>0.16261208998213583</v>
      </c>
      <c r="K33" s="62">
        <f t="shared" si="28"/>
        <v>0.16261208998213583</v>
      </c>
      <c r="L33" s="62">
        <f t="shared" si="29"/>
        <v>0.16261208998213583</v>
      </c>
      <c r="M33" s="62">
        <f t="shared" si="29"/>
        <v>0.16261208998213583</v>
      </c>
      <c r="N33" s="62">
        <f t="shared" si="29"/>
        <v>0.16261208998213583</v>
      </c>
      <c r="P33" s="231">
        <f t="shared" si="36"/>
        <v>0.16261208998213583</v>
      </c>
      <c r="Q33" s="231">
        <f t="shared" si="37"/>
        <v>0.16261208998213583</v>
      </c>
      <c r="R33" s="231">
        <f t="shared" si="37"/>
        <v>0.16261208998213583</v>
      </c>
      <c r="S33" s="231">
        <f t="shared" ref="S33" si="48">R33</f>
        <v>0.16261208998213583</v>
      </c>
      <c r="T33" s="34">
        <f t="shared" si="30"/>
        <v>0.16261208998213583</v>
      </c>
      <c r="U33" s="34">
        <f t="shared" si="31"/>
        <v>0.16261208998213583</v>
      </c>
      <c r="V33" s="34">
        <f t="shared" si="39"/>
        <v>0.16261208998213583</v>
      </c>
      <c r="W33" s="232"/>
      <c r="X33" s="231">
        <f t="shared" si="40"/>
        <v>0.16261208998213583</v>
      </c>
      <c r="Y33" s="231">
        <f t="shared" si="41"/>
        <v>0.16261208998213583</v>
      </c>
      <c r="Z33" s="231">
        <f t="shared" si="42"/>
        <v>0.16261208998213583</v>
      </c>
      <c r="AA33" s="231">
        <f t="shared" si="43"/>
        <v>0.16261208998213583</v>
      </c>
      <c r="AB33" s="70">
        <f t="shared" si="33"/>
        <v>0.15448148548302904</v>
      </c>
      <c r="AC33" s="258">
        <f t="shared" si="34"/>
        <v>0.14675741120887759</v>
      </c>
      <c r="AD33" s="72">
        <f t="shared" si="34"/>
        <v>0.1394195406484337</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6.1446680724246217E-3</v>
      </c>
      <c r="G34" s="62">
        <f t="shared" si="25"/>
        <v>6.1446680724246217E-3</v>
      </c>
      <c r="H34" s="62">
        <f t="shared" si="25"/>
        <v>6.1446680724246217E-3</v>
      </c>
      <c r="I34" s="62">
        <f t="shared" si="26"/>
        <v>6.1446680724246217E-3</v>
      </c>
      <c r="J34" s="62">
        <f t="shared" si="27"/>
        <v>6.1446680724246217E-3</v>
      </c>
      <c r="K34" s="62">
        <f t="shared" si="28"/>
        <v>6.1446680724246217E-3</v>
      </c>
      <c r="L34" s="62">
        <f t="shared" si="29"/>
        <v>6.1446680724246217E-3</v>
      </c>
      <c r="M34" s="62">
        <f t="shared" si="29"/>
        <v>6.1446680724246217E-3</v>
      </c>
      <c r="N34" s="62">
        <f t="shared" si="29"/>
        <v>6.1446680724246217E-3</v>
      </c>
      <c r="P34" s="231">
        <f t="shared" si="36"/>
        <v>6.1446680724246217E-3</v>
      </c>
      <c r="Q34" s="231">
        <f t="shared" si="37"/>
        <v>6.1446680724246217E-3</v>
      </c>
      <c r="R34" s="231">
        <f t="shared" si="37"/>
        <v>6.1446680724246217E-3</v>
      </c>
      <c r="S34" s="231">
        <f t="shared" ref="S34" si="49">R34</f>
        <v>6.1446680724246217E-3</v>
      </c>
      <c r="T34" s="34">
        <f t="shared" si="30"/>
        <v>6.1446680724246217E-3</v>
      </c>
      <c r="U34" s="34">
        <f t="shared" si="31"/>
        <v>6.1446680724246217E-3</v>
      </c>
      <c r="V34" s="34">
        <f t="shared" si="39"/>
        <v>6.1446680724246217E-3</v>
      </c>
      <c r="W34" s="232"/>
      <c r="X34" s="231">
        <f t="shared" si="40"/>
        <v>6.1446680724246217E-3</v>
      </c>
      <c r="Y34" s="231">
        <f t="shared" si="41"/>
        <v>6.1446680724246217E-3</v>
      </c>
      <c r="Z34" s="231">
        <f t="shared" si="42"/>
        <v>6.1446680724246217E-3</v>
      </c>
      <c r="AA34" s="231">
        <f t="shared" si="43"/>
        <v>6.1446680724246217E-3</v>
      </c>
      <c r="AB34" s="70">
        <f t="shared" si="33"/>
        <v>5.8374346688033901E-3</v>
      </c>
      <c r="AC34" s="258">
        <f t="shared" si="34"/>
        <v>5.5455629353632204E-3</v>
      </c>
      <c r="AD34" s="72">
        <f t="shared" si="34"/>
        <v>5.2682847885950589E-3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5.065471052795114E-3</v>
      </c>
      <c r="G35" s="62">
        <f t="shared" si="25"/>
        <v>5.065471052795114E-3</v>
      </c>
      <c r="H35" s="62">
        <f t="shared" si="25"/>
        <v>5.065471052795114E-3</v>
      </c>
      <c r="I35" s="62">
        <f t="shared" si="26"/>
        <v>5.065471052795114E-3</v>
      </c>
      <c r="J35" s="62">
        <f t="shared" si="27"/>
        <v>5.065471052795114E-3</v>
      </c>
      <c r="K35" s="62">
        <f t="shared" si="28"/>
        <v>5.065471052795114E-3</v>
      </c>
      <c r="L35" s="62">
        <f t="shared" si="29"/>
        <v>5.065471052795114E-3</v>
      </c>
      <c r="M35" s="62">
        <f t="shared" si="29"/>
        <v>5.065471052795114E-3</v>
      </c>
      <c r="N35" s="62">
        <f t="shared" si="29"/>
        <v>5.065471052795114E-3</v>
      </c>
      <c r="P35" s="231">
        <f t="shared" si="36"/>
        <v>5.065471052795114E-3</v>
      </c>
      <c r="Q35" s="231">
        <f t="shared" si="37"/>
        <v>5.065471052795114E-3</v>
      </c>
      <c r="R35" s="231">
        <f t="shared" si="37"/>
        <v>5.065471052795114E-3</v>
      </c>
      <c r="S35" s="231">
        <f t="shared" ref="S35" si="50">R35</f>
        <v>5.065471052795114E-3</v>
      </c>
      <c r="T35" s="34">
        <f t="shared" si="30"/>
        <v>5.065471052795114E-3</v>
      </c>
      <c r="U35" s="34">
        <f t="shared" si="31"/>
        <v>5.065471052795114E-3</v>
      </c>
      <c r="V35" s="34">
        <f t="shared" si="39"/>
        <v>5.065471052795114E-3</v>
      </c>
      <c r="W35" s="232"/>
      <c r="X35" s="231">
        <f t="shared" si="40"/>
        <v>5.065471052795114E-3</v>
      </c>
      <c r="Y35" s="231">
        <f t="shared" si="41"/>
        <v>5.065471052795114E-3</v>
      </c>
      <c r="Z35" s="231">
        <f t="shared" si="42"/>
        <v>5.065471052795114E-3</v>
      </c>
      <c r="AA35" s="231">
        <f t="shared" si="43"/>
        <v>5.065471052795114E-3</v>
      </c>
      <c r="AB35" s="70">
        <f t="shared" si="33"/>
        <v>4.8121975001553579E-3</v>
      </c>
      <c r="AC35" s="258">
        <f t="shared" si="34"/>
        <v>4.5715876251475902E-3</v>
      </c>
      <c r="AD35" s="72">
        <f t="shared" si="34"/>
        <v>4.3430082438902107E-3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0.12374045798171489</v>
      </c>
      <c r="G36" s="62">
        <f t="shared" ref="G36:H36" si="51">1-SUM(G28:G35)</f>
        <v>0.12374045798171474</v>
      </c>
      <c r="H36" s="62">
        <f t="shared" si="51"/>
        <v>0.12374045798171474</v>
      </c>
      <c r="I36" s="62">
        <f t="shared" ref="I36:K36" si="52">1-SUM(I28:I35)</f>
        <v>0.12374045798171474</v>
      </c>
      <c r="J36" s="62">
        <f t="shared" si="52"/>
        <v>0.12374045798171474</v>
      </c>
      <c r="K36" s="62">
        <f t="shared" si="52"/>
        <v>0.12374045798171474</v>
      </c>
      <c r="L36" s="62">
        <f>1-SUM(L28:L35)</f>
        <v>0.12374045798171474</v>
      </c>
      <c r="M36" s="62">
        <f>1-SUM(M28:M35)</f>
        <v>0.12374045798171474</v>
      </c>
      <c r="N36" s="62">
        <f>1-SUM(N28:N35)</f>
        <v>0.12374045798171474</v>
      </c>
      <c r="P36" s="231">
        <f>$G36</f>
        <v>0.12374045798171474</v>
      </c>
      <c r="Q36" s="62">
        <f t="shared" ref="Q36:V36" si="53">1-SUM(Q28:Q35)</f>
        <v>0.12374045798171474</v>
      </c>
      <c r="R36" s="62">
        <f t="shared" si="53"/>
        <v>0.12374045798171474</v>
      </c>
      <c r="S36" s="62">
        <f t="shared" si="53"/>
        <v>0.12374045798171474</v>
      </c>
      <c r="T36" s="62">
        <f t="shared" si="53"/>
        <v>0.12374045798171474</v>
      </c>
      <c r="U36" s="62">
        <f t="shared" si="53"/>
        <v>0.12374045798171474</v>
      </c>
      <c r="V36" s="62">
        <f t="shared" si="53"/>
        <v>0.12374045798171474</v>
      </c>
      <c r="W36" s="232"/>
      <c r="X36" s="231">
        <f>$G36</f>
        <v>0.12374045798171474</v>
      </c>
      <c r="Y36" s="62">
        <f t="shared" ref="Y36:AD36" si="54">1-SUM(Y28:Y35)</f>
        <v>0.12374045798171474</v>
      </c>
      <c r="Z36" s="62">
        <f t="shared" si="54"/>
        <v>0.12374045798171474</v>
      </c>
      <c r="AA36" s="62">
        <f t="shared" si="54"/>
        <v>0.12374045798171474</v>
      </c>
      <c r="AB36" s="62">
        <f t="shared" si="54"/>
        <v>0.16755343508262899</v>
      </c>
      <c r="AC36" s="62">
        <f t="shared" si="54"/>
        <v>0.20917576332849763</v>
      </c>
      <c r="AD36" s="62">
        <f t="shared" si="54"/>
        <v>0.2487169751620727</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0.16123885893973941</v>
      </c>
      <c r="G39" s="62">
        <f>IF($D$4,X39,P39)</f>
        <v>0.16123885893973941</v>
      </c>
      <c r="H39" s="62">
        <f>IF($D$4,Z39,R39)</f>
        <v>0.16123885893973941</v>
      </c>
      <c r="I39" s="62">
        <f>IF($D$4,AB39,T39)</f>
        <v>0.16123885893973941</v>
      </c>
      <c r="J39" s="62">
        <f>IF($D$4,Z39,R39)</f>
        <v>0.16123885893973941</v>
      </c>
      <c r="K39" s="62">
        <f>IF($D$4,AB39,T39)</f>
        <v>0.16123885893973941</v>
      </c>
      <c r="L39" s="62">
        <f>IF($D$4,AB39,T39)</f>
        <v>0.16123885893973941</v>
      </c>
      <c r="M39" s="62">
        <f>IF($D$4,AC39,U39)</f>
        <v>0.16123885893973941</v>
      </c>
      <c r="N39" s="62">
        <f>IF($D$4,AD39,V39)</f>
        <v>0.16123885893973941</v>
      </c>
      <c r="P39" s="231">
        <f>$F39</f>
        <v>0.16123885893973941</v>
      </c>
      <c r="Q39" s="231">
        <f>P39</f>
        <v>0.16123885893973941</v>
      </c>
      <c r="R39" s="231">
        <f>Q39</f>
        <v>0.16123885893973941</v>
      </c>
      <c r="S39" s="231">
        <f>R39</f>
        <v>0.16123885893973941</v>
      </c>
      <c r="T39" s="34">
        <f>R39</f>
        <v>0.16123885893973941</v>
      </c>
      <c r="U39" s="34">
        <f>T39</f>
        <v>0.16123885893973941</v>
      </c>
      <c r="V39" s="34">
        <f>T39</f>
        <v>0.16123885893973941</v>
      </c>
      <c r="W39" s="232"/>
      <c r="X39" s="231">
        <f>P39</f>
        <v>0.16123885893973941</v>
      </c>
      <c r="Y39" s="231">
        <f t="shared" ref="Y39:AA39" si="55">Q39</f>
        <v>0.16123885893973941</v>
      </c>
      <c r="Z39" s="231">
        <f t="shared" si="55"/>
        <v>0.16123885893973941</v>
      </c>
      <c r="AA39" s="231">
        <f t="shared" si="55"/>
        <v>0.16123885893973941</v>
      </c>
      <c r="AB39" s="70">
        <f>Z39*0.95</f>
        <v>0.15317691599275243</v>
      </c>
      <c r="AC39" s="70">
        <f>AB39*0.95</f>
        <v>0.1455180701931148</v>
      </c>
      <c r="AD39" s="70">
        <f>AC39*0.95</f>
        <v>0.13824216668345907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0.83876114106026056</v>
      </c>
      <c r="G40" s="62">
        <f t="shared" ref="G40:H40" si="56">1-G39</f>
        <v>0.83876114106026056</v>
      </c>
      <c r="H40" s="62">
        <f t="shared" si="56"/>
        <v>0.83876114106026056</v>
      </c>
      <c r="I40" s="62">
        <f t="shared" ref="I40" si="57">1-I39</f>
        <v>0.83876114106026056</v>
      </c>
      <c r="J40" s="62">
        <f>1-J39</f>
        <v>0.83876114106026056</v>
      </c>
      <c r="K40" s="62">
        <f>1-K39</f>
        <v>0.83876114106026056</v>
      </c>
      <c r="L40" s="62">
        <f>1-L39</f>
        <v>0.83876114106026056</v>
      </c>
      <c r="M40" s="62">
        <f>1-M39</f>
        <v>0.83876114106026056</v>
      </c>
      <c r="N40" s="62">
        <f>1-N39</f>
        <v>0.83876114106026056</v>
      </c>
      <c r="P40" s="231">
        <f>$G40</f>
        <v>0.83876114106026056</v>
      </c>
      <c r="Q40" s="62">
        <f t="shared" ref="Q40:V40" si="58">1-Q39</f>
        <v>0.83876114106026056</v>
      </c>
      <c r="R40" s="62">
        <f t="shared" si="58"/>
        <v>0.83876114106026056</v>
      </c>
      <c r="S40" s="62">
        <f t="shared" si="58"/>
        <v>0.83876114106026056</v>
      </c>
      <c r="T40" s="62">
        <f t="shared" si="58"/>
        <v>0.83876114106026056</v>
      </c>
      <c r="U40" s="62">
        <f t="shared" si="58"/>
        <v>0.83876114106026056</v>
      </c>
      <c r="V40" s="62">
        <f t="shared" si="58"/>
        <v>0.83876114106026056</v>
      </c>
      <c r="W40" s="232"/>
      <c r="X40" s="231">
        <f>P40</f>
        <v>0.83876114106026056</v>
      </c>
      <c r="Y40" s="231">
        <f t="shared" ref="Y40" si="59">Q40</f>
        <v>0.83876114106026056</v>
      </c>
      <c r="Z40" s="231">
        <f t="shared" ref="Z40" si="60">R40</f>
        <v>0.83876114106026056</v>
      </c>
      <c r="AA40" s="231">
        <f t="shared" ref="AA40" si="61">S40</f>
        <v>0.83876114106026056</v>
      </c>
      <c r="AB40" s="62">
        <f>1-AB39</f>
        <v>0.8468230840072476</v>
      </c>
      <c r="AC40" s="62">
        <f>1-AC39</f>
        <v>0.8544819298068852</v>
      </c>
      <c r="AD40" s="62">
        <f>1-AD39</f>
        <v>0.86175783331654099</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16.782746773460719</v>
      </c>
      <c r="G43" s="47">
        <f>F43*(1+(F13+G13)/2*((G7/F7)^(1/(G$4-F$4))-1))^(G$4-F$4)</f>
        <v>17.685516250780768</v>
      </c>
      <c r="H43" s="47">
        <f>G43*(1+(G13+H13)/2*((H7/G7)^(1/(H$4-G$4))-1))^(H$4-G$4)</f>
        <v>18.010739605676935</v>
      </c>
      <c r="I43" s="47">
        <f>H43*(1+(H13+I13)/2*((I7/H7)^(1/(I$4-H$4))-1))^(I$4-H$4)</f>
        <v>18.234928723612395</v>
      </c>
      <c r="J43" s="47">
        <f>G43*(1+(G13+J13)/2*((J7/G7)^(1/(J$4-G$4))-1))^(J$4-G$4)</f>
        <v>17.183893062147387</v>
      </c>
      <c r="K43" s="47">
        <f>H43*(1+(H13+K13)/2*((K7/H7)^(1/(K$4-H$4))-1))^(K$4-H$4)</f>
        <v>17.470689904817089</v>
      </c>
      <c r="L43" s="47">
        <f>J43*(1+(J13+L13)/2*((L7/J7)^(1/(L$4-J$4))-1))^(L$4-J$4)</f>
        <v>20.79576087151418</v>
      </c>
      <c r="M43" s="47">
        <f>L43*(1+(L13+M13)/2*((M7/L7)^(1/(M$4-L$4))-1))^(M$4-L$4)</f>
        <v>25.270393918952017</v>
      </c>
      <c r="N43" s="47">
        <f>M43*(1+(M13+N13)/2*((N7/M7)^(1/(N$4-M$4))-1))^(N$4-M$4)</f>
        <v>31.196050389255074</v>
      </c>
      <c r="O43" s="47"/>
      <c r="P43" s="47">
        <f>$G43</f>
        <v>17.685516250780768</v>
      </c>
      <c r="Q43" s="47">
        <f>I43</f>
        <v>18.234928723612395</v>
      </c>
      <c r="R43" s="47">
        <f t="shared" ref="R43:S43" si="62">J43</f>
        <v>17.183893062147387</v>
      </c>
      <c r="S43" s="47">
        <f t="shared" si="62"/>
        <v>17.470689904817089</v>
      </c>
      <c r="T43" s="311">
        <f>R43*(1+(R13+T13)/2*((T7/R7)^(1/(T$4-R$4))-1))^(T$4-R$4)</f>
        <v>20.79576087151418</v>
      </c>
      <c r="U43" s="311">
        <f>T43*(1+(T13+U13)/2*((U7/T7)^(1/(U$4-T$4))-1))^(U$4-T$4)</f>
        <v>25.270393918952017</v>
      </c>
      <c r="V43" s="311">
        <f>U43*(1+(U13+V13)/2*((V7/U7)^(1/(V$4-U$4))-1))^(V$4-U$4)</f>
        <v>31.196050389255074</v>
      </c>
      <c r="X43" s="47">
        <f>P43</f>
        <v>17.685516250780768</v>
      </c>
      <c r="Y43" s="47">
        <f t="shared" ref="Y43:AA43" si="63">Q43</f>
        <v>18.234928723612395</v>
      </c>
      <c r="Z43" s="47">
        <f t="shared" si="63"/>
        <v>17.183893062147387</v>
      </c>
      <c r="AA43" s="47">
        <f t="shared" si="63"/>
        <v>17.470689904817089</v>
      </c>
      <c r="AB43" s="311">
        <f>Z43*(1+(Z13+AB13)/2*((AB7/Z7)^(1/(AB$4-Z$4))-1))^(AB$4-Z$4)</f>
        <v>20.79576087151418</v>
      </c>
      <c r="AC43" s="311">
        <f>AB43*(1+(AB13+AC13)/2*((AC7/AB7)^(1/(AC$4-AB$4))-1))^(AC$4-AB$4)</f>
        <v>25.270393918952017</v>
      </c>
      <c r="AD43" s="311">
        <f>AC43*(1+(AC13+AD13)/2*((AD7/AC7)^(1/(AD$4-AC$4))-1))^(AD$4-AC$4)</f>
        <v>31.196050389255074</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4.8250868587827167</v>
      </c>
      <c r="G46" s="10">
        <f t="shared" ref="G46:N46" si="64">G39*G$48</f>
        <v>5.0846356203963605</v>
      </c>
      <c r="H46" s="10">
        <f t="shared" si="64"/>
        <v>5.1781382488433447</v>
      </c>
      <c r="I46" s="10">
        <f t="shared" si="64"/>
        <v>5.2425932502465153</v>
      </c>
      <c r="J46" s="10">
        <f t="shared" si="64"/>
        <v>4.9404175440464835</v>
      </c>
      <c r="K46" s="10">
        <f t="shared" si="64"/>
        <v>5.0228724422455224</v>
      </c>
      <c r="L46" s="10">
        <f t="shared" si="64"/>
        <v>5.9788396889956648</v>
      </c>
      <c r="M46" s="10">
        <f t="shared" si="64"/>
        <v>7.265309264357974</v>
      </c>
      <c r="N46" s="10">
        <f t="shared" si="64"/>
        <v>8.9689521513336334</v>
      </c>
      <c r="P46" s="10">
        <f t="shared" ref="P46" si="65">P39*P$48</f>
        <v>5.0846356203963605</v>
      </c>
      <c r="Q46" s="10">
        <f t="shared" ref="Q46:Q48" si="66">$I46</f>
        <v>5.2425932502465153</v>
      </c>
      <c r="R46" s="10">
        <f t="shared" ref="R46:V47" si="67">R39*R$48</f>
        <v>4.9404175440464835</v>
      </c>
      <c r="S46" s="10">
        <f t="shared" si="67"/>
        <v>5.0233533899092313</v>
      </c>
      <c r="T46" s="310">
        <f t="shared" si="67"/>
        <v>5.9788396889956648</v>
      </c>
      <c r="U46" s="310">
        <f t="shared" si="67"/>
        <v>7.265309264357974</v>
      </c>
      <c r="V46" s="310">
        <f t="shared" si="67"/>
        <v>8.9689521513336334</v>
      </c>
      <c r="W46" s="10"/>
      <c r="X46" s="10">
        <f t="shared" ref="X46:AD47" si="68">X39*X$48</f>
        <v>5.0846356203963605</v>
      </c>
      <c r="Y46" s="10">
        <f t="shared" si="68"/>
        <v>5.2425932502465153</v>
      </c>
      <c r="Z46" s="10">
        <f t="shared" si="68"/>
        <v>4.9404175440464835</v>
      </c>
      <c r="AA46" s="10">
        <f t="shared" si="68"/>
        <v>5.0233533899092313</v>
      </c>
      <c r="AB46" s="310">
        <f t="shared" si="68"/>
        <v>5.6798977045458807</v>
      </c>
      <c r="AC46" s="310">
        <f t="shared" si="68"/>
        <v>6.5569416110830705</v>
      </c>
      <c r="AD46" s="310">
        <f t="shared" si="68"/>
        <v>7.6897553507496736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26.450167179818603</v>
      </c>
      <c r="H47" s="10">
        <f t="shared" si="69"/>
        <v>26.936565879511939</v>
      </c>
      <c r="I47" s="10">
        <f t="shared" ref="I47" si="70">I40*I$48</f>
        <v>27.271859436409219</v>
      </c>
      <c r="J47" s="10">
        <f>J40*J$48</f>
        <v>25.699947790546275</v>
      </c>
      <c r="K47" s="10">
        <f>K40*K$48</f>
        <v>26.128876430665724</v>
      </c>
      <c r="L47" s="10">
        <f>L40*L$48</f>
        <v>31.101797871396432</v>
      </c>
      <c r="M47" s="10">
        <f>M40*M$48</f>
        <v>37.79398544990984</v>
      </c>
      <c r="N47" s="10">
        <f>N40*N$48</f>
        <v>46.656299790480489</v>
      </c>
      <c r="P47" s="10">
        <f>P40*P$48</f>
        <v>26.450167179818603</v>
      </c>
      <c r="Q47" s="10">
        <f t="shared" si="66"/>
        <v>27.271859436409219</v>
      </c>
      <c r="R47" s="10">
        <f t="shared" si="67"/>
        <v>25.699947790546275</v>
      </c>
      <c r="S47" s="10">
        <f t="shared" si="67"/>
        <v>26.131378310261344</v>
      </c>
      <c r="T47" s="310">
        <f t="shared" si="67"/>
        <v>31.101797871396432</v>
      </c>
      <c r="U47" s="310">
        <f t="shared" si="67"/>
        <v>37.79398544990984</v>
      </c>
      <c r="V47" s="310">
        <f t="shared" si="67"/>
        <v>46.656299790480489</v>
      </c>
      <c r="W47" s="10"/>
      <c r="X47" s="10">
        <f t="shared" si="68"/>
        <v>26.450167179818603</v>
      </c>
      <c r="Y47" s="10">
        <f t="shared" si="68"/>
        <v>27.271859436409219</v>
      </c>
      <c r="Z47" s="10">
        <f t="shared" si="68"/>
        <v>25.699947790546275</v>
      </c>
      <c r="AA47" s="10">
        <f t="shared" si="68"/>
        <v>26.131378310261344</v>
      </c>
      <c r="AB47" s="310">
        <f t="shared" si="68"/>
        <v>31.400739855846219</v>
      </c>
      <c r="AC47" s="310">
        <f t="shared" si="68"/>
        <v>38.502353103184745</v>
      </c>
      <c r="AD47" s="310">
        <f t="shared" si="68"/>
        <v>47.935496591064457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29.92508685878272</v>
      </c>
      <c r="G48" s="47">
        <f>F48*(1+(F21+G21)/2*((G7/F7)^(1/(G$4-F$4))-1))^(G$4-F$4)</f>
        <v>31.534802800214965</v>
      </c>
      <c r="H48" s="47">
        <f>G48*(1+(G21+H21)/2*((H7/G7)^(1/(H$4-G$4))-1))^(H$4-G$4)</f>
        <v>32.114704128355285</v>
      </c>
      <c r="I48" s="47">
        <f>H48*(1+(H21+I21)/2*((I7/H7)^(1/(I$4-H$4))-1))^(I$4-H$4)</f>
        <v>32.514452686655737</v>
      </c>
      <c r="J48" s="47">
        <f>G48*(1+(G21+J21)/2*((J7/G7)^(1/(J$4-G$4))-1))^(J$4-G$4)</f>
        <v>30.640365334592762</v>
      </c>
      <c r="K48" s="47">
        <f>H48*(1+(H21+K21)/2*((K7/H7)^(1/(K$4-H$4))-1))^(K$4-H$4)</f>
        <v>31.151748872911245</v>
      </c>
      <c r="L48" s="47">
        <f>J48*(1+(J21+L21)/2*((L7/J7)^(1/(L$4-J$4))-1))^(L$4-J$4)</f>
        <v>37.080637560392098</v>
      </c>
      <c r="M48" s="47">
        <f>L48*(1+(L21+M21)/2*((M7/L7)^(1/(M$4-L$4))-1))^(M$4-L$4)</f>
        <v>45.059294714267814</v>
      </c>
      <c r="N48" s="47">
        <f>M48*(1+(M21+N21)/2*((N7/M7)^(1/(N$4-M$4))-1))^(N$4-M$4)</f>
        <v>55.625251941814128</v>
      </c>
      <c r="P48" s="47">
        <f>$G48</f>
        <v>31.534802800214965</v>
      </c>
      <c r="Q48" s="47">
        <f t="shared" si="66"/>
        <v>32.514452686655737</v>
      </c>
      <c r="R48" s="47">
        <f>P48*(1+(P21+R21)/2*((R7/P7)^(1/(R$4-P$4))-1))^(R$4-P$4)</f>
        <v>30.640365334592762</v>
      </c>
      <c r="S48" s="47">
        <f>Q48*(1+(Q21+S21)/2*((S7/Q7)^(1/(S$4-Q$4))-1))^(S$4-Q$4)</f>
        <v>31.154731700170576</v>
      </c>
      <c r="T48" s="311">
        <f>R48*(1+(R21+T21)/2*((T7/R7)^(1/(T$4-R$4))-1))^(T$4-R$4)</f>
        <v>37.080637560392098</v>
      </c>
      <c r="U48" s="311">
        <f>T48*(1+(T21+U21)/2*((U7/T7)^(1/(U$4-T$4))-1))^(U$4-T$4)</f>
        <v>45.059294714267814</v>
      </c>
      <c r="V48" s="311">
        <f>U48*(1+(U21+V21)/2*((V7/U7)^(1/(V$4-U$4))-1))^(V$4-U$4)</f>
        <v>55.625251941814128</v>
      </c>
      <c r="W48" s="186"/>
      <c r="X48" s="47">
        <f>P48</f>
        <v>31.534802800214965</v>
      </c>
      <c r="Y48" s="47">
        <f>Q48</f>
        <v>32.514452686655737</v>
      </c>
      <c r="Z48" s="47">
        <f>R48</f>
        <v>30.640365334592762</v>
      </c>
      <c r="AA48" s="47">
        <f>S48</f>
        <v>31.154731700170576</v>
      </c>
      <c r="AB48" s="311">
        <f>Z48*(1+(Z21+AB21)/2*((AB7/Z7)^(1/(AB$4-Z$4))-1))^(AB$4-Z$4)</f>
        <v>37.080637560392098</v>
      </c>
      <c r="AC48" s="311">
        <f>AB48*(1+(AB21+AC21)/2*((AC7/AB7)^(1/(AC$4-AB$4))-1))^(AC$4-AB$4)</f>
        <v>45.059294714267814</v>
      </c>
      <c r="AD48" s="311">
        <f>AC48*(1+(AC21+AD21)/2*((AD7/AC7)^(1/(AD$4-AC$4))-1))^(AD$4-AC$4)</f>
        <v>55.625251941814128</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1.699731517328491</v>
      </c>
      <c r="G51" s="10">
        <f t="shared" ref="G51:H59" si="71">G28*G$60</f>
        <v>1.7911626611213278</v>
      </c>
      <c r="H51" s="10">
        <f t="shared" si="71"/>
        <v>1.8241007965737723</v>
      </c>
      <c r="I51" s="10">
        <f t="shared" ref="I51" si="72">I28*I$60</f>
        <v>1.8468063354668196</v>
      </c>
      <c r="J51" s="10">
        <f t="shared" ref="J51:N59" si="73">J28*J$60</f>
        <v>1.7403590140752279</v>
      </c>
      <c r="K51" s="10">
        <f t="shared" si="73"/>
        <v>1.7694053697842267</v>
      </c>
      <c r="L51" s="10">
        <f t="shared" si="73"/>
        <v>2.1061635891471191</v>
      </c>
      <c r="M51" s="10">
        <f t="shared" si="73"/>
        <v>2.5593477384329142</v>
      </c>
      <c r="N51" s="10">
        <f t="shared" si="73"/>
        <v>3.1594893719444759</v>
      </c>
      <c r="P51" s="10">
        <f t="shared" ref="P51:V51" si="74">P28*P$60</f>
        <v>1.7911626611213278</v>
      </c>
      <c r="Q51" s="10">
        <f t="shared" si="74"/>
        <v>1.8468043781516446</v>
      </c>
      <c r="R51" s="10">
        <f t="shared" si="74"/>
        <v>1.7403590140752279</v>
      </c>
      <c r="S51" s="10">
        <f t="shared" si="74"/>
        <v>1.7695729175730057</v>
      </c>
      <c r="T51" s="310">
        <f t="shared" si="74"/>
        <v>2.1061635891471191</v>
      </c>
      <c r="U51" s="310">
        <f t="shared" si="74"/>
        <v>2.5593477384329142</v>
      </c>
      <c r="V51" s="310">
        <f t="shared" si="74"/>
        <v>3.1594893719444759</v>
      </c>
      <c r="W51" s="10"/>
      <c r="X51" s="10">
        <f>P51</f>
        <v>1.7911626611213278</v>
      </c>
      <c r="Y51" s="10">
        <f t="shared" ref="Y51:AA51" si="75">Q51</f>
        <v>1.8468043781516446</v>
      </c>
      <c r="Z51" s="10">
        <f t="shared" si="75"/>
        <v>1.7403590140752279</v>
      </c>
      <c r="AA51" s="10">
        <f t="shared" si="75"/>
        <v>1.7695729175730057</v>
      </c>
      <c r="AB51" s="310">
        <f t="shared" ref="AB51:AD59" si="76">AB28*AB$60</f>
        <v>2.0008554096897631</v>
      </c>
      <c r="AC51" s="310">
        <f t="shared" si="76"/>
        <v>2.3098113339357051</v>
      </c>
      <c r="AD51" s="310">
        <f t="shared" si="76"/>
        <v>2.7088672002708942</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14.064570028614751</v>
      </c>
      <c r="G52" s="10">
        <f t="shared" si="71"/>
        <v>14.821124644188297</v>
      </c>
      <c r="H52" s="10">
        <f t="shared" si="71"/>
        <v>15.093673989752602</v>
      </c>
      <c r="I52" s="10">
        <f t="shared" ref="I52" si="80">I29*I$60</f>
        <v>15.281552862705796</v>
      </c>
      <c r="J52" s="10">
        <f t="shared" si="73"/>
        <v>14.400745634736296</v>
      </c>
      <c r="K52" s="10">
        <f t="shared" si="73"/>
        <v>14.641092124626272</v>
      </c>
      <c r="L52" s="10">
        <f t="shared" si="73"/>
        <v>17.427626062871564</v>
      </c>
      <c r="M52" s="10">
        <f t="shared" si="73"/>
        <v>21.177536056601745</v>
      </c>
      <c r="N52" s="10">
        <f t="shared" si="73"/>
        <v>26.1434579951895</v>
      </c>
      <c r="P52" s="10">
        <f t="shared" ref="P52:P59" si="81">P29*P$60</f>
        <v>14.821124644188297</v>
      </c>
      <c r="Q52" s="10">
        <f t="shared" ref="Q52:V59" si="82">Q29*Q$60</f>
        <v>15.281536666738335</v>
      </c>
      <c r="R52" s="10">
        <f t="shared" si="82"/>
        <v>14.400745634736296</v>
      </c>
      <c r="S52" s="10">
        <f t="shared" si="82"/>
        <v>14.642478512761338</v>
      </c>
      <c r="T52" s="310">
        <f t="shared" si="82"/>
        <v>17.427626062871564</v>
      </c>
      <c r="U52" s="310">
        <f t="shared" si="82"/>
        <v>21.177536056601745</v>
      </c>
      <c r="V52" s="310">
        <f t="shared" si="82"/>
        <v>26.1434579951895</v>
      </c>
      <c r="W52" s="10"/>
      <c r="X52" s="10">
        <f t="shared" ref="X52:X59" si="83">P52</f>
        <v>14.821124644188297</v>
      </c>
      <c r="Y52" s="10">
        <f t="shared" ref="Y52:Y60" si="84">Q52</f>
        <v>15.281536666738335</v>
      </c>
      <c r="Z52" s="10">
        <f t="shared" ref="Z52:Z60" si="85">R52</f>
        <v>14.400745634736296</v>
      </c>
      <c r="AA52" s="10">
        <f t="shared" ref="AA52:AA60" si="86">S52</f>
        <v>14.642478512761338</v>
      </c>
      <c r="AB52" s="310">
        <f t="shared" si="76"/>
        <v>16.556244759727985</v>
      </c>
      <c r="AC52" s="310">
        <f t="shared" si="76"/>
        <v>19.112726291083074</v>
      </c>
      <c r="AD52" s="310">
        <f t="shared" si="76"/>
        <v>22.414747298625596</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4.6872488429967349</v>
      </c>
      <c r="G53" s="10">
        <f t="shared" si="71"/>
        <v>4.9393830880746989</v>
      </c>
      <c r="H53" s="10">
        <f t="shared" si="71"/>
        <v>5.0302146315955243</v>
      </c>
      <c r="I53" s="10">
        <f t="shared" ref="I53" si="87">I30*I$60</f>
        <v>5.0928283501864025</v>
      </c>
      <c r="J53" s="10">
        <f t="shared" si="73"/>
        <v>4.7992848823232874</v>
      </c>
      <c r="K53" s="10">
        <f t="shared" si="73"/>
        <v>4.8793842955554796</v>
      </c>
      <c r="L53" s="10">
        <f t="shared" si="73"/>
        <v>5.8080424736183751</v>
      </c>
      <c r="M53" s="10">
        <f t="shared" si="73"/>
        <v>7.0577615367460274</v>
      </c>
      <c r="N53" s="10">
        <f t="shared" si="73"/>
        <v>8.7127365422883827</v>
      </c>
      <c r="P53" s="10">
        <f t="shared" si="81"/>
        <v>4.9393830880746989</v>
      </c>
      <c r="Q53" s="10">
        <f t="shared" si="82"/>
        <v>5.0928229526143767</v>
      </c>
      <c r="R53" s="10">
        <f t="shared" si="82"/>
        <v>4.7992848823232874</v>
      </c>
      <c r="S53" s="10">
        <f t="shared" si="82"/>
        <v>4.8798463321601409</v>
      </c>
      <c r="T53" s="310">
        <f t="shared" si="82"/>
        <v>5.8080424736183751</v>
      </c>
      <c r="U53" s="310">
        <f t="shared" si="82"/>
        <v>7.0577615367460274</v>
      </c>
      <c r="V53" s="310">
        <f t="shared" si="82"/>
        <v>8.7127365422883827</v>
      </c>
      <c r="W53" s="10"/>
      <c r="X53" s="10">
        <f t="shared" si="83"/>
        <v>4.9393830880746989</v>
      </c>
      <c r="Y53" s="10">
        <f t="shared" si="84"/>
        <v>5.0928229526143767</v>
      </c>
      <c r="Z53" s="10">
        <f t="shared" si="85"/>
        <v>4.7992848823232874</v>
      </c>
      <c r="AA53" s="10">
        <f t="shared" si="86"/>
        <v>4.8798463321601409</v>
      </c>
      <c r="AB53" s="310">
        <f t="shared" si="76"/>
        <v>5.517640349937456</v>
      </c>
      <c r="AC53" s="310">
        <f t="shared" si="76"/>
        <v>6.369629786913289</v>
      </c>
      <c r="AD53" s="310">
        <f t="shared" si="76"/>
        <v>7.4700824929445009</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3.0895554544851946</v>
      </c>
      <c r="G54" s="10">
        <f t="shared" si="71"/>
        <v>3.2557473419304324</v>
      </c>
      <c r="H54" s="10">
        <f t="shared" si="71"/>
        <v>3.3156180891691589</v>
      </c>
      <c r="I54" s="10">
        <f t="shared" ref="I54" si="88">I31*I$60</f>
        <v>3.3568893257255632</v>
      </c>
      <c r="J54" s="10">
        <f t="shared" si="73"/>
        <v>3.1634029432775685</v>
      </c>
      <c r="K54" s="10">
        <f t="shared" si="73"/>
        <v>3.2161997090013115</v>
      </c>
      <c r="L54" s="10">
        <f t="shared" si="73"/>
        <v>3.8283159066880024</v>
      </c>
      <c r="M54" s="10">
        <f t="shared" si="73"/>
        <v>4.6520563304184464</v>
      </c>
      <c r="N54" s="10">
        <f t="shared" si="73"/>
        <v>5.7429173507480247</v>
      </c>
      <c r="P54" s="10">
        <f t="shared" si="81"/>
        <v>3.2557473419304324</v>
      </c>
      <c r="Q54" s="10">
        <f t="shared" si="82"/>
        <v>3.3568857679673449</v>
      </c>
      <c r="R54" s="10">
        <f t="shared" si="82"/>
        <v>3.1634029432775685</v>
      </c>
      <c r="S54" s="10">
        <f t="shared" si="82"/>
        <v>3.2165042560309054</v>
      </c>
      <c r="T54" s="310">
        <f t="shared" si="82"/>
        <v>3.8283159066880024</v>
      </c>
      <c r="U54" s="310">
        <f t="shared" si="82"/>
        <v>4.6520563304184464</v>
      </c>
      <c r="V54" s="310">
        <f t="shared" si="82"/>
        <v>5.7429173507480247</v>
      </c>
      <c r="W54" s="10"/>
      <c r="X54" s="10">
        <f t="shared" si="83"/>
        <v>3.2557473419304324</v>
      </c>
      <c r="Y54" s="10">
        <f t="shared" si="84"/>
        <v>3.3568857679673449</v>
      </c>
      <c r="Z54" s="10">
        <f t="shared" si="85"/>
        <v>3.1634029432775685</v>
      </c>
      <c r="AA54" s="10">
        <f t="shared" si="86"/>
        <v>3.2165042560309054</v>
      </c>
      <c r="AB54" s="310">
        <f t="shared" si="76"/>
        <v>3.6369001113536021</v>
      </c>
      <c r="AC54" s="310">
        <f t="shared" si="76"/>
        <v>4.1984808382026477</v>
      </c>
      <c r="AD54" s="310">
        <f t="shared" si="76"/>
        <v>4.9238337635975871</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101.34626839212221</v>
      </c>
      <c r="G55" s="10">
        <f t="shared" si="71"/>
        <v>106.79783832758559</v>
      </c>
      <c r="H55" s="10">
        <f t="shared" si="71"/>
        <v>108.7617703261792</v>
      </c>
      <c r="I55" s="10">
        <f>I32*I$60</f>
        <v>110.11558509938484</v>
      </c>
      <c r="J55" s="10">
        <f t="shared" si="73"/>
        <v>103.76867754757892</v>
      </c>
      <c r="K55" s="10">
        <f t="shared" si="73"/>
        <v>105.50056269031252</v>
      </c>
      <c r="L55" s="10">
        <f t="shared" si="73"/>
        <v>125.57972727299115</v>
      </c>
      <c r="M55" s="10">
        <f t="shared" si="73"/>
        <v>152.6007726300607</v>
      </c>
      <c r="N55" s="10">
        <f t="shared" si="73"/>
        <v>188.38413867527291</v>
      </c>
      <c r="P55" s="10">
        <f t="shared" si="81"/>
        <v>106.79783832758559</v>
      </c>
      <c r="Q55" s="10">
        <f t="shared" si="82"/>
        <v>110.11546839472472</v>
      </c>
      <c r="R55" s="10">
        <f t="shared" si="82"/>
        <v>103.76867754757892</v>
      </c>
      <c r="S55" s="10">
        <f t="shared" si="82"/>
        <v>105.51055270520428</v>
      </c>
      <c r="T55" s="310">
        <f t="shared" si="82"/>
        <v>125.57972727299115</v>
      </c>
      <c r="U55" s="310">
        <f t="shared" si="82"/>
        <v>152.6007726300607</v>
      </c>
      <c r="V55" s="310">
        <f t="shared" si="82"/>
        <v>188.38413867527291</v>
      </c>
      <c r="W55" s="10"/>
      <c r="X55" s="10">
        <f t="shared" si="83"/>
        <v>106.79783832758559</v>
      </c>
      <c r="Y55" s="10">
        <f t="shared" si="84"/>
        <v>110.11546839472472</v>
      </c>
      <c r="Z55" s="10">
        <f t="shared" si="85"/>
        <v>103.76867754757892</v>
      </c>
      <c r="AA55" s="10">
        <f t="shared" si="86"/>
        <v>105.51055270520428</v>
      </c>
      <c r="AB55" s="310">
        <f t="shared" si="76"/>
        <v>119.30074090934158</v>
      </c>
      <c r="AC55" s="310">
        <f t="shared" si="76"/>
        <v>137.72219729862974</v>
      </c>
      <c r="AD55" s="310">
        <f t="shared" si="76"/>
        <v>161.51585089671207</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28.911045247106085</v>
      </c>
      <c r="G56" s="10">
        <f t="shared" si="71"/>
        <v>30.466214347779122</v>
      </c>
      <c r="H56" s="10">
        <f t="shared" si="71"/>
        <v>31.026465137220057</v>
      </c>
      <c r="I56" s="10">
        <f t="shared" ref="I56" si="89">I33*I$60</f>
        <v>31.41266781429259</v>
      </c>
      <c r="J56" s="10">
        <f t="shared" si="73"/>
        <v>29.602085793655274</v>
      </c>
      <c r="K56" s="10">
        <f t="shared" si="73"/>
        <v>30.096140587371327</v>
      </c>
      <c r="L56" s="10">
        <f t="shared" si="73"/>
        <v>35.824122929334258</v>
      </c>
      <c r="M56" s="10">
        <f t="shared" si="73"/>
        <v>43.532415275331161</v>
      </c>
      <c r="N56" s="10">
        <f t="shared" si="73"/>
        <v>53.740334434467222</v>
      </c>
      <c r="P56" s="10">
        <f t="shared" si="81"/>
        <v>30.466214347779122</v>
      </c>
      <c r="Q56" s="10">
        <f t="shared" si="82"/>
        <v>31.412634521959646</v>
      </c>
      <c r="R56" s="10">
        <f t="shared" si="82"/>
        <v>29.602085793655274</v>
      </c>
      <c r="S56" s="10">
        <f t="shared" si="82"/>
        <v>30.098990438452546</v>
      </c>
      <c r="T56" s="310">
        <f t="shared" si="82"/>
        <v>35.824122929334258</v>
      </c>
      <c r="U56" s="310">
        <f t="shared" si="82"/>
        <v>43.532415275331161</v>
      </c>
      <c r="V56" s="310">
        <f t="shared" si="82"/>
        <v>53.740334434467222</v>
      </c>
      <c r="W56" s="10"/>
      <c r="X56" s="10">
        <f t="shared" si="83"/>
        <v>30.466214347779122</v>
      </c>
      <c r="Y56" s="10">
        <f t="shared" si="84"/>
        <v>31.412634521959646</v>
      </c>
      <c r="Z56" s="10">
        <f t="shared" si="85"/>
        <v>29.602085793655274</v>
      </c>
      <c r="AA56" s="10">
        <f t="shared" si="86"/>
        <v>30.098990438452546</v>
      </c>
      <c r="AB56" s="310">
        <f t="shared" si="76"/>
        <v>34.032916782867545</v>
      </c>
      <c r="AC56" s="310">
        <f t="shared" si="76"/>
        <v>39.288004785986374</v>
      </c>
      <c r="AD56" s="310">
        <f t="shared" si="76"/>
        <v>46.075619235751333</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1.0924696723954068</v>
      </c>
      <c r="G57" s="10">
        <f t="shared" si="71"/>
        <v>1.151235277838254</v>
      </c>
      <c r="H57" s="10">
        <f t="shared" si="71"/>
        <v>1.1724056295556853</v>
      </c>
      <c r="I57" s="10">
        <f t="shared" ref="I57" si="90">I34*I$60</f>
        <v>1.1869991770560784</v>
      </c>
      <c r="J57" s="10">
        <f t="shared" si="73"/>
        <v>1.1185822128811613</v>
      </c>
      <c r="K57" s="10">
        <f t="shared" si="73"/>
        <v>1.1372511981780655</v>
      </c>
      <c r="L57" s="10">
        <f t="shared" si="73"/>
        <v>1.3536960530467179</v>
      </c>
      <c r="M57" s="10">
        <f t="shared" si="73"/>
        <v>1.6449714303976004</v>
      </c>
      <c r="N57" s="10">
        <f t="shared" si="73"/>
        <v>2.0307008982983308</v>
      </c>
      <c r="P57" s="10">
        <f t="shared" si="81"/>
        <v>1.151235277838254</v>
      </c>
      <c r="Q57" s="10">
        <f t="shared" si="82"/>
        <v>1.1869979190294746</v>
      </c>
      <c r="R57" s="10">
        <f t="shared" si="82"/>
        <v>1.1185822128811613</v>
      </c>
      <c r="S57" s="10">
        <f t="shared" si="82"/>
        <v>1.1373588862900126</v>
      </c>
      <c r="T57" s="310">
        <f t="shared" si="82"/>
        <v>1.3536960530467179</v>
      </c>
      <c r="U57" s="310">
        <f t="shared" si="82"/>
        <v>1.6449714303976004</v>
      </c>
      <c r="V57" s="310">
        <f t="shared" si="82"/>
        <v>2.0307008982983308</v>
      </c>
      <c r="W57" s="10"/>
      <c r="X57" s="10">
        <f t="shared" si="83"/>
        <v>1.151235277838254</v>
      </c>
      <c r="Y57" s="10">
        <f t="shared" si="84"/>
        <v>1.1869979190294746</v>
      </c>
      <c r="Z57" s="10">
        <f t="shared" si="85"/>
        <v>1.1185822128811613</v>
      </c>
      <c r="AA57" s="10">
        <f t="shared" si="86"/>
        <v>1.1373588862900126</v>
      </c>
      <c r="AB57" s="310">
        <f t="shared" si="76"/>
        <v>1.2860112503943819</v>
      </c>
      <c r="AC57" s="310">
        <f t="shared" si="76"/>
        <v>1.4845867159338342</v>
      </c>
      <c r="AD57" s="310">
        <f t="shared" si="76"/>
        <v>1.7410721826785309</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0.90059762974176194</v>
      </c>
      <c r="G58" s="10">
        <f t="shared" si="71"/>
        <v>0.94904214615211058</v>
      </c>
      <c r="H58" s="10">
        <f t="shared" si="71"/>
        <v>0.96649431810642494</v>
      </c>
      <c r="I58" s="10">
        <f t="shared" ref="I58" si="91">I35*I$60</f>
        <v>0.97852477956496597</v>
      </c>
      <c r="J58" s="10">
        <f t="shared" si="73"/>
        <v>0.92212398663956197</v>
      </c>
      <c r="K58" s="10">
        <f t="shared" si="73"/>
        <v>0.93751411080768654</v>
      </c>
      <c r="L58" s="10">
        <f t="shared" si="73"/>
        <v>1.1159444399875298</v>
      </c>
      <c r="M58" s="10">
        <f t="shared" si="73"/>
        <v>1.3560626977961525</v>
      </c>
      <c r="N58" s="10">
        <f t="shared" si="73"/>
        <v>1.6740459364074813</v>
      </c>
      <c r="P58" s="10">
        <f t="shared" si="81"/>
        <v>0.94904214615211058</v>
      </c>
      <c r="Q58" s="10">
        <f t="shared" si="82"/>
        <v>0.97852374248741025</v>
      </c>
      <c r="R58" s="10">
        <f t="shared" si="82"/>
        <v>0.92212398663956197</v>
      </c>
      <c r="S58" s="10">
        <f t="shared" si="82"/>
        <v>0.93760288549939796</v>
      </c>
      <c r="T58" s="310">
        <f t="shared" si="82"/>
        <v>1.1159444399875298</v>
      </c>
      <c r="U58" s="310">
        <f t="shared" si="82"/>
        <v>1.3560626977961525</v>
      </c>
      <c r="V58" s="310">
        <f t="shared" si="82"/>
        <v>1.6740459364074813</v>
      </c>
      <c r="W58" s="10"/>
      <c r="X58" s="10">
        <f t="shared" si="83"/>
        <v>0.94904214615211058</v>
      </c>
      <c r="Y58" s="10">
        <f t="shared" si="84"/>
        <v>0.97852374248741025</v>
      </c>
      <c r="Z58" s="10">
        <f t="shared" si="85"/>
        <v>0.92212398663956197</v>
      </c>
      <c r="AA58" s="10">
        <f t="shared" si="86"/>
        <v>0.93760288549939796</v>
      </c>
      <c r="AB58" s="310">
        <f t="shared" si="76"/>
        <v>1.0601472179881533</v>
      </c>
      <c r="AC58" s="310">
        <f t="shared" si="76"/>
        <v>1.2238465847610276</v>
      </c>
      <c r="AD58" s="310">
        <f t="shared" si="76"/>
        <v>1.4352851347273643</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23.183413464382809</v>
      </c>
      <c r="H59" s="10">
        <f t="shared" si="71"/>
        <v>23.609739017898878</v>
      </c>
      <c r="I59" s="10">
        <f t="shared" ref="I59" si="92">I36*I$60</f>
        <v>23.903621816772993</v>
      </c>
      <c r="J59" s="10">
        <f t="shared" si="73"/>
        <v>22.525850653068421</v>
      </c>
      <c r="K59" s="10">
        <f t="shared" si="73"/>
        <v>22.901804042814547</v>
      </c>
      <c r="L59" s="10">
        <f t="shared" si="73"/>
        <v>27.26053996696098</v>
      </c>
      <c r="M59" s="10">
        <f t="shared" si="73"/>
        <v>33.126202386375112</v>
      </c>
      <c r="N59" s="10">
        <f t="shared" si="73"/>
        <v>40.893967943847379</v>
      </c>
      <c r="P59" s="10">
        <f t="shared" si="81"/>
        <v>23.183413464382809</v>
      </c>
      <c r="Q59" s="10">
        <f t="shared" si="82"/>
        <v>23.903596482810887</v>
      </c>
      <c r="R59" s="10">
        <f t="shared" si="82"/>
        <v>22.525850653068421</v>
      </c>
      <c r="S59" s="10">
        <f t="shared" si="82"/>
        <v>22.903972650806786</v>
      </c>
      <c r="T59" s="310">
        <f t="shared" si="82"/>
        <v>27.26053996696098</v>
      </c>
      <c r="U59" s="310">
        <f t="shared" si="82"/>
        <v>33.126202386375112</v>
      </c>
      <c r="V59" s="310">
        <f t="shared" si="82"/>
        <v>40.893967943847379</v>
      </c>
      <c r="W59" s="10"/>
      <c r="X59" s="10">
        <f t="shared" si="83"/>
        <v>23.183413464382809</v>
      </c>
      <c r="Y59" s="10">
        <f t="shared" si="84"/>
        <v>23.903596482810887</v>
      </c>
      <c r="Z59" s="10">
        <f t="shared" si="85"/>
        <v>22.525850653068421</v>
      </c>
      <c r="AA59" s="10">
        <f t="shared" si="86"/>
        <v>22.903972650806786</v>
      </c>
      <c r="AB59" s="310">
        <f t="shared" si="76"/>
        <v>36.912721903345215</v>
      </c>
      <c r="AC59" s="310">
        <f t="shared" si="76"/>
        <v>55.997842446714145</v>
      </c>
      <c r="AD59" s="310">
        <f t="shared" si="76"/>
        <v>82.196430943155789</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177.79148678479061</v>
      </c>
      <c r="G60" s="47">
        <f>F60*(1+(F22+G22)/2*((G7/F7)^(1/(G$4-F$4))-1))^(G$4-F$4)</f>
        <v>187.35516129905264</v>
      </c>
      <c r="H60" s="47">
        <f>G60*(1+(G22+H22)/2*((H7/G7)^(1/(H$4-G$4))-1))^(H$4-G$4)</f>
        <v>190.80048193605131</v>
      </c>
      <c r="I60" s="47">
        <f>H60*(1+(H22+I22)/2*((I7/H7)^(1/(I$4-H$4))-1))^(I$4-H$4)</f>
        <v>193.17547556115605</v>
      </c>
      <c r="J60" s="47">
        <f>G60*(1+(G22+J22)/2*((J7/G7)^(1/(J$4-G$4))-1))^(J$4-G$4)</f>
        <v>182.04111266823571</v>
      </c>
      <c r="K60" s="47">
        <f>H60*(1+(H22+K22)/2*((K7/H7)^(1/(K$4-H$4))-1))^(K$4-H$4)</f>
        <v>185.07935412845143</v>
      </c>
      <c r="L60" s="47">
        <f>J60*(1+(J22+L22)/2*((L7/J7)^(1/(L$4-J$4))-1))^(L$4-J$4)</f>
        <v>220.30417869464569</v>
      </c>
      <c r="M60" s="47">
        <f>L60*(1+(L22+M22)/2*((M7/L7)^(1/(M$4-L$4))-1))^(M$4-L$4)</f>
        <v>267.70712608215985</v>
      </c>
      <c r="N60" s="47">
        <f>M60*(1+(M22+N22)/2*((N7/M7)^(1/(N$4-M$4))-1))^(N$4-M$4)</f>
        <v>330.48178914846369</v>
      </c>
      <c r="P60" s="78">
        <f>$G60</f>
        <v>187.35516129905264</v>
      </c>
      <c r="Q60" s="47">
        <f>P60*(1+(P22+Q22)/2*((Q7/P7)^(1/(Q$4-P$4))-1))^(Q$4-P$4)</f>
        <v>193.17527082648382</v>
      </c>
      <c r="R60" s="47">
        <f>P60*(1+(P22+R22)/2*((R7/P7)^(1/(R$4-P$4))-1))^(R$4-P$4)</f>
        <v>182.04111266823571</v>
      </c>
      <c r="S60" s="47">
        <f>Q60*(1+(Q22+S22)/2*((S7/Q7)^(1/(S$4-Q$4))-1))^(S$4-Q$4)</f>
        <v>185.09687958477841</v>
      </c>
      <c r="T60" s="311">
        <f>R60*(1+(R22+T22)/2*((T7/R7)^(1/(T$4-R$4))-1))^(T$4-R$4)</f>
        <v>220.30417869464569</v>
      </c>
      <c r="U60" s="311">
        <f>T60*(1+(T22+U22)/2*((U7/T7)^(1/(U$4-T$4))-1))^(U$4-T$4)</f>
        <v>267.70712608215985</v>
      </c>
      <c r="V60" s="311">
        <f>U60*(1+(U22+V22)/2*((V7/U7)^(1/(V$4-U$4))-1))^(V$4-U$4)</f>
        <v>330.48178914846369</v>
      </c>
      <c r="X60" s="78">
        <f>P60</f>
        <v>187.35516129905264</v>
      </c>
      <c r="Y60" s="78">
        <f t="shared" si="84"/>
        <v>193.17527082648382</v>
      </c>
      <c r="Z60" s="78">
        <f t="shared" si="85"/>
        <v>182.04111266823571</v>
      </c>
      <c r="AA60" s="78">
        <f t="shared" si="86"/>
        <v>185.09687958477841</v>
      </c>
      <c r="AB60" s="311">
        <f>Z60*(1+(Z22+AB22)/2*((AB7/Z7)^(1/(AB$4-Z$4))-1))^(AB$4-Z$4)</f>
        <v>220.30417869464569</v>
      </c>
      <c r="AC60" s="311">
        <f>AB60*(1+(AB22+AC22)/2*((AC7/AB7)^(1/(AC$4-AB$4))-1))^(AC$4-AB$4)</f>
        <v>267.70712608215985</v>
      </c>
      <c r="AD60" s="311">
        <f>AC60*(1+(AC22+AD22)/2*((AD7/AC7)^(1/(AD$4-AC$4))-1))^(AD$4-AC$4)</f>
        <v>330.48178914846369</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0.41319432524927341</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16.782746773460719</v>
      </c>
      <c r="G76" s="234">
        <f t="shared" ref="G76:H76" si="125">G63*G92</f>
        <v>17.664096000000001</v>
      </c>
      <c r="H76" s="234">
        <f t="shared" si="125"/>
        <v>18.039187972530819</v>
      </c>
      <c r="I76" s="234">
        <f t="shared" ref="I76:N85" si="126">I63*I92</f>
        <v>18.234928723612395</v>
      </c>
      <c r="J76" s="234">
        <f t="shared" si="126"/>
        <v>17.183893062147387</v>
      </c>
      <c r="K76" s="234">
        <f>K63*K92</f>
        <v>17.470689904817089</v>
      </c>
      <c r="L76" s="234">
        <f t="shared" si="126"/>
        <v>20.79576087151418</v>
      </c>
      <c r="M76" s="234">
        <f t="shared" si="126"/>
        <v>25.270393918952017</v>
      </c>
      <c r="N76" s="234">
        <f t="shared" si="126"/>
        <v>31.19605038925507</v>
      </c>
      <c r="O76" s="8"/>
      <c r="P76" s="234">
        <f>P43</f>
        <v>17.685516250780768</v>
      </c>
      <c r="Q76" s="234">
        <f t="shared" ref="Q76:V76" si="127">Q43</f>
        <v>18.234928723612395</v>
      </c>
      <c r="R76" s="234">
        <f t="shared" si="127"/>
        <v>17.183893062147387</v>
      </c>
      <c r="S76" s="234">
        <f t="shared" si="127"/>
        <v>17.470689904817089</v>
      </c>
      <c r="T76" s="234">
        <f t="shared" si="127"/>
        <v>20.79576087151418</v>
      </c>
      <c r="U76" s="234">
        <f t="shared" si="127"/>
        <v>25.270393918952017</v>
      </c>
      <c r="V76" s="234">
        <f t="shared" si="127"/>
        <v>31.196050389255074</v>
      </c>
      <c r="W76" s="8"/>
      <c r="X76" s="234">
        <f>X43</f>
        <v>17.685516250780768</v>
      </c>
      <c r="Y76" s="234">
        <f>Y43</f>
        <v>18.234928723612395</v>
      </c>
      <c r="Z76" s="234">
        <f t="shared" ref="Z76:AD76" si="128">Z43</f>
        <v>17.183893062147387</v>
      </c>
      <c r="AA76" s="234">
        <f t="shared" si="128"/>
        <v>17.470689904817089</v>
      </c>
      <c r="AB76" s="234">
        <f t="shared" si="128"/>
        <v>20.79576087151418</v>
      </c>
      <c r="AC76" s="234">
        <f t="shared" si="128"/>
        <v>25.270393918952017</v>
      </c>
      <c r="AD76" s="234">
        <f t="shared" si="128"/>
        <v>31.196050389255074</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4.8250868587827167</v>
      </c>
      <c r="G77" s="234">
        <f t="shared" si="130"/>
        <v>5.0459399999999999</v>
      </c>
      <c r="H77" s="234">
        <f t="shared" si="130"/>
        <v>5.1201449999999999</v>
      </c>
      <c r="I77" s="234">
        <f t="shared" si="126"/>
        <v>5.1838781290320721</v>
      </c>
      <c r="J77" s="234">
        <f t="shared" si="126"/>
        <v>4.8850866798916091</v>
      </c>
      <c r="K77" s="234">
        <f t="shared" si="126"/>
        <v>4.9666181134785008</v>
      </c>
      <c r="L77" s="234">
        <f t="shared" si="126"/>
        <v>5.9118788777512288</v>
      </c>
      <c r="M77" s="234">
        <f t="shared" si="126"/>
        <v>7.1839404657968524</v>
      </c>
      <c r="N77" s="234">
        <f t="shared" si="126"/>
        <v>8.8685031774012497</v>
      </c>
      <c r="O77" s="8"/>
      <c r="P77" s="234">
        <f>P46</f>
        <v>5.0846356203963605</v>
      </c>
      <c r="Q77" s="234">
        <f t="shared" ref="Q77:V77" si="131">Q46</f>
        <v>5.2425932502465153</v>
      </c>
      <c r="R77" s="234">
        <f t="shared" si="131"/>
        <v>4.9404175440464835</v>
      </c>
      <c r="S77" s="234">
        <f t="shared" si="131"/>
        <v>5.0233533899092313</v>
      </c>
      <c r="T77" s="234">
        <f t="shared" si="131"/>
        <v>5.9788396889956648</v>
      </c>
      <c r="U77" s="234">
        <f t="shared" si="131"/>
        <v>7.265309264357974</v>
      </c>
      <c r="V77" s="234">
        <f t="shared" si="131"/>
        <v>8.9689521513336334</v>
      </c>
      <c r="W77" s="8"/>
      <c r="X77" s="234">
        <f>X46</f>
        <v>5.0846356203963605</v>
      </c>
      <c r="Y77" s="234">
        <f>Y46</f>
        <v>5.2425932502465153</v>
      </c>
      <c r="Z77" s="234">
        <f t="shared" ref="Z77:AD77" si="132">Z46</f>
        <v>4.9404175440464835</v>
      </c>
      <c r="AA77" s="234">
        <f t="shared" si="132"/>
        <v>5.0233533899092313</v>
      </c>
      <c r="AB77" s="234">
        <f t="shared" si="132"/>
        <v>5.6798977045458807</v>
      </c>
      <c r="AC77" s="234">
        <f t="shared" si="132"/>
        <v>6.5569416110830705</v>
      </c>
      <c r="AD77" s="234">
        <f t="shared" si="132"/>
        <v>7.6897553507496736</v>
      </c>
      <c r="AI77" s="185" t="s">
        <v>592</v>
      </c>
      <c r="AJ77" s="186">
        <f>SUM(P78:P85)</f>
        <v>164.17174783466987</v>
      </c>
      <c r="AK77" s="186">
        <f>SUM(R78:R85)</f>
        <v>159.51526201516728</v>
      </c>
      <c r="AL77" s="186">
        <f>SUM(T78:T85)</f>
        <v>193.04363872768471</v>
      </c>
      <c r="AM77" s="186">
        <f>SUM(U78:U85)</f>
        <v>234.58092369578475</v>
      </c>
      <c r="AN77" s="186">
        <f>SUM(V78:V85)</f>
        <v>289.58782120461632</v>
      </c>
      <c r="AO77" s="186"/>
      <c r="AP77" s="186">
        <f>SUM(G78:G85)</f>
        <v>173.33384904646832</v>
      </c>
      <c r="AQ77" s="186">
        <f>SUM(J78:J85)</f>
        <v>169.99066458236956</v>
      </c>
      <c r="AR77" s="186">
        <f>SUM(L78:L85)</f>
        <v>205.72085721551679</v>
      </c>
      <c r="AS77" s="186">
        <f>SUM(M78:M85)</f>
        <v>249.98590488226108</v>
      </c>
      <c r="AT77" s="186">
        <f>SUM(N78:N85)</f>
        <v>308.60511752695129</v>
      </c>
    </row>
    <row r="78" spans="1:46">
      <c r="A78" s="185" t="s">
        <v>16</v>
      </c>
      <c r="B78" s="186" t="str">
        <f t="shared" si="129"/>
        <v>TFHCV2</v>
      </c>
      <c r="C78" s="186" t="str">
        <f t="shared" si="129"/>
        <v>Transport Freight - HCV2</v>
      </c>
      <c r="D78" s="185" t="s">
        <v>149</v>
      </c>
      <c r="E78" s="260">
        <v>2.011130021669262</v>
      </c>
      <c r="F78" s="234">
        <f t="shared" ref="F78:H78" si="133">F65*F94</f>
        <v>1.699731517328491</v>
      </c>
      <c r="G78" s="234">
        <f t="shared" si="133"/>
        <v>1.7610152149444733</v>
      </c>
      <c r="H78" s="234">
        <f t="shared" si="133"/>
        <v>1.8407596050545592</v>
      </c>
      <c r="I78" s="234">
        <f t="shared" si="126"/>
        <v>1.8636725048700855</v>
      </c>
      <c r="J78" s="234">
        <f t="shared" si="126"/>
        <v>1.7562530411803894</v>
      </c>
      <c r="K78" s="234">
        <f t="shared" si="126"/>
        <v>1.7855646660443218</v>
      </c>
      <c r="L78" s="234">
        <f t="shared" si="126"/>
        <v>2.1253983682375677</v>
      </c>
      <c r="M78" s="234">
        <f t="shared" si="126"/>
        <v>2.5827212734318414</v>
      </c>
      <c r="N78" s="234">
        <f t="shared" si="126"/>
        <v>3.1883437688304186</v>
      </c>
      <c r="O78" s="8"/>
      <c r="P78" s="234">
        <f>P51</f>
        <v>1.7911626611213278</v>
      </c>
      <c r="Q78" s="234">
        <f t="shared" ref="Q78:V78" si="134">Q51</f>
        <v>1.8468043781516446</v>
      </c>
      <c r="R78" s="234">
        <f t="shared" si="134"/>
        <v>1.7403590140752279</v>
      </c>
      <c r="S78" s="234">
        <f t="shared" si="134"/>
        <v>1.7695729175730057</v>
      </c>
      <c r="T78" s="234">
        <f t="shared" si="134"/>
        <v>2.1061635891471191</v>
      </c>
      <c r="U78" s="234">
        <f t="shared" si="134"/>
        <v>2.5593477384329142</v>
      </c>
      <c r="V78" s="234">
        <f t="shared" si="134"/>
        <v>3.1594893719444759</v>
      </c>
      <c r="W78" s="8"/>
      <c r="X78" s="234">
        <f>X51</f>
        <v>1.7911626611213278</v>
      </c>
      <c r="Y78" s="234">
        <f>Y51</f>
        <v>1.8468043781516446</v>
      </c>
      <c r="Z78" s="234">
        <f t="shared" ref="Z78:AD78" si="135">Z51</f>
        <v>1.7403590140752279</v>
      </c>
      <c r="AA78" s="234">
        <f t="shared" si="135"/>
        <v>1.7695729175730057</v>
      </c>
      <c r="AB78" s="234">
        <f t="shared" si="135"/>
        <v>2.0008554096897631</v>
      </c>
      <c r="AC78" s="234">
        <f t="shared" si="135"/>
        <v>2.3098113339357051</v>
      </c>
      <c r="AD78" s="234">
        <f t="shared" si="135"/>
        <v>2.7088672002708942</v>
      </c>
      <c r="AI78" s="185" t="s">
        <v>627</v>
      </c>
      <c r="AJ78" s="186">
        <f>P86</f>
        <v>23.183413464382809</v>
      </c>
      <c r="AK78" s="186">
        <f>R86</f>
        <v>22.525850653068421</v>
      </c>
      <c r="AL78" s="186">
        <f>T86</f>
        <v>27.26053996696098</v>
      </c>
      <c r="AM78" s="186">
        <f>U86</f>
        <v>33.126202386375112</v>
      </c>
      <c r="AN78" s="186">
        <f>V86</f>
        <v>40.893967943847379</v>
      </c>
      <c r="AO78" s="186"/>
      <c r="AP78" s="186">
        <f>H86</f>
        <v>23.609739017898878</v>
      </c>
      <c r="AQ78" s="186">
        <f>J86</f>
        <v>22.525850653068421</v>
      </c>
      <c r="AR78" s="186">
        <f>L86</f>
        <v>27.26053996696098</v>
      </c>
      <c r="AS78" s="186">
        <f>M86</f>
        <v>33.126202386375112</v>
      </c>
      <c r="AT78" s="186">
        <f>N86</f>
        <v>40.893967943847379</v>
      </c>
    </row>
    <row r="79" spans="1:46">
      <c r="A79" s="185" t="s">
        <v>16</v>
      </c>
      <c r="B79" s="186" t="str">
        <f t="shared" si="129"/>
        <v>TFHCV3</v>
      </c>
      <c r="C79" s="186" t="str">
        <f t="shared" si="129"/>
        <v>Transport Freight - HCV3</v>
      </c>
      <c r="D79" s="185" t="s">
        <v>149</v>
      </c>
      <c r="E79" s="260">
        <v>16.207267472028231</v>
      </c>
      <c r="F79" s="234">
        <f t="shared" ref="F79:H79" si="136">F66*F95</f>
        <v>14.064570028614751</v>
      </c>
      <c r="G79" s="234">
        <f t="shared" si="136"/>
        <v>14.520577162864347</v>
      </c>
      <c r="H79" s="234">
        <f t="shared" si="136"/>
        <v>15.174488450030418</v>
      </c>
      <c r="I79" s="234">
        <f t="shared" si="126"/>
        <v>15.363373262937371</v>
      </c>
      <c r="J79" s="234">
        <f t="shared" si="126"/>
        <v>14.477850022101457</v>
      </c>
      <c r="K79" s="234">
        <f t="shared" si="126"/>
        <v>14.719483373750426</v>
      </c>
      <c r="L79" s="234">
        <f t="shared" si="126"/>
        <v>17.520936955577394</v>
      </c>
      <c r="M79" s="234">
        <f t="shared" si="126"/>
        <v>21.290924695285092</v>
      </c>
      <c r="N79" s="234">
        <f t="shared" si="126"/>
        <v>26.283435143835444</v>
      </c>
      <c r="O79" s="8"/>
      <c r="P79" s="234">
        <f t="shared" ref="P79:P85" si="137">P52</f>
        <v>14.821124644188297</v>
      </c>
      <c r="Q79" s="234">
        <f t="shared" ref="Q79:V79" si="138">Q52</f>
        <v>15.281536666738335</v>
      </c>
      <c r="R79" s="234">
        <f t="shared" si="138"/>
        <v>14.400745634736296</v>
      </c>
      <c r="S79" s="234">
        <f t="shared" si="138"/>
        <v>14.642478512761338</v>
      </c>
      <c r="T79" s="234">
        <f t="shared" si="138"/>
        <v>17.427626062871564</v>
      </c>
      <c r="U79" s="234">
        <f t="shared" si="138"/>
        <v>21.177536056601745</v>
      </c>
      <c r="V79" s="234">
        <f t="shared" si="138"/>
        <v>26.1434579951895</v>
      </c>
      <c r="W79" s="8"/>
      <c r="X79" s="234">
        <f t="shared" ref="X79:X85" si="139">X52</f>
        <v>14.821124644188297</v>
      </c>
      <c r="Y79" s="234">
        <f t="shared" ref="Y79:AD79" si="140">Y52</f>
        <v>15.281536666738335</v>
      </c>
      <c r="Z79" s="234">
        <f t="shared" si="140"/>
        <v>14.400745634736296</v>
      </c>
      <c r="AA79" s="234">
        <f t="shared" si="140"/>
        <v>14.642478512761338</v>
      </c>
      <c r="AB79" s="234">
        <f t="shared" si="140"/>
        <v>16.556244759727985</v>
      </c>
      <c r="AC79" s="234">
        <f t="shared" si="140"/>
        <v>19.112726291083074</v>
      </c>
      <c r="AD79" s="234">
        <f t="shared" si="140"/>
        <v>22.414747298625596</v>
      </c>
      <c r="AI79" s="186"/>
    </row>
    <row r="80" spans="1:46">
      <c r="A80" s="185" t="s">
        <v>16</v>
      </c>
      <c r="B80" s="186" t="str">
        <f t="shared" si="129"/>
        <v>TFHCV4</v>
      </c>
      <c r="C80" s="186" t="str">
        <f t="shared" si="129"/>
        <v>Transport Freight - HCV4</v>
      </c>
      <c r="D80" s="185" t="s">
        <v>149</v>
      </c>
      <c r="E80" s="260">
        <v>5.3871747310586002</v>
      </c>
      <c r="F80" s="234">
        <f t="shared" ref="F80:H80" si="141">F67*F96</f>
        <v>4.6872488429967349</v>
      </c>
      <c r="G80" s="234">
        <f t="shared" si="141"/>
        <v>4.2489873256924318</v>
      </c>
      <c r="H80" s="234">
        <f t="shared" si="141"/>
        <v>4.3066025770402403</v>
      </c>
      <c r="I80" s="234">
        <f t="shared" si="126"/>
        <v>4.3602091170371269</v>
      </c>
      <c r="J80" s="234">
        <f t="shared" si="126"/>
        <v>4.1088927920373646</v>
      </c>
      <c r="K80" s="234">
        <f t="shared" si="126"/>
        <v>4.1774696549963428</v>
      </c>
      <c r="L80" s="234">
        <f t="shared" si="126"/>
        <v>4.9725374594026555</v>
      </c>
      <c r="M80" s="234">
        <f t="shared" si="126"/>
        <v>6.042480539770728</v>
      </c>
      <c r="N80" s="234">
        <f t="shared" si="126"/>
        <v>7.4593822320043239</v>
      </c>
      <c r="O80" s="8"/>
      <c r="P80" s="234">
        <f t="shared" si="137"/>
        <v>4.9393830880746989</v>
      </c>
      <c r="Q80" s="234">
        <f t="shared" ref="Q80:V80" si="142">Q53</f>
        <v>5.0928229526143767</v>
      </c>
      <c r="R80" s="234">
        <f t="shared" si="142"/>
        <v>4.7992848823232874</v>
      </c>
      <c r="S80" s="234">
        <f t="shared" si="142"/>
        <v>4.8798463321601409</v>
      </c>
      <c r="T80" s="234">
        <f t="shared" si="142"/>
        <v>5.8080424736183751</v>
      </c>
      <c r="U80" s="234">
        <f t="shared" si="142"/>
        <v>7.0577615367460274</v>
      </c>
      <c r="V80" s="234">
        <f t="shared" si="142"/>
        <v>8.7127365422883827</v>
      </c>
      <c r="W80" s="8"/>
      <c r="X80" s="234">
        <f t="shared" si="139"/>
        <v>4.9393830880746989</v>
      </c>
      <c r="Y80" s="234">
        <f t="shared" ref="Y80:AD80" si="143">Y53</f>
        <v>5.0928229526143767</v>
      </c>
      <c r="Z80" s="234">
        <f t="shared" si="143"/>
        <v>4.7992848823232874</v>
      </c>
      <c r="AA80" s="234">
        <f t="shared" si="143"/>
        <v>4.8798463321601409</v>
      </c>
      <c r="AB80" s="234">
        <f t="shared" si="143"/>
        <v>5.517640349937456</v>
      </c>
      <c r="AC80" s="234">
        <f t="shared" si="143"/>
        <v>6.369629786913289</v>
      </c>
      <c r="AD80" s="234">
        <f t="shared" si="143"/>
        <v>7.4700824929445009</v>
      </c>
      <c r="AI80" s="186" t="s">
        <v>475</v>
      </c>
      <c r="AJ80" s="186">
        <f>SUM(AJ77:AJ78)</f>
        <v>187.35516129905267</v>
      </c>
      <c r="AK80" s="186">
        <f>SUM(AK77:AK78)</f>
        <v>182.04111266823571</v>
      </c>
      <c r="AL80" s="186">
        <f>SUM(AL77:AL78)</f>
        <v>220.30417869464569</v>
      </c>
      <c r="AM80" s="186">
        <f>SUM(AM77:AM78)</f>
        <v>267.70712608215985</v>
      </c>
      <c r="AN80" s="186">
        <f>SUM(AN77:AN78)</f>
        <v>330.48178914846369</v>
      </c>
      <c r="AO80" s="186"/>
      <c r="AP80" s="186">
        <f>SUM(AP77:AP78)</f>
        <v>196.94358806436719</v>
      </c>
      <c r="AQ80" s="186">
        <f>SUM(AQ77:AQ78)</f>
        <v>192.51651523543799</v>
      </c>
      <c r="AR80" s="186">
        <f>SUM(AR77:AR78)</f>
        <v>232.98139718247776</v>
      </c>
      <c r="AS80" s="186">
        <f>SUM(AS77:AS78)</f>
        <v>283.11210726863618</v>
      </c>
      <c r="AT80" s="186">
        <f>SUM(AT77:AT78)</f>
        <v>349.49908547079866</v>
      </c>
    </row>
    <row r="81" spans="1:46">
      <c r="A81" s="185" t="s">
        <v>16</v>
      </c>
      <c r="B81" s="186" t="str">
        <f t="shared" si="129"/>
        <v>TFHCV5</v>
      </c>
      <c r="C81" s="186" t="str">
        <f t="shared" si="129"/>
        <v>Transport Freight - HCV5</v>
      </c>
      <c r="D81" s="185" t="s">
        <v>149</v>
      </c>
      <c r="E81" s="260">
        <v>3.9725286670479121</v>
      </c>
      <c r="F81" s="234">
        <f t="shared" ref="F81:H81" si="144">F68*F97</f>
        <v>3.0895554544851946</v>
      </c>
      <c r="G81" s="234">
        <f t="shared" si="144"/>
        <v>3.1102185642863693</v>
      </c>
      <c r="H81" s="234">
        <f t="shared" si="144"/>
        <v>3.1523923845431949</v>
      </c>
      <c r="I81" s="234">
        <f t="shared" si="126"/>
        <v>3.1916318651836479</v>
      </c>
      <c r="J81" s="234">
        <f t="shared" si="126"/>
        <v>3.0076706904831223</v>
      </c>
      <c r="K81" s="234">
        <f t="shared" si="126"/>
        <v>3.0578683060467848</v>
      </c>
      <c r="L81" s="234">
        <f t="shared" si="126"/>
        <v>3.6398504246588219</v>
      </c>
      <c r="M81" s="234">
        <f t="shared" si="126"/>
        <v>4.4230386474191032</v>
      </c>
      <c r="N81" s="234">
        <f t="shared" si="126"/>
        <v>5.4601972949470801</v>
      </c>
      <c r="O81" s="8"/>
      <c r="P81" s="234">
        <f t="shared" si="137"/>
        <v>3.2557473419304324</v>
      </c>
      <c r="Q81" s="234">
        <f t="shared" ref="Q81:V81" si="145">Q54</f>
        <v>3.3568857679673449</v>
      </c>
      <c r="R81" s="234">
        <f t="shared" si="145"/>
        <v>3.1634029432775685</v>
      </c>
      <c r="S81" s="234">
        <f t="shared" si="145"/>
        <v>3.2165042560309054</v>
      </c>
      <c r="T81" s="234">
        <f t="shared" si="145"/>
        <v>3.8283159066880024</v>
      </c>
      <c r="U81" s="234">
        <f t="shared" si="145"/>
        <v>4.6520563304184464</v>
      </c>
      <c r="V81" s="234">
        <f t="shared" si="145"/>
        <v>5.7429173507480247</v>
      </c>
      <c r="W81" s="8"/>
      <c r="X81" s="234">
        <f t="shared" si="139"/>
        <v>3.2557473419304324</v>
      </c>
      <c r="Y81" s="234">
        <f t="shared" ref="Y81:AD81" si="146">Y54</f>
        <v>3.3568857679673449</v>
      </c>
      <c r="Z81" s="234">
        <f t="shared" si="146"/>
        <v>3.1634029432775685</v>
      </c>
      <c r="AA81" s="234">
        <f t="shared" si="146"/>
        <v>3.2165042560309054</v>
      </c>
      <c r="AB81" s="234">
        <f t="shared" si="146"/>
        <v>3.6369001113536021</v>
      </c>
      <c r="AC81" s="234">
        <f t="shared" si="146"/>
        <v>4.1984808382026477</v>
      </c>
      <c r="AD81" s="234">
        <f t="shared" si="146"/>
        <v>4.9238337635975871</v>
      </c>
      <c r="AE81" s="186"/>
      <c r="AF81" s="186"/>
      <c r="AG81" s="186"/>
      <c r="AH81" s="186"/>
      <c r="AI81" s="185" t="s">
        <v>474</v>
      </c>
      <c r="AJ81" s="190">
        <f>AJ78/AJ80</f>
        <v>0.12374045798171471</v>
      </c>
      <c r="AK81" s="190">
        <f>AK78/AK80</f>
        <v>0.12374045798171475</v>
      </c>
      <c r="AL81" s="190">
        <f>AL78/AL80</f>
        <v>0.12374045798171474</v>
      </c>
      <c r="AM81" s="190">
        <f>AM78/AM80</f>
        <v>0.12374045798171475</v>
      </c>
      <c r="AN81" s="190">
        <f>AN78/AN80</f>
        <v>0.12374045798171474</v>
      </c>
      <c r="AO81" s="190"/>
      <c r="AP81" s="190">
        <f>AP78/AP80</f>
        <v>0.1198807193975896</v>
      </c>
      <c r="AQ81" s="190">
        <f>AQ78/AQ80</f>
        <v>0.11700736752647138</v>
      </c>
      <c r="AR81" s="190">
        <f>AR78/AR80</f>
        <v>0.11700736752647138</v>
      </c>
      <c r="AS81" s="190">
        <f>AS78/AS80</f>
        <v>0.11700736752647141</v>
      </c>
      <c r="AT81" s="190">
        <f>AT78/AT80</f>
        <v>0.1170073675264714</v>
      </c>
    </row>
    <row r="82" spans="1:46">
      <c r="A82" s="185" t="s">
        <v>16</v>
      </c>
      <c r="B82" s="186" t="str">
        <f t="shared" si="129"/>
        <v>TFHCV6</v>
      </c>
      <c r="C82" s="186" t="str">
        <f t="shared" si="129"/>
        <v>Transport Freight - HCV6</v>
      </c>
      <c r="D82" s="185" t="s">
        <v>149</v>
      </c>
      <c r="E82" s="260">
        <v>140.25526500597067</v>
      </c>
      <c r="F82" s="234">
        <f>F69*F98</f>
        <v>101.34626839212221</v>
      </c>
      <c r="G82" s="234">
        <f t="shared" ref="G82" si="147">G69*G98</f>
        <v>117.31986651000506</v>
      </c>
      <c r="H82" s="234">
        <f>H69*H98</f>
        <v>119.47729070058639</v>
      </c>
      <c r="I82" s="234">
        <f>I69*I98</f>
        <v>120.96448717346418</v>
      </c>
      <c r="J82" s="234">
        <f t="shared" si="126"/>
        <v>113.99226415481829</v>
      </c>
      <c r="K82" s="234">
        <f t="shared" si="126"/>
        <v>115.89477957027952</v>
      </c>
      <c r="L82" s="234">
        <f t="shared" si="126"/>
        <v>137.95220081926198</v>
      </c>
      <c r="M82" s="234">
        <f t="shared" si="126"/>
        <v>167.6354367713642</v>
      </c>
      <c r="N82" s="234">
        <f t="shared" si="126"/>
        <v>206.94428228213133</v>
      </c>
      <c r="O82" s="8"/>
      <c r="P82" s="234">
        <f>P55</f>
        <v>106.79783832758559</v>
      </c>
      <c r="Q82" s="234">
        <f t="shared" ref="Q82:V82" si="148">Q55</f>
        <v>110.11546839472472</v>
      </c>
      <c r="R82" s="234">
        <f t="shared" si="148"/>
        <v>103.76867754757892</v>
      </c>
      <c r="S82" s="234">
        <f t="shared" si="148"/>
        <v>105.51055270520428</v>
      </c>
      <c r="T82" s="234">
        <f t="shared" si="148"/>
        <v>125.57972727299115</v>
      </c>
      <c r="U82" s="234">
        <f t="shared" si="148"/>
        <v>152.6007726300607</v>
      </c>
      <c r="V82" s="234">
        <f t="shared" si="148"/>
        <v>188.38413867527291</v>
      </c>
      <c r="W82" s="8"/>
      <c r="X82" s="234">
        <f t="shared" si="139"/>
        <v>106.79783832758559</v>
      </c>
      <c r="Y82" s="234">
        <f t="shared" ref="Y82:AD82" si="149">Y55</f>
        <v>110.11546839472472</v>
      </c>
      <c r="Z82" s="234">
        <f t="shared" si="149"/>
        <v>103.76867754757892</v>
      </c>
      <c r="AA82" s="234">
        <f t="shared" si="149"/>
        <v>105.51055270520428</v>
      </c>
      <c r="AB82" s="234">
        <f t="shared" si="149"/>
        <v>119.30074090934158</v>
      </c>
      <c r="AC82" s="234">
        <f t="shared" si="149"/>
        <v>137.72219729862974</v>
      </c>
      <c r="AD82" s="234">
        <f t="shared" si="149"/>
        <v>161.51585089671207</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28.911045247106085</v>
      </c>
      <c r="G83" s="234">
        <f t="shared" si="150"/>
        <v>30.412861445475919</v>
      </c>
      <c r="H83" s="234">
        <f t="shared" si="150"/>
        <v>31.844054925263023</v>
      </c>
      <c r="I83" s="234">
        <f t="shared" si="126"/>
        <v>32.240434571045739</v>
      </c>
      <c r="J83" s="234">
        <f t="shared" si="126"/>
        <v>30.382141238019461</v>
      </c>
      <c r="K83" s="234">
        <f t="shared" si="126"/>
        <v>30.889215051217413</v>
      </c>
      <c r="L83" s="234">
        <f t="shared" si="126"/>
        <v>36.768137561458204</v>
      </c>
      <c r="M83" s="234">
        <f t="shared" si="126"/>
        <v>44.67955395260379</v>
      </c>
      <c r="N83" s="234">
        <f t="shared" si="126"/>
        <v>55.156465741894998</v>
      </c>
      <c r="O83" s="8"/>
      <c r="P83" s="234">
        <f t="shared" si="137"/>
        <v>30.466214347779122</v>
      </c>
      <c r="Q83" s="234">
        <f t="shared" ref="Q83:V83" si="151">Q56</f>
        <v>31.412634521959646</v>
      </c>
      <c r="R83" s="234">
        <f t="shared" si="151"/>
        <v>29.602085793655274</v>
      </c>
      <c r="S83" s="234">
        <f t="shared" si="151"/>
        <v>30.098990438452546</v>
      </c>
      <c r="T83" s="234">
        <f t="shared" si="151"/>
        <v>35.824122929334258</v>
      </c>
      <c r="U83" s="234">
        <f t="shared" si="151"/>
        <v>43.532415275331161</v>
      </c>
      <c r="V83" s="234">
        <f t="shared" si="151"/>
        <v>53.740334434467222</v>
      </c>
      <c r="W83" s="8"/>
      <c r="X83" s="234">
        <f t="shared" si="139"/>
        <v>30.466214347779122</v>
      </c>
      <c r="Y83" s="234">
        <f t="shared" ref="Y83:AD83" si="152">Y56</f>
        <v>31.412634521959646</v>
      </c>
      <c r="Z83" s="234">
        <f t="shared" si="152"/>
        <v>29.602085793655274</v>
      </c>
      <c r="AA83" s="234">
        <f t="shared" si="152"/>
        <v>30.098990438452546</v>
      </c>
      <c r="AB83" s="234">
        <f t="shared" si="152"/>
        <v>34.032916782867545</v>
      </c>
      <c r="AC83" s="234">
        <f t="shared" si="152"/>
        <v>39.288004785986374</v>
      </c>
      <c r="AD83" s="234">
        <f t="shared" si="152"/>
        <v>46.075619235751333</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1.0924696723954068</v>
      </c>
      <c r="G84" s="234">
        <f t="shared" si="153"/>
        <v>1.4702862493909399</v>
      </c>
      <c r="H84" s="234">
        <f t="shared" si="153"/>
        <v>1.8779533896770146</v>
      </c>
      <c r="I84" s="234">
        <f t="shared" si="126"/>
        <v>1.9013292600284404</v>
      </c>
      <c r="J84" s="234">
        <f t="shared" si="126"/>
        <v>1.7917393138999929</v>
      </c>
      <c r="K84" s="234">
        <f t="shared" si="126"/>
        <v>1.8216431998387173</v>
      </c>
      <c r="L84" s="234">
        <f t="shared" si="126"/>
        <v>2.1683434703182942</v>
      </c>
      <c r="M84" s="234">
        <f t="shared" si="126"/>
        <v>2.6349068920862724</v>
      </c>
      <c r="N84" s="234">
        <f t="shared" si="126"/>
        <v>3.2527663969207996</v>
      </c>
      <c r="O84" s="8"/>
      <c r="P84" s="234">
        <f t="shared" si="137"/>
        <v>1.151235277838254</v>
      </c>
      <c r="Q84" s="234">
        <f t="shared" ref="Q84:V84" si="154">Q57</f>
        <v>1.1869979190294746</v>
      </c>
      <c r="R84" s="234">
        <f t="shared" si="154"/>
        <v>1.1185822128811613</v>
      </c>
      <c r="S84" s="234">
        <f t="shared" si="154"/>
        <v>1.1373588862900126</v>
      </c>
      <c r="T84" s="234">
        <f t="shared" si="154"/>
        <v>1.3536960530467179</v>
      </c>
      <c r="U84" s="234">
        <f t="shared" si="154"/>
        <v>1.6449714303976004</v>
      </c>
      <c r="V84" s="234">
        <f t="shared" si="154"/>
        <v>2.0307008982983308</v>
      </c>
      <c r="W84" s="8"/>
      <c r="X84" s="234">
        <f t="shared" si="139"/>
        <v>1.151235277838254</v>
      </c>
      <c r="Y84" s="234">
        <f t="shared" ref="Y84:AD84" si="155">Y57</f>
        <v>1.1869979190294746</v>
      </c>
      <c r="Z84" s="234">
        <f t="shared" si="155"/>
        <v>1.1185822128811613</v>
      </c>
      <c r="AA84" s="234">
        <f t="shared" si="155"/>
        <v>1.1373588862900126</v>
      </c>
      <c r="AB84" s="234">
        <f t="shared" si="155"/>
        <v>1.2860112503943819</v>
      </c>
      <c r="AC84" s="234">
        <f t="shared" si="155"/>
        <v>1.4845867159338342</v>
      </c>
      <c r="AD84" s="234">
        <f t="shared" si="155"/>
        <v>1.7410721826785309</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0.90059762974176194</v>
      </c>
      <c r="G85" s="234">
        <f t="shared" si="156"/>
        <v>0.49003657380877025</v>
      </c>
      <c r="H85" s="234">
        <f t="shared" si="156"/>
        <v>0.4966539831210422</v>
      </c>
      <c r="I85" s="234">
        <f t="shared" si="126"/>
        <v>0.50283609561796283</v>
      </c>
      <c r="J85" s="234">
        <f t="shared" si="126"/>
        <v>0.47385332982947065</v>
      </c>
      <c r="K85" s="234">
        <f t="shared" si="126"/>
        <v>0.48176187758358668</v>
      </c>
      <c r="L85" s="234">
        <f t="shared" si="126"/>
        <v>0.57345215660187443</v>
      </c>
      <c r="M85" s="234">
        <f t="shared" si="126"/>
        <v>0.69684211030008747</v>
      </c>
      <c r="N85" s="234">
        <f t="shared" si="126"/>
        <v>0.86024466638697716</v>
      </c>
      <c r="O85" s="8"/>
      <c r="P85" s="234">
        <f t="shared" si="137"/>
        <v>0.94904214615211058</v>
      </c>
      <c r="Q85" s="234">
        <f t="shared" ref="Q85:V85" si="157">Q58</f>
        <v>0.97852374248741025</v>
      </c>
      <c r="R85" s="234">
        <f t="shared" si="157"/>
        <v>0.92212398663956197</v>
      </c>
      <c r="S85" s="234">
        <f t="shared" si="157"/>
        <v>0.93760288549939796</v>
      </c>
      <c r="T85" s="234">
        <f t="shared" si="157"/>
        <v>1.1159444399875298</v>
      </c>
      <c r="U85" s="234">
        <f t="shared" si="157"/>
        <v>1.3560626977961525</v>
      </c>
      <c r="V85" s="234">
        <f t="shared" si="157"/>
        <v>1.6740459364074813</v>
      </c>
      <c r="W85" s="8"/>
      <c r="X85" s="234">
        <f t="shared" si="139"/>
        <v>0.94904214615211058</v>
      </c>
      <c r="Y85" s="234">
        <f t="shared" ref="Y85:AD85" si="158">Y58</f>
        <v>0.97852374248741025</v>
      </c>
      <c r="Z85" s="234">
        <f t="shared" si="158"/>
        <v>0.92212398663956197</v>
      </c>
      <c r="AA85" s="234">
        <f t="shared" si="158"/>
        <v>0.93760288549939796</v>
      </c>
      <c r="AB85" s="234">
        <f t="shared" si="158"/>
        <v>1.0601472179881533</v>
      </c>
      <c r="AC85" s="234">
        <f t="shared" si="158"/>
        <v>1.2238465847610276</v>
      </c>
      <c r="AD85" s="234">
        <f t="shared" si="158"/>
        <v>1.4352851347273643</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23.183413464382809</v>
      </c>
      <c r="H86" s="234">
        <f t="shared" si="159"/>
        <v>23.609739017898878</v>
      </c>
      <c r="I86" s="234">
        <f t="shared" ref="I86:N86" si="160">I59</f>
        <v>23.903621816772993</v>
      </c>
      <c r="J86" s="234">
        <f t="shared" si="160"/>
        <v>22.525850653068421</v>
      </c>
      <c r="K86" s="234">
        <f t="shared" si="160"/>
        <v>22.901804042814547</v>
      </c>
      <c r="L86" s="234">
        <f t="shared" si="160"/>
        <v>27.26053996696098</v>
      </c>
      <c r="M86" s="234">
        <f t="shared" si="160"/>
        <v>33.126202386375112</v>
      </c>
      <c r="N86" s="234">
        <f t="shared" si="160"/>
        <v>40.893967943847379</v>
      </c>
      <c r="O86" s="8"/>
      <c r="P86" s="234">
        <f>P59</f>
        <v>23.183413464382809</v>
      </c>
      <c r="Q86" s="234">
        <f t="shared" ref="Q86:V86" si="161">Q59</f>
        <v>23.903596482810887</v>
      </c>
      <c r="R86" s="234">
        <f t="shared" si="161"/>
        <v>22.525850653068421</v>
      </c>
      <c r="S86" s="234">
        <f t="shared" si="161"/>
        <v>22.903972650806786</v>
      </c>
      <c r="T86" s="234">
        <f t="shared" si="161"/>
        <v>27.26053996696098</v>
      </c>
      <c r="U86" s="234">
        <f t="shared" si="161"/>
        <v>33.126202386375112</v>
      </c>
      <c r="V86" s="234">
        <f t="shared" si="161"/>
        <v>40.893967943847379</v>
      </c>
      <c r="W86" s="8"/>
      <c r="X86" s="234">
        <f>X59</f>
        <v>23.183413464382809</v>
      </c>
      <c r="Y86" s="234">
        <f>Y59</f>
        <v>23.903596482810887</v>
      </c>
      <c r="Z86" s="234">
        <f t="shared" ref="Z86:AD86" si="162">Z59</f>
        <v>22.525850653068421</v>
      </c>
      <c r="AA86" s="234">
        <f t="shared" si="162"/>
        <v>22.903972650806786</v>
      </c>
      <c r="AB86" s="234">
        <f t="shared" si="162"/>
        <v>36.912721903345215</v>
      </c>
      <c r="AC86" s="234">
        <f t="shared" si="162"/>
        <v>55.997842446714145</v>
      </c>
      <c r="AD86" s="234">
        <f t="shared" si="162"/>
        <v>82.196430943155789</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26.450167179818603</v>
      </c>
      <c r="H87" s="234">
        <f t="shared" si="163"/>
        <v>26.936565879511939</v>
      </c>
      <c r="I87" s="234">
        <f t="shared" ref="I87:N87" si="164">I47</f>
        <v>27.271859436409219</v>
      </c>
      <c r="J87" s="234">
        <f t="shared" si="164"/>
        <v>25.699947790546275</v>
      </c>
      <c r="K87" s="234">
        <f t="shared" si="164"/>
        <v>26.128876430665724</v>
      </c>
      <c r="L87" s="234">
        <f t="shared" si="164"/>
        <v>31.101797871396432</v>
      </c>
      <c r="M87" s="234">
        <f t="shared" si="164"/>
        <v>37.79398544990984</v>
      </c>
      <c r="N87" s="234">
        <f t="shared" si="164"/>
        <v>46.656299790480489</v>
      </c>
      <c r="O87" s="8"/>
      <c r="P87" s="234">
        <f>P47</f>
        <v>26.450167179818603</v>
      </c>
      <c r="Q87" s="234">
        <f t="shared" ref="Q87:V87" si="165">Q47</f>
        <v>27.271859436409219</v>
      </c>
      <c r="R87" s="234">
        <f t="shared" si="165"/>
        <v>25.699947790546275</v>
      </c>
      <c r="S87" s="234">
        <f t="shared" si="165"/>
        <v>26.131378310261344</v>
      </c>
      <c r="T87" s="234">
        <f t="shared" si="165"/>
        <v>31.101797871396432</v>
      </c>
      <c r="U87" s="234">
        <f t="shared" si="165"/>
        <v>37.79398544990984</v>
      </c>
      <c r="V87" s="234">
        <f t="shared" si="165"/>
        <v>46.656299790480489</v>
      </c>
      <c r="W87" s="8"/>
      <c r="X87" s="234">
        <f>X47</f>
        <v>26.450167179818603</v>
      </c>
      <c r="Y87" s="234">
        <f>Y47</f>
        <v>27.271859436409219</v>
      </c>
      <c r="Z87" s="234">
        <f t="shared" ref="Z87:AD87" si="166">Z47</f>
        <v>25.699947790546275</v>
      </c>
      <c r="AA87" s="234">
        <f t="shared" si="166"/>
        <v>26.131378310261344</v>
      </c>
      <c r="AB87" s="234">
        <f t="shared" si="166"/>
        <v>31.400739855846219</v>
      </c>
      <c r="AC87" s="234">
        <f t="shared" si="166"/>
        <v>38.502353103184745</v>
      </c>
      <c r="AD87" s="234">
        <f t="shared" si="166"/>
        <v>47.935496591064457</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81.331040777374611</v>
      </c>
      <c r="L88" s="234">
        <f t="shared" si="168"/>
        <v>87.911204464677908</v>
      </c>
      <c r="M88" s="234">
        <f t="shared" si="168"/>
        <v>108.4587289306711</v>
      </c>
      <c r="N88" s="234">
        <f t="shared" si="168"/>
        <v>131.69334513658779</v>
      </c>
      <c r="O88" s="8"/>
      <c r="P88" s="234">
        <f>F104</f>
        <v>82</v>
      </c>
      <c r="Q88" s="234">
        <f t="shared" ref="Q88:V88" si="169">G104</f>
        <v>82</v>
      </c>
      <c r="R88" s="234">
        <f t="shared" si="169"/>
        <v>82</v>
      </c>
      <c r="S88" s="234">
        <f t="shared" si="169"/>
        <v>86.036801673044508</v>
      </c>
      <c r="T88" s="234">
        <f t="shared" si="169"/>
        <v>76.525600127976475</v>
      </c>
      <c r="U88" s="234">
        <f t="shared" si="169"/>
        <v>81.331040777374611</v>
      </c>
      <c r="V88" s="234">
        <f t="shared" si="169"/>
        <v>87.911204464677908</v>
      </c>
      <c r="W88" s="8"/>
      <c r="X88" s="234">
        <f>P88</f>
        <v>82</v>
      </c>
      <c r="Y88" s="234">
        <f>Q88</f>
        <v>82</v>
      </c>
      <c r="Z88" s="234">
        <f t="shared" ref="Z88:AD88" si="170">R88</f>
        <v>82</v>
      </c>
      <c r="AA88" s="234">
        <f t="shared" si="170"/>
        <v>86.036801673044508</v>
      </c>
      <c r="AB88" s="234">
        <f t="shared" si="170"/>
        <v>76.525600127976475</v>
      </c>
      <c r="AC88" s="234">
        <f t="shared" si="170"/>
        <v>81.331040777374611</v>
      </c>
      <c r="AD88" s="234">
        <f t="shared" si="170"/>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306.49932041703403</v>
      </c>
      <c r="G89" s="79">
        <f t="shared" si="171"/>
        <v>327.67746569066975</v>
      </c>
      <c r="H89" s="79">
        <f t="shared" si="171"/>
        <v>333.87583388525752</v>
      </c>
      <c r="I89" s="79">
        <f t="shared" si="171"/>
        <v>341.01906362905572</v>
      </c>
      <c r="J89" s="79">
        <f t="shared" si="171"/>
        <v>316.81104289599978</v>
      </c>
      <c r="K89" s="79">
        <f t="shared" si="171"/>
        <v>325.62681496890758</v>
      </c>
      <c r="L89" s="79">
        <f t="shared" ref="L89:N89" si="172">SUM(L76:L88)</f>
        <v>378.70203926781755</v>
      </c>
      <c r="M89" s="79">
        <f t="shared" si="172"/>
        <v>461.81915603396607</v>
      </c>
      <c r="N89" s="79">
        <f t="shared" si="172"/>
        <v>567.91328396452332</v>
      </c>
      <c r="O89" s="79"/>
      <c r="P89" s="79">
        <f t="shared" ref="P89:V89" si="173">SUM(P76:P88)</f>
        <v>318.57548035004839</v>
      </c>
      <c r="Q89" s="79">
        <f t="shared" si="173"/>
        <v>325.92465223675197</v>
      </c>
      <c r="R89" s="79">
        <f t="shared" si="173"/>
        <v>311.86537106497588</v>
      </c>
      <c r="S89" s="79">
        <f t="shared" si="173"/>
        <v>319.75910286281055</v>
      </c>
      <c r="T89" s="79">
        <f t="shared" si="173"/>
        <v>354.70617725452843</v>
      </c>
      <c r="U89" s="79">
        <f t="shared" si="173"/>
        <v>419.3678554927543</v>
      </c>
      <c r="V89" s="79">
        <f t="shared" si="173"/>
        <v>505.21429594421079</v>
      </c>
      <c r="W89" s="79"/>
      <c r="X89" s="79">
        <f t="shared" ref="X89:AD89" si="174">SUM(X76:X88)</f>
        <v>318.57548035004839</v>
      </c>
      <c r="Y89" s="79">
        <f t="shared" si="174"/>
        <v>325.92465223675197</v>
      </c>
      <c r="Z89" s="79">
        <f t="shared" si="174"/>
        <v>311.86537106497588</v>
      </c>
      <c r="AA89" s="79">
        <f t="shared" si="174"/>
        <v>319.75910286281055</v>
      </c>
      <c r="AB89" s="79">
        <f t="shared" si="174"/>
        <v>354.70617725452843</v>
      </c>
      <c r="AC89" s="79">
        <f t="shared" si="174"/>
        <v>419.3678554927543</v>
      </c>
      <c r="AD89" s="79">
        <f t="shared" si="174"/>
        <v>505.21429594421073</v>
      </c>
    </row>
    <row r="90" spans="1:46">
      <c r="A90" s="185" t="s">
        <v>16</v>
      </c>
      <c r="N90" s="185">
        <f>N89/F89</f>
        <v>1.8529022615508577</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42.184664119899253</v>
      </c>
      <c r="G92" s="342">
        <v>44.4</v>
      </c>
      <c r="H92" s="24">
        <v>45.342821165621402</v>
      </c>
      <c r="I92" s="24">
        <f t="shared" ref="I92:N92" si="178">I43/I63</f>
        <v>45.834829890439359</v>
      </c>
      <c r="J92" s="186">
        <f t="shared" si="178"/>
        <v>43.192974718850259</v>
      </c>
      <c r="K92" s="10">
        <f t="shared" si="178"/>
        <v>43.913859603903802</v>
      </c>
      <c r="L92" s="10">
        <f t="shared" si="178"/>
        <v>52.27166919242454</v>
      </c>
      <c r="M92" s="10">
        <f t="shared" si="178"/>
        <v>63.518987328956406</v>
      </c>
      <c r="N92" s="10">
        <f t="shared" si="178"/>
        <v>78.413559192778678</v>
      </c>
      <c r="P92" s="10">
        <f>P76/P63</f>
        <v>44.453841370351817</v>
      </c>
      <c r="Q92" s="10">
        <f t="shared" ref="Q92:V92" si="179">Q76/Q63</f>
        <v>45.834829890439359</v>
      </c>
      <c r="R92" s="10">
        <f t="shared" si="179"/>
        <v>43.192974718850259</v>
      </c>
      <c r="S92" s="10">
        <f t="shared" si="179"/>
        <v>43.913859603903802</v>
      </c>
      <c r="T92" s="10">
        <f t="shared" si="179"/>
        <v>52.27166919242454</v>
      </c>
      <c r="U92" s="10">
        <f t="shared" si="179"/>
        <v>63.518987328956406</v>
      </c>
      <c r="V92" s="10">
        <f t="shared" si="179"/>
        <v>78.413559192778678</v>
      </c>
      <c r="W92" s="285"/>
      <c r="X92" s="10">
        <f>P92</f>
        <v>44.453841370351817</v>
      </c>
      <c r="Y92" s="10">
        <f t="shared" ref="Y92:AA92" si="180">Q92</f>
        <v>45.834829890439359</v>
      </c>
      <c r="Z92" s="10">
        <f t="shared" si="180"/>
        <v>43.192974718850259</v>
      </c>
      <c r="AA92" s="10">
        <f t="shared" si="180"/>
        <v>43.913859603903802</v>
      </c>
      <c r="AB92" s="10">
        <f t="shared" ref="AB92:AD92" si="181">AB76/AB63</f>
        <v>52.27166919242454</v>
      </c>
      <c r="AC92" s="10">
        <f t="shared" si="181"/>
        <v>63.518987328956406</v>
      </c>
      <c r="AD92" s="10">
        <f t="shared" si="181"/>
        <v>78.413559192778678</v>
      </c>
    </row>
    <row r="93" spans="1:46">
      <c r="A93" s="185" t="s">
        <v>16</v>
      </c>
      <c r="B93" s="186" t="str">
        <f>'[2]TS BYDem'!D20</f>
        <v>TFHCV1</v>
      </c>
      <c r="C93" s="186" t="str">
        <f t="shared" ref="C93:C99" si="182">C14</f>
        <v>Transport Freight - HCV1</v>
      </c>
      <c r="D93" s="185" t="s">
        <v>150</v>
      </c>
      <c r="F93" s="235">
        <v>3.2511871563794332</v>
      </c>
      <c r="G93" s="24">
        <v>3.4</v>
      </c>
      <c r="H93" s="24">
        <v>3.45</v>
      </c>
      <c r="I93" s="24">
        <f>I46/H46*H93</f>
        <v>3.4929439586497351</v>
      </c>
      <c r="J93" s="24">
        <f t="shared" ref="J93:N93" si="183">J46/I46*I93</f>
        <v>3.2916155783920282</v>
      </c>
      <c r="K93" s="24">
        <f t="shared" si="183"/>
        <v>3.3465521955922788</v>
      </c>
      <c r="L93" s="24">
        <f t="shared" si="183"/>
        <v>3.9834774460961047</v>
      </c>
      <c r="M93" s="24">
        <f t="shared" si="183"/>
        <v>4.8406040467602267</v>
      </c>
      <c r="N93" s="24">
        <f t="shared" si="183"/>
        <v>5.975677634526817</v>
      </c>
      <c r="P93" s="10">
        <f t="shared" ref="P93:V100" si="184">P77/P64</f>
        <v>3.4260734589288866</v>
      </c>
      <c r="Q93" s="10">
        <f t="shared" si="184"/>
        <v>3.5325067382565294</v>
      </c>
      <c r="R93" s="10">
        <f t="shared" si="184"/>
        <v>3.3288980149898819</v>
      </c>
      <c r="S93" s="10">
        <f t="shared" si="184"/>
        <v>3.3847809378810263</v>
      </c>
      <c r="T93" s="10">
        <f t="shared" si="184"/>
        <v>4.0285962462069032</v>
      </c>
      <c r="U93" s="10">
        <f t="shared" si="184"/>
        <v>4.8954310790094828</v>
      </c>
      <c r="V93" s="10">
        <f t="shared" si="184"/>
        <v>6.0433610614740472</v>
      </c>
      <c r="W93" s="285"/>
      <c r="X93" s="10">
        <f t="shared" ref="X93:X101" si="185">P93</f>
        <v>3.4260734589288866</v>
      </c>
      <c r="Y93" s="10">
        <f t="shared" ref="Y93:Y101" si="186">Q93</f>
        <v>3.5325067382565294</v>
      </c>
      <c r="Z93" s="10">
        <f t="shared" ref="Z93:Z101" si="187">R93</f>
        <v>3.3288980149898819</v>
      </c>
      <c r="AA93" s="10">
        <f t="shared" ref="AA93:AA101" si="188">S93</f>
        <v>3.3847809378810263</v>
      </c>
      <c r="AB93" s="10">
        <f t="shared" ref="AB93:AD93" si="189">AB77/AB64</f>
        <v>3.8271664338965574</v>
      </c>
      <c r="AC93" s="10">
        <f t="shared" si="189"/>
        <v>4.4181265488060584</v>
      </c>
      <c r="AD93" s="10">
        <f t="shared" si="189"/>
        <v>5.1814266900813113</v>
      </c>
    </row>
    <row r="94" spans="1:46">
      <c r="A94" s="185" t="s">
        <v>16</v>
      </c>
      <c r="B94" s="186" t="str">
        <f>'[2]TS BYDem'!D21</f>
        <v>TFHCV2</v>
      </c>
      <c r="C94" s="186" t="str">
        <f t="shared" si="182"/>
        <v>Transport Freight - HCV2</v>
      </c>
      <c r="D94" s="185" t="s">
        <v>150</v>
      </c>
      <c r="F94" s="235">
        <v>0.67962075862794524</v>
      </c>
      <c r="G94" s="24">
        <v>0.704124436203308</v>
      </c>
      <c r="H94" s="24">
        <v>0.73600943824652509</v>
      </c>
      <c r="I94" s="24">
        <f>I51/H51*H94</f>
        <v>0.7451709335746044</v>
      </c>
      <c r="J94" s="24">
        <f t="shared" ref="J94:N94" si="190">J51/I51*I94</f>
        <v>0.70222032834081949</v>
      </c>
      <c r="K94" s="24">
        <f t="shared" si="190"/>
        <v>0.7139402903016081</v>
      </c>
      <c r="L94" s="24">
        <f t="shared" si="190"/>
        <v>0.84981941952721629</v>
      </c>
      <c r="M94" s="24">
        <f t="shared" si="190"/>
        <v>1.0326754391970578</v>
      </c>
      <c r="N94" s="24">
        <f t="shared" si="190"/>
        <v>1.2748275765015669</v>
      </c>
      <c r="P94" s="10">
        <f t="shared" si="184"/>
        <v>0.71617859301132658</v>
      </c>
      <c r="Q94" s="10">
        <f t="shared" si="184"/>
        <v>0.73842638070837452</v>
      </c>
      <c r="R94" s="10">
        <f t="shared" si="184"/>
        <v>0.69586525952628064</v>
      </c>
      <c r="S94" s="10">
        <f t="shared" si="184"/>
        <v>0.70754614856977438</v>
      </c>
      <c r="T94" s="10">
        <f t="shared" si="184"/>
        <v>0.84212858422515757</v>
      </c>
      <c r="U94" s="10">
        <f t="shared" si="184"/>
        <v>1.0233297634677787</v>
      </c>
      <c r="V94" s="10">
        <f t="shared" si="184"/>
        <v>1.2632904326047485</v>
      </c>
      <c r="W94" s="285"/>
      <c r="X94" s="10">
        <f t="shared" si="185"/>
        <v>0.71617859301132658</v>
      </c>
      <c r="Y94" s="10">
        <f t="shared" si="186"/>
        <v>0.73842638070837452</v>
      </c>
      <c r="Z94" s="10">
        <f t="shared" si="187"/>
        <v>0.69586525952628064</v>
      </c>
      <c r="AA94" s="10">
        <f t="shared" si="188"/>
        <v>0.70754614856977438</v>
      </c>
      <c r="AB94" s="10">
        <f t="shared" ref="AB94:AD94" si="191">AB78/AB65</f>
        <v>0.80002215501389973</v>
      </c>
      <c r="AC94" s="10">
        <f t="shared" si="191"/>
        <v>0.92355511152967018</v>
      </c>
      <c r="AD94" s="10">
        <f t="shared" si="191"/>
        <v>1.0831136346544958</v>
      </c>
    </row>
    <row r="95" spans="1:46">
      <c r="A95" s="185" t="s">
        <v>16</v>
      </c>
      <c r="B95" s="186" t="str">
        <f>'[2]TS BYDem'!D22</f>
        <v>TFHCV3</v>
      </c>
      <c r="C95" s="186" t="str">
        <f t="shared" si="182"/>
        <v>Transport Freight - HCV3</v>
      </c>
      <c r="D95" s="185" t="s">
        <v>150</v>
      </c>
      <c r="F95" s="235">
        <v>2.8089278150247461</v>
      </c>
      <c r="G95" s="24">
        <v>2.9</v>
      </c>
      <c r="H95" s="24">
        <v>3.0305969254191498</v>
      </c>
      <c r="I95" s="24">
        <f t="shared" ref="H95:N101" si="192">I52/H52*H95</f>
        <v>3.0683203541290669</v>
      </c>
      <c r="J95" s="24">
        <f t="shared" si="192"/>
        <v>2.891466681604828</v>
      </c>
      <c r="K95" s="24">
        <f t="shared" si="192"/>
        <v>2.9397248680338159</v>
      </c>
      <c r="L95" s="24">
        <f t="shared" si="192"/>
        <v>3.4992215943812699</v>
      </c>
      <c r="M95" s="24">
        <f t="shared" si="192"/>
        <v>4.2521506496472572</v>
      </c>
      <c r="N95" s="24">
        <f t="shared" si="192"/>
        <v>5.249237758403754</v>
      </c>
      <c r="P95" s="10">
        <f t="shared" si="184"/>
        <v>2.9600243148783711</v>
      </c>
      <c r="Q95" s="10">
        <f t="shared" si="184"/>
        <v>3.0519762290770576</v>
      </c>
      <c r="R95" s="10">
        <f t="shared" si="184"/>
        <v>2.8760676571135138</v>
      </c>
      <c r="S95" s="10">
        <f t="shared" si="184"/>
        <v>2.9243457206098782</v>
      </c>
      <c r="T95" s="10">
        <f t="shared" si="184"/>
        <v>3.480585862081389</v>
      </c>
      <c r="U95" s="10">
        <f t="shared" si="184"/>
        <v>4.2295050586012852</v>
      </c>
      <c r="V95" s="10">
        <f t="shared" si="184"/>
        <v>5.2212820011001533</v>
      </c>
      <c r="W95" s="285"/>
      <c r="X95" s="10">
        <f t="shared" si="185"/>
        <v>2.9600243148783711</v>
      </c>
      <c r="Y95" s="10">
        <f t="shared" si="186"/>
        <v>3.0519762290770576</v>
      </c>
      <c r="Z95" s="10">
        <f t="shared" si="187"/>
        <v>2.8760676571135138</v>
      </c>
      <c r="AA95" s="10">
        <f t="shared" si="188"/>
        <v>2.9243457206098782</v>
      </c>
      <c r="AB95" s="10">
        <f t="shared" ref="AB95:AD95" si="193">AB79/AB66</f>
        <v>3.3065565689773195</v>
      </c>
      <c r="AC95" s="10">
        <f t="shared" si="193"/>
        <v>3.8171283153876598</v>
      </c>
      <c r="AD95" s="10">
        <f t="shared" si="193"/>
        <v>4.4765966556932435</v>
      </c>
    </row>
    <row r="96" spans="1:46">
      <c r="A96" s="185" t="s">
        <v>16</v>
      </c>
      <c r="B96" s="186" t="str">
        <f>'[2]TS BYDem'!D23</f>
        <v>TFHCV4</v>
      </c>
      <c r="C96" s="186" t="str">
        <f t="shared" si="182"/>
        <v>Transport Freight - HCV4</v>
      </c>
      <c r="D96" s="185" t="s">
        <v>150</v>
      </c>
      <c r="F96" s="235">
        <v>0.5918722905040672</v>
      </c>
      <c r="G96" s="24">
        <v>0.53653175775760331</v>
      </c>
      <c r="H96" s="24">
        <v>0.54380700000000004</v>
      </c>
      <c r="I96" s="24">
        <f t="shared" si="192"/>
        <v>0.55057605081780769</v>
      </c>
      <c r="J96" s="24">
        <f t="shared" si="192"/>
        <v>0.51884162111264742</v>
      </c>
      <c r="K96" s="24">
        <f t="shared" si="192"/>
        <v>0.52750101734157984</v>
      </c>
      <c r="L96" s="24">
        <f t="shared" si="192"/>
        <v>0.62789649841425643</v>
      </c>
      <c r="M96" s="24">
        <f t="shared" si="192"/>
        <v>0.76300126517580846</v>
      </c>
      <c r="N96" s="24">
        <f t="shared" si="192"/>
        <v>0.94191748620264493</v>
      </c>
      <c r="P96" s="10">
        <f t="shared" si="184"/>
        <v>0.62371000131214094</v>
      </c>
      <c r="Q96" s="10">
        <f t="shared" si="184"/>
        <v>0.64308529098028466</v>
      </c>
      <c r="R96" s="10">
        <f t="shared" si="184"/>
        <v>0.60601940098109819</v>
      </c>
      <c r="S96" s="10">
        <f t="shared" si="184"/>
        <v>0.61619212520343369</v>
      </c>
      <c r="T96" s="10">
        <f t="shared" si="184"/>
        <v>0.73339810139194928</v>
      </c>
      <c r="U96" s="10">
        <f t="shared" si="184"/>
        <v>0.89120369464205262</v>
      </c>
      <c r="V96" s="10">
        <f t="shared" si="184"/>
        <v>1.1001821124874944</v>
      </c>
      <c r="W96" s="285"/>
      <c r="X96" s="10">
        <f t="shared" si="185"/>
        <v>0.62371000131214094</v>
      </c>
      <c r="Y96" s="10">
        <f t="shared" si="186"/>
        <v>0.64308529098028466</v>
      </c>
      <c r="Z96" s="10">
        <f t="shared" si="187"/>
        <v>0.60601940098109819</v>
      </c>
      <c r="AA96" s="10">
        <f t="shared" si="188"/>
        <v>0.61619212520343369</v>
      </c>
      <c r="AB96" s="10">
        <f t="shared" ref="AB96:AD96" si="194">AB80/AB67</f>
        <v>0.69672819632235172</v>
      </c>
      <c r="AC96" s="10">
        <f t="shared" si="194"/>
        <v>0.80431133441445235</v>
      </c>
      <c r="AD96" s="10">
        <f t="shared" si="194"/>
        <v>0.94326863869396538</v>
      </c>
    </row>
    <row r="97" spans="1:78">
      <c r="A97" s="185" t="s">
        <v>16</v>
      </c>
      <c r="B97" s="186" t="str">
        <f>'[2]TS BYDem'!D24</f>
        <v>TFHCV5</v>
      </c>
      <c r="C97" s="186" t="str">
        <f t="shared" si="182"/>
        <v>Transport Freight - HCV5</v>
      </c>
      <c r="D97" s="185" t="s">
        <v>150</v>
      </c>
      <c r="F97" s="235">
        <v>0.28378560292278165</v>
      </c>
      <c r="G97" s="24">
        <v>0.28568357599999999</v>
      </c>
      <c r="H97" s="24">
        <v>0.289557377</v>
      </c>
      <c r="I97" s="24">
        <f t="shared" si="192"/>
        <v>0.29316164947090256</v>
      </c>
      <c r="J97" s="24">
        <f t="shared" si="192"/>
        <v>0.27626422404971984</v>
      </c>
      <c r="K97" s="24">
        <f t="shared" si="192"/>
        <v>0.28087503644906991</v>
      </c>
      <c r="L97" s="24">
        <f t="shared" si="192"/>
        <v>0.3343319654000716</v>
      </c>
      <c r="M97" s="24">
        <f t="shared" si="192"/>
        <v>0.4062703219928917</v>
      </c>
      <c r="N97" s="24">
        <f t="shared" si="192"/>
        <v>0.50153667873946361</v>
      </c>
      <c r="P97" s="10">
        <f t="shared" si="184"/>
        <v>0.29905086217263721</v>
      </c>
      <c r="Q97" s="10">
        <f t="shared" si="184"/>
        <v>0.30834075181351722</v>
      </c>
      <c r="R97" s="10">
        <f t="shared" si="184"/>
        <v>0.29056873222407109</v>
      </c>
      <c r="S97" s="10">
        <f t="shared" si="184"/>
        <v>0.29544625854709605</v>
      </c>
      <c r="T97" s="10">
        <f t="shared" si="184"/>
        <v>0.35164312593293717</v>
      </c>
      <c r="U97" s="10">
        <f t="shared" si="184"/>
        <v>0.42730633257998002</v>
      </c>
      <c r="V97" s="10">
        <f t="shared" si="184"/>
        <v>0.52750542494771135</v>
      </c>
      <c r="W97" s="285"/>
      <c r="X97" s="10">
        <f t="shared" si="185"/>
        <v>0.29905086217263721</v>
      </c>
      <c r="Y97" s="10">
        <f t="shared" si="186"/>
        <v>0.30834075181351722</v>
      </c>
      <c r="Z97" s="10">
        <f t="shared" si="187"/>
        <v>0.29056873222407109</v>
      </c>
      <c r="AA97" s="10">
        <f t="shared" si="188"/>
        <v>0.29544625854709605</v>
      </c>
      <c r="AB97" s="10">
        <f t="shared" ref="AB97:AD97" si="195">AB81/AB68</f>
        <v>0.33406096963629028</v>
      </c>
      <c r="AC97" s="10">
        <f t="shared" si="195"/>
        <v>0.38564396515343197</v>
      </c>
      <c r="AD97" s="10">
        <f t="shared" si="195"/>
        <v>0.45226996371454398</v>
      </c>
    </row>
    <row r="98" spans="1:78">
      <c r="A98" s="185" t="s">
        <v>16</v>
      </c>
      <c r="B98" s="186" t="str">
        <f>'[2]TS BYDem'!D25</f>
        <v>TFHCV6</v>
      </c>
      <c r="C98" s="186" t="str">
        <f t="shared" si="182"/>
        <v>Transport Freight - HCV6</v>
      </c>
      <c r="D98" s="185" t="s">
        <v>150</v>
      </c>
      <c r="F98" s="235">
        <v>5.1917129737333196</v>
      </c>
      <c r="G98" s="24">
        <v>6.01</v>
      </c>
      <c r="H98" s="343">
        <f t="shared" si="192"/>
        <v>6.1205193840660232</v>
      </c>
      <c r="I98" s="24">
        <f t="shared" si="192"/>
        <v>6.1967046974991344</v>
      </c>
      <c r="J98" s="24">
        <f t="shared" si="192"/>
        <v>5.8395353485339418</v>
      </c>
      <c r="K98" s="24">
        <f t="shared" si="192"/>
        <v>5.9369964008438414</v>
      </c>
      <c r="L98" s="24">
        <f t="shared" si="192"/>
        <v>7.0669422970495734</v>
      </c>
      <c r="M98" s="24">
        <f t="shared" si="192"/>
        <v>8.587539390952001</v>
      </c>
      <c r="N98" s="24">
        <f t="shared" si="192"/>
        <v>10.601232114507591</v>
      </c>
      <c r="P98" s="10">
        <f t="shared" si="184"/>
        <v>5.4709831117481871</v>
      </c>
      <c r="Q98" s="10">
        <f t="shared" si="184"/>
        <v>5.6409369081225273</v>
      </c>
      <c r="R98" s="10">
        <f t="shared" si="184"/>
        <v>5.3158068672688472</v>
      </c>
      <c r="S98" s="10">
        <f t="shared" si="184"/>
        <v>5.4050387255103125</v>
      </c>
      <c r="T98" s="10">
        <f t="shared" si="184"/>
        <v>6.4331317735203264</v>
      </c>
      <c r="U98" s="10">
        <f t="shared" si="184"/>
        <v>7.8173515772663427</v>
      </c>
      <c r="V98" s="10">
        <f t="shared" si="184"/>
        <v>9.6504429055230556</v>
      </c>
      <c r="W98" s="285"/>
      <c r="X98" s="10">
        <f t="shared" si="185"/>
        <v>5.4709831117481871</v>
      </c>
      <c r="Y98" s="10">
        <f t="shared" si="186"/>
        <v>5.6409369081225273</v>
      </c>
      <c r="Z98" s="10">
        <f t="shared" si="187"/>
        <v>5.3158068672688472</v>
      </c>
      <c r="AA98" s="10">
        <f t="shared" si="188"/>
        <v>5.4050387255103125</v>
      </c>
      <c r="AB98" s="10">
        <f t="shared" ref="AB98:AD98" si="196">AB82/AB69</f>
        <v>6.1114751848443101</v>
      </c>
      <c r="AC98" s="10">
        <f t="shared" si="196"/>
        <v>7.0551597984828716</v>
      </c>
      <c r="AD98" s="10">
        <f t="shared" si="196"/>
        <v>8.2740484861228278</v>
      </c>
    </row>
    <row r="99" spans="1:78">
      <c r="A99" s="185" t="s">
        <v>16</v>
      </c>
      <c r="B99" s="186" t="str">
        <f>'[2]TS BYDem'!D26</f>
        <v>TFHCV7</v>
      </c>
      <c r="C99" s="186" t="str">
        <f t="shared" si="182"/>
        <v>Transport Freight - HCV7</v>
      </c>
      <c r="D99" s="185" t="s">
        <v>150</v>
      </c>
      <c r="F99" s="235">
        <v>1.6160523733748011</v>
      </c>
      <c r="G99" s="24">
        <v>1.7</v>
      </c>
      <c r="H99" s="24">
        <v>1.78</v>
      </c>
      <c r="I99" s="24">
        <f t="shared" si="192"/>
        <v>1.802156593158414</v>
      </c>
      <c r="J99" s="24">
        <f t="shared" si="192"/>
        <v>1.6982828201558868</v>
      </c>
      <c r="K99" s="24">
        <f t="shared" si="192"/>
        <v>1.7266269298997843</v>
      </c>
      <c r="L99" s="24">
        <f t="shared" si="192"/>
        <v>2.0552434359568306</v>
      </c>
      <c r="M99" s="24">
        <f t="shared" si="192"/>
        <v>2.497471073400928</v>
      </c>
      <c r="N99" s="24">
        <f t="shared" si="192"/>
        <v>3.0831032433210819</v>
      </c>
      <c r="P99" s="10">
        <f t="shared" si="184"/>
        <v>1.7029822887293276</v>
      </c>
      <c r="Q99" s="10">
        <f t="shared" si="184"/>
        <v>1.7558847194654603</v>
      </c>
      <c r="R99" s="10">
        <f t="shared" si="184"/>
        <v>1.6546797459171627</v>
      </c>
      <c r="S99" s="10">
        <f t="shared" si="184"/>
        <v>1.6824554255476309</v>
      </c>
      <c r="T99" s="10">
        <f t="shared" si="184"/>
        <v>2.0024754687766348</v>
      </c>
      <c r="U99" s="10">
        <f t="shared" si="184"/>
        <v>2.4333489994270709</v>
      </c>
      <c r="V99" s="10">
        <f t="shared" si="184"/>
        <v>3.0039451796530763</v>
      </c>
      <c r="W99" s="285"/>
      <c r="X99" s="10">
        <f t="shared" si="185"/>
        <v>1.7029822887293276</v>
      </c>
      <c r="Y99" s="10">
        <f t="shared" si="186"/>
        <v>1.7558847194654603</v>
      </c>
      <c r="Z99" s="10">
        <f t="shared" si="187"/>
        <v>1.6546797459171627</v>
      </c>
      <c r="AA99" s="10">
        <f t="shared" si="188"/>
        <v>1.6824554255476309</v>
      </c>
      <c r="AB99" s="10">
        <f t="shared" ref="AB99:AD99" si="197">AB83/AB70</f>
        <v>1.9023516953378032</v>
      </c>
      <c r="AC99" s="10">
        <f t="shared" si="197"/>
        <v>2.1960974719829318</v>
      </c>
      <c r="AD99" s="10">
        <f t="shared" si="197"/>
        <v>2.5755074984050563</v>
      </c>
    </row>
    <row r="100" spans="1:78">
      <c r="A100" s="185" t="s">
        <v>16</v>
      </c>
      <c r="B100" s="186" t="str">
        <f>'[2]TS BYDem'!D27</f>
        <v>TFHCV8</v>
      </c>
      <c r="C100" s="186" t="str">
        <f>C21</f>
        <v>Transport Freight - HCV8</v>
      </c>
      <c r="D100" s="185" t="s">
        <v>150</v>
      </c>
      <c r="F100" s="235">
        <v>5.9363752698576057E-2</v>
      </c>
      <c r="G100" s="24">
        <v>7.9893942605822804E-2</v>
      </c>
      <c r="H100" s="24">
        <v>0.102046183451296</v>
      </c>
      <c r="I100" s="24">
        <f t="shared" si="192"/>
        <v>0.10331640579404838</v>
      </c>
      <c r="J100" s="24">
        <f t="shared" si="192"/>
        <v>9.7361393380793235E-2</v>
      </c>
      <c r="K100" s="24">
        <f t="shared" si="192"/>
        <v>9.8986341820506391E-2</v>
      </c>
      <c r="L100" s="24">
        <f t="shared" si="192"/>
        <v>0.11782570151838351</v>
      </c>
      <c r="M100" s="24">
        <f t="shared" si="192"/>
        <v>0.14317830973066081</v>
      </c>
      <c r="N100" s="24">
        <f t="shared" si="192"/>
        <v>0.17675220177934203</v>
      </c>
      <c r="P100" s="10">
        <f t="shared" si="184"/>
        <v>6.2557019254930069E-2</v>
      </c>
      <c r="Q100" s="10">
        <f t="shared" si="184"/>
        <v>6.4500326827824528E-2</v>
      </c>
      <c r="R100" s="10">
        <f t="shared" si="184"/>
        <v>6.0782683067900606E-2</v>
      </c>
      <c r="S100" s="10">
        <f t="shared" si="184"/>
        <v>6.1802989466247508E-2</v>
      </c>
      <c r="T100" s="10">
        <f t="shared" si="184"/>
        <v>7.3558543319469205E-2</v>
      </c>
      <c r="U100" s="10">
        <f t="shared" si="184"/>
        <v>8.9386167559443397E-2</v>
      </c>
      <c r="V100" s="10">
        <f t="shared" si="184"/>
        <v>0.11034633635827527</v>
      </c>
      <c r="W100" s="285"/>
      <c r="X100" s="10">
        <f t="shared" si="185"/>
        <v>6.2557019254930069E-2</v>
      </c>
      <c r="Y100" s="10">
        <f t="shared" si="186"/>
        <v>6.4500326827824528E-2</v>
      </c>
      <c r="Z100" s="10">
        <f t="shared" si="187"/>
        <v>6.0782683067900606E-2</v>
      </c>
      <c r="AA100" s="10">
        <f t="shared" si="188"/>
        <v>6.1802989466247508E-2</v>
      </c>
      <c r="AB100" s="10">
        <f t="shared" ref="AB100:AD100" si="198">AB84/AB71</f>
        <v>6.9880616153495737E-2</v>
      </c>
      <c r="AC100" s="10">
        <f t="shared" si="198"/>
        <v>8.0671016222397654E-2</v>
      </c>
      <c r="AD100" s="10">
        <f t="shared" si="198"/>
        <v>9.460819013517624E-2</v>
      </c>
    </row>
    <row r="101" spans="1:78">
      <c r="A101" s="185" t="s">
        <v>16</v>
      </c>
      <c r="B101" s="186" t="str">
        <f>'[2]TS BYDem'!D28</f>
        <v>TFHCV9</v>
      </c>
      <c r="C101" s="186" t="str">
        <f>C22</f>
        <v>Transport Freight - HCV9</v>
      </c>
      <c r="D101" s="185" t="s">
        <v>150</v>
      </c>
      <c r="F101" s="235">
        <v>4.1110007284285557E-2</v>
      </c>
      <c r="G101" s="24">
        <v>2.2368931977559604E-2</v>
      </c>
      <c r="H101" s="24">
        <v>2.2670999999999997E-2</v>
      </c>
      <c r="I101" s="24">
        <f t="shared" si="192"/>
        <v>2.2953197822187865E-2</v>
      </c>
      <c r="J101" s="24">
        <f t="shared" si="192"/>
        <v>2.1630207761659609E-2</v>
      </c>
      <c r="K101" s="24">
        <f t="shared" si="192"/>
        <v>2.1991212993122473E-2</v>
      </c>
      <c r="L101" s="24">
        <f t="shared" si="192"/>
        <v>2.6176642660998482E-2</v>
      </c>
      <c r="M101" s="24">
        <f t="shared" si="192"/>
        <v>3.180908241858002E-2</v>
      </c>
      <c r="N101" s="24">
        <f t="shared" si="192"/>
        <v>3.9267996420973172E-2</v>
      </c>
      <c r="P101" s="10">
        <f>P85/P72</f>
        <v>4.3321377108881017E-2</v>
      </c>
      <c r="Q101" s="10">
        <f t="shared" ref="Q101:V101" si="199">Q85/Q72</f>
        <v>4.4667137524044512E-2</v>
      </c>
      <c r="R101" s="10">
        <f t="shared" si="199"/>
        <v>4.2092631110562384E-2</v>
      </c>
      <c r="S101" s="10">
        <f t="shared" si="199"/>
        <v>4.2799203750624785E-2</v>
      </c>
      <c r="T101" s="10">
        <f t="shared" si="199"/>
        <v>5.0940045300696582E-2</v>
      </c>
      <c r="U101" s="10">
        <f t="shared" si="199"/>
        <v>6.1900837336572728E-2</v>
      </c>
      <c r="V101" s="10">
        <f t="shared" si="199"/>
        <v>7.6415969093404909E-2</v>
      </c>
      <c r="W101" s="285"/>
      <c r="X101" s="10">
        <f t="shared" si="185"/>
        <v>4.3321377108881017E-2</v>
      </c>
      <c r="Y101" s="10">
        <f t="shared" si="186"/>
        <v>4.4667137524044512E-2</v>
      </c>
      <c r="Z101" s="10">
        <f t="shared" si="187"/>
        <v>4.2092631110562384E-2</v>
      </c>
      <c r="AA101" s="10">
        <f t="shared" si="188"/>
        <v>4.2799203750624785E-2</v>
      </c>
      <c r="AB101" s="10">
        <f t="shared" ref="AB101:AD101" si="200">AB85/AB72</f>
        <v>4.8393043035661748E-2</v>
      </c>
      <c r="AC101" s="10">
        <f t="shared" si="200"/>
        <v>5.5865505696256881E-2</v>
      </c>
      <c r="AD101" s="10">
        <f t="shared" si="200"/>
        <v>6.5517141501458029E-2</v>
      </c>
    </row>
    <row r="102" spans="1:78">
      <c r="A102" s="185" t="s">
        <v>16</v>
      </c>
      <c r="B102" s="186" t="str">
        <f>'[2]TS BYDem'!D29</f>
        <v>TFRCO</v>
      </c>
      <c r="C102" s="186" t="str">
        <f>C23</f>
        <v>Transport Freight - Rail Corridor</v>
      </c>
      <c r="D102" s="185" t="s">
        <v>149</v>
      </c>
      <c r="F102" s="235">
        <f>'[2]TS BYDem'!J29</f>
        <v>22</v>
      </c>
      <c r="G102" s="24">
        <f t="shared" ref="G102:H102" si="201">G59</f>
        <v>23.183413464382809</v>
      </c>
      <c r="H102" s="24">
        <f t="shared" si="201"/>
        <v>23.609739017898878</v>
      </c>
      <c r="I102" s="24">
        <f t="shared" ref="I102:N102" si="202">I59</f>
        <v>23.903621816772993</v>
      </c>
      <c r="J102" s="10">
        <f t="shared" si="202"/>
        <v>22.525850653068421</v>
      </c>
      <c r="K102" s="10">
        <f t="shared" si="202"/>
        <v>22.901804042814547</v>
      </c>
      <c r="L102" s="10">
        <f t="shared" si="202"/>
        <v>27.26053996696098</v>
      </c>
      <c r="M102" s="10">
        <f t="shared" si="202"/>
        <v>33.126202386375112</v>
      </c>
      <c r="N102" s="10">
        <f t="shared" si="202"/>
        <v>40.893967943847379</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26.450167179818603</v>
      </c>
      <c r="H103" s="24">
        <f t="shared" si="203"/>
        <v>26.936565879511939</v>
      </c>
      <c r="I103" s="24">
        <f t="shared" ref="I103:N103" si="204">I47</f>
        <v>27.271859436409219</v>
      </c>
      <c r="J103" s="10">
        <f t="shared" si="204"/>
        <v>25.699947790546275</v>
      </c>
      <c r="K103" s="10">
        <f t="shared" si="204"/>
        <v>26.128876430665724</v>
      </c>
      <c r="L103" s="10">
        <f t="shared" si="204"/>
        <v>31.101797871396432</v>
      </c>
      <c r="M103" s="10">
        <f t="shared" si="204"/>
        <v>37.79398544990984</v>
      </c>
      <c r="N103" s="10">
        <f t="shared" si="204"/>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42.184664119899253</v>
      </c>
      <c r="N111" s="186" cm="1">
        <f t="array" ref="N111">IF(N$110=-1,O111,IF(N$110=99,M111,IF(N$110=0,INDEX($F92:$N92,0,N$108),(INDEX($F92:$N92,0,N$110+1)-INDEX($F92:$N92,0,N$110))/(INDEX($F$4:$N$4,0,N$110+1)-INDEX($F$4:$N$4,0,N$110))+M111)))</f>
        <v>42.923109413266168</v>
      </c>
      <c r="O111" s="186" cm="1">
        <f t="array" ref="O111">IF(O$110=-1,P111,IF(O$110=99,N111,IF(O$110=0,INDEX($F92:$N92,0,O$108),(INDEX($F92:$N92,0,O$110+1)-INDEX($F92:$N92,0,O$110))/(INDEX($F$4:$N$4,0,O$110+1)-INDEX($F$4:$N$4,0,O$110))+N111)))</f>
        <v>43.661554706633083</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45.588825528030384</v>
      </c>
      <c r="T111" s="186" cm="1">
        <f t="array" ref="T111">IF(T$110=-1,U111,IF(T$110=99,S111,IF(T$110=0,INDEX($F92:$N92,0,T$108),(INDEX($F92:$N92,0,T$110+1)-INDEX($F92:$N92,0,T$110))/(INDEX($F$4:$N$4,0,T$110+1)-INDEX($F$4:$N$4,0,T$110))+S111)))</f>
        <v>45.834829890439359</v>
      </c>
      <c r="U111" s="186" cm="1">
        <f t="array" ref="U111">IF(U$110=-1,V111,IF(U$110=99,T111,IF(U$110=0,INDEX($F92:$N92,0,U$108),(INDEX($F92:$N92,0,U$110+1)-INDEX($F92:$N92,0,U$110))/(INDEX($F$4:$N$4,0,U$110+1)-INDEX($F$4:$N$4,0,U$110))+T111)))</f>
        <v>43.192974718850259</v>
      </c>
      <c r="V111" s="186" cm="1">
        <f t="array" ref="V111">IF(V$110=-1,W111,IF(V$110=99,U111,IF(V$110=0,INDEX($F92:$N92,0,V$108),(INDEX($F92:$N92,0,V$110+1)-INDEX($F92:$N92,0,V$110))/(INDEX($F$4:$N$4,0,V$110+1)-INDEX($F$4:$N$4,0,V$110))+U111)))</f>
        <v>43.913859603903802</v>
      </c>
      <c r="W111" s="186" cm="1">
        <f t="array" ref="W111">IF(W$110=-1,X111,IF(W$110=99,V111,IF(W$110=0,INDEX($F92:$N92,0,W$108),(INDEX($F92:$N92,0,W$110+1)-INDEX($F92:$N92,0,W$110))/(INDEX($F$4:$N$4,0,W$110+1)-INDEX($F$4:$N$4,0,W$110))+V111)))</f>
        <v>44.842505113739442</v>
      </c>
      <c r="X111" s="186" cm="1">
        <f t="array" ref="X111">IF(X$110=-1,Y111,IF(X$110=99,W111,IF(X$110=0,INDEX($F92:$N92,0,X$108),(INDEX($F92:$N92,0,X$110+1)-INDEX($F92:$N92,0,X$110))/(INDEX($F$4:$N$4,0,X$110+1)-INDEX($F$4:$N$4,0,X$110))+W111)))</f>
        <v>45.771150623575082</v>
      </c>
      <c r="Y111" s="186" cm="1">
        <f t="array" ref="Y111">IF(Y$110=-1,Z111,IF(Y$110=99,X111,IF(Y$110=0,INDEX($F92:$N92,0,Y$108),(INDEX($F92:$N92,0,Y$110+1)-INDEX($F92:$N92,0,Y$110))/(INDEX($F$4:$N$4,0,Y$110+1)-INDEX($F$4:$N$4,0,Y$110))+X111)))</f>
        <v>46.699796133410722</v>
      </c>
      <c r="Z111" s="186" cm="1">
        <f t="array" ref="Z111">IF(Z$110=-1,AA111,IF(Z$110=99,Y111,IF(Z$110=0,INDEX($F92:$N92,0,Z$108),(INDEX($F92:$N92,0,Z$110+1)-INDEX($F92:$N92,0,Z$110))/(INDEX($F$4:$N$4,0,Z$110+1)-INDEX($F$4:$N$4,0,Z$110))+Y111)))</f>
        <v>47.628441643246362</v>
      </c>
      <c r="AA111" s="186" cm="1">
        <f t="array" ref="AA111">IF(AA$110=-1,AB111,IF(AA$110=99,Z111,IF(AA$110=0,INDEX($F92:$N92,0,AA$108),(INDEX($F92:$N92,0,AA$110+1)-INDEX($F92:$N92,0,AA$110))/(INDEX($F$4:$N$4,0,AA$110+1)-INDEX($F$4:$N$4,0,AA$110))+Z111)))</f>
        <v>48.557087153082001</v>
      </c>
      <c r="AB111" s="186" cm="1">
        <f t="array" ref="AB111">IF(AB$110=-1,AC111,IF(AB$110=99,AA111,IF(AB$110=0,INDEX($F92:$N92,0,AB$108),(INDEX($F92:$N92,0,AB$110+1)-INDEX($F92:$N92,0,AB$110))/(INDEX($F$4:$N$4,0,AB$110+1)-INDEX($F$4:$N$4,0,AB$110))+AA111)))</f>
        <v>49.485732662917641</v>
      </c>
      <c r="AC111" s="186" cm="1">
        <f t="array" ref="AC111">IF(AC$110=-1,AD111,IF(AC$110=99,AB111,IF(AC$110=0,INDEX($F92:$N92,0,AC$108),(INDEX($F92:$N92,0,AC$110+1)-INDEX($F92:$N92,0,AC$110))/(INDEX($F$4:$N$4,0,AC$110+1)-INDEX($F$4:$N$4,0,AC$110))+AB111)))</f>
        <v>50.414378172753281</v>
      </c>
      <c r="AD111" s="186" cm="1">
        <f t="array" ref="AD111">IF(AD$110=-1,AE111,IF(AD$110=99,AC111,IF(AD$110=0,INDEX($F92:$N92,0,AD$108),(INDEX($F92:$N92,0,AD$110+1)-INDEX($F92:$N92,0,AD$110))/(INDEX($F$4:$N$4,0,AD$110+1)-INDEX($F$4:$N$4,0,AD$110))+AC111)))</f>
        <v>51.343023682588921</v>
      </c>
      <c r="AE111" s="186" cm="1">
        <f t="array" ref="AE111">IF(AE$110=-1,AF111,IF(AE$110=99,AD111,IF(AE$110=0,INDEX($F92:$N92,0,AE$108),(INDEX($F92:$N92,0,AE$110+1)-INDEX($F92:$N92,0,AE$110))/(INDEX($F$4:$N$4,0,AE$110+1)-INDEX($F$4:$N$4,0,AE$110))+AD111)))</f>
        <v>52.27166919242454</v>
      </c>
      <c r="AF111" s="186" cm="1">
        <f t="array" ref="AF111">IF(AF$110=-1,AG111,IF(AF$110=99,AE111,IF(AF$110=0,INDEX($F92:$N92,0,AF$108),(INDEX($F92:$N92,0,AF$110+1)-INDEX($F92:$N92,0,AF$110))/(INDEX($F$4:$N$4,0,AF$110+1)-INDEX($F$4:$N$4,0,AF$110))+AE111)))</f>
        <v>53.396401006077724</v>
      </c>
      <c r="AG111" s="186" cm="1">
        <f t="array" ref="AG111">IF(AG$110=-1,AH111,IF(AG$110=99,AF111,IF(AG$110=0,INDEX($F92:$N92,0,AG$108),(INDEX($F92:$N92,0,AG$110+1)-INDEX($F92:$N92,0,AG$110))/(INDEX($F$4:$N$4,0,AG$110+1)-INDEX($F$4:$N$4,0,AG$110))+AF111)))</f>
        <v>54.521132819730909</v>
      </c>
      <c r="AH111" s="186" cm="1">
        <f t="array" ref="AH111">IF(AH$110=-1,AI111,IF(AH$110=99,AG111,IF(AH$110=0,INDEX($F92:$N92,0,AH$108),(INDEX($F92:$N92,0,AH$110+1)-INDEX($F92:$N92,0,AH$110))/(INDEX($F$4:$N$4,0,AH$110+1)-INDEX($F$4:$N$4,0,AH$110))+AG111)))</f>
        <v>55.645864633384093</v>
      </c>
      <c r="AI111" s="186" cm="1">
        <f t="array" ref="AI111">IF(AI$110=-1,AJ111,IF(AI$110=99,AH111,IF(AI$110=0,INDEX($F92:$N92,0,AI$108),(INDEX($F92:$N92,0,AI$110+1)-INDEX($F92:$N92,0,AI$110))/(INDEX($F$4:$N$4,0,AI$110+1)-INDEX($F$4:$N$4,0,AI$110))+AH111)))</f>
        <v>56.770596447037278</v>
      </c>
      <c r="AJ111" s="186" cm="1">
        <f t="array" ref="AJ111">IF(AJ$110=-1,AK111,IF(AJ$110=99,AI111,IF(AJ$110=0,INDEX($F92:$N92,0,AJ$108),(INDEX($F92:$N92,0,AJ$110+1)-INDEX($F92:$N92,0,AJ$110))/(INDEX($F$4:$N$4,0,AJ$110+1)-INDEX($F$4:$N$4,0,AJ$110))+AI111)))</f>
        <v>57.895328260690462</v>
      </c>
      <c r="AK111" s="186" cm="1">
        <f t="array" ref="AK111">IF(AK$110=-1,AL111,IF(AK$110=99,AJ111,IF(AK$110=0,INDEX($F92:$N92,0,AK$108),(INDEX($F92:$N92,0,AK$110+1)-INDEX($F92:$N92,0,AK$110))/(INDEX($F$4:$N$4,0,AK$110+1)-INDEX($F$4:$N$4,0,AK$110))+AJ111)))</f>
        <v>59.020060074343647</v>
      </c>
      <c r="AL111" s="186" cm="1">
        <f t="array" ref="AL111">IF(AL$110=-1,AM111,IF(AL$110=99,AK111,IF(AL$110=0,INDEX($F92:$N92,0,AL$108),(INDEX($F92:$N92,0,AL$110+1)-INDEX($F92:$N92,0,AL$110))/(INDEX($F$4:$N$4,0,AL$110+1)-INDEX($F$4:$N$4,0,AL$110))+AK111)))</f>
        <v>60.144791887996831</v>
      </c>
      <c r="AM111" s="186" cm="1">
        <f t="array" ref="AM111">IF(AM$110=-1,AN111,IF(AM$110=99,AL111,IF(AM$110=0,INDEX($F92:$N92,0,AM$108),(INDEX($F92:$N92,0,AM$110+1)-INDEX($F92:$N92,0,AM$110))/(INDEX($F$4:$N$4,0,AM$110+1)-INDEX($F$4:$N$4,0,AM$110))+AL111)))</f>
        <v>61.269523701650016</v>
      </c>
      <c r="AN111" s="186" cm="1">
        <f t="array" ref="AN111">IF(AN$110=-1,AO111,IF(AN$110=99,AM111,IF(AN$110=0,INDEX($F92:$N92,0,AN$108),(INDEX($F92:$N92,0,AN$110+1)-INDEX($F92:$N92,0,AN$110))/(INDEX($F$4:$N$4,0,AN$110+1)-INDEX($F$4:$N$4,0,AN$110))+AM111)))</f>
        <v>62.3942555153032</v>
      </c>
      <c r="AO111" s="186" cm="1">
        <f t="array" ref="AO111">IF(AO$110=-1,AP111,IF(AO$110=99,AN111,IF(AO$110=0,INDEX($F92:$N92,0,AO$108),(INDEX($F92:$N92,0,AO$110+1)-INDEX($F92:$N92,0,AO$110))/(INDEX($F$4:$N$4,0,AO$110+1)-INDEX($F$4:$N$4,0,AO$110))+AN111)))</f>
        <v>63.518987328956406</v>
      </c>
      <c r="AP111" s="186" cm="1">
        <f t="array" ref="AP111">IF(AP$110=-1,AQ111,IF(AP$110=99,AO111,IF(AP$110=0,INDEX($F92:$N92,0,AP$108),(INDEX($F92:$N92,0,AP$110+1)-INDEX($F92:$N92,0,AP$110))/(INDEX($F$4:$N$4,0,AP$110+1)-INDEX($F$4:$N$4,0,AP$110))+AO111)))</f>
        <v>65.008444515338638</v>
      </c>
      <c r="AQ111" s="186" cm="1">
        <f t="array" ref="AQ111">IF(AQ$110=-1,AR111,IF(AQ$110=99,AP111,IF(AQ$110=0,INDEX($F92:$N92,0,AQ$108),(INDEX($F92:$N92,0,AQ$110+1)-INDEX($F92:$N92,0,AQ$110))/(INDEX($F$4:$N$4,0,AQ$110+1)-INDEX($F$4:$N$4,0,AQ$110))+AP111)))</f>
        <v>66.497901701720863</v>
      </c>
      <c r="AR111" s="186" cm="1">
        <f t="array" ref="AR111">IF(AR$110=-1,AS111,IF(AR$110=99,AQ111,IF(AR$110=0,INDEX($F92:$N92,0,AR$108),(INDEX($F92:$N92,0,AR$110+1)-INDEX($F92:$N92,0,AR$110))/(INDEX($F$4:$N$4,0,AR$110+1)-INDEX($F$4:$N$4,0,AR$110))+AQ111)))</f>
        <v>67.987358888103088</v>
      </c>
      <c r="AS111" s="186" cm="1">
        <f t="array" ref="AS111">IF(AS$110=-1,AT111,IF(AS$110=99,AR111,IF(AS$110=0,INDEX($F92:$N92,0,AS$108),(INDEX($F92:$N92,0,AS$110+1)-INDEX($F92:$N92,0,AS$110))/(INDEX($F$4:$N$4,0,AS$110+1)-INDEX($F$4:$N$4,0,AS$110))+AR111)))</f>
        <v>69.476816074485313</v>
      </c>
      <c r="AT111" s="186" cm="1">
        <f t="array" ref="AT111">IF(AT$110=-1,AU111,IF(AT$110=99,AS111,IF(AT$110=0,INDEX($F92:$N92,0,AT$108),(INDEX($F92:$N92,0,AT$110+1)-INDEX($F92:$N92,0,AT$110))/(INDEX($F$4:$N$4,0,AT$110+1)-INDEX($F$4:$N$4,0,AT$110))+AS111)))</f>
        <v>70.966273260867538</v>
      </c>
      <c r="AU111" s="186" cm="1">
        <f t="array" ref="AU111">IF(AU$110=-1,AV111,IF(AU$110=99,AT111,IF(AU$110=0,INDEX($F92:$N92,0,AU$108),(INDEX($F92:$N92,0,AU$110+1)-INDEX($F92:$N92,0,AU$110))/(INDEX($F$4:$N$4,0,AU$110+1)-INDEX($F$4:$N$4,0,AU$110))+AT111)))</f>
        <v>72.455730447249763</v>
      </c>
      <c r="AV111" s="186" cm="1">
        <f t="array" ref="AV111">IF(AV$110=-1,AW111,IF(AV$110=99,AU111,IF(AV$110=0,INDEX($F92:$N92,0,AV$108),(INDEX($F92:$N92,0,AV$110+1)-INDEX($F92:$N92,0,AV$110))/(INDEX($F$4:$N$4,0,AV$110+1)-INDEX($F$4:$N$4,0,AV$110))+AU111)))</f>
        <v>73.945187633631988</v>
      </c>
      <c r="AW111" s="186" cm="1">
        <f t="array" ref="AW111">IF(AW$110=-1,AX111,IF(AW$110=99,AV111,IF(AW$110=0,INDEX($F92:$N92,0,AW$108),(INDEX($F92:$N92,0,AW$110+1)-INDEX($F92:$N92,0,AW$110))/(INDEX($F$4:$N$4,0,AW$110+1)-INDEX($F$4:$N$4,0,AW$110))+AV111)))</f>
        <v>75.434644820014213</v>
      </c>
      <c r="AX111" s="186" cm="1">
        <f t="array" ref="AX111">IF(AX$110=-1,AY111,IF(AX$110=99,AW111,IF(AX$110=0,INDEX($F92:$N92,0,AX$108),(INDEX($F92:$N92,0,AX$110+1)-INDEX($F92:$N92,0,AX$110))/(INDEX($F$4:$N$4,0,AX$110+1)-INDEX($F$4:$N$4,0,AX$110))+AW111)))</f>
        <v>76.924102006396438</v>
      </c>
      <c r="AY111" s="186" cm="1">
        <f t="array" ref="AY111">IF(AY$110=-1,AZ111,IF(AY$110=99,AX111,IF(AY$110=0,INDEX($F92:$N92,0,AY$108),(INDEX($F92:$N92,0,AY$110+1)-INDEX($F92:$N92,0,AY$110))/(INDEX($F$4:$N$4,0,AY$110+1)-INDEX($F$4:$N$4,0,AY$110))+AX111)))</f>
        <v>78.413559192778678</v>
      </c>
      <c r="AZ111" s="186" cm="1">
        <f t="array" ref="AZ111">IF(AZ$110=-1,BA111,IF(AZ$110=99,AY111,IF(AZ$110=0,INDEX($F92:$N92,0,AZ$108),(INDEX($F92:$N92,0,AZ$110+1)-INDEX($F92:$N92,0,AZ$110))/(INDEX($F$4:$N$4,0,AZ$110+1)-INDEX($F$4:$N$4,0,AZ$110))+AY111)))</f>
        <v>78.413559192778678</v>
      </c>
      <c r="BA111" s="186" cm="1">
        <f t="array" ref="BA111">IF(BA$110=-1,BB111,IF(BA$110=99,AZ111,IF(BA$110=0,INDEX($F92:$N92,0,BA$108),(INDEX($F92:$N92,0,BA$110+1)-INDEX($F92:$N92,0,BA$110))/(INDEX($F$4:$N$4,0,BA$110+1)-INDEX($F$4:$N$4,0,BA$110))+AZ111)))</f>
        <v>78.413559192778678</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3.2511871563794332</v>
      </c>
      <c r="N112" s="186" cm="1">
        <f t="array" ref="N112">IF(N$110=-1,O112,IF(N$110=99,M112,IF(N$110=0,INDEX($F93:$N93,0,N$108),(INDEX($F93:$N93,0,N$110+1)-INDEX($F93:$N93,0,N$110))/(INDEX($F$4:$N$4,0,N$110+1)-INDEX($F$4:$N$4,0,N$110))+M112)))</f>
        <v>3.3007914375862888</v>
      </c>
      <c r="O112" s="186" cm="1">
        <f t="array" ref="O112">IF(O$110=-1,P112,IF(O$110=99,N112,IF(O$110=0,INDEX($F93:$N93,0,O$108),(INDEX($F93:$N93,0,O$110+1)-INDEX($F93:$N93,0,O$110))/(INDEX($F$4:$N$4,0,O$110+1)-INDEX($F$4:$N$4,0,O$110))+N112)))</f>
        <v>3.3503957187931444</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3.4714719793248676</v>
      </c>
      <c r="T112" s="186" cm="1">
        <f t="array" ref="T112">IF(T$110=-1,U112,IF(T$110=99,S112,IF(T$110=0,INDEX($F93:$N93,0,T$108),(INDEX($F93:$N93,0,T$110+1)-INDEX($F93:$N93,0,T$110))/(INDEX($F$4:$N$4,0,T$110+1)-INDEX($F$4:$N$4,0,T$110))+S112)))</f>
        <v>3.4929439586497351</v>
      </c>
      <c r="U112" s="186" cm="1">
        <f t="array" ref="U112">IF(U$110=-1,V112,IF(U$110=99,T112,IF(U$110=0,INDEX($F93:$N93,0,U$108),(INDEX($F93:$N93,0,U$110+1)-INDEX($F93:$N93,0,U$110))/(INDEX($F$4:$N$4,0,U$110+1)-INDEX($F$4:$N$4,0,U$110))+T112)))</f>
        <v>3.2916155783920282</v>
      </c>
      <c r="V112" s="186" cm="1">
        <f t="array" ref="V112">IF(V$110=-1,W112,IF(V$110=99,U112,IF(V$110=0,INDEX($F93:$N93,0,V$108),(INDEX($F93:$N93,0,V$110+1)-INDEX($F93:$N93,0,V$110))/(INDEX($F$4:$N$4,0,V$110+1)-INDEX($F$4:$N$4,0,V$110))+U112)))</f>
        <v>3.3465521955922788</v>
      </c>
      <c r="W112" s="186" cm="1">
        <f t="array" ref="W112">IF(W$110=-1,X112,IF(W$110=99,V112,IF(W$110=0,INDEX($F93:$N93,0,W$108),(INDEX($F93:$N93,0,W$110+1)-INDEX($F93:$N93,0,W$110))/(INDEX($F$4:$N$4,0,W$110+1)-INDEX($F$4:$N$4,0,W$110))+V112)))</f>
        <v>3.4173216678704819</v>
      </c>
      <c r="X112" s="186" cm="1">
        <f t="array" ref="X112">IF(X$110=-1,Y112,IF(X$110=99,W112,IF(X$110=0,INDEX($F93:$N93,0,X$108),(INDEX($F93:$N93,0,X$110+1)-INDEX($F93:$N93,0,X$110))/(INDEX($F$4:$N$4,0,X$110+1)-INDEX($F$4:$N$4,0,X$110))+W112)))</f>
        <v>3.4880911401486849</v>
      </c>
      <c r="Y112" s="186" cm="1">
        <f t="array" ref="Y112">IF(Y$110=-1,Z112,IF(Y$110=99,X112,IF(Y$110=0,INDEX($F93:$N93,0,Y$108),(INDEX($F93:$N93,0,Y$110+1)-INDEX($F93:$N93,0,Y$110))/(INDEX($F$4:$N$4,0,Y$110+1)-INDEX($F$4:$N$4,0,Y$110))+X112)))</f>
        <v>3.558860612426888</v>
      </c>
      <c r="Z112" s="186" cm="1">
        <f t="array" ref="Z112">IF(Z$110=-1,AA112,IF(Z$110=99,Y112,IF(Z$110=0,INDEX($F93:$N93,0,Z$108),(INDEX($F93:$N93,0,Z$110+1)-INDEX($F93:$N93,0,Z$110))/(INDEX($F$4:$N$4,0,Z$110+1)-INDEX($F$4:$N$4,0,Z$110))+Y112)))</f>
        <v>3.6296300847050911</v>
      </c>
      <c r="AA112" s="186" cm="1">
        <f t="array" ref="AA112">IF(AA$110=-1,AB112,IF(AA$110=99,Z112,IF(AA$110=0,INDEX($F93:$N93,0,AA$108),(INDEX($F93:$N93,0,AA$110+1)-INDEX($F93:$N93,0,AA$110))/(INDEX($F$4:$N$4,0,AA$110+1)-INDEX($F$4:$N$4,0,AA$110))+Z112)))</f>
        <v>3.7003995569832941</v>
      </c>
      <c r="AB112" s="186" cm="1">
        <f t="array" ref="AB112">IF(AB$110=-1,AC112,IF(AB$110=99,AA112,IF(AB$110=0,INDEX($F93:$N93,0,AB$108),(INDEX($F93:$N93,0,AB$110+1)-INDEX($F93:$N93,0,AB$110))/(INDEX($F$4:$N$4,0,AB$110+1)-INDEX($F$4:$N$4,0,AB$110))+AA112)))</f>
        <v>3.7711690292614972</v>
      </c>
      <c r="AC112" s="186" cm="1">
        <f t="array" ref="AC112">IF(AC$110=-1,AD112,IF(AC$110=99,AB112,IF(AC$110=0,INDEX($F93:$N93,0,AC$108),(INDEX($F93:$N93,0,AC$110+1)-INDEX($F93:$N93,0,AC$110))/(INDEX($F$4:$N$4,0,AC$110+1)-INDEX($F$4:$N$4,0,AC$110))+AB112)))</f>
        <v>3.8419385015397003</v>
      </c>
      <c r="AD112" s="186" cm="1">
        <f t="array" ref="AD112">IF(AD$110=-1,AE112,IF(AD$110=99,AC112,IF(AD$110=0,INDEX($F93:$N93,0,AD$108),(INDEX($F93:$N93,0,AD$110+1)-INDEX($F93:$N93,0,AD$110))/(INDEX($F$4:$N$4,0,AD$110+1)-INDEX($F$4:$N$4,0,AD$110))+AC112)))</f>
        <v>3.9127079738179034</v>
      </c>
      <c r="AE112" s="186" cm="1">
        <f t="array" ref="AE112">IF(AE$110=-1,AF112,IF(AE$110=99,AD112,IF(AE$110=0,INDEX($F93:$N93,0,AE$108),(INDEX($F93:$N93,0,AE$110+1)-INDEX($F93:$N93,0,AE$110))/(INDEX($F$4:$N$4,0,AE$110+1)-INDEX($F$4:$N$4,0,AE$110))+AD112)))</f>
        <v>3.9834774460961047</v>
      </c>
      <c r="AF112" s="186" cm="1">
        <f t="array" ref="AF112">IF(AF$110=-1,AG112,IF(AF$110=99,AE112,IF(AF$110=0,INDEX($F93:$N93,0,AF$108),(INDEX($F93:$N93,0,AF$110+1)-INDEX($F93:$N93,0,AF$110))/(INDEX($F$4:$N$4,0,AF$110+1)-INDEX($F$4:$N$4,0,AF$110))+AE112)))</f>
        <v>4.0691901061625169</v>
      </c>
      <c r="AG112" s="186" cm="1">
        <f t="array" ref="AG112">IF(AG$110=-1,AH112,IF(AG$110=99,AF112,IF(AG$110=0,INDEX($F93:$N93,0,AG$108),(INDEX($F93:$N93,0,AG$110+1)-INDEX($F93:$N93,0,AG$110))/(INDEX($F$4:$N$4,0,AG$110+1)-INDEX($F$4:$N$4,0,AG$110))+AF112)))</f>
        <v>4.1549027662289291</v>
      </c>
      <c r="AH112" s="186" cm="1">
        <f t="array" ref="AH112">IF(AH$110=-1,AI112,IF(AH$110=99,AG112,IF(AH$110=0,INDEX($F93:$N93,0,AH$108),(INDEX($F93:$N93,0,AH$110+1)-INDEX($F93:$N93,0,AH$110))/(INDEX($F$4:$N$4,0,AH$110+1)-INDEX($F$4:$N$4,0,AH$110))+AG112)))</f>
        <v>4.2406154262953413</v>
      </c>
      <c r="AI112" s="186" cm="1">
        <f t="array" ref="AI112">IF(AI$110=-1,AJ112,IF(AI$110=99,AH112,IF(AI$110=0,INDEX($F93:$N93,0,AI$108),(INDEX($F93:$N93,0,AI$110+1)-INDEX($F93:$N93,0,AI$110))/(INDEX($F$4:$N$4,0,AI$110+1)-INDEX($F$4:$N$4,0,AI$110))+AH112)))</f>
        <v>4.3263280863617535</v>
      </c>
      <c r="AJ112" s="186" cm="1">
        <f t="array" ref="AJ112">IF(AJ$110=-1,AK112,IF(AJ$110=99,AI112,IF(AJ$110=0,INDEX($F93:$N93,0,AJ$108),(INDEX($F93:$N93,0,AJ$110+1)-INDEX($F93:$N93,0,AJ$110))/(INDEX($F$4:$N$4,0,AJ$110+1)-INDEX($F$4:$N$4,0,AJ$110))+AI112)))</f>
        <v>4.4120407464281657</v>
      </c>
      <c r="AK112" s="186" cm="1">
        <f t="array" ref="AK112">IF(AK$110=-1,AL112,IF(AK$110=99,AJ112,IF(AK$110=0,INDEX($F93:$N93,0,AK$108),(INDEX($F93:$N93,0,AK$110+1)-INDEX($F93:$N93,0,AK$110))/(INDEX($F$4:$N$4,0,AK$110+1)-INDEX($F$4:$N$4,0,AK$110))+AJ112)))</f>
        <v>4.4977534064945779</v>
      </c>
      <c r="AL112" s="186" cm="1">
        <f t="array" ref="AL112">IF(AL$110=-1,AM112,IF(AL$110=99,AK112,IF(AL$110=0,INDEX($F93:$N93,0,AL$108),(INDEX($F93:$N93,0,AL$110+1)-INDEX($F93:$N93,0,AL$110))/(INDEX($F$4:$N$4,0,AL$110+1)-INDEX($F$4:$N$4,0,AL$110))+AK112)))</f>
        <v>4.5834660665609901</v>
      </c>
      <c r="AM112" s="186" cm="1">
        <f t="array" ref="AM112">IF(AM$110=-1,AN112,IF(AM$110=99,AL112,IF(AM$110=0,INDEX($F93:$N93,0,AM$108),(INDEX($F93:$N93,0,AM$110+1)-INDEX($F93:$N93,0,AM$110))/(INDEX($F$4:$N$4,0,AM$110+1)-INDEX($F$4:$N$4,0,AM$110))+AL112)))</f>
        <v>4.6691787266274023</v>
      </c>
      <c r="AN112" s="186" cm="1">
        <f t="array" ref="AN112">IF(AN$110=-1,AO112,IF(AN$110=99,AM112,IF(AN$110=0,INDEX($F93:$N93,0,AN$108),(INDEX($F93:$N93,0,AN$110+1)-INDEX($F93:$N93,0,AN$110))/(INDEX($F$4:$N$4,0,AN$110+1)-INDEX($F$4:$N$4,0,AN$110))+AM112)))</f>
        <v>4.7548913866938145</v>
      </c>
      <c r="AO112" s="186" cm="1">
        <f t="array" ref="AO112">IF(AO$110=-1,AP112,IF(AO$110=99,AN112,IF(AO$110=0,INDEX($F93:$N93,0,AO$108),(INDEX($F93:$N93,0,AO$110+1)-INDEX($F93:$N93,0,AO$110))/(INDEX($F$4:$N$4,0,AO$110+1)-INDEX($F$4:$N$4,0,AO$110))+AN112)))</f>
        <v>4.8406040467602267</v>
      </c>
      <c r="AP112" s="186" cm="1">
        <f t="array" ref="AP112">IF(AP$110=-1,AQ112,IF(AP$110=99,AO112,IF(AP$110=0,INDEX($F93:$N93,0,AP$108),(INDEX($F93:$N93,0,AP$110+1)-INDEX($F93:$N93,0,AP$110))/(INDEX($F$4:$N$4,0,AP$110+1)-INDEX($F$4:$N$4,0,AP$110))+AO112)))</f>
        <v>4.954111405536886</v>
      </c>
      <c r="AQ112" s="186" cm="1">
        <f t="array" ref="AQ112">IF(AQ$110=-1,AR112,IF(AQ$110=99,AP112,IF(AQ$110=0,INDEX($F93:$N93,0,AQ$108),(INDEX($F93:$N93,0,AQ$110+1)-INDEX($F93:$N93,0,AQ$110))/(INDEX($F$4:$N$4,0,AQ$110+1)-INDEX($F$4:$N$4,0,AQ$110))+AP112)))</f>
        <v>5.0676187643135453</v>
      </c>
      <c r="AR112" s="186" cm="1">
        <f t="array" ref="AR112">IF(AR$110=-1,AS112,IF(AR$110=99,AQ112,IF(AR$110=0,INDEX($F93:$N93,0,AR$108),(INDEX($F93:$N93,0,AR$110+1)-INDEX($F93:$N93,0,AR$110))/(INDEX($F$4:$N$4,0,AR$110+1)-INDEX($F$4:$N$4,0,AR$110))+AQ112)))</f>
        <v>5.1811261230902046</v>
      </c>
      <c r="AS112" s="186" cm="1">
        <f t="array" ref="AS112">IF(AS$110=-1,AT112,IF(AS$110=99,AR112,IF(AS$110=0,INDEX($F93:$N93,0,AS$108),(INDEX($F93:$N93,0,AS$110+1)-INDEX($F93:$N93,0,AS$110))/(INDEX($F$4:$N$4,0,AS$110+1)-INDEX($F$4:$N$4,0,AS$110))+AR112)))</f>
        <v>5.2946334818668639</v>
      </c>
      <c r="AT112" s="186" cm="1">
        <f t="array" ref="AT112">IF(AT$110=-1,AU112,IF(AT$110=99,AS112,IF(AT$110=0,INDEX($F93:$N93,0,AT$108),(INDEX($F93:$N93,0,AT$110+1)-INDEX($F93:$N93,0,AT$110))/(INDEX($F$4:$N$4,0,AT$110+1)-INDEX($F$4:$N$4,0,AT$110))+AS112)))</f>
        <v>5.4081408406435232</v>
      </c>
      <c r="AU112" s="186" cm="1">
        <f t="array" ref="AU112">IF(AU$110=-1,AV112,IF(AU$110=99,AT112,IF(AU$110=0,INDEX($F93:$N93,0,AU$108),(INDEX($F93:$N93,0,AU$110+1)-INDEX($F93:$N93,0,AU$110))/(INDEX($F$4:$N$4,0,AU$110+1)-INDEX($F$4:$N$4,0,AU$110))+AT112)))</f>
        <v>5.5216481994201825</v>
      </c>
      <c r="AV112" s="186" cm="1">
        <f t="array" ref="AV112">IF(AV$110=-1,AW112,IF(AV$110=99,AU112,IF(AV$110=0,INDEX($F93:$N93,0,AV$108),(INDEX($F93:$N93,0,AV$110+1)-INDEX($F93:$N93,0,AV$110))/(INDEX($F$4:$N$4,0,AV$110+1)-INDEX($F$4:$N$4,0,AV$110))+AU112)))</f>
        <v>5.6351555581968418</v>
      </c>
      <c r="AW112" s="186" cm="1">
        <f t="array" ref="AW112">IF(AW$110=-1,AX112,IF(AW$110=99,AV112,IF(AW$110=0,INDEX($F93:$N93,0,AW$108),(INDEX($F93:$N93,0,AW$110+1)-INDEX($F93:$N93,0,AW$110))/(INDEX($F$4:$N$4,0,AW$110+1)-INDEX($F$4:$N$4,0,AW$110))+AV112)))</f>
        <v>5.7486629169735011</v>
      </c>
      <c r="AX112" s="186" cm="1">
        <f t="array" ref="AX112">IF(AX$110=-1,AY112,IF(AX$110=99,AW112,IF(AX$110=0,INDEX($F93:$N93,0,AX$108),(INDEX($F93:$N93,0,AX$110+1)-INDEX($F93:$N93,0,AX$110))/(INDEX($F$4:$N$4,0,AX$110+1)-INDEX($F$4:$N$4,0,AX$110))+AW112)))</f>
        <v>5.8621702757501604</v>
      </c>
      <c r="AY112" s="186" cm="1">
        <f t="array" ref="AY112">IF(AY$110=-1,AZ112,IF(AY$110=99,AX112,IF(AY$110=0,INDEX($F93:$N93,0,AY$108),(INDEX($F93:$N93,0,AY$110+1)-INDEX($F93:$N93,0,AY$110))/(INDEX($F$4:$N$4,0,AY$110+1)-INDEX($F$4:$N$4,0,AY$110))+AX112)))</f>
        <v>5.975677634526817</v>
      </c>
      <c r="AZ112" s="186" cm="1">
        <f t="array" ref="AZ112">IF(AZ$110=-1,BA112,IF(AZ$110=99,AY112,IF(AZ$110=0,INDEX($F93:$N93,0,AZ$108),(INDEX($F93:$N93,0,AZ$110+1)-INDEX($F93:$N93,0,AZ$110))/(INDEX($F$4:$N$4,0,AZ$110+1)-INDEX($F$4:$N$4,0,AZ$110))+AY112)))</f>
        <v>5.975677634526817</v>
      </c>
      <c r="BA112" s="186" cm="1">
        <f t="array" ref="BA112">IF(BA$110=-1,BB112,IF(BA$110=99,AZ112,IF(BA$110=0,INDEX($F93:$N93,0,BA$108),(INDEX($F93:$N93,0,BA$110+1)-INDEX($F93:$N93,0,BA$110))/(INDEX($F$4:$N$4,0,BA$110+1)-INDEX($F$4:$N$4,0,BA$110))+AZ112)))</f>
        <v>5.975677634526817</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0.67962075862794524</v>
      </c>
      <c r="N113" s="186" cm="1">
        <f t="array" ref="N113">IF(N$110=-1,O113,IF(N$110=99,M113,IF(N$110=0,INDEX($F94:$N94,0,N$108),(INDEX($F94:$N94,0,N$110+1)-INDEX($F94:$N94,0,N$110))/(INDEX($F$4:$N$4,0,N$110+1)-INDEX($F$4:$N$4,0,N$110))+M113)))</f>
        <v>0.6877886511530662</v>
      </c>
      <c r="O113" s="186" cm="1">
        <f t="array" ref="O113">IF(O$110=-1,P113,IF(O$110=99,N113,IF(O$110=0,INDEX($F94:$N94,0,O$108),(INDEX($F94:$N94,0,O$110+1)-INDEX($F94:$N94,0,O$110))/(INDEX($F$4:$N$4,0,O$110+1)-INDEX($F$4:$N$4,0,O$110))+N113)))</f>
        <v>0.69595654367818716</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0.70222032834081949</v>
      </c>
      <c r="V113" s="186" cm="1">
        <f t="array" ref="V113">IF(V$110=-1,W113,IF(V$110=99,U113,IF(V$110=0,INDEX($F94:$N94,0,V$108),(INDEX($F94:$N94,0,V$110+1)-INDEX($F94:$N94,0,V$110))/(INDEX($F$4:$N$4,0,V$110+1)-INDEX($F$4:$N$4,0,V$110))+U113)))</f>
        <v>0.7139402903016081</v>
      </c>
      <c r="W113" s="186" cm="1">
        <f t="array" ref="W113">IF(W$110=-1,X113,IF(W$110=99,V113,IF(W$110=0,INDEX($F94:$N94,0,W$108),(INDEX($F94:$N94,0,W$110+1)-INDEX($F94:$N94,0,W$110))/(INDEX($F$4:$N$4,0,W$110+1)-INDEX($F$4:$N$4,0,W$110))+V113)))</f>
        <v>0.72903797132667569</v>
      </c>
      <c r="X113" s="186" cm="1">
        <f t="array" ref="X113">IF(X$110=-1,Y113,IF(X$110=99,W113,IF(X$110=0,INDEX($F94:$N94,0,X$108),(INDEX($F94:$N94,0,X$110+1)-INDEX($F94:$N94,0,X$110))/(INDEX($F$4:$N$4,0,X$110+1)-INDEX($F$4:$N$4,0,X$110))+W113)))</f>
        <v>0.74413565235174328</v>
      </c>
      <c r="Y113" s="186" cm="1">
        <f t="array" ref="Y113">IF(Y$110=-1,Z113,IF(Y$110=99,X113,IF(Y$110=0,INDEX($F94:$N94,0,Y$108),(INDEX($F94:$N94,0,Y$110+1)-INDEX($F94:$N94,0,Y$110))/(INDEX($F$4:$N$4,0,Y$110+1)-INDEX($F$4:$N$4,0,Y$110))+X113)))</f>
        <v>0.75923333337681087</v>
      </c>
      <c r="Z113" s="186" cm="1">
        <f t="array" ref="Z113">IF(Z$110=-1,AA113,IF(Z$110=99,Y113,IF(Z$110=0,INDEX($F94:$N94,0,Z$108),(INDEX($F94:$N94,0,Z$110+1)-INDEX($F94:$N94,0,Z$110))/(INDEX($F$4:$N$4,0,Z$110+1)-INDEX($F$4:$N$4,0,Z$110))+Y113)))</f>
        <v>0.77433101440187846</v>
      </c>
      <c r="AA113" s="186" cm="1">
        <f t="array" ref="AA113">IF(AA$110=-1,AB113,IF(AA$110=99,Z113,IF(AA$110=0,INDEX($F94:$N94,0,AA$108),(INDEX($F94:$N94,0,AA$110+1)-INDEX($F94:$N94,0,AA$110))/(INDEX($F$4:$N$4,0,AA$110+1)-INDEX($F$4:$N$4,0,AA$110))+Z113)))</f>
        <v>0.78942869542694605</v>
      </c>
      <c r="AB113" s="186" cm="1">
        <f t="array" ref="AB113">IF(AB$110=-1,AC113,IF(AB$110=99,AA113,IF(AB$110=0,INDEX($F94:$N94,0,AB$108),(INDEX($F94:$N94,0,AB$110+1)-INDEX($F94:$N94,0,AB$110))/(INDEX($F$4:$N$4,0,AB$110+1)-INDEX($F$4:$N$4,0,AB$110))+AA113)))</f>
        <v>0.80452637645201364</v>
      </c>
      <c r="AC113" s="186" cm="1">
        <f t="array" ref="AC113">IF(AC$110=-1,AD113,IF(AC$110=99,AB113,IF(AC$110=0,INDEX($F94:$N94,0,AC$108),(INDEX($F94:$N94,0,AC$110+1)-INDEX($F94:$N94,0,AC$110))/(INDEX($F$4:$N$4,0,AC$110+1)-INDEX($F$4:$N$4,0,AC$110))+AB113)))</f>
        <v>0.81962405747708122</v>
      </c>
      <c r="AD113" s="186" cm="1">
        <f t="array" ref="AD113">IF(AD$110=-1,AE113,IF(AD$110=99,AC113,IF(AD$110=0,INDEX($F94:$N94,0,AD$108),(INDEX($F94:$N94,0,AD$110+1)-INDEX($F94:$N94,0,AD$110))/(INDEX($F$4:$N$4,0,AD$110+1)-INDEX($F$4:$N$4,0,AD$110))+AC113)))</f>
        <v>0.83472173850214881</v>
      </c>
      <c r="AE113" s="186" cm="1">
        <f t="array" ref="AE113">IF(AE$110=-1,AF113,IF(AE$110=99,AD113,IF(AE$110=0,INDEX($F94:$N94,0,AE$108),(INDEX($F94:$N94,0,AE$110+1)-INDEX($F94:$N94,0,AE$110))/(INDEX($F$4:$N$4,0,AE$110+1)-INDEX($F$4:$N$4,0,AE$110))+AD113)))</f>
        <v>0.84981941952721629</v>
      </c>
      <c r="AF113" s="186" cm="1">
        <f t="array" ref="AF113">IF(AF$110=-1,AG113,IF(AF$110=99,AE113,IF(AF$110=0,INDEX($F94:$N94,0,AF$108),(INDEX($F94:$N94,0,AF$110+1)-INDEX($F94:$N94,0,AF$110))/(INDEX($F$4:$N$4,0,AF$110+1)-INDEX($F$4:$N$4,0,AF$110))+AE113)))</f>
        <v>0.86810502149420044</v>
      </c>
      <c r="AG113" s="186" cm="1">
        <f t="array" ref="AG113">IF(AG$110=-1,AH113,IF(AG$110=99,AF113,IF(AG$110=0,INDEX($F94:$N94,0,AG$108),(INDEX($F94:$N94,0,AG$110+1)-INDEX($F94:$N94,0,AG$110))/(INDEX($F$4:$N$4,0,AG$110+1)-INDEX($F$4:$N$4,0,AG$110))+AF113)))</f>
        <v>0.88639062346118458</v>
      </c>
      <c r="AH113" s="186" cm="1">
        <f t="array" ref="AH113">IF(AH$110=-1,AI113,IF(AH$110=99,AG113,IF(AH$110=0,INDEX($F94:$N94,0,AH$108),(INDEX($F94:$N94,0,AH$110+1)-INDEX($F94:$N94,0,AH$110))/(INDEX($F$4:$N$4,0,AH$110+1)-INDEX($F$4:$N$4,0,AH$110))+AG113)))</f>
        <v>0.90467622542816872</v>
      </c>
      <c r="AI113" s="186" cm="1">
        <f t="array" ref="AI113">IF(AI$110=-1,AJ113,IF(AI$110=99,AH113,IF(AI$110=0,INDEX($F94:$N94,0,AI$108),(INDEX($F94:$N94,0,AI$110+1)-INDEX($F94:$N94,0,AI$110))/(INDEX($F$4:$N$4,0,AI$110+1)-INDEX($F$4:$N$4,0,AI$110))+AH113)))</f>
        <v>0.92296182739515287</v>
      </c>
      <c r="AJ113" s="186" cm="1">
        <f t="array" ref="AJ113">IF(AJ$110=-1,AK113,IF(AJ$110=99,AI113,IF(AJ$110=0,INDEX($F94:$N94,0,AJ$108),(INDEX($F94:$N94,0,AJ$110+1)-INDEX($F94:$N94,0,AJ$110))/(INDEX($F$4:$N$4,0,AJ$110+1)-INDEX($F$4:$N$4,0,AJ$110))+AI113)))</f>
        <v>0.94124742936213701</v>
      </c>
      <c r="AK113" s="186" cm="1">
        <f t="array" ref="AK113">IF(AK$110=-1,AL113,IF(AK$110=99,AJ113,IF(AK$110=0,INDEX($F94:$N94,0,AK$108),(INDEX($F94:$N94,0,AK$110+1)-INDEX($F94:$N94,0,AK$110))/(INDEX($F$4:$N$4,0,AK$110+1)-INDEX($F$4:$N$4,0,AK$110))+AJ113)))</f>
        <v>0.95953303132912116</v>
      </c>
      <c r="AL113" s="186" cm="1">
        <f t="array" ref="AL113">IF(AL$110=-1,AM113,IF(AL$110=99,AK113,IF(AL$110=0,INDEX($F94:$N94,0,AL$108),(INDEX($F94:$N94,0,AL$110+1)-INDEX($F94:$N94,0,AL$110))/(INDEX($F$4:$N$4,0,AL$110+1)-INDEX($F$4:$N$4,0,AL$110))+AK113)))</f>
        <v>0.9778186332961053</v>
      </c>
      <c r="AM113" s="186" cm="1">
        <f t="array" ref="AM113">IF(AM$110=-1,AN113,IF(AM$110=99,AL113,IF(AM$110=0,INDEX($F94:$N94,0,AM$108),(INDEX($F94:$N94,0,AM$110+1)-INDEX($F94:$N94,0,AM$110))/(INDEX($F$4:$N$4,0,AM$110+1)-INDEX($F$4:$N$4,0,AM$110))+AL113)))</f>
        <v>0.99610423526308944</v>
      </c>
      <c r="AN113" s="186" cm="1">
        <f t="array" ref="AN113">IF(AN$110=-1,AO113,IF(AN$110=99,AM113,IF(AN$110=0,INDEX($F94:$N94,0,AN$108),(INDEX($F94:$N94,0,AN$110+1)-INDEX($F94:$N94,0,AN$110))/(INDEX($F$4:$N$4,0,AN$110+1)-INDEX($F$4:$N$4,0,AN$110))+AM113)))</f>
        <v>1.0143898372300737</v>
      </c>
      <c r="AO113" s="186" cm="1">
        <f t="array" ref="AO113">IF(AO$110=-1,AP113,IF(AO$110=99,AN113,IF(AO$110=0,INDEX($F94:$N94,0,AO$108),(INDEX($F94:$N94,0,AO$110+1)-INDEX($F94:$N94,0,AO$110))/(INDEX($F$4:$N$4,0,AO$110+1)-INDEX($F$4:$N$4,0,AO$110))+AN113)))</f>
        <v>1.0326754391970578</v>
      </c>
      <c r="AP113" s="186" cm="1">
        <f t="array" ref="AP113">IF(AP$110=-1,AQ113,IF(AP$110=99,AO113,IF(AP$110=0,INDEX($F94:$N94,0,AP$108),(INDEX($F94:$N94,0,AP$110+1)-INDEX($F94:$N94,0,AP$110))/(INDEX($F$4:$N$4,0,AP$110+1)-INDEX($F$4:$N$4,0,AP$110))+AO113)))</f>
        <v>1.0568906529275088</v>
      </c>
      <c r="AQ113" s="186" cm="1">
        <f t="array" ref="AQ113">IF(AQ$110=-1,AR113,IF(AQ$110=99,AP113,IF(AQ$110=0,INDEX($F94:$N94,0,AQ$108),(INDEX($F94:$N94,0,AQ$110+1)-INDEX($F94:$N94,0,AQ$110))/(INDEX($F$4:$N$4,0,AQ$110+1)-INDEX($F$4:$N$4,0,AQ$110))+AP113)))</f>
        <v>1.0811058666579598</v>
      </c>
      <c r="AR113" s="186" cm="1">
        <f t="array" ref="AR113">IF(AR$110=-1,AS113,IF(AR$110=99,AQ113,IF(AR$110=0,INDEX($F94:$N94,0,AR$108),(INDEX($F94:$N94,0,AR$110+1)-INDEX($F94:$N94,0,AR$110))/(INDEX($F$4:$N$4,0,AR$110+1)-INDEX($F$4:$N$4,0,AR$110))+AQ113)))</f>
        <v>1.1053210803884108</v>
      </c>
      <c r="AS113" s="186" cm="1">
        <f t="array" ref="AS113">IF(AS$110=-1,AT113,IF(AS$110=99,AR113,IF(AS$110=0,INDEX($F94:$N94,0,AS$108),(INDEX($F94:$N94,0,AS$110+1)-INDEX($F94:$N94,0,AS$110))/(INDEX($F$4:$N$4,0,AS$110+1)-INDEX($F$4:$N$4,0,AS$110))+AR113)))</f>
        <v>1.1295362941188618</v>
      </c>
      <c r="AT113" s="186" cm="1">
        <f t="array" ref="AT113">IF(AT$110=-1,AU113,IF(AT$110=99,AS113,IF(AT$110=0,INDEX($F94:$N94,0,AT$108),(INDEX($F94:$N94,0,AT$110+1)-INDEX($F94:$N94,0,AT$110))/(INDEX($F$4:$N$4,0,AT$110+1)-INDEX($F$4:$N$4,0,AT$110))+AS113)))</f>
        <v>1.1537515078493128</v>
      </c>
      <c r="AU113" s="186" cm="1">
        <f t="array" ref="AU113">IF(AU$110=-1,AV113,IF(AU$110=99,AT113,IF(AU$110=0,INDEX($F94:$N94,0,AU$108),(INDEX($F94:$N94,0,AU$110+1)-INDEX($F94:$N94,0,AU$110))/(INDEX($F$4:$N$4,0,AU$110+1)-INDEX($F$4:$N$4,0,AU$110))+AT113)))</f>
        <v>1.1779667215797638</v>
      </c>
      <c r="AV113" s="186" cm="1">
        <f t="array" ref="AV113">IF(AV$110=-1,AW113,IF(AV$110=99,AU113,IF(AV$110=0,INDEX($F94:$N94,0,AV$108),(INDEX($F94:$N94,0,AV$110+1)-INDEX($F94:$N94,0,AV$110))/(INDEX($F$4:$N$4,0,AV$110+1)-INDEX($F$4:$N$4,0,AV$110))+AU113)))</f>
        <v>1.2021819353102148</v>
      </c>
      <c r="AW113" s="186" cm="1">
        <f t="array" ref="AW113">IF(AW$110=-1,AX113,IF(AW$110=99,AV113,IF(AW$110=0,INDEX($F94:$N94,0,AW$108),(INDEX($F94:$N94,0,AW$110+1)-INDEX($F94:$N94,0,AW$110))/(INDEX($F$4:$N$4,0,AW$110+1)-INDEX($F$4:$N$4,0,AW$110))+AV113)))</f>
        <v>1.2263971490406658</v>
      </c>
      <c r="AX113" s="186" cm="1">
        <f t="array" ref="AX113">IF(AX$110=-1,AY113,IF(AX$110=99,AW113,IF(AX$110=0,INDEX($F94:$N94,0,AX$108),(INDEX($F94:$N94,0,AX$110+1)-INDEX($F94:$N94,0,AX$110))/(INDEX($F$4:$N$4,0,AX$110+1)-INDEX($F$4:$N$4,0,AX$110))+AW113)))</f>
        <v>1.2506123627711168</v>
      </c>
      <c r="AY113" s="186" cm="1">
        <f t="array" ref="AY113">IF(AY$110=-1,AZ113,IF(AY$110=99,AX113,IF(AY$110=0,INDEX($F94:$N94,0,AY$108),(INDEX($F94:$N94,0,AY$110+1)-INDEX($F94:$N94,0,AY$110))/(INDEX($F$4:$N$4,0,AY$110+1)-INDEX($F$4:$N$4,0,AY$110))+AX113)))</f>
        <v>1.2748275765015669</v>
      </c>
      <c r="AZ113" s="186" cm="1">
        <f t="array" ref="AZ113">IF(AZ$110=-1,BA113,IF(AZ$110=99,AY113,IF(AZ$110=0,INDEX($F94:$N94,0,AZ$108),(INDEX($F94:$N94,0,AZ$110+1)-INDEX($F94:$N94,0,AZ$110))/(INDEX($F$4:$N$4,0,AZ$110+1)-INDEX($F$4:$N$4,0,AZ$110))+AY113)))</f>
        <v>1.2748275765015669</v>
      </c>
      <c r="BA113" s="186" cm="1">
        <f t="array" ref="BA113">IF(BA$110=-1,BB113,IF(BA$110=99,AZ113,IF(BA$110=0,INDEX($F94:$N94,0,BA$108),(INDEX($F94:$N94,0,BA$110+1)-INDEX($F94:$N94,0,BA$110))/(INDEX($F$4:$N$4,0,BA$110+1)-INDEX($F$4:$N$4,0,BA$110))+AZ113)))</f>
        <v>1.2748275765015669</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2.8089278150247461</v>
      </c>
      <c r="N114" s="186" cm="1">
        <f t="array" ref="N114">IF(N$110=-1,O114,IF(N$110=99,M114,IF(N$110=0,INDEX($F95:$N95,0,N$108),(INDEX($F95:$N95,0,N$110+1)-INDEX($F95:$N95,0,N$110))/(INDEX($F$4:$N$4,0,N$110+1)-INDEX($F$4:$N$4,0,N$110))+M114)))</f>
        <v>2.8392852100164974</v>
      </c>
      <c r="O114" s="186" cm="1">
        <f t="array" ref="O114">IF(O$110=-1,P114,IF(O$110=99,N114,IF(O$110=0,INDEX($F95:$N95,0,O$108),(INDEX($F95:$N95,0,O$110+1)-INDEX($F95:$N95,0,O$110))/(INDEX($F$4:$N$4,0,O$110+1)-INDEX($F$4:$N$4,0,O$110))+N114)))</f>
        <v>2.8696426050082486</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2.891466681604828</v>
      </c>
      <c r="V114" s="186" cm="1">
        <f t="array" ref="V114">IF(V$110=-1,W114,IF(V$110=99,U114,IF(V$110=0,INDEX($F95:$N95,0,V$108),(INDEX($F95:$N95,0,V$110+1)-INDEX($F95:$N95,0,V$110))/(INDEX($F$4:$N$4,0,V$110+1)-INDEX($F$4:$N$4,0,V$110))+U114)))</f>
        <v>2.9397248680338159</v>
      </c>
      <c r="W114" s="186" cm="1">
        <f t="array" ref="W114">IF(W$110=-1,X114,IF(W$110=99,V114,IF(W$110=0,INDEX($F95:$N95,0,W$108),(INDEX($F95:$N95,0,W$110+1)-INDEX($F95:$N95,0,W$110))/(INDEX($F$4:$N$4,0,W$110+1)-INDEX($F$4:$N$4,0,W$110))+V114)))</f>
        <v>3.001891170961311</v>
      </c>
      <c r="X114" s="186" cm="1">
        <f t="array" ref="X114">IF(X$110=-1,Y114,IF(X$110=99,W114,IF(X$110=0,INDEX($F95:$N95,0,X$108),(INDEX($F95:$N95,0,X$110+1)-INDEX($F95:$N95,0,X$110))/(INDEX($F$4:$N$4,0,X$110+1)-INDEX($F$4:$N$4,0,X$110))+W114)))</f>
        <v>3.064057473888806</v>
      </c>
      <c r="Y114" s="186" cm="1">
        <f t="array" ref="Y114">IF(Y$110=-1,Z114,IF(Y$110=99,X114,IF(Y$110=0,INDEX($F95:$N95,0,Y$108),(INDEX($F95:$N95,0,Y$110+1)-INDEX($F95:$N95,0,Y$110))/(INDEX($F$4:$N$4,0,Y$110+1)-INDEX($F$4:$N$4,0,Y$110))+X114)))</f>
        <v>3.126223776816301</v>
      </c>
      <c r="Z114" s="186" cm="1">
        <f t="array" ref="Z114">IF(Z$110=-1,AA114,IF(Z$110=99,Y114,IF(Z$110=0,INDEX($F95:$N95,0,Z$108),(INDEX($F95:$N95,0,Z$110+1)-INDEX($F95:$N95,0,Z$110))/(INDEX($F$4:$N$4,0,Z$110+1)-INDEX($F$4:$N$4,0,Z$110))+Y114)))</f>
        <v>3.1883900797437961</v>
      </c>
      <c r="AA114" s="186" cm="1">
        <f t="array" ref="AA114">IF(AA$110=-1,AB114,IF(AA$110=99,Z114,IF(AA$110=0,INDEX($F95:$N95,0,AA$108),(INDEX($F95:$N95,0,AA$110+1)-INDEX($F95:$N95,0,AA$110))/(INDEX($F$4:$N$4,0,AA$110+1)-INDEX($F$4:$N$4,0,AA$110))+Z114)))</f>
        <v>3.2505563826712911</v>
      </c>
      <c r="AB114" s="186" cm="1">
        <f t="array" ref="AB114">IF(AB$110=-1,AC114,IF(AB$110=99,AA114,IF(AB$110=0,INDEX($F95:$N95,0,AB$108),(INDEX($F95:$N95,0,AB$110+1)-INDEX($F95:$N95,0,AB$110))/(INDEX($F$4:$N$4,0,AB$110+1)-INDEX($F$4:$N$4,0,AB$110))+AA114)))</f>
        <v>3.3127226855987861</v>
      </c>
      <c r="AC114" s="186" cm="1">
        <f t="array" ref="AC114">IF(AC$110=-1,AD114,IF(AC$110=99,AB114,IF(AC$110=0,INDEX($F95:$N95,0,AC$108),(INDEX($F95:$N95,0,AC$110+1)-INDEX($F95:$N95,0,AC$110))/(INDEX($F$4:$N$4,0,AC$110+1)-INDEX($F$4:$N$4,0,AC$110))+AB114)))</f>
        <v>3.3748889885262812</v>
      </c>
      <c r="AD114" s="186" cm="1">
        <f t="array" ref="AD114">IF(AD$110=-1,AE114,IF(AD$110=99,AC114,IF(AD$110=0,INDEX($F95:$N95,0,AD$108),(INDEX($F95:$N95,0,AD$110+1)-INDEX($F95:$N95,0,AD$110))/(INDEX($F$4:$N$4,0,AD$110+1)-INDEX($F$4:$N$4,0,AD$110))+AC114)))</f>
        <v>3.4370552914537762</v>
      </c>
      <c r="AE114" s="186" cm="1">
        <f t="array" ref="AE114">IF(AE$110=-1,AF114,IF(AE$110=99,AD114,IF(AE$110=0,INDEX($F95:$N95,0,AE$108),(INDEX($F95:$N95,0,AE$110+1)-INDEX($F95:$N95,0,AE$110))/(INDEX($F$4:$N$4,0,AE$110+1)-INDEX($F$4:$N$4,0,AE$110))+AD114)))</f>
        <v>3.4992215943812699</v>
      </c>
      <c r="AF114" s="186" cm="1">
        <f t="array" ref="AF114">IF(AF$110=-1,AG114,IF(AF$110=99,AE114,IF(AF$110=0,INDEX($F95:$N95,0,AF$108),(INDEX($F95:$N95,0,AF$110+1)-INDEX($F95:$N95,0,AF$110))/(INDEX($F$4:$N$4,0,AF$110+1)-INDEX($F$4:$N$4,0,AF$110))+AE114)))</f>
        <v>3.5745144999078686</v>
      </c>
      <c r="AG114" s="186" cm="1">
        <f t="array" ref="AG114">IF(AG$110=-1,AH114,IF(AG$110=99,AF114,IF(AG$110=0,INDEX($F95:$N95,0,AG$108),(INDEX($F95:$N95,0,AG$110+1)-INDEX($F95:$N95,0,AG$110))/(INDEX($F$4:$N$4,0,AG$110+1)-INDEX($F$4:$N$4,0,AG$110))+AF114)))</f>
        <v>3.6498074054344674</v>
      </c>
      <c r="AH114" s="186" cm="1">
        <f t="array" ref="AH114">IF(AH$110=-1,AI114,IF(AH$110=99,AG114,IF(AH$110=0,INDEX($F95:$N95,0,AH$108),(INDEX($F95:$N95,0,AH$110+1)-INDEX($F95:$N95,0,AH$110))/(INDEX($F$4:$N$4,0,AH$110+1)-INDEX($F$4:$N$4,0,AH$110))+AG114)))</f>
        <v>3.7251003109610661</v>
      </c>
      <c r="AI114" s="186" cm="1">
        <f t="array" ref="AI114">IF(AI$110=-1,AJ114,IF(AI$110=99,AH114,IF(AI$110=0,INDEX($F95:$N95,0,AI$108),(INDEX($F95:$N95,0,AI$110+1)-INDEX($F95:$N95,0,AI$110))/(INDEX($F$4:$N$4,0,AI$110+1)-INDEX($F$4:$N$4,0,AI$110))+AH114)))</f>
        <v>3.8003932164876648</v>
      </c>
      <c r="AJ114" s="186" cm="1">
        <f t="array" ref="AJ114">IF(AJ$110=-1,AK114,IF(AJ$110=99,AI114,IF(AJ$110=0,INDEX($F95:$N95,0,AJ$108),(INDEX($F95:$N95,0,AJ$110+1)-INDEX($F95:$N95,0,AJ$110))/(INDEX($F$4:$N$4,0,AJ$110+1)-INDEX($F$4:$N$4,0,AJ$110))+AI114)))</f>
        <v>3.8756861220142635</v>
      </c>
      <c r="AK114" s="186" cm="1">
        <f t="array" ref="AK114">IF(AK$110=-1,AL114,IF(AK$110=99,AJ114,IF(AK$110=0,INDEX($F95:$N95,0,AK$108),(INDEX($F95:$N95,0,AK$110+1)-INDEX($F95:$N95,0,AK$110))/(INDEX($F$4:$N$4,0,AK$110+1)-INDEX($F$4:$N$4,0,AK$110))+AJ114)))</f>
        <v>3.9509790275408623</v>
      </c>
      <c r="AL114" s="186" cm="1">
        <f t="array" ref="AL114">IF(AL$110=-1,AM114,IF(AL$110=99,AK114,IF(AL$110=0,INDEX($F95:$N95,0,AL$108),(INDEX($F95:$N95,0,AL$110+1)-INDEX($F95:$N95,0,AL$110))/(INDEX($F$4:$N$4,0,AL$110+1)-INDEX($F$4:$N$4,0,AL$110))+AK114)))</f>
        <v>4.026271933067461</v>
      </c>
      <c r="AM114" s="186" cm="1">
        <f t="array" ref="AM114">IF(AM$110=-1,AN114,IF(AM$110=99,AL114,IF(AM$110=0,INDEX($F95:$N95,0,AM$108),(INDEX($F95:$N95,0,AM$110+1)-INDEX($F95:$N95,0,AM$110))/(INDEX($F$4:$N$4,0,AM$110+1)-INDEX($F$4:$N$4,0,AM$110))+AL114)))</f>
        <v>4.1015648385940597</v>
      </c>
      <c r="AN114" s="186" cm="1">
        <f t="array" ref="AN114">IF(AN$110=-1,AO114,IF(AN$110=99,AM114,IF(AN$110=0,INDEX($F95:$N95,0,AN$108),(INDEX($F95:$N95,0,AN$110+1)-INDEX($F95:$N95,0,AN$110))/(INDEX($F$4:$N$4,0,AN$110+1)-INDEX($F$4:$N$4,0,AN$110))+AM114)))</f>
        <v>4.1768577441206585</v>
      </c>
      <c r="AO114" s="186" cm="1">
        <f t="array" ref="AO114">IF(AO$110=-1,AP114,IF(AO$110=99,AN114,IF(AO$110=0,INDEX($F95:$N95,0,AO$108),(INDEX($F95:$N95,0,AO$110+1)-INDEX($F95:$N95,0,AO$110))/(INDEX($F$4:$N$4,0,AO$110+1)-INDEX($F$4:$N$4,0,AO$110))+AN114)))</f>
        <v>4.2521506496472572</v>
      </c>
      <c r="AP114" s="186" cm="1">
        <f t="array" ref="AP114">IF(AP$110=-1,AQ114,IF(AP$110=99,AO114,IF(AP$110=0,INDEX($F95:$N95,0,AP$108),(INDEX($F95:$N95,0,AP$110+1)-INDEX($F95:$N95,0,AP$110))/(INDEX($F$4:$N$4,0,AP$110+1)-INDEX($F$4:$N$4,0,AP$110))+AO114)))</f>
        <v>4.3518593605229068</v>
      </c>
      <c r="AQ114" s="186" cm="1">
        <f t="array" ref="AQ114">IF(AQ$110=-1,AR114,IF(AQ$110=99,AP114,IF(AQ$110=0,INDEX($F95:$N95,0,AQ$108),(INDEX($F95:$N95,0,AQ$110+1)-INDEX($F95:$N95,0,AQ$110))/(INDEX($F$4:$N$4,0,AQ$110+1)-INDEX($F$4:$N$4,0,AQ$110))+AP114)))</f>
        <v>4.4515680713985564</v>
      </c>
      <c r="AR114" s="186" cm="1">
        <f t="array" ref="AR114">IF(AR$110=-1,AS114,IF(AR$110=99,AQ114,IF(AR$110=0,INDEX($F95:$N95,0,AR$108),(INDEX($F95:$N95,0,AR$110+1)-INDEX($F95:$N95,0,AR$110))/(INDEX($F$4:$N$4,0,AR$110+1)-INDEX($F$4:$N$4,0,AR$110))+AQ114)))</f>
        <v>4.551276782274206</v>
      </c>
      <c r="AS114" s="186" cm="1">
        <f t="array" ref="AS114">IF(AS$110=-1,AT114,IF(AS$110=99,AR114,IF(AS$110=0,INDEX($F95:$N95,0,AS$108),(INDEX($F95:$N95,0,AS$110+1)-INDEX($F95:$N95,0,AS$110))/(INDEX($F$4:$N$4,0,AS$110+1)-INDEX($F$4:$N$4,0,AS$110))+AR114)))</f>
        <v>4.6509854931498555</v>
      </c>
      <c r="AT114" s="186" cm="1">
        <f t="array" ref="AT114">IF(AT$110=-1,AU114,IF(AT$110=99,AS114,IF(AT$110=0,INDEX($F95:$N95,0,AT$108),(INDEX($F95:$N95,0,AT$110+1)-INDEX($F95:$N95,0,AT$110))/(INDEX($F$4:$N$4,0,AT$110+1)-INDEX($F$4:$N$4,0,AT$110))+AS114)))</f>
        <v>4.7506942040255051</v>
      </c>
      <c r="AU114" s="186" cm="1">
        <f t="array" ref="AU114">IF(AU$110=-1,AV114,IF(AU$110=99,AT114,IF(AU$110=0,INDEX($F95:$N95,0,AU$108),(INDEX($F95:$N95,0,AU$110+1)-INDEX($F95:$N95,0,AU$110))/(INDEX($F$4:$N$4,0,AU$110+1)-INDEX($F$4:$N$4,0,AU$110))+AT114)))</f>
        <v>4.8504029149011547</v>
      </c>
      <c r="AV114" s="186" cm="1">
        <f t="array" ref="AV114">IF(AV$110=-1,AW114,IF(AV$110=99,AU114,IF(AV$110=0,INDEX($F95:$N95,0,AV$108),(INDEX($F95:$N95,0,AV$110+1)-INDEX($F95:$N95,0,AV$110))/(INDEX($F$4:$N$4,0,AV$110+1)-INDEX($F$4:$N$4,0,AV$110))+AU114)))</f>
        <v>4.9501116257768043</v>
      </c>
      <c r="AW114" s="186" cm="1">
        <f t="array" ref="AW114">IF(AW$110=-1,AX114,IF(AW$110=99,AV114,IF(AW$110=0,INDEX($F95:$N95,0,AW$108),(INDEX($F95:$N95,0,AW$110+1)-INDEX($F95:$N95,0,AW$110))/(INDEX($F$4:$N$4,0,AW$110+1)-INDEX($F$4:$N$4,0,AW$110))+AV114)))</f>
        <v>5.0498203366524539</v>
      </c>
      <c r="AX114" s="186" cm="1">
        <f t="array" ref="AX114">IF(AX$110=-1,AY114,IF(AX$110=99,AW114,IF(AX$110=0,INDEX($F95:$N95,0,AX$108),(INDEX($F95:$N95,0,AX$110+1)-INDEX($F95:$N95,0,AX$110))/(INDEX($F$4:$N$4,0,AX$110+1)-INDEX($F$4:$N$4,0,AX$110))+AW114)))</f>
        <v>5.1495290475281035</v>
      </c>
      <c r="AY114" s="186" cm="1">
        <f t="array" ref="AY114">IF(AY$110=-1,AZ114,IF(AY$110=99,AX114,IF(AY$110=0,INDEX($F95:$N95,0,AY$108),(INDEX($F95:$N95,0,AY$110+1)-INDEX($F95:$N95,0,AY$110))/(INDEX($F$4:$N$4,0,AY$110+1)-INDEX($F$4:$N$4,0,AY$110))+AX114)))</f>
        <v>5.249237758403754</v>
      </c>
      <c r="AZ114" s="186" cm="1">
        <f t="array" ref="AZ114">IF(AZ$110=-1,BA114,IF(AZ$110=99,AY114,IF(AZ$110=0,INDEX($F95:$N95,0,AZ$108),(INDEX($F95:$N95,0,AZ$110+1)-INDEX($F95:$N95,0,AZ$110))/(INDEX($F$4:$N$4,0,AZ$110+1)-INDEX($F$4:$N$4,0,AZ$110))+AY114)))</f>
        <v>5.249237758403754</v>
      </c>
      <c r="BA114" s="186" cm="1">
        <f t="array" ref="BA114">IF(BA$110=-1,BB114,IF(BA$110=99,AZ114,IF(BA$110=0,INDEX($F95:$N95,0,BA$108),(INDEX($F95:$N95,0,BA$110+1)-INDEX($F95:$N95,0,BA$110))/(INDEX($F$4:$N$4,0,BA$110+1)-INDEX($F$4:$N$4,0,BA$110))+AZ114)))</f>
        <v>5.249237758403754</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0.5918722905040672</v>
      </c>
      <c r="N115" s="186" cm="1">
        <f t="array" ref="N115">IF(N$110=-1,O115,IF(N$110=99,M115,IF(N$110=0,INDEX($F96:$N96,0,N$108),(INDEX($F96:$N96,0,N$110+1)-INDEX($F96:$N96,0,N$110))/(INDEX($F$4:$N$4,0,N$110+1)-INDEX($F$4:$N$4,0,N$110))+M115)))</f>
        <v>0.57342544625524594</v>
      </c>
      <c r="O115" s="186" cm="1">
        <f t="array" ref="O115">IF(O$110=-1,P115,IF(O$110=99,N115,IF(O$110=0,INDEX($F96:$N96,0,O$108),(INDEX($F96:$N96,0,O$110+1)-INDEX($F96:$N96,0,O$110))/(INDEX($F$4:$N$4,0,O$110+1)-INDEX($F$4:$N$4,0,O$110))+N115)))</f>
        <v>0.55497860200642468</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0.52750101734157984</v>
      </c>
      <c r="W115" s="186" cm="1">
        <f t="array" ref="W115">IF(W$110=-1,X115,IF(W$110=99,V115,IF(W$110=0,INDEX($F96:$N96,0,W$108),(INDEX($F96:$N96,0,W$110+1)-INDEX($F96:$N96,0,W$110))/(INDEX($F$4:$N$4,0,W$110+1)-INDEX($F$4:$N$4,0,W$110))+V115)))</f>
        <v>0.5386560707940995</v>
      </c>
      <c r="X115" s="186" cm="1">
        <f t="array" ref="X115">IF(X$110=-1,Y115,IF(X$110=99,W115,IF(X$110=0,INDEX($F96:$N96,0,X$108),(INDEX($F96:$N96,0,X$110+1)-INDEX($F96:$N96,0,X$110))/(INDEX($F$4:$N$4,0,X$110+1)-INDEX($F$4:$N$4,0,X$110))+W115)))</f>
        <v>0.54981112424661915</v>
      </c>
      <c r="Y115" s="186" cm="1">
        <f t="array" ref="Y115">IF(Y$110=-1,Z115,IF(Y$110=99,X115,IF(Y$110=0,INDEX($F96:$N96,0,Y$108),(INDEX($F96:$N96,0,Y$110+1)-INDEX($F96:$N96,0,Y$110))/(INDEX($F$4:$N$4,0,Y$110+1)-INDEX($F$4:$N$4,0,Y$110))+X115)))</f>
        <v>0.56096617769913881</v>
      </c>
      <c r="Z115" s="186" cm="1">
        <f t="array" ref="Z115">IF(Z$110=-1,AA115,IF(Z$110=99,Y115,IF(Z$110=0,INDEX($F96:$N96,0,Z$108),(INDEX($F96:$N96,0,Z$110+1)-INDEX($F96:$N96,0,Z$110))/(INDEX($F$4:$N$4,0,Z$110+1)-INDEX($F$4:$N$4,0,Z$110))+Y115)))</f>
        <v>0.57212123115165847</v>
      </c>
      <c r="AA115" s="186" cm="1">
        <f t="array" ref="AA115">IF(AA$110=-1,AB115,IF(AA$110=99,Z115,IF(AA$110=0,INDEX($F96:$N96,0,AA$108),(INDEX($F96:$N96,0,AA$110+1)-INDEX($F96:$N96,0,AA$110))/(INDEX($F$4:$N$4,0,AA$110+1)-INDEX($F$4:$N$4,0,AA$110))+Z115)))</f>
        <v>0.58327628460417813</v>
      </c>
      <c r="AB115" s="186" cm="1">
        <f t="array" ref="AB115">IF(AB$110=-1,AC115,IF(AB$110=99,AA115,IF(AB$110=0,INDEX($F96:$N96,0,AB$108),(INDEX($F96:$N96,0,AB$110+1)-INDEX($F96:$N96,0,AB$110))/(INDEX($F$4:$N$4,0,AB$110+1)-INDEX($F$4:$N$4,0,AB$110))+AA115)))</f>
        <v>0.59443133805669779</v>
      </c>
      <c r="AC115" s="186" cm="1">
        <f t="array" ref="AC115">IF(AC$110=-1,AD115,IF(AC$110=99,AB115,IF(AC$110=0,INDEX($F96:$N96,0,AC$108),(INDEX($F96:$N96,0,AC$110+1)-INDEX($F96:$N96,0,AC$110))/(INDEX($F$4:$N$4,0,AC$110+1)-INDEX($F$4:$N$4,0,AC$110))+AB115)))</f>
        <v>0.60558639150921745</v>
      </c>
      <c r="AD115" s="186" cm="1">
        <f t="array" ref="AD115">IF(AD$110=-1,AE115,IF(AD$110=99,AC115,IF(AD$110=0,INDEX($F96:$N96,0,AD$108),(INDEX($F96:$N96,0,AD$110+1)-INDEX($F96:$N96,0,AD$110))/(INDEX($F$4:$N$4,0,AD$110+1)-INDEX($F$4:$N$4,0,AD$110))+AC115)))</f>
        <v>0.61674144496173711</v>
      </c>
      <c r="AE115" s="186" cm="1">
        <f t="array" ref="AE115">IF(AE$110=-1,AF115,IF(AE$110=99,AD115,IF(AE$110=0,INDEX($F96:$N96,0,AE$108),(INDEX($F96:$N96,0,AE$110+1)-INDEX($F96:$N96,0,AE$110))/(INDEX($F$4:$N$4,0,AE$110+1)-INDEX($F$4:$N$4,0,AE$110))+AD115)))</f>
        <v>0.62789649841425643</v>
      </c>
      <c r="AF115" s="186" cm="1">
        <f t="array" ref="AF115">IF(AF$110=-1,AG115,IF(AF$110=99,AE115,IF(AF$110=0,INDEX($F96:$N96,0,AF$108),(INDEX($F96:$N96,0,AF$110+1)-INDEX($F96:$N96,0,AF$110))/(INDEX($F$4:$N$4,0,AF$110+1)-INDEX($F$4:$N$4,0,AF$110))+AE115)))</f>
        <v>0.64140697509041167</v>
      </c>
      <c r="AG115" s="186" cm="1">
        <f t="array" ref="AG115">IF(AG$110=-1,AH115,IF(AG$110=99,AF115,IF(AG$110=0,INDEX($F96:$N96,0,AG$108),(INDEX($F96:$N96,0,AG$110+1)-INDEX($F96:$N96,0,AG$110))/(INDEX($F$4:$N$4,0,AG$110+1)-INDEX($F$4:$N$4,0,AG$110))+AF115)))</f>
        <v>0.6549174517665669</v>
      </c>
      <c r="AH115" s="186" cm="1">
        <f t="array" ref="AH115">IF(AH$110=-1,AI115,IF(AH$110=99,AG115,IF(AH$110=0,INDEX($F96:$N96,0,AH$108),(INDEX($F96:$N96,0,AH$110+1)-INDEX($F96:$N96,0,AH$110))/(INDEX($F$4:$N$4,0,AH$110+1)-INDEX($F$4:$N$4,0,AH$110))+AG115)))</f>
        <v>0.66842792844272214</v>
      </c>
      <c r="AI115" s="186" cm="1">
        <f t="array" ref="AI115">IF(AI$110=-1,AJ115,IF(AI$110=99,AH115,IF(AI$110=0,INDEX($F96:$N96,0,AI$108),(INDEX($F96:$N96,0,AI$110+1)-INDEX($F96:$N96,0,AI$110))/(INDEX($F$4:$N$4,0,AI$110+1)-INDEX($F$4:$N$4,0,AI$110))+AH115)))</f>
        <v>0.68193840511887738</v>
      </c>
      <c r="AJ115" s="186" cm="1">
        <f t="array" ref="AJ115">IF(AJ$110=-1,AK115,IF(AJ$110=99,AI115,IF(AJ$110=0,INDEX($F96:$N96,0,AJ$108),(INDEX($F96:$N96,0,AJ$110+1)-INDEX($F96:$N96,0,AJ$110))/(INDEX($F$4:$N$4,0,AJ$110+1)-INDEX($F$4:$N$4,0,AJ$110))+AI115)))</f>
        <v>0.69544888179503261</v>
      </c>
      <c r="AK115" s="186" cm="1">
        <f t="array" ref="AK115">IF(AK$110=-1,AL115,IF(AK$110=99,AJ115,IF(AK$110=0,INDEX($F96:$N96,0,AK$108),(INDEX($F96:$N96,0,AK$110+1)-INDEX($F96:$N96,0,AK$110))/(INDEX($F$4:$N$4,0,AK$110+1)-INDEX($F$4:$N$4,0,AK$110))+AJ115)))</f>
        <v>0.70895935847118785</v>
      </c>
      <c r="AL115" s="186" cm="1">
        <f t="array" ref="AL115">IF(AL$110=-1,AM115,IF(AL$110=99,AK115,IF(AL$110=0,INDEX($F96:$N96,0,AL$108),(INDEX($F96:$N96,0,AL$110+1)-INDEX($F96:$N96,0,AL$110))/(INDEX($F$4:$N$4,0,AL$110+1)-INDEX($F$4:$N$4,0,AL$110))+AK115)))</f>
        <v>0.72246983514734309</v>
      </c>
      <c r="AM115" s="186" cm="1">
        <f t="array" ref="AM115">IF(AM$110=-1,AN115,IF(AM$110=99,AL115,IF(AM$110=0,INDEX($F96:$N96,0,AM$108),(INDEX($F96:$N96,0,AM$110+1)-INDEX($F96:$N96,0,AM$110))/(INDEX($F$4:$N$4,0,AM$110+1)-INDEX($F$4:$N$4,0,AM$110))+AL115)))</f>
        <v>0.73598031182349832</v>
      </c>
      <c r="AN115" s="186" cm="1">
        <f t="array" ref="AN115">IF(AN$110=-1,AO115,IF(AN$110=99,AM115,IF(AN$110=0,INDEX($F96:$N96,0,AN$108),(INDEX($F96:$N96,0,AN$110+1)-INDEX($F96:$N96,0,AN$110))/(INDEX($F$4:$N$4,0,AN$110+1)-INDEX($F$4:$N$4,0,AN$110))+AM115)))</f>
        <v>0.74949078849965356</v>
      </c>
      <c r="AO115" s="186" cm="1">
        <f t="array" ref="AO115">IF(AO$110=-1,AP115,IF(AO$110=99,AN115,IF(AO$110=0,INDEX($F96:$N96,0,AO$108),(INDEX($F96:$N96,0,AO$110+1)-INDEX($F96:$N96,0,AO$110))/(INDEX($F$4:$N$4,0,AO$110+1)-INDEX($F$4:$N$4,0,AO$110))+AN115)))</f>
        <v>0.76300126517580846</v>
      </c>
      <c r="AP115" s="186" cm="1">
        <f t="array" ref="AP115">IF(AP$110=-1,AQ115,IF(AP$110=99,AO115,IF(AP$110=0,INDEX($F96:$N96,0,AP$108),(INDEX($F96:$N96,0,AP$110+1)-INDEX($F96:$N96,0,AP$110))/(INDEX($F$4:$N$4,0,AP$110+1)-INDEX($F$4:$N$4,0,AP$110))+AO115)))</f>
        <v>0.78089288727849215</v>
      </c>
      <c r="AQ115" s="186" cm="1">
        <f t="array" ref="AQ115">IF(AQ$110=-1,AR115,IF(AQ$110=99,AP115,IF(AQ$110=0,INDEX($F96:$N96,0,AQ$108),(INDEX($F96:$N96,0,AQ$110+1)-INDEX($F96:$N96,0,AQ$110))/(INDEX($F$4:$N$4,0,AQ$110+1)-INDEX($F$4:$N$4,0,AQ$110))+AP115)))</f>
        <v>0.79878450938117584</v>
      </c>
      <c r="AR115" s="186" cm="1">
        <f t="array" ref="AR115">IF(AR$110=-1,AS115,IF(AR$110=99,AQ115,IF(AR$110=0,INDEX($F96:$N96,0,AR$108),(INDEX($F96:$N96,0,AR$110+1)-INDEX($F96:$N96,0,AR$110))/(INDEX($F$4:$N$4,0,AR$110+1)-INDEX($F$4:$N$4,0,AR$110))+AQ115)))</f>
        <v>0.81667613148385954</v>
      </c>
      <c r="AS115" s="186" cm="1">
        <f t="array" ref="AS115">IF(AS$110=-1,AT115,IF(AS$110=99,AR115,IF(AS$110=0,INDEX($F96:$N96,0,AS$108),(INDEX($F96:$N96,0,AS$110+1)-INDEX($F96:$N96,0,AS$110))/(INDEX($F$4:$N$4,0,AS$110+1)-INDEX($F$4:$N$4,0,AS$110))+AR115)))</f>
        <v>0.83456775358654323</v>
      </c>
      <c r="AT115" s="186" cm="1">
        <f t="array" ref="AT115">IF(AT$110=-1,AU115,IF(AT$110=99,AS115,IF(AT$110=0,INDEX($F96:$N96,0,AT$108),(INDEX($F96:$N96,0,AT$110+1)-INDEX($F96:$N96,0,AT$110))/(INDEX($F$4:$N$4,0,AT$110+1)-INDEX($F$4:$N$4,0,AT$110))+AS115)))</f>
        <v>0.85245937568922692</v>
      </c>
      <c r="AU115" s="186" cm="1">
        <f t="array" ref="AU115">IF(AU$110=-1,AV115,IF(AU$110=99,AT115,IF(AU$110=0,INDEX($F96:$N96,0,AU$108),(INDEX($F96:$N96,0,AU$110+1)-INDEX($F96:$N96,0,AU$110))/(INDEX($F$4:$N$4,0,AU$110+1)-INDEX($F$4:$N$4,0,AU$110))+AT115)))</f>
        <v>0.87035099779191061</v>
      </c>
      <c r="AV115" s="186" cm="1">
        <f t="array" ref="AV115">IF(AV$110=-1,AW115,IF(AV$110=99,AU115,IF(AV$110=0,INDEX($F96:$N96,0,AV$108),(INDEX($F96:$N96,0,AV$110+1)-INDEX($F96:$N96,0,AV$110))/(INDEX($F$4:$N$4,0,AV$110+1)-INDEX($F$4:$N$4,0,AV$110))+AU115)))</f>
        <v>0.8882426198945943</v>
      </c>
      <c r="AW115" s="186" cm="1">
        <f t="array" ref="AW115">IF(AW$110=-1,AX115,IF(AW$110=99,AV115,IF(AW$110=0,INDEX($F96:$N96,0,AW$108),(INDEX($F96:$N96,0,AW$110+1)-INDEX($F96:$N96,0,AW$110))/(INDEX($F$4:$N$4,0,AW$110+1)-INDEX($F$4:$N$4,0,AW$110))+AV115)))</f>
        <v>0.90613424199727799</v>
      </c>
      <c r="AX115" s="186" cm="1">
        <f t="array" ref="AX115">IF(AX$110=-1,AY115,IF(AX$110=99,AW115,IF(AX$110=0,INDEX($F96:$N96,0,AX$108),(INDEX($F96:$N96,0,AX$110+1)-INDEX($F96:$N96,0,AX$110))/(INDEX($F$4:$N$4,0,AX$110+1)-INDEX($F$4:$N$4,0,AX$110))+AW115)))</f>
        <v>0.92402586409996168</v>
      </c>
      <c r="AY115" s="186" cm="1">
        <f t="array" ref="AY115">IF(AY$110=-1,AZ115,IF(AY$110=99,AX115,IF(AY$110=0,INDEX($F96:$N96,0,AY$108),(INDEX($F96:$N96,0,AY$110+1)-INDEX($F96:$N96,0,AY$110))/(INDEX($F$4:$N$4,0,AY$110+1)-INDEX($F$4:$N$4,0,AY$110))+AX115)))</f>
        <v>0.94191748620264493</v>
      </c>
      <c r="AZ115" s="186" cm="1">
        <f t="array" ref="AZ115">IF(AZ$110=-1,BA115,IF(AZ$110=99,AY115,IF(AZ$110=0,INDEX($F96:$N96,0,AZ$108),(INDEX($F96:$N96,0,AZ$110+1)-INDEX($F96:$N96,0,AZ$110))/(INDEX($F$4:$N$4,0,AZ$110+1)-INDEX($F$4:$N$4,0,AZ$110))+AY115)))</f>
        <v>0.94191748620264493</v>
      </c>
      <c r="BA115" s="186" cm="1">
        <f t="array" ref="BA115">IF(BA$110=-1,BB115,IF(BA$110=99,AZ115,IF(BA$110=0,INDEX($F96:$N96,0,BA$108),(INDEX($F96:$N96,0,BA$110+1)-INDEX($F96:$N96,0,BA$110))/(INDEX($F$4:$N$4,0,BA$110+1)-INDEX($F$4:$N$4,0,BA$110))+AZ115)))</f>
        <v>0.94191748620264493</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0.28378560292278165</v>
      </c>
      <c r="N116" s="186" cm="1">
        <f t="array" ref="N116">IF(N$110=-1,O116,IF(N$110=99,M116,IF(N$110=0,INDEX($F97:$N97,0,N$108),(INDEX($F97:$N97,0,N$110+1)-INDEX($F97:$N97,0,N$110))/(INDEX($F$4:$N$4,0,N$110+1)-INDEX($F$4:$N$4,0,N$110))+M116)))</f>
        <v>0.28441826061518777</v>
      </c>
      <c r="O116" s="186" cm="1">
        <f t="array" ref="O116">IF(O$110=-1,P116,IF(O$110=99,N116,IF(O$110=0,INDEX($F97:$N97,0,O$108),(INDEX($F97:$N97,0,O$110+1)-INDEX($F97:$N97,0,O$110))/(INDEX($F$4:$N$4,0,O$110+1)-INDEX($F$4:$N$4,0,O$110))+N116)))</f>
        <v>0.28505091830759388</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0.28087503644906991</v>
      </c>
      <c r="W116" s="186" cm="1">
        <f t="array" ref="W116">IF(W$110=-1,X116,IF(W$110=99,V116,IF(W$110=0,INDEX($F97:$N97,0,W$108),(INDEX($F97:$N97,0,W$110+1)-INDEX($F97:$N97,0,W$110))/(INDEX($F$4:$N$4,0,W$110+1)-INDEX($F$4:$N$4,0,W$110))+V116)))</f>
        <v>0.28681469522140346</v>
      </c>
      <c r="X116" s="186" cm="1">
        <f t="array" ref="X116">IF(X$110=-1,Y116,IF(X$110=99,W116,IF(X$110=0,INDEX($F97:$N97,0,X$108),(INDEX($F97:$N97,0,X$110+1)-INDEX($F97:$N97,0,X$110))/(INDEX($F$4:$N$4,0,X$110+1)-INDEX($F$4:$N$4,0,X$110))+W116)))</f>
        <v>0.292754353993737</v>
      </c>
      <c r="Y116" s="186" cm="1">
        <f t="array" ref="Y116">IF(Y$110=-1,Z116,IF(Y$110=99,X116,IF(Y$110=0,INDEX($F97:$N97,0,Y$108),(INDEX($F97:$N97,0,Y$110+1)-INDEX($F97:$N97,0,Y$110))/(INDEX($F$4:$N$4,0,Y$110+1)-INDEX($F$4:$N$4,0,Y$110))+X116)))</f>
        <v>0.29869401276607055</v>
      </c>
      <c r="Z116" s="186" cm="1">
        <f t="array" ref="Z116">IF(Z$110=-1,AA116,IF(Z$110=99,Y116,IF(Z$110=0,INDEX($F97:$N97,0,Z$108),(INDEX($F97:$N97,0,Z$110+1)-INDEX($F97:$N97,0,Z$110))/(INDEX($F$4:$N$4,0,Z$110+1)-INDEX($F$4:$N$4,0,Z$110))+Y116)))</f>
        <v>0.30463367153840409</v>
      </c>
      <c r="AA116" s="186" cm="1">
        <f t="array" ref="AA116">IF(AA$110=-1,AB116,IF(AA$110=99,Z116,IF(AA$110=0,INDEX($F97:$N97,0,AA$108),(INDEX($F97:$N97,0,AA$110+1)-INDEX($F97:$N97,0,AA$110))/(INDEX($F$4:$N$4,0,AA$110+1)-INDEX($F$4:$N$4,0,AA$110))+Z116)))</f>
        <v>0.31057333031073764</v>
      </c>
      <c r="AB116" s="186" cm="1">
        <f t="array" ref="AB116">IF(AB$110=-1,AC116,IF(AB$110=99,AA116,IF(AB$110=0,INDEX($F97:$N97,0,AB$108),(INDEX($F97:$N97,0,AB$110+1)-INDEX($F97:$N97,0,AB$110))/(INDEX($F$4:$N$4,0,AB$110+1)-INDEX($F$4:$N$4,0,AB$110))+AA116)))</f>
        <v>0.31651298908307118</v>
      </c>
      <c r="AC116" s="186" cm="1">
        <f t="array" ref="AC116">IF(AC$110=-1,AD116,IF(AC$110=99,AB116,IF(AC$110=0,INDEX($F97:$N97,0,AC$108),(INDEX($F97:$N97,0,AC$110+1)-INDEX($F97:$N97,0,AC$110))/(INDEX($F$4:$N$4,0,AC$110+1)-INDEX($F$4:$N$4,0,AC$110))+AB116)))</f>
        <v>0.32245264785540473</v>
      </c>
      <c r="AD116" s="186" cm="1">
        <f t="array" ref="AD116">IF(AD$110=-1,AE116,IF(AD$110=99,AC116,IF(AD$110=0,INDEX($F97:$N97,0,AD$108),(INDEX($F97:$N97,0,AD$110+1)-INDEX($F97:$N97,0,AD$110))/(INDEX($F$4:$N$4,0,AD$110+1)-INDEX($F$4:$N$4,0,AD$110))+AC116)))</f>
        <v>0.32839230662773827</v>
      </c>
      <c r="AE116" s="186" cm="1">
        <f t="array" ref="AE116">IF(AE$110=-1,AF116,IF(AE$110=99,AD116,IF(AE$110=0,INDEX($F97:$N97,0,AE$108),(INDEX($F97:$N97,0,AE$110+1)-INDEX($F97:$N97,0,AE$110))/(INDEX($F$4:$N$4,0,AE$110+1)-INDEX($F$4:$N$4,0,AE$110))+AD116)))</f>
        <v>0.3343319654000716</v>
      </c>
      <c r="AF116" s="186" cm="1">
        <f t="array" ref="AF116">IF(AF$110=-1,AG116,IF(AF$110=99,AE116,IF(AF$110=0,INDEX($F97:$N97,0,AF$108),(INDEX($F97:$N97,0,AF$110+1)-INDEX($F97:$N97,0,AF$110))/(INDEX($F$4:$N$4,0,AF$110+1)-INDEX($F$4:$N$4,0,AF$110))+AE116)))</f>
        <v>0.3415258010593536</v>
      </c>
      <c r="AG116" s="186" cm="1">
        <f t="array" ref="AG116">IF(AG$110=-1,AH116,IF(AG$110=99,AF116,IF(AG$110=0,INDEX($F97:$N97,0,AG$108),(INDEX($F97:$N97,0,AG$110+1)-INDEX($F97:$N97,0,AG$110))/(INDEX($F$4:$N$4,0,AG$110+1)-INDEX($F$4:$N$4,0,AG$110))+AF116)))</f>
        <v>0.34871963671863559</v>
      </c>
      <c r="AH116" s="186" cm="1">
        <f t="array" ref="AH116">IF(AH$110=-1,AI116,IF(AH$110=99,AG116,IF(AH$110=0,INDEX($F97:$N97,0,AH$108),(INDEX($F97:$N97,0,AH$110+1)-INDEX($F97:$N97,0,AH$110))/(INDEX($F$4:$N$4,0,AH$110+1)-INDEX($F$4:$N$4,0,AH$110))+AG116)))</f>
        <v>0.35591347237791759</v>
      </c>
      <c r="AI116" s="186" cm="1">
        <f t="array" ref="AI116">IF(AI$110=-1,AJ116,IF(AI$110=99,AH116,IF(AI$110=0,INDEX($F97:$N97,0,AI$108),(INDEX($F97:$N97,0,AI$110+1)-INDEX($F97:$N97,0,AI$110))/(INDEX($F$4:$N$4,0,AI$110+1)-INDEX($F$4:$N$4,0,AI$110))+AH116)))</f>
        <v>0.36310730803719959</v>
      </c>
      <c r="AJ116" s="186" cm="1">
        <f t="array" ref="AJ116">IF(AJ$110=-1,AK116,IF(AJ$110=99,AI116,IF(AJ$110=0,INDEX($F97:$N97,0,AJ$108),(INDEX($F97:$N97,0,AJ$110+1)-INDEX($F97:$N97,0,AJ$110))/(INDEX($F$4:$N$4,0,AJ$110+1)-INDEX($F$4:$N$4,0,AJ$110))+AI116)))</f>
        <v>0.37030114369648159</v>
      </c>
      <c r="AK116" s="186" cm="1">
        <f t="array" ref="AK116">IF(AK$110=-1,AL116,IF(AK$110=99,AJ116,IF(AK$110=0,INDEX($F97:$N97,0,AK$108),(INDEX($F97:$N97,0,AK$110+1)-INDEX($F97:$N97,0,AK$110))/(INDEX($F$4:$N$4,0,AK$110+1)-INDEX($F$4:$N$4,0,AK$110))+AJ116)))</f>
        <v>0.37749497935576359</v>
      </c>
      <c r="AL116" s="186" cm="1">
        <f t="array" ref="AL116">IF(AL$110=-1,AM116,IF(AL$110=99,AK116,IF(AL$110=0,INDEX($F97:$N97,0,AL$108),(INDEX($F97:$N97,0,AL$110+1)-INDEX($F97:$N97,0,AL$110))/(INDEX($F$4:$N$4,0,AL$110+1)-INDEX($F$4:$N$4,0,AL$110))+AK116)))</f>
        <v>0.38468881501504559</v>
      </c>
      <c r="AM116" s="186" cm="1">
        <f t="array" ref="AM116">IF(AM$110=-1,AN116,IF(AM$110=99,AL116,IF(AM$110=0,INDEX($F97:$N97,0,AM$108),(INDEX($F97:$N97,0,AM$110+1)-INDEX($F97:$N97,0,AM$110))/(INDEX($F$4:$N$4,0,AM$110+1)-INDEX($F$4:$N$4,0,AM$110))+AL116)))</f>
        <v>0.39188265067432759</v>
      </c>
      <c r="AN116" s="186" cm="1">
        <f t="array" ref="AN116">IF(AN$110=-1,AO116,IF(AN$110=99,AM116,IF(AN$110=0,INDEX($F97:$N97,0,AN$108),(INDEX($F97:$N97,0,AN$110+1)-INDEX($F97:$N97,0,AN$110))/(INDEX($F$4:$N$4,0,AN$110+1)-INDEX($F$4:$N$4,0,AN$110))+AM116)))</f>
        <v>0.39907648633360959</v>
      </c>
      <c r="AO116" s="186" cm="1">
        <f t="array" ref="AO116">IF(AO$110=-1,AP116,IF(AO$110=99,AN116,IF(AO$110=0,INDEX($F97:$N97,0,AO$108),(INDEX($F97:$N97,0,AO$110+1)-INDEX($F97:$N97,0,AO$110))/(INDEX($F$4:$N$4,0,AO$110+1)-INDEX($F$4:$N$4,0,AO$110))+AN116)))</f>
        <v>0.4062703219928917</v>
      </c>
      <c r="AP116" s="186" cm="1">
        <f t="array" ref="AP116">IF(AP$110=-1,AQ116,IF(AP$110=99,AO116,IF(AP$110=0,INDEX($F97:$N97,0,AP$108),(INDEX($F97:$N97,0,AP$110+1)-INDEX($F97:$N97,0,AP$110))/(INDEX($F$4:$N$4,0,AP$110+1)-INDEX($F$4:$N$4,0,AP$110))+AO116)))</f>
        <v>0.41579695766754887</v>
      </c>
      <c r="AQ116" s="186" cm="1">
        <f t="array" ref="AQ116">IF(AQ$110=-1,AR116,IF(AQ$110=99,AP116,IF(AQ$110=0,INDEX($F97:$N97,0,AQ$108),(INDEX($F97:$N97,0,AQ$110+1)-INDEX($F97:$N97,0,AQ$110))/(INDEX($F$4:$N$4,0,AQ$110+1)-INDEX($F$4:$N$4,0,AQ$110))+AP116)))</f>
        <v>0.42532359334220604</v>
      </c>
      <c r="AR116" s="186" cm="1">
        <f t="array" ref="AR116">IF(AR$110=-1,AS116,IF(AR$110=99,AQ116,IF(AR$110=0,INDEX($F97:$N97,0,AR$108),(INDEX($F97:$N97,0,AR$110+1)-INDEX($F97:$N97,0,AR$110))/(INDEX($F$4:$N$4,0,AR$110+1)-INDEX($F$4:$N$4,0,AR$110))+AQ116)))</f>
        <v>0.43485022901686321</v>
      </c>
      <c r="AS116" s="186" cm="1">
        <f t="array" ref="AS116">IF(AS$110=-1,AT116,IF(AS$110=99,AR116,IF(AS$110=0,INDEX($F97:$N97,0,AS$108),(INDEX($F97:$N97,0,AS$110+1)-INDEX($F97:$N97,0,AS$110))/(INDEX($F$4:$N$4,0,AS$110+1)-INDEX($F$4:$N$4,0,AS$110))+AR116)))</f>
        <v>0.44437686469152038</v>
      </c>
      <c r="AT116" s="186" cm="1">
        <f t="array" ref="AT116">IF(AT$110=-1,AU116,IF(AT$110=99,AS116,IF(AT$110=0,INDEX($F97:$N97,0,AT$108),(INDEX($F97:$N97,0,AT$110+1)-INDEX($F97:$N97,0,AT$110))/(INDEX($F$4:$N$4,0,AT$110+1)-INDEX($F$4:$N$4,0,AT$110))+AS116)))</f>
        <v>0.45390350036617755</v>
      </c>
      <c r="AU116" s="186" cm="1">
        <f t="array" ref="AU116">IF(AU$110=-1,AV116,IF(AU$110=99,AT116,IF(AU$110=0,INDEX($F97:$N97,0,AU$108),(INDEX($F97:$N97,0,AU$110+1)-INDEX($F97:$N97,0,AU$110))/(INDEX($F$4:$N$4,0,AU$110+1)-INDEX($F$4:$N$4,0,AU$110))+AT116)))</f>
        <v>0.46343013604083472</v>
      </c>
      <c r="AV116" s="186" cm="1">
        <f t="array" ref="AV116">IF(AV$110=-1,AW116,IF(AV$110=99,AU116,IF(AV$110=0,INDEX($F97:$N97,0,AV$108),(INDEX($F97:$N97,0,AV$110+1)-INDEX($F97:$N97,0,AV$110))/(INDEX($F$4:$N$4,0,AV$110+1)-INDEX($F$4:$N$4,0,AV$110))+AU116)))</f>
        <v>0.47295677171549189</v>
      </c>
      <c r="AW116" s="186" cm="1">
        <f t="array" ref="AW116">IF(AW$110=-1,AX116,IF(AW$110=99,AV116,IF(AW$110=0,INDEX($F97:$N97,0,AW$108),(INDEX($F97:$N97,0,AW$110+1)-INDEX($F97:$N97,0,AW$110))/(INDEX($F$4:$N$4,0,AW$110+1)-INDEX($F$4:$N$4,0,AW$110))+AV116)))</f>
        <v>0.48248340739014905</v>
      </c>
      <c r="AX116" s="186" cm="1">
        <f t="array" ref="AX116">IF(AX$110=-1,AY116,IF(AX$110=99,AW116,IF(AX$110=0,INDEX($F97:$N97,0,AX$108),(INDEX($F97:$N97,0,AX$110+1)-INDEX($F97:$N97,0,AX$110))/(INDEX($F$4:$N$4,0,AX$110+1)-INDEX($F$4:$N$4,0,AX$110))+AW116)))</f>
        <v>0.49201004306480622</v>
      </c>
      <c r="AY116" s="186" cm="1">
        <f t="array" ref="AY116">IF(AY$110=-1,AZ116,IF(AY$110=99,AX116,IF(AY$110=0,INDEX($F97:$N97,0,AY$108),(INDEX($F97:$N97,0,AY$110+1)-INDEX($F97:$N97,0,AY$110))/(INDEX($F$4:$N$4,0,AY$110+1)-INDEX($F$4:$N$4,0,AY$110))+AX116)))</f>
        <v>0.50153667873946361</v>
      </c>
      <c r="AZ116" s="186" cm="1">
        <f t="array" ref="AZ116">IF(AZ$110=-1,BA116,IF(AZ$110=99,AY116,IF(AZ$110=0,INDEX($F97:$N97,0,AZ$108),(INDEX($F97:$N97,0,AZ$110+1)-INDEX($F97:$N97,0,AZ$110))/(INDEX($F$4:$N$4,0,AZ$110+1)-INDEX($F$4:$N$4,0,AZ$110))+AY116)))</f>
        <v>0.50153667873946361</v>
      </c>
      <c r="BA116" s="186" cm="1">
        <f t="array" ref="BA116">IF(BA$110=-1,BB116,IF(BA$110=99,AZ116,IF(BA$110=0,INDEX($F97:$N97,0,BA$108),(INDEX($F97:$N97,0,BA$110+1)-INDEX($F97:$N97,0,BA$110))/(INDEX($F$4:$N$4,0,BA$110+1)-INDEX($F$4:$N$4,0,BA$110))+AZ116)))</f>
        <v>0.50153667873946361</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5.1917129737333196</v>
      </c>
      <c r="N117" s="186" cm="1">
        <f t="array" ref="N117">IF(N$110=-1,O117,IF(N$110=99,M117,IF(N$110=0,INDEX($F98:$N98,0,N$108),(INDEX($F98:$N98,0,N$110+1)-INDEX($F98:$N98,0,N$110))/(INDEX($F$4:$N$4,0,N$110+1)-INDEX($F$4:$N$4,0,N$110))+M117)))</f>
        <v>5.464475315822213</v>
      </c>
      <c r="O117" s="186" cm="1">
        <f t="array" ref="O117">IF(O$110=-1,P117,IF(O$110=99,N117,IF(O$110=0,INDEX($F98:$N98,0,O$108),(INDEX($F98:$N98,0,O$110+1)-INDEX($F98:$N98,0,O$110))/(INDEX($F$4:$N$4,0,O$110+1)-INDEX($F$4:$N$4,0,O$110))+N117)))</f>
        <v>5.7372376579111064</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6.0652596920330115</v>
      </c>
      <c r="R117" s="186" cm="1">
        <f t="array" ref="R117">IF(R$110=-1,S117,IF(R$110=99,Q117,IF(R$110=0,INDEX($F98:$N98,0,R$108),(INDEX($F98:$N98,0,R$110+1)-INDEX($F98:$N98,0,R$110))/(INDEX($F$4:$N$4,0,R$110+1)-INDEX($F$4:$N$4,0,R$110))+Q117)))</f>
        <v>6.1205193840660232</v>
      </c>
      <c r="S117" s="186" cm="1">
        <f t="array" ref="S117">IF(S$110=-1,T117,IF(S$110=99,R117,IF(S$110=0,INDEX($F98:$N98,0,S$108),(INDEX($F98:$N98,0,S$110+1)-INDEX($F98:$N98,0,S$110))/(INDEX($F$4:$N$4,0,S$110+1)-INDEX($F$4:$N$4,0,S$110))+R117)))</f>
        <v>6.1586120407825788</v>
      </c>
      <c r="T117" s="186" cm="1">
        <f t="array" ref="T117">IF(T$110=-1,U117,IF(T$110=99,S117,IF(T$110=0,INDEX($F98:$N98,0,T$108),(INDEX($F98:$N98,0,T$110+1)-INDEX($F98:$N98,0,T$110))/(INDEX($F$4:$N$4,0,T$110+1)-INDEX($F$4:$N$4,0,T$110))+S117)))</f>
        <v>6.1967046974991344</v>
      </c>
      <c r="U117" s="186" cm="1">
        <f t="array" ref="U117">IF(U$110=-1,V117,IF(U$110=99,T117,IF(U$110=0,INDEX($F98:$N98,0,U$108),(INDEX($F98:$N98,0,U$110+1)-INDEX($F98:$N98,0,U$110))/(INDEX($F$4:$N$4,0,U$110+1)-INDEX($F$4:$N$4,0,U$110))+T117)))</f>
        <v>5.8395353485339418</v>
      </c>
      <c r="V117" s="186" cm="1">
        <f t="array" ref="V117">IF(V$110=-1,W117,IF(V$110=99,U117,IF(V$110=0,INDEX($F98:$N98,0,V$108),(INDEX($F98:$N98,0,V$110+1)-INDEX($F98:$N98,0,V$110))/(INDEX($F$4:$N$4,0,V$110+1)-INDEX($F$4:$N$4,0,V$110))+U117)))</f>
        <v>5.9369964008438414</v>
      </c>
      <c r="W117" s="186" cm="1">
        <f t="array" ref="W117">IF(W$110=-1,X117,IF(W$110=99,V117,IF(W$110=0,INDEX($F98:$N98,0,W$108),(INDEX($F98:$N98,0,W$110+1)-INDEX($F98:$N98,0,W$110))/(INDEX($F$4:$N$4,0,W$110+1)-INDEX($F$4:$N$4,0,W$110))+V117)))</f>
        <v>6.0625459448667005</v>
      </c>
      <c r="X117" s="186" cm="1">
        <f t="array" ref="X117">IF(X$110=-1,Y117,IF(X$110=99,W117,IF(X$110=0,INDEX($F98:$N98,0,X$108),(INDEX($F98:$N98,0,X$110+1)-INDEX($F98:$N98,0,X$110))/(INDEX($F$4:$N$4,0,X$110+1)-INDEX($F$4:$N$4,0,X$110))+W117)))</f>
        <v>6.1880954888895596</v>
      </c>
      <c r="Y117" s="186" cm="1">
        <f t="array" ref="Y117">IF(Y$110=-1,Z117,IF(Y$110=99,X117,IF(Y$110=0,INDEX($F98:$N98,0,Y$108),(INDEX($F98:$N98,0,Y$110+1)-INDEX($F98:$N98,0,Y$110))/(INDEX($F$4:$N$4,0,Y$110+1)-INDEX($F$4:$N$4,0,Y$110))+X117)))</f>
        <v>6.3136450329124187</v>
      </c>
      <c r="Z117" s="186" cm="1">
        <f t="array" ref="Z117">IF(Z$110=-1,AA117,IF(Z$110=99,Y117,IF(Z$110=0,INDEX($F98:$N98,0,Z$108),(INDEX($F98:$N98,0,Z$110+1)-INDEX($F98:$N98,0,Z$110))/(INDEX($F$4:$N$4,0,Z$110+1)-INDEX($F$4:$N$4,0,Z$110))+Y117)))</f>
        <v>6.4391945769352779</v>
      </c>
      <c r="AA117" s="186" cm="1">
        <f t="array" ref="AA117">IF(AA$110=-1,AB117,IF(AA$110=99,Z117,IF(AA$110=0,INDEX($F98:$N98,0,AA$108),(INDEX($F98:$N98,0,AA$110+1)-INDEX($F98:$N98,0,AA$110))/(INDEX($F$4:$N$4,0,AA$110+1)-INDEX($F$4:$N$4,0,AA$110))+Z117)))</f>
        <v>6.564744120958137</v>
      </c>
      <c r="AB117" s="186" cm="1">
        <f t="array" ref="AB117">IF(AB$110=-1,AC117,IF(AB$110=99,AA117,IF(AB$110=0,INDEX($F98:$N98,0,AB$108),(INDEX($F98:$N98,0,AB$110+1)-INDEX($F98:$N98,0,AB$110))/(INDEX($F$4:$N$4,0,AB$110+1)-INDEX($F$4:$N$4,0,AB$110))+AA117)))</f>
        <v>6.6902936649809961</v>
      </c>
      <c r="AC117" s="186" cm="1">
        <f t="array" ref="AC117">IF(AC$110=-1,AD117,IF(AC$110=99,AB117,IF(AC$110=0,INDEX($F98:$N98,0,AC$108),(INDEX($F98:$N98,0,AC$110+1)-INDEX($F98:$N98,0,AC$110))/(INDEX($F$4:$N$4,0,AC$110+1)-INDEX($F$4:$N$4,0,AC$110))+AB117)))</f>
        <v>6.8158432090038552</v>
      </c>
      <c r="AD117" s="186" cm="1">
        <f t="array" ref="AD117">IF(AD$110=-1,AE117,IF(AD$110=99,AC117,IF(AD$110=0,INDEX($F98:$N98,0,AD$108),(INDEX($F98:$N98,0,AD$110+1)-INDEX($F98:$N98,0,AD$110))/(INDEX($F$4:$N$4,0,AD$110+1)-INDEX($F$4:$N$4,0,AD$110))+AC117)))</f>
        <v>6.9413927530267143</v>
      </c>
      <c r="AE117" s="186" cm="1">
        <f t="array" ref="AE117">IF(AE$110=-1,AF117,IF(AE$110=99,AD117,IF(AE$110=0,INDEX($F98:$N98,0,AE$108),(INDEX($F98:$N98,0,AE$110+1)-INDEX($F98:$N98,0,AE$110))/(INDEX($F$4:$N$4,0,AE$110+1)-INDEX($F$4:$N$4,0,AE$110))+AD117)))</f>
        <v>7.0669422970495734</v>
      </c>
      <c r="AF117" s="186" cm="1">
        <f t="array" ref="AF117">IF(AF$110=-1,AG117,IF(AF$110=99,AE117,IF(AF$110=0,INDEX($F98:$N98,0,AF$108),(INDEX($F98:$N98,0,AF$110+1)-INDEX($F98:$N98,0,AF$110))/(INDEX($F$4:$N$4,0,AF$110+1)-INDEX($F$4:$N$4,0,AF$110))+AE117)))</f>
        <v>7.2190020064398164</v>
      </c>
      <c r="AG117" s="186" cm="1">
        <f t="array" ref="AG117">IF(AG$110=-1,AH117,IF(AG$110=99,AF117,IF(AG$110=0,INDEX($F98:$N98,0,AG$108),(INDEX($F98:$N98,0,AG$110+1)-INDEX($F98:$N98,0,AG$110))/(INDEX($F$4:$N$4,0,AG$110+1)-INDEX($F$4:$N$4,0,AG$110))+AF117)))</f>
        <v>7.3710617158300593</v>
      </c>
      <c r="AH117" s="186" cm="1">
        <f t="array" ref="AH117">IF(AH$110=-1,AI117,IF(AH$110=99,AG117,IF(AH$110=0,INDEX($F98:$N98,0,AH$108),(INDEX($F98:$N98,0,AH$110+1)-INDEX($F98:$N98,0,AH$110))/(INDEX($F$4:$N$4,0,AH$110+1)-INDEX($F$4:$N$4,0,AH$110))+AG117)))</f>
        <v>7.5231214252203022</v>
      </c>
      <c r="AI117" s="186" cm="1">
        <f t="array" ref="AI117">IF(AI$110=-1,AJ117,IF(AI$110=99,AH117,IF(AI$110=0,INDEX($F98:$N98,0,AI$108),(INDEX($F98:$N98,0,AI$110+1)-INDEX($F98:$N98,0,AI$110))/(INDEX($F$4:$N$4,0,AI$110+1)-INDEX($F$4:$N$4,0,AI$110))+AH117)))</f>
        <v>7.6751811346105452</v>
      </c>
      <c r="AJ117" s="186" cm="1">
        <f t="array" ref="AJ117">IF(AJ$110=-1,AK117,IF(AJ$110=99,AI117,IF(AJ$110=0,INDEX($F98:$N98,0,AJ$108),(INDEX($F98:$N98,0,AJ$110+1)-INDEX($F98:$N98,0,AJ$110))/(INDEX($F$4:$N$4,0,AJ$110+1)-INDEX($F$4:$N$4,0,AJ$110))+AI117)))</f>
        <v>7.8272408440007881</v>
      </c>
      <c r="AK117" s="186" cm="1">
        <f t="array" ref="AK117">IF(AK$110=-1,AL117,IF(AK$110=99,AJ117,IF(AK$110=0,INDEX($F98:$N98,0,AK$108),(INDEX($F98:$N98,0,AK$110+1)-INDEX($F98:$N98,0,AK$110))/(INDEX($F$4:$N$4,0,AK$110+1)-INDEX($F$4:$N$4,0,AK$110))+AJ117)))</f>
        <v>7.9793005533910311</v>
      </c>
      <c r="AL117" s="186" cm="1">
        <f t="array" ref="AL117">IF(AL$110=-1,AM117,IF(AL$110=99,AK117,IF(AL$110=0,INDEX($F98:$N98,0,AL$108),(INDEX($F98:$N98,0,AL$110+1)-INDEX($F98:$N98,0,AL$110))/(INDEX($F$4:$N$4,0,AL$110+1)-INDEX($F$4:$N$4,0,AL$110))+AK117)))</f>
        <v>8.1313602627812731</v>
      </c>
      <c r="AM117" s="186" cm="1">
        <f t="array" ref="AM117">IF(AM$110=-1,AN117,IF(AM$110=99,AL117,IF(AM$110=0,INDEX($F98:$N98,0,AM$108),(INDEX($F98:$N98,0,AM$110+1)-INDEX($F98:$N98,0,AM$110))/(INDEX($F$4:$N$4,0,AM$110+1)-INDEX($F$4:$N$4,0,AM$110))+AL117)))</f>
        <v>8.2834199721715152</v>
      </c>
      <c r="AN117" s="186" cm="1">
        <f t="array" ref="AN117">IF(AN$110=-1,AO117,IF(AN$110=99,AM117,IF(AN$110=0,INDEX($F98:$N98,0,AN$108),(INDEX($F98:$N98,0,AN$110+1)-INDEX($F98:$N98,0,AN$110))/(INDEX($F$4:$N$4,0,AN$110+1)-INDEX($F$4:$N$4,0,AN$110))+AM117)))</f>
        <v>8.4354796815617572</v>
      </c>
      <c r="AO117" s="186" cm="1">
        <f t="array" ref="AO117">IF(AO$110=-1,AP117,IF(AO$110=99,AN117,IF(AO$110=0,INDEX($F98:$N98,0,AO$108),(INDEX($F98:$N98,0,AO$110+1)-INDEX($F98:$N98,0,AO$110))/(INDEX($F$4:$N$4,0,AO$110+1)-INDEX($F$4:$N$4,0,AO$110))+AN117)))</f>
        <v>8.587539390952001</v>
      </c>
      <c r="AP117" s="186" cm="1">
        <f t="array" ref="AP117">IF(AP$110=-1,AQ117,IF(AP$110=99,AO117,IF(AP$110=0,INDEX($F98:$N98,0,AP$108),(INDEX($F98:$N98,0,AP$110+1)-INDEX($F98:$N98,0,AP$110))/(INDEX($F$4:$N$4,0,AP$110+1)-INDEX($F$4:$N$4,0,AP$110))+AO117)))</f>
        <v>8.7889086633075593</v>
      </c>
      <c r="AQ117" s="186" cm="1">
        <f t="array" ref="AQ117">IF(AQ$110=-1,AR117,IF(AQ$110=99,AP117,IF(AQ$110=0,INDEX($F98:$N98,0,AQ$108),(INDEX($F98:$N98,0,AQ$110+1)-INDEX($F98:$N98,0,AQ$110))/(INDEX($F$4:$N$4,0,AQ$110+1)-INDEX($F$4:$N$4,0,AQ$110))+AP117)))</f>
        <v>8.9902779356631175</v>
      </c>
      <c r="AR117" s="186" cm="1">
        <f t="array" ref="AR117">IF(AR$110=-1,AS117,IF(AR$110=99,AQ117,IF(AR$110=0,INDEX($F98:$N98,0,AR$108),(INDEX($F98:$N98,0,AR$110+1)-INDEX($F98:$N98,0,AR$110))/(INDEX($F$4:$N$4,0,AR$110+1)-INDEX($F$4:$N$4,0,AR$110))+AQ117)))</f>
        <v>9.1916472080186757</v>
      </c>
      <c r="AS117" s="186" cm="1">
        <f t="array" ref="AS117">IF(AS$110=-1,AT117,IF(AS$110=99,AR117,IF(AS$110=0,INDEX($F98:$N98,0,AS$108),(INDEX($F98:$N98,0,AS$110+1)-INDEX($F98:$N98,0,AS$110))/(INDEX($F$4:$N$4,0,AS$110+1)-INDEX($F$4:$N$4,0,AS$110))+AR117)))</f>
        <v>9.393016480374234</v>
      </c>
      <c r="AT117" s="186" cm="1">
        <f t="array" ref="AT117">IF(AT$110=-1,AU117,IF(AT$110=99,AS117,IF(AT$110=0,INDEX($F98:$N98,0,AT$108),(INDEX($F98:$N98,0,AT$110+1)-INDEX($F98:$N98,0,AT$110))/(INDEX($F$4:$N$4,0,AT$110+1)-INDEX($F$4:$N$4,0,AT$110))+AS117)))</f>
        <v>9.5943857527297922</v>
      </c>
      <c r="AU117" s="186" cm="1">
        <f t="array" ref="AU117">IF(AU$110=-1,AV117,IF(AU$110=99,AT117,IF(AU$110=0,INDEX($F98:$N98,0,AU$108),(INDEX($F98:$N98,0,AU$110+1)-INDEX($F98:$N98,0,AU$110))/(INDEX($F$4:$N$4,0,AU$110+1)-INDEX($F$4:$N$4,0,AU$110))+AT117)))</f>
        <v>9.7957550250853505</v>
      </c>
      <c r="AV117" s="186" cm="1">
        <f t="array" ref="AV117">IF(AV$110=-1,AW117,IF(AV$110=99,AU117,IF(AV$110=0,INDEX($F98:$N98,0,AV$108),(INDEX($F98:$N98,0,AV$110+1)-INDEX($F98:$N98,0,AV$110))/(INDEX($F$4:$N$4,0,AV$110+1)-INDEX($F$4:$N$4,0,AV$110))+AU117)))</f>
        <v>9.9971242974409087</v>
      </c>
      <c r="AW117" s="186" cm="1">
        <f t="array" ref="AW117">IF(AW$110=-1,AX117,IF(AW$110=99,AV117,IF(AW$110=0,INDEX($F98:$N98,0,AW$108),(INDEX($F98:$N98,0,AW$110+1)-INDEX($F98:$N98,0,AW$110))/(INDEX($F$4:$N$4,0,AW$110+1)-INDEX($F$4:$N$4,0,AW$110))+AV117)))</f>
        <v>10.198493569796467</v>
      </c>
      <c r="AX117" s="186" cm="1">
        <f t="array" ref="AX117">IF(AX$110=-1,AY117,IF(AX$110=99,AW117,IF(AX$110=0,INDEX($F98:$N98,0,AX$108),(INDEX($F98:$N98,0,AX$110+1)-INDEX($F98:$N98,0,AX$110))/(INDEX($F$4:$N$4,0,AX$110+1)-INDEX($F$4:$N$4,0,AX$110))+AW117)))</f>
        <v>10.399862842152025</v>
      </c>
      <c r="AY117" s="186" cm="1">
        <f t="array" ref="AY117">IF(AY$110=-1,AZ117,IF(AY$110=99,AX117,IF(AY$110=0,INDEX($F98:$N98,0,AY$108),(INDEX($F98:$N98,0,AY$110+1)-INDEX($F98:$N98,0,AY$110))/(INDEX($F$4:$N$4,0,AY$110+1)-INDEX($F$4:$N$4,0,AY$110))+AX117)))</f>
        <v>10.601232114507591</v>
      </c>
      <c r="AZ117" s="186" cm="1">
        <f t="array" ref="AZ117">IF(AZ$110=-1,BA117,IF(AZ$110=99,AY117,IF(AZ$110=0,INDEX($F98:$N98,0,AZ$108),(INDEX($F98:$N98,0,AZ$110+1)-INDEX($F98:$N98,0,AZ$110))/(INDEX($F$4:$N$4,0,AZ$110+1)-INDEX($F$4:$N$4,0,AZ$110))+AY117)))</f>
        <v>10.601232114507591</v>
      </c>
      <c r="BA117" s="186" cm="1">
        <f t="array" ref="BA117">IF(BA$110=-1,BB117,IF(BA$110=99,AZ117,IF(BA$110=0,INDEX($F98:$N98,0,BA$108),(INDEX($F98:$N98,0,BA$110+1)-INDEX($F98:$N98,0,BA$110))/(INDEX($F$4:$N$4,0,BA$110+1)-INDEX($F$4:$N$4,0,BA$110))+AZ117)))</f>
        <v>10.601232114507591</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1.6160523733748011</v>
      </c>
      <c r="N118" s="186" cm="1">
        <f t="array" ref="N118">IF(N$110=-1,O118,IF(N$110=99,M118,IF(N$110=0,INDEX($F99:$N99,0,N$108),(INDEX($F99:$N99,0,N$110+1)-INDEX($F99:$N99,0,N$110))/(INDEX($F$4:$N$4,0,N$110+1)-INDEX($F$4:$N$4,0,N$110))+M118)))</f>
        <v>1.6440349155832008</v>
      </c>
      <c r="O118" s="186" cm="1">
        <f t="array" ref="O118">IF(O$110=-1,P118,IF(O$110=99,N118,IF(O$110=0,INDEX($F99:$N99,0,O$108),(INDEX($F99:$N99,0,O$110+1)-INDEX($F99:$N99,0,O$110))/(INDEX($F$4:$N$4,0,O$110+1)-INDEX($F$4:$N$4,0,O$110))+N118)))</f>
        <v>1.6720174577916005</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1.7266269298997843</v>
      </c>
      <c r="W118" s="186" cm="1">
        <f t="array" ref="W118">IF(W$110=-1,X118,IF(W$110=99,V118,IF(W$110=0,INDEX($F99:$N99,0,W$108),(INDEX($F99:$N99,0,W$110+1)-INDEX($F99:$N99,0,W$110))/(INDEX($F$4:$N$4,0,W$110+1)-INDEX($F$4:$N$4,0,W$110))+V118)))</f>
        <v>1.7631398750172338</v>
      </c>
      <c r="X118" s="186" cm="1">
        <f t="array" ref="X118">IF(X$110=-1,Y118,IF(X$110=99,W118,IF(X$110=0,INDEX($F99:$N99,0,X$108),(INDEX($F99:$N99,0,X$110+1)-INDEX($F99:$N99,0,X$110))/(INDEX($F$4:$N$4,0,X$110+1)-INDEX($F$4:$N$4,0,X$110))+W118)))</f>
        <v>1.7996528201346833</v>
      </c>
      <c r="Y118" s="186" cm="1">
        <f t="array" ref="Y118">IF(Y$110=-1,Z118,IF(Y$110=99,X118,IF(Y$110=0,INDEX($F99:$N99,0,Y$108),(INDEX($F99:$N99,0,Y$110+1)-INDEX($F99:$N99,0,Y$110))/(INDEX($F$4:$N$4,0,Y$110+1)-INDEX($F$4:$N$4,0,Y$110))+X118)))</f>
        <v>1.8361657652521328</v>
      </c>
      <c r="Z118" s="186" cm="1">
        <f t="array" ref="Z118">IF(Z$110=-1,AA118,IF(Z$110=99,Y118,IF(Z$110=0,INDEX($F99:$N99,0,Z$108),(INDEX($F99:$N99,0,Z$110+1)-INDEX($F99:$N99,0,Z$110))/(INDEX($F$4:$N$4,0,Z$110+1)-INDEX($F$4:$N$4,0,Z$110))+Y118)))</f>
        <v>1.8726787103695823</v>
      </c>
      <c r="AA118" s="186" cm="1">
        <f t="array" ref="AA118">IF(AA$110=-1,AB118,IF(AA$110=99,Z118,IF(AA$110=0,INDEX($F99:$N99,0,AA$108),(INDEX($F99:$N99,0,AA$110+1)-INDEX($F99:$N99,0,AA$110))/(INDEX($F$4:$N$4,0,AA$110+1)-INDEX($F$4:$N$4,0,AA$110))+Z118)))</f>
        <v>1.9091916554870318</v>
      </c>
      <c r="AB118" s="186" cm="1">
        <f t="array" ref="AB118">IF(AB$110=-1,AC118,IF(AB$110=99,AA118,IF(AB$110=0,INDEX($F99:$N99,0,AB$108),(INDEX($F99:$N99,0,AB$110+1)-INDEX($F99:$N99,0,AB$110))/(INDEX($F$4:$N$4,0,AB$110+1)-INDEX($F$4:$N$4,0,AB$110))+AA118)))</f>
        <v>1.9457046006044814</v>
      </c>
      <c r="AC118" s="186" cm="1">
        <f t="array" ref="AC118">IF(AC$110=-1,AD118,IF(AC$110=99,AB118,IF(AC$110=0,INDEX($F99:$N99,0,AC$108),(INDEX($F99:$N99,0,AC$110+1)-INDEX($F99:$N99,0,AC$110))/(INDEX($F$4:$N$4,0,AC$110+1)-INDEX($F$4:$N$4,0,AC$110))+AB118)))</f>
        <v>1.9822175457219309</v>
      </c>
      <c r="AD118" s="186" cm="1">
        <f t="array" ref="AD118">IF(AD$110=-1,AE118,IF(AD$110=99,AC118,IF(AD$110=0,INDEX($F99:$N99,0,AD$108),(INDEX($F99:$N99,0,AD$110+1)-INDEX($F99:$N99,0,AD$110))/(INDEX($F$4:$N$4,0,AD$110+1)-INDEX($F$4:$N$4,0,AD$110))+AC118)))</f>
        <v>2.0187304908393804</v>
      </c>
      <c r="AE118" s="186" cm="1">
        <f t="array" ref="AE118">IF(AE$110=-1,AF118,IF(AE$110=99,AD118,IF(AE$110=0,INDEX($F99:$N99,0,AE$108),(INDEX($F99:$N99,0,AE$110+1)-INDEX($F99:$N99,0,AE$110))/(INDEX($F$4:$N$4,0,AE$110+1)-INDEX($F$4:$N$4,0,AE$110))+AD118)))</f>
        <v>2.0552434359568306</v>
      </c>
      <c r="AF118" s="186" cm="1">
        <f t="array" ref="AF118">IF(AF$110=-1,AG118,IF(AF$110=99,AE118,IF(AF$110=0,INDEX($F99:$N99,0,AF$108),(INDEX($F99:$N99,0,AF$110+1)-INDEX($F99:$N99,0,AF$110))/(INDEX($F$4:$N$4,0,AF$110+1)-INDEX($F$4:$N$4,0,AF$110))+AE118)))</f>
        <v>2.0994661997012405</v>
      </c>
      <c r="AG118" s="186" cm="1">
        <f t="array" ref="AG118">IF(AG$110=-1,AH118,IF(AG$110=99,AF118,IF(AG$110=0,INDEX($F99:$N99,0,AG$108),(INDEX($F99:$N99,0,AG$110+1)-INDEX($F99:$N99,0,AG$110))/(INDEX($F$4:$N$4,0,AG$110+1)-INDEX($F$4:$N$4,0,AG$110))+AF118)))</f>
        <v>2.1436889634456504</v>
      </c>
      <c r="AH118" s="186" cm="1">
        <f t="array" ref="AH118">IF(AH$110=-1,AI118,IF(AH$110=99,AG118,IF(AH$110=0,INDEX($F99:$N99,0,AH$108),(INDEX($F99:$N99,0,AH$110+1)-INDEX($F99:$N99,0,AH$110))/(INDEX($F$4:$N$4,0,AH$110+1)-INDEX($F$4:$N$4,0,AH$110))+AG118)))</f>
        <v>2.1879117271900603</v>
      </c>
      <c r="AI118" s="186" cm="1">
        <f t="array" ref="AI118">IF(AI$110=-1,AJ118,IF(AI$110=99,AH118,IF(AI$110=0,INDEX($F99:$N99,0,AI$108),(INDEX($F99:$N99,0,AI$110+1)-INDEX($F99:$N99,0,AI$110))/(INDEX($F$4:$N$4,0,AI$110+1)-INDEX($F$4:$N$4,0,AI$110))+AH118)))</f>
        <v>2.2321344909344703</v>
      </c>
      <c r="AJ118" s="186" cm="1">
        <f t="array" ref="AJ118">IF(AJ$110=-1,AK118,IF(AJ$110=99,AI118,IF(AJ$110=0,INDEX($F99:$N99,0,AJ$108),(INDEX($F99:$N99,0,AJ$110+1)-INDEX($F99:$N99,0,AJ$110))/(INDEX($F$4:$N$4,0,AJ$110+1)-INDEX($F$4:$N$4,0,AJ$110))+AI118)))</f>
        <v>2.2763572546788802</v>
      </c>
      <c r="AK118" s="186" cm="1">
        <f t="array" ref="AK118">IF(AK$110=-1,AL118,IF(AK$110=99,AJ118,IF(AK$110=0,INDEX($F99:$N99,0,AK$108),(INDEX($F99:$N99,0,AK$110+1)-INDEX($F99:$N99,0,AK$110))/(INDEX($F$4:$N$4,0,AK$110+1)-INDEX($F$4:$N$4,0,AK$110))+AJ118)))</f>
        <v>2.3205800184232901</v>
      </c>
      <c r="AL118" s="186" cm="1">
        <f t="array" ref="AL118">IF(AL$110=-1,AM118,IF(AL$110=99,AK118,IF(AL$110=0,INDEX($F99:$N99,0,AL$108),(INDEX($F99:$N99,0,AL$110+1)-INDEX($F99:$N99,0,AL$110))/(INDEX($F$4:$N$4,0,AL$110+1)-INDEX($F$4:$N$4,0,AL$110))+AK118)))</f>
        <v>2.3648027821677</v>
      </c>
      <c r="AM118" s="186" cm="1">
        <f t="array" ref="AM118">IF(AM$110=-1,AN118,IF(AM$110=99,AL118,IF(AM$110=0,INDEX($F99:$N99,0,AM$108),(INDEX($F99:$N99,0,AM$110+1)-INDEX($F99:$N99,0,AM$110))/(INDEX($F$4:$N$4,0,AM$110+1)-INDEX($F$4:$N$4,0,AM$110))+AL118)))</f>
        <v>2.4090255459121099</v>
      </c>
      <c r="AN118" s="186" cm="1">
        <f t="array" ref="AN118">IF(AN$110=-1,AO118,IF(AN$110=99,AM118,IF(AN$110=0,INDEX($F99:$N99,0,AN$108),(INDEX($F99:$N99,0,AN$110+1)-INDEX($F99:$N99,0,AN$110))/(INDEX($F$4:$N$4,0,AN$110+1)-INDEX($F$4:$N$4,0,AN$110))+AM118)))</f>
        <v>2.4532483096565199</v>
      </c>
      <c r="AO118" s="186" cm="1">
        <f t="array" ref="AO118">IF(AO$110=-1,AP118,IF(AO$110=99,AN118,IF(AO$110=0,INDEX($F99:$N99,0,AO$108),(INDEX($F99:$N99,0,AO$110+1)-INDEX($F99:$N99,0,AO$110))/(INDEX($F$4:$N$4,0,AO$110+1)-INDEX($F$4:$N$4,0,AO$110))+AN118)))</f>
        <v>2.497471073400928</v>
      </c>
      <c r="AP118" s="186" cm="1">
        <f t="array" ref="AP118">IF(AP$110=-1,AQ118,IF(AP$110=99,AO118,IF(AP$110=0,INDEX($F99:$N99,0,AP$108),(INDEX($F99:$N99,0,AP$110+1)-INDEX($F99:$N99,0,AP$110))/(INDEX($F$4:$N$4,0,AP$110+1)-INDEX($F$4:$N$4,0,AP$110))+AO118)))</f>
        <v>2.5560342903929434</v>
      </c>
      <c r="AQ118" s="186" cm="1">
        <f t="array" ref="AQ118">IF(AQ$110=-1,AR118,IF(AQ$110=99,AP118,IF(AQ$110=0,INDEX($F99:$N99,0,AQ$108),(INDEX($F99:$N99,0,AQ$110+1)-INDEX($F99:$N99,0,AQ$110))/(INDEX($F$4:$N$4,0,AQ$110+1)-INDEX($F$4:$N$4,0,AQ$110))+AP118)))</f>
        <v>2.6145975073849588</v>
      </c>
      <c r="AR118" s="186" cm="1">
        <f t="array" ref="AR118">IF(AR$110=-1,AS118,IF(AR$110=99,AQ118,IF(AR$110=0,INDEX($F99:$N99,0,AR$108),(INDEX($F99:$N99,0,AR$110+1)-INDEX($F99:$N99,0,AR$110))/(INDEX($F$4:$N$4,0,AR$110+1)-INDEX($F$4:$N$4,0,AR$110))+AQ118)))</f>
        <v>2.6731607243769742</v>
      </c>
      <c r="AS118" s="186" cm="1">
        <f t="array" ref="AS118">IF(AS$110=-1,AT118,IF(AS$110=99,AR118,IF(AS$110=0,INDEX($F99:$N99,0,AS$108),(INDEX($F99:$N99,0,AS$110+1)-INDEX($F99:$N99,0,AS$110))/(INDEX($F$4:$N$4,0,AS$110+1)-INDEX($F$4:$N$4,0,AS$110))+AR118)))</f>
        <v>2.7317239413689895</v>
      </c>
      <c r="AT118" s="186" cm="1">
        <f t="array" ref="AT118">IF(AT$110=-1,AU118,IF(AT$110=99,AS118,IF(AT$110=0,INDEX($F99:$N99,0,AT$108),(INDEX($F99:$N99,0,AT$110+1)-INDEX($F99:$N99,0,AT$110))/(INDEX($F$4:$N$4,0,AT$110+1)-INDEX($F$4:$N$4,0,AT$110))+AS118)))</f>
        <v>2.7902871583610049</v>
      </c>
      <c r="AU118" s="186" cm="1">
        <f t="array" ref="AU118">IF(AU$110=-1,AV118,IF(AU$110=99,AT118,IF(AU$110=0,INDEX($F99:$N99,0,AU$108),(INDEX($F99:$N99,0,AU$110+1)-INDEX($F99:$N99,0,AU$110))/(INDEX($F$4:$N$4,0,AU$110+1)-INDEX($F$4:$N$4,0,AU$110))+AT118)))</f>
        <v>2.8488503753530203</v>
      </c>
      <c r="AV118" s="186" cm="1">
        <f t="array" ref="AV118">IF(AV$110=-1,AW118,IF(AV$110=99,AU118,IF(AV$110=0,INDEX($F99:$N99,0,AV$108),(INDEX($F99:$N99,0,AV$110+1)-INDEX($F99:$N99,0,AV$110))/(INDEX($F$4:$N$4,0,AV$110+1)-INDEX($F$4:$N$4,0,AV$110))+AU118)))</f>
        <v>2.9074135923450357</v>
      </c>
      <c r="AW118" s="186" cm="1">
        <f t="array" ref="AW118">IF(AW$110=-1,AX118,IF(AW$110=99,AV118,IF(AW$110=0,INDEX($F99:$N99,0,AW$108),(INDEX($F99:$N99,0,AW$110+1)-INDEX($F99:$N99,0,AW$110))/(INDEX($F$4:$N$4,0,AW$110+1)-INDEX($F$4:$N$4,0,AW$110))+AV118)))</f>
        <v>2.9659768093370511</v>
      </c>
      <c r="AX118" s="186" cm="1">
        <f t="array" ref="AX118">IF(AX$110=-1,AY118,IF(AX$110=99,AW118,IF(AX$110=0,INDEX($F99:$N99,0,AX$108),(INDEX($F99:$N99,0,AX$110+1)-INDEX($F99:$N99,0,AX$110))/(INDEX($F$4:$N$4,0,AX$110+1)-INDEX($F$4:$N$4,0,AX$110))+AW118)))</f>
        <v>3.0245400263290665</v>
      </c>
      <c r="AY118" s="186" cm="1">
        <f t="array" ref="AY118">IF(AY$110=-1,AZ118,IF(AY$110=99,AX118,IF(AY$110=0,INDEX($F99:$N99,0,AY$108),(INDEX($F99:$N99,0,AY$110+1)-INDEX($F99:$N99,0,AY$110))/(INDEX($F$4:$N$4,0,AY$110+1)-INDEX($F$4:$N$4,0,AY$110))+AX118)))</f>
        <v>3.0831032433210819</v>
      </c>
      <c r="AZ118" s="186" cm="1">
        <f t="array" ref="AZ118">IF(AZ$110=-1,BA118,IF(AZ$110=99,AY118,IF(AZ$110=0,INDEX($F99:$N99,0,AZ$108),(INDEX($F99:$N99,0,AZ$110+1)-INDEX($F99:$N99,0,AZ$110))/(INDEX($F$4:$N$4,0,AZ$110+1)-INDEX($F$4:$N$4,0,AZ$110))+AY118)))</f>
        <v>3.0831032433210819</v>
      </c>
      <c r="BA118" s="186" cm="1">
        <f t="array" ref="BA118">IF(BA$110=-1,BB118,IF(BA$110=99,AZ118,IF(BA$110=0,INDEX($F99:$N99,0,BA$108),(INDEX($F99:$N99,0,BA$110+1)-INDEX($F99:$N99,0,BA$110))/(INDEX($F$4:$N$4,0,BA$110+1)-INDEX($F$4:$N$4,0,BA$110))+AZ118)))</f>
        <v>3.0831032433210819</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5.9363752698576057E-2</v>
      </c>
      <c r="N119" s="186" cm="1">
        <f t="array" ref="N119">IF(N$110=-1,O119,IF(N$110=99,M119,IF(N$110=0,INDEX($F100:$N100,0,N$108),(INDEX($F100:$N100,0,N$110+1)-INDEX($F100:$N100,0,N$110))/(INDEX($F$4:$N$4,0,N$110+1)-INDEX($F$4:$N$4,0,N$110))+M119)))</f>
        <v>6.6207149334324977E-2</v>
      </c>
      <c r="O119" s="186" cm="1">
        <f t="array" ref="O119">IF(O$110=-1,P119,IF(O$110=99,N119,IF(O$110=0,INDEX($F100:$N100,0,O$108),(INDEX($F100:$N100,0,O$110+1)-INDEX($F100:$N100,0,O$110))/(INDEX($F$4:$N$4,0,O$110+1)-INDEX($F$4:$N$4,0,O$110))+N119)))</f>
        <v>7.3050545970073891E-2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9.8986341820506391E-2</v>
      </c>
      <c r="W119" s="186" cm="1">
        <f t="array" ref="W119">IF(W$110=-1,X119,IF(W$110=99,V119,IF(W$110=0,INDEX($F100:$N100,0,W$108),(INDEX($F100:$N100,0,W$110+1)-INDEX($F100:$N100,0,W$110))/(INDEX($F$4:$N$4,0,W$110+1)-INDEX($F$4:$N$4,0,W$110))+V119)))</f>
        <v>0.1010796040091594</v>
      </c>
      <c r="X119" s="186" cm="1">
        <f t="array" ref="X119">IF(X$110=-1,Y119,IF(X$110=99,W119,IF(X$110=0,INDEX($F100:$N100,0,X$108),(INDEX($F100:$N100,0,X$110+1)-INDEX($F100:$N100,0,X$110))/(INDEX($F$4:$N$4,0,X$110+1)-INDEX($F$4:$N$4,0,X$110))+W119)))</f>
        <v>0.10317286619781241</v>
      </c>
      <c r="Y119" s="186" cm="1">
        <f t="array" ref="Y119">IF(Y$110=-1,Z119,IF(Y$110=99,X119,IF(Y$110=0,INDEX($F100:$N100,0,Y$108),(INDEX($F100:$N100,0,Y$110+1)-INDEX($F100:$N100,0,Y$110))/(INDEX($F$4:$N$4,0,Y$110+1)-INDEX($F$4:$N$4,0,Y$110))+X119)))</f>
        <v>0.10526612838646542</v>
      </c>
      <c r="Z119" s="186" cm="1">
        <f t="array" ref="Z119">IF(Z$110=-1,AA119,IF(Z$110=99,Y119,IF(Z$110=0,INDEX($F100:$N100,0,Z$108),(INDEX($F100:$N100,0,Z$110+1)-INDEX($F100:$N100,0,Z$110))/(INDEX($F$4:$N$4,0,Z$110+1)-INDEX($F$4:$N$4,0,Z$110))+Y119)))</f>
        <v>0.10735939057511842</v>
      </c>
      <c r="AA119" s="186" cm="1">
        <f t="array" ref="AA119">IF(AA$110=-1,AB119,IF(AA$110=99,Z119,IF(AA$110=0,INDEX($F100:$N100,0,AA$108),(INDEX($F100:$N100,0,AA$110+1)-INDEX($F100:$N100,0,AA$110))/(INDEX($F$4:$N$4,0,AA$110+1)-INDEX($F$4:$N$4,0,AA$110))+Z119)))</f>
        <v>0.10945265276377143</v>
      </c>
      <c r="AB119" s="186" cm="1">
        <f t="array" ref="AB119">IF(AB$110=-1,AC119,IF(AB$110=99,AA119,IF(AB$110=0,INDEX($F100:$N100,0,AB$108),(INDEX($F100:$N100,0,AB$110+1)-INDEX($F100:$N100,0,AB$110))/(INDEX($F$4:$N$4,0,AB$110+1)-INDEX($F$4:$N$4,0,AB$110))+AA119)))</f>
        <v>0.11154591495242444</v>
      </c>
      <c r="AC119" s="186" cm="1">
        <f t="array" ref="AC119">IF(AC$110=-1,AD119,IF(AC$110=99,AB119,IF(AC$110=0,INDEX($F100:$N100,0,AC$108),(INDEX($F100:$N100,0,AC$110+1)-INDEX($F100:$N100,0,AC$110))/(INDEX($F$4:$N$4,0,AC$110+1)-INDEX($F$4:$N$4,0,AC$110))+AB119)))</f>
        <v>0.11363917714107745</v>
      </c>
      <c r="AD119" s="186" cm="1">
        <f t="array" ref="AD119">IF(AD$110=-1,AE119,IF(AD$110=99,AC119,IF(AD$110=0,INDEX($F100:$N100,0,AD$108),(INDEX($F100:$N100,0,AD$110+1)-INDEX($F100:$N100,0,AD$110))/(INDEX($F$4:$N$4,0,AD$110+1)-INDEX($F$4:$N$4,0,AD$110))+AC119)))</f>
        <v>0.11573243932973046</v>
      </c>
      <c r="AE119" s="186" cm="1">
        <f t="array" ref="AE119">IF(AE$110=-1,AF119,IF(AE$110=99,AD119,IF(AE$110=0,INDEX($F100:$N100,0,AE$108),(INDEX($F100:$N100,0,AE$110+1)-INDEX($F100:$N100,0,AE$110))/(INDEX($F$4:$N$4,0,AE$110+1)-INDEX($F$4:$N$4,0,AE$110))+AD119)))</f>
        <v>0.11782570151838351</v>
      </c>
      <c r="AF119" s="186" cm="1">
        <f t="array" ref="AF119">IF(AF$110=-1,AG119,IF(AF$110=99,AE119,IF(AF$110=0,INDEX($F100:$N100,0,AF$108),(INDEX($F100:$N100,0,AF$110+1)-INDEX($F100:$N100,0,AF$110))/(INDEX($F$4:$N$4,0,AF$110+1)-INDEX($F$4:$N$4,0,AF$110))+AE119)))</f>
        <v>0.12036096233961124</v>
      </c>
      <c r="AG119" s="186" cm="1">
        <f t="array" ref="AG119">IF(AG$110=-1,AH119,IF(AG$110=99,AF119,IF(AG$110=0,INDEX($F100:$N100,0,AG$108),(INDEX($F100:$N100,0,AG$110+1)-INDEX($F100:$N100,0,AG$110))/(INDEX($F$4:$N$4,0,AG$110+1)-INDEX($F$4:$N$4,0,AG$110))+AF119)))</f>
        <v>0.12289622316083898</v>
      </c>
      <c r="AH119" s="186" cm="1">
        <f t="array" ref="AH119">IF(AH$110=-1,AI119,IF(AH$110=99,AG119,IF(AH$110=0,INDEX($F100:$N100,0,AH$108),(INDEX($F100:$N100,0,AH$110+1)-INDEX($F100:$N100,0,AH$110))/(INDEX($F$4:$N$4,0,AH$110+1)-INDEX($F$4:$N$4,0,AH$110))+AG119)))</f>
        <v>0.12543148398206672</v>
      </c>
      <c r="AI119" s="186" cm="1">
        <f t="array" ref="AI119">IF(AI$110=-1,AJ119,IF(AI$110=99,AH119,IF(AI$110=0,INDEX($F100:$N100,0,AI$108),(INDEX($F100:$N100,0,AI$110+1)-INDEX($F100:$N100,0,AI$110))/(INDEX($F$4:$N$4,0,AI$110+1)-INDEX($F$4:$N$4,0,AI$110))+AH119)))</f>
        <v>0.12796674480329445</v>
      </c>
      <c r="AJ119" s="186" cm="1">
        <f t="array" ref="AJ119">IF(AJ$110=-1,AK119,IF(AJ$110=99,AI119,IF(AJ$110=0,INDEX($F100:$N100,0,AJ$108),(INDEX($F100:$N100,0,AJ$110+1)-INDEX($F100:$N100,0,AJ$110))/(INDEX($F$4:$N$4,0,AJ$110+1)-INDEX($F$4:$N$4,0,AJ$110))+AI119)))</f>
        <v>0.13050200562452219</v>
      </c>
      <c r="AK119" s="186" cm="1">
        <f t="array" ref="AK119">IF(AK$110=-1,AL119,IF(AK$110=99,AJ119,IF(AK$110=0,INDEX($F100:$N100,0,AK$108),(INDEX($F100:$N100,0,AK$110+1)-INDEX($F100:$N100,0,AK$110))/(INDEX($F$4:$N$4,0,AK$110+1)-INDEX($F$4:$N$4,0,AK$110))+AJ119)))</f>
        <v>0.13303726644574992</v>
      </c>
      <c r="AL119" s="186" cm="1">
        <f t="array" ref="AL119">IF(AL$110=-1,AM119,IF(AL$110=99,AK119,IF(AL$110=0,INDEX($F100:$N100,0,AL$108),(INDEX($F100:$N100,0,AL$110+1)-INDEX($F100:$N100,0,AL$110))/(INDEX($F$4:$N$4,0,AL$110+1)-INDEX($F$4:$N$4,0,AL$110))+AK119)))</f>
        <v>0.13557252726697766</v>
      </c>
      <c r="AM119" s="186" cm="1">
        <f t="array" ref="AM119">IF(AM$110=-1,AN119,IF(AM$110=99,AL119,IF(AM$110=0,INDEX($F100:$N100,0,AM$108),(INDEX($F100:$N100,0,AM$110+1)-INDEX($F100:$N100,0,AM$110))/(INDEX($F$4:$N$4,0,AM$110+1)-INDEX($F$4:$N$4,0,AM$110))+AL119)))</f>
        <v>0.1381077880882054</v>
      </c>
      <c r="AN119" s="186" cm="1">
        <f t="array" ref="AN119">IF(AN$110=-1,AO119,IF(AN$110=99,AM119,IF(AN$110=0,INDEX($F100:$N100,0,AN$108),(INDEX($F100:$N100,0,AN$110+1)-INDEX($F100:$N100,0,AN$110))/(INDEX($F$4:$N$4,0,AN$110+1)-INDEX($F$4:$N$4,0,AN$110))+AM119)))</f>
        <v>0.14064304890943313</v>
      </c>
      <c r="AO119" s="186" cm="1">
        <f t="array" ref="AO119">IF(AO$110=-1,AP119,IF(AO$110=99,AN119,IF(AO$110=0,INDEX($F100:$N100,0,AO$108),(INDEX($F100:$N100,0,AO$110+1)-INDEX($F100:$N100,0,AO$110))/(INDEX($F$4:$N$4,0,AO$110+1)-INDEX($F$4:$N$4,0,AO$110))+AN119)))</f>
        <v>0.14317830973066081</v>
      </c>
      <c r="AP119" s="186" cm="1">
        <f t="array" ref="AP119">IF(AP$110=-1,AQ119,IF(AP$110=99,AO119,IF(AP$110=0,INDEX($F100:$N100,0,AP$108),(INDEX($F100:$N100,0,AP$110+1)-INDEX($F100:$N100,0,AP$110))/(INDEX($F$4:$N$4,0,AP$110+1)-INDEX($F$4:$N$4,0,AP$110))+AO119)))</f>
        <v>0.14653569893552892</v>
      </c>
      <c r="AQ119" s="186" cm="1">
        <f t="array" ref="AQ119">IF(AQ$110=-1,AR119,IF(AQ$110=99,AP119,IF(AQ$110=0,INDEX($F100:$N100,0,AQ$108),(INDEX($F100:$N100,0,AQ$110+1)-INDEX($F100:$N100,0,AQ$110))/(INDEX($F$4:$N$4,0,AQ$110+1)-INDEX($F$4:$N$4,0,AQ$110))+AP119)))</f>
        <v>0.14989308814039703</v>
      </c>
      <c r="AR119" s="186" cm="1">
        <f t="array" ref="AR119">IF(AR$110=-1,AS119,IF(AR$110=99,AQ119,IF(AR$110=0,INDEX($F100:$N100,0,AR$108),(INDEX($F100:$N100,0,AR$110+1)-INDEX($F100:$N100,0,AR$110))/(INDEX($F$4:$N$4,0,AR$110+1)-INDEX($F$4:$N$4,0,AR$110))+AQ119)))</f>
        <v>0.15325047734526515</v>
      </c>
      <c r="AS119" s="186" cm="1">
        <f t="array" ref="AS119">IF(AS$110=-1,AT119,IF(AS$110=99,AR119,IF(AS$110=0,INDEX($F100:$N100,0,AS$108),(INDEX($F100:$N100,0,AS$110+1)-INDEX($F100:$N100,0,AS$110))/(INDEX($F$4:$N$4,0,AS$110+1)-INDEX($F$4:$N$4,0,AS$110))+AR119)))</f>
        <v>0.15660786655013326</v>
      </c>
      <c r="AT119" s="186" cm="1">
        <f t="array" ref="AT119">IF(AT$110=-1,AU119,IF(AT$110=99,AS119,IF(AT$110=0,INDEX($F100:$N100,0,AT$108),(INDEX($F100:$N100,0,AT$110+1)-INDEX($F100:$N100,0,AT$110))/(INDEX($F$4:$N$4,0,AT$110+1)-INDEX($F$4:$N$4,0,AT$110))+AS119)))</f>
        <v>0.15996525575500137</v>
      </c>
      <c r="AU119" s="186" cm="1">
        <f t="array" ref="AU119">IF(AU$110=-1,AV119,IF(AU$110=99,AT119,IF(AU$110=0,INDEX($F100:$N100,0,AU$108),(INDEX($F100:$N100,0,AU$110+1)-INDEX($F100:$N100,0,AU$110))/(INDEX($F$4:$N$4,0,AU$110+1)-INDEX($F$4:$N$4,0,AU$110))+AT119)))</f>
        <v>0.16332264495986948</v>
      </c>
      <c r="AV119" s="186" cm="1">
        <f t="array" ref="AV119">IF(AV$110=-1,AW119,IF(AV$110=99,AU119,IF(AV$110=0,INDEX($F100:$N100,0,AV$108),(INDEX($F100:$N100,0,AV$110+1)-INDEX($F100:$N100,0,AV$110))/(INDEX($F$4:$N$4,0,AV$110+1)-INDEX($F$4:$N$4,0,AV$110))+AU119)))</f>
        <v>0.16668003416473759</v>
      </c>
      <c r="AW119" s="186" cm="1">
        <f t="array" ref="AW119">IF(AW$110=-1,AX119,IF(AW$110=99,AV119,IF(AW$110=0,INDEX($F100:$N100,0,AW$108),(INDEX($F100:$N100,0,AW$110+1)-INDEX($F100:$N100,0,AW$110))/(INDEX($F$4:$N$4,0,AW$110+1)-INDEX($F$4:$N$4,0,AW$110))+AV119)))</f>
        <v>0.1700374233696057</v>
      </c>
      <c r="AX119" s="186" cm="1">
        <f t="array" ref="AX119">IF(AX$110=-1,AY119,IF(AX$110=99,AW119,IF(AX$110=0,INDEX($F100:$N100,0,AX$108),(INDEX($F100:$N100,0,AX$110+1)-INDEX($F100:$N100,0,AX$110))/(INDEX($F$4:$N$4,0,AX$110+1)-INDEX($F$4:$N$4,0,AX$110))+AW119)))</f>
        <v>0.17339481257447381</v>
      </c>
      <c r="AY119" s="186" cm="1">
        <f t="array" ref="AY119">IF(AY$110=-1,AZ119,IF(AY$110=99,AX119,IF(AY$110=0,INDEX($F100:$N100,0,AY$108),(INDEX($F100:$N100,0,AY$110+1)-INDEX($F100:$N100,0,AY$110))/(INDEX($F$4:$N$4,0,AY$110+1)-INDEX($F$4:$N$4,0,AY$110))+AX119)))</f>
        <v>0.17675220177934203</v>
      </c>
      <c r="AZ119" s="186" cm="1">
        <f t="array" ref="AZ119">IF(AZ$110=-1,BA119,IF(AZ$110=99,AY119,IF(AZ$110=0,INDEX($F100:$N100,0,AZ$108),(INDEX($F100:$N100,0,AZ$110+1)-INDEX($F100:$N100,0,AZ$110))/(INDEX($F$4:$N$4,0,AZ$110+1)-INDEX($F$4:$N$4,0,AZ$110))+AY119)))</f>
        <v>0.17675220177934203</v>
      </c>
      <c r="BA119" s="186" cm="1">
        <f t="array" ref="BA119">IF(BA$110=-1,BB119,IF(BA$110=99,AZ119,IF(BA$110=0,INDEX($F100:$N100,0,BA$108),(INDEX($F100:$N100,0,BA$110+1)-INDEX($F100:$N100,0,BA$110))/(INDEX($F$4:$N$4,0,BA$110+1)-INDEX($F$4:$N$4,0,BA$110))+AZ119)))</f>
        <v>0.17675220177934203</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4.1110007284285557E-2</v>
      </c>
      <c r="N120" s="186" cm="1">
        <f t="array" ref="N120">IF(N$110=-1,O120,IF(N$110=99,M120,IF(N$110=0,INDEX($F101:$N101,0,N$108),(INDEX($F101:$N101,0,N$110+1)-INDEX($F101:$N101,0,N$110))/(INDEX($F$4:$N$4,0,N$110+1)-INDEX($F$4:$N$4,0,N$110))+M120)))</f>
        <v>3.4862982182043575E-2</v>
      </c>
      <c r="O120" s="186" cm="1">
        <f t="array" ref="O120">IF(O$110=-1,P120,IF(O$110=99,N120,IF(O$110=0,INDEX($F101:$N101,0,O$108),(INDEX($F101:$N101,0,O$110+1)-INDEX($F101:$N101,0,O$110))/(INDEX($F$4:$N$4,0,O$110+1)-INDEX($F$4:$N$4,0,O$110))+N120)))</f>
        <v>2.861595707980159E-2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2.1991212993122473E-2</v>
      </c>
      <c r="W120" s="186" cm="1">
        <f t="array" ref="W120">IF(W$110=-1,X120,IF(W$110=99,V120,IF(W$110=0,INDEX($F101:$N101,0,W$108),(INDEX($F101:$N101,0,W$110+1)-INDEX($F101:$N101,0,W$110))/(INDEX($F$4:$N$4,0,W$110+1)-INDEX($F$4:$N$4,0,W$110))+V120)))</f>
        <v>2.2456260733997584E-2</v>
      </c>
      <c r="X120" s="186" cm="1">
        <f t="array" ref="X120">IF(X$110=-1,Y120,IF(X$110=99,W120,IF(X$110=0,INDEX($F101:$N101,0,X$108),(INDEX($F101:$N101,0,X$110+1)-INDEX($F101:$N101,0,X$110))/(INDEX($F$4:$N$4,0,X$110+1)-INDEX($F$4:$N$4,0,X$110))+W120)))</f>
        <v>2.2921308474872695E-2</v>
      </c>
      <c r="Y120" s="186" cm="1">
        <f t="array" ref="Y120">IF(Y$110=-1,Z120,IF(Y$110=99,X120,IF(Y$110=0,INDEX($F101:$N101,0,Y$108),(INDEX($F101:$N101,0,Y$110+1)-INDEX($F101:$N101,0,Y$110))/(INDEX($F$4:$N$4,0,Y$110+1)-INDEX($F$4:$N$4,0,Y$110))+X120)))</f>
        <v>2.3386356215747806E-2</v>
      </c>
      <c r="Z120" s="186" cm="1">
        <f t="array" ref="Z120">IF(Z$110=-1,AA120,IF(Z$110=99,Y120,IF(Z$110=0,INDEX($F101:$N101,0,Z$108),(INDEX($F101:$N101,0,Z$110+1)-INDEX($F101:$N101,0,Z$110))/(INDEX($F$4:$N$4,0,Z$110+1)-INDEX($F$4:$N$4,0,Z$110))+Y120)))</f>
        <v>2.3851403956622916E-2</v>
      </c>
      <c r="AA120" s="186" cm="1">
        <f t="array" ref="AA120">IF(AA$110=-1,AB120,IF(AA$110=99,Z120,IF(AA$110=0,INDEX($F101:$N101,0,AA$108),(INDEX($F101:$N101,0,AA$110+1)-INDEX($F101:$N101,0,AA$110))/(INDEX($F$4:$N$4,0,AA$110+1)-INDEX($F$4:$N$4,0,AA$110))+Z120)))</f>
        <v>2.4316451697498027E-2</v>
      </c>
      <c r="AB120" s="186" cm="1">
        <f t="array" ref="AB120">IF(AB$110=-1,AC120,IF(AB$110=99,AA120,IF(AB$110=0,INDEX($F101:$N101,0,AB$108),(INDEX($F101:$N101,0,AB$110+1)-INDEX($F101:$N101,0,AB$110))/(INDEX($F$4:$N$4,0,AB$110+1)-INDEX($F$4:$N$4,0,AB$110))+AA120)))</f>
        <v>2.4781499438373138E-2</v>
      </c>
      <c r="AC120" s="186" cm="1">
        <f t="array" ref="AC120">IF(AC$110=-1,AD120,IF(AC$110=99,AB120,IF(AC$110=0,INDEX($F101:$N101,0,AC$108),(INDEX($F101:$N101,0,AC$110+1)-INDEX($F101:$N101,0,AC$110))/(INDEX($F$4:$N$4,0,AC$110+1)-INDEX($F$4:$N$4,0,AC$110))+AB120)))</f>
        <v>2.5246547179248249E-2</v>
      </c>
      <c r="AD120" s="186" cm="1">
        <f t="array" ref="AD120">IF(AD$110=-1,AE120,IF(AD$110=99,AC120,IF(AD$110=0,INDEX($F101:$N101,0,AD$108),(INDEX($F101:$N101,0,AD$110+1)-INDEX($F101:$N101,0,AD$110))/(INDEX($F$4:$N$4,0,AD$110+1)-INDEX($F$4:$N$4,0,AD$110))+AC120)))</f>
        <v>2.571159492012336E-2</v>
      </c>
      <c r="AE120" s="186" cm="1">
        <f t="array" ref="AE120">IF(AE$110=-1,AF120,IF(AE$110=99,AD120,IF(AE$110=0,INDEX($F101:$N101,0,AE$108),(INDEX($F101:$N101,0,AE$110+1)-INDEX($F101:$N101,0,AE$110))/(INDEX($F$4:$N$4,0,AE$110+1)-INDEX($F$4:$N$4,0,AE$110))+AD120)))</f>
        <v>2.6176642660998482E-2</v>
      </c>
      <c r="AF120" s="186" cm="1">
        <f t="array" ref="AF120">IF(AF$110=-1,AG120,IF(AF$110=99,AE120,IF(AF$110=0,INDEX($F101:$N101,0,AF$108),(INDEX($F101:$N101,0,AF$110+1)-INDEX($F101:$N101,0,AF$110))/(INDEX($F$4:$N$4,0,AF$110+1)-INDEX($F$4:$N$4,0,AF$110))+AE120)))</f>
        <v>2.6739886636756634E-2</v>
      </c>
      <c r="AG120" s="186" cm="1">
        <f t="array" ref="AG120">IF(AG$110=-1,AH120,IF(AG$110=99,AF120,IF(AG$110=0,INDEX($F101:$N101,0,AG$108),(INDEX($F101:$N101,0,AG$110+1)-INDEX($F101:$N101,0,AG$110))/(INDEX($F$4:$N$4,0,AG$110+1)-INDEX($F$4:$N$4,0,AG$110))+AF120)))</f>
        <v>2.7303130612514787E-2</v>
      </c>
      <c r="AH120" s="186" cm="1">
        <f t="array" ref="AH120">IF(AH$110=-1,AI120,IF(AH$110=99,AG120,IF(AH$110=0,INDEX($F101:$N101,0,AH$108),(INDEX($F101:$N101,0,AH$110+1)-INDEX($F101:$N101,0,AH$110))/(INDEX($F$4:$N$4,0,AH$110+1)-INDEX($F$4:$N$4,0,AH$110))+AG120)))</f>
        <v>2.786637458827294E-2</v>
      </c>
      <c r="AI120" s="186" cm="1">
        <f t="array" ref="AI120">IF(AI$110=-1,AJ120,IF(AI$110=99,AH120,IF(AI$110=0,INDEX($F101:$N101,0,AI$108),(INDEX($F101:$N101,0,AI$110+1)-INDEX($F101:$N101,0,AI$110))/(INDEX($F$4:$N$4,0,AI$110+1)-INDEX($F$4:$N$4,0,AI$110))+AH120)))</f>
        <v>2.8429618564031093E-2</v>
      </c>
      <c r="AJ120" s="186" cm="1">
        <f t="array" ref="AJ120">IF(AJ$110=-1,AK120,IF(AJ$110=99,AI120,IF(AJ$110=0,INDEX($F101:$N101,0,AJ$108),(INDEX($F101:$N101,0,AJ$110+1)-INDEX($F101:$N101,0,AJ$110))/(INDEX($F$4:$N$4,0,AJ$110+1)-INDEX($F$4:$N$4,0,AJ$110))+AI120)))</f>
        <v>2.8992862539789246E-2</v>
      </c>
      <c r="AK120" s="186" cm="1">
        <f t="array" ref="AK120">IF(AK$110=-1,AL120,IF(AK$110=99,AJ120,IF(AK$110=0,INDEX($F101:$N101,0,AK$108),(INDEX($F101:$N101,0,AK$110+1)-INDEX($F101:$N101,0,AK$110))/(INDEX($F$4:$N$4,0,AK$110+1)-INDEX($F$4:$N$4,0,AK$110))+AJ120)))</f>
        <v>2.9556106515547399E-2</v>
      </c>
      <c r="AL120" s="186" cm="1">
        <f t="array" ref="AL120">IF(AL$110=-1,AM120,IF(AL$110=99,AK120,IF(AL$110=0,INDEX($F101:$N101,0,AL$108),(INDEX($F101:$N101,0,AL$110+1)-INDEX($F101:$N101,0,AL$110))/(INDEX($F$4:$N$4,0,AL$110+1)-INDEX($F$4:$N$4,0,AL$110))+AK120)))</f>
        <v>3.0119350491305551E-2</v>
      </c>
      <c r="AM120" s="186" cm="1">
        <f t="array" ref="AM120">IF(AM$110=-1,AN120,IF(AM$110=99,AL120,IF(AM$110=0,INDEX($F101:$N101,0,AM$108),(INDEX($F101:$N101,0,AM$110+1)-INDEX($F101:$N101,0,AM$110))/(INDEX($F$4:$N$4,0,AM$110+1)-INDEX($F$4:$N$4,0,AM$110))+AL120)))</f>
        <v>3.0682594467063704E-2</v>
      </c>
      <c r="AN120" s="186" cm="1">
        <f t="array" ref="AN120">IF(AN$110=-1,AO120,IF(AN$110=99,AM120,IF(AN$110=0,INDEX($F101:$N101,0,AN$108),(INDEX($F101:$N101,0,AN$110+1)-INDEX($F101:$N101,0,AN$110))/(INDEX($F$4:$N$4,0,AN$110+1)-INDEX($F$4:$N$4,0,AN$110))+AM120)))</f>
        <v>3.1245838442821857E-2</v>
      </c>
      <c r="AO120" s="186" cm="1">
        <f t="array" ref="AO120">IF(AO$110=-1,AP120,IF(AO$110=99,AN120,IF(AO$110=0,INDEX($F101:$N101,0,AO$108),(INDEX($F101:$N101,0,AO$110+1)-INDEX($F101:$N101,0,AO$110))/(INDEX($F$4:$N$4,0,AO$110+1)-INDEX($F$4:$N$4,0,AO$110))+AN120)))</f>
        <v>3.180908241858002E-2</v>
      </c>
      <c r="AP120" s="186" cm="1">
        <f t="array" ref="AP120">IF(AP$110=-1,AQ120,IF(AP$110=99,AO120,IF(AP$110=0,INDEX($F101:$N101,0,AP$108),(INDEX($F101:$N101,0,AP$110+1)-INDEX($F101:$N101,0,AP$110))/(INDEX($F$4:$N$4,0,AP$110+1)-INDEX($F$4:$N$4,0,AP$110))+AO120)))</f>
        <v>3.2554973818819333E-2</v>
      </c>
      <c r="AQ120" s="186" cm="1">
        <f t="array" ref="AQ120">IF(AQ$110=-1,AR120,IF(AQ$110=99,AP120,IF(AQ$110=0,INDEX($F101:$N101,0,AQ$108),(INDEX($F101:$N101,0,AQ$110+1)-INDEX($F101:$N101,0,AQ$110))/(INDEX($F$4:$N$4,0,AQ$110+1)-INDEX($F$4:$N$4,0,AQ$110))+AP120)))</f>
        <v>3.3300865219058645E-2</v>
      </c>
      <c r="AR120" s="186" cm="1">
        <f t="array" ref="AR120">IF(AR$110=-1,AS120,IF(AR$110=99,AQ120,IF(AR$110=0,INDEX($F101:$N101,0,AR$108),(INDEX($F101:$N101,0,AR$110+1)-INDEX($F101:$N101,0,AR$110))/(INDEX($F$4:$N$4,0,AR$110+1)-INDEX($F$4:$N$4,0,AR$110))+AQ120)))</f>
        <v>3.4046756619297958E-2</v>
      </c>
      <c r="AS120" s="186" cm="1">
        <f t="array" ref="AS120">IF(AS$110=-1,AT120,IF(AS$110=99,AR120,IF(AS$110=0,INDEX($F101:$N101,0,AS$108),(INDEX($F101:$N101,0,AS$110+1)-INDEX($F101:$N101,0,AS$110))/(INDEX($F$4:$N$4,0,AS$110+1)-INDEX($F$4:$N$4,0,AS$110))+AR120)))</f>
        <v>3.479264801953727E-2</v>
      </c>
      <c r="AT120" s="186" cm="1">
        <f t="array" ref="AT120">IF(AT$110=-1,AU120,IF(AT$110=99,AS120,IF(AT$110=0,INDEX($F101:$N101,0,AT$108),(INDEX($F101:$N101,0,AT$110+1)-INDEX($F101:$N101,0,AT$110))/(INDEX($F$4:$N$4,0,AT$110+1)-INDEX($F$4:$N$4,0,AT$110))+AS120)))</f>
        <v>3.5538539419776582E-2</v>
      </c>
      <c r="AU120" s="186" cm="1">
        <f t="array" ref="AU120">IF(AU$110=-1,AV120,IF(AU$110=99,AT120,IF(AU$110=0,INDEX($F101:$N101,0,AU$108),(INDEX($F101:$N101,0,AU$110+1)-INDEX($F101:$N101,0,AU$110))/(INDEX($F$4:$N$4,0,AU$110+1)-INDEX($F$4:$N$4,0,AU$110))+AT120)))</f>
        <v>3.6284430820015895E-2</v>
      </c>
      <c r="AV120" s="186" cm="1">
        <f t="array" ref="AV120">IF(AV$110=-1,AW120,IF(AV$110=99,AU120,IF(AV$110=0,INDEX($F101:$N101,0,AV$108),(INDEX($F101:$N101,0,AV$110+1)-INDEX($F101:$N101,0,AV$110))/(INDEX($F$4:$N$4,0,AV$110+1)-INDEX($F$4:$N$4,0,AV$110))+AU120)))</f>
        <v>3.7030322220255207E-2</v>
      </c>
      <c r="AW120" s="186" cm="1">
        <f t="array" ref="AW120">IF(AW$110=-1,AX120,IF(AW$110=99,AV120,IF(AW$110=0,INDEX($F101:$N101,0,AW$108),(INDEX($F101:$N101,0,AW$110+1)-INDEX($F101:$N101,0,AW$110))/(INDEX($F$4:$N$4,0,AW$110+1)-INDEX($F$4:$N$4,0,AW$110))+AV120)))</f>
        <v>3.777621362049452E-2</v>
      </c>
      <c r="AX120" s="186" cm="1">
        <f t="array" ref="AX120">IF(AX$110=-1,AY120,IF(AX$110=99,AW120,IF(AX$110=0,INDEX($F101:$N101,0,AX$108),(INDEX($F101:$N101,0,AX$110+1)-INDEX($F101:$N101,0,AX$110))/(INDEX($F$4:$N$4,0,AX$110+1)-INDEX($F$4:$N$4,0,AX$110))+AW120)))</f>
        <v>3.8522105020733832E-2</v>
      </c>
      <c r="AY120" s="186" cm="1">
        <f t="array" ref="AY120">IF(AY$110=-1,AZ120,IF(AY$110=99,AX120,IF(AY$110=0,INDEX($F101:$N101,0,AY$108),(INDEX($F101:$N101,0,AY$110+1)-INDEX($F101:$N101,0,AY$110))/(INDEX($F$4:$N$4,0,AY$110+1)-INDEX($F$4:$N$4,0,AY$110))+AX120)))</f>
        <v>3.9267996420973172E-2</v>
      </c>
      <c r="AZ120" s="186" cm="1">
        <f t="array" ref="AZ120">IF(AZ$110=-1,BA120,IF(AZ$110=99,AY120,IF(AZ$110=0,INDEX($F101:$N101,0,AZ$108),(INDEX($F101:$N101,0,AZ$110+1)-INDEX($F101:$N101,0,AZ$110))/(INDEX($F$4:$N$4,0,AZ$110+1)-INDEX($F$4:$N$4,0,AZ$110))+AY120)))</f>
        <v>3.9267996420973172E-2</v>
      </c>
      <c r="BA120" s="186" cm="1">
        <f t="array" ref="BA120">IF(BA$110=-1,BB120,IF(BA$110=99,AZ120,IF(BA$110=0,INDEX($F101:$N101,0,BA$108),(INDEX($F101:$N101,0,BA$110+1)-INDEX($F101:$N101,0,BA$110))/(INDEX($F$4:$N$4,0,BA$110+1)-INDEX($F$4:$N$4,0,BA$110))+AZ120)))</f>
        <v>3.9267996420973172E-2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22.394471154794271</v>
      </c>
      <c r="O121" s="186" cm="1">
        <f t="array" ref="O121">IF(O$110=-1,P121,IF(O$110=99,N121,IF(O$110=0,INDEX($F102:$N102,0,O$108),(INDEX($F102:$N102,0,O$110+1)-INDEX($F102:$N102,0,O$110))/(INDEX($F$4:$N$4,0,O$110+1)-INDEX($F$4:$N$4,0,O$110))+N121)))</f>
        <v>22.788942309588542</v>
      </c>
      <c r="P121" s="186" cm="1">
        <f t="array" ref="P121">IF(P$110=-1,Q121,IF(P$110=99,O121,IF(P$110=0,INDEX($F102:$N102,0,P$108),(INDEX($F102:$N102,0,P$110+1)-INDEX($F102:$N102,0,P$110))/(INDEX($F$4:$N$4,0,P$110+1)-INDEX($F$4:$N$4,0,P$110))+O121)))</f>
        <v>23.183413464382809</v>
      </c>
      <c r="Q121" s="186" cm="1">
        <f t="array" ref="Q121">IF(Q$110=-1,R121,IF(Q$110=99,P121,IF(Q$110=0,INDEX($F102:$N102,0,Q$108),(INDEX($F102:$N102,0,Q$110+1)-INDEX($F102:$N102,0,Q$110))/(INDEX($F$4:$N$4,0,Q$110+1)-INDEX($F$4:$N$4,0,Q$110))+P121)))</f>
        <v>23.396576241140842</v>
      </c>
      <c r="R121" s="186" cm="1">
        <f t="array" ref="R121">IF(R$110=-1,S121,IF(R$110=99,Q121,IF(R$110=0,INDEX($F102:$N102,0,R$108),(INDEX($F102:$N102,0,R$110+1)-INDEX($F102:$N102,0,R$110))/(INDEX($F$4:$N$4,0,R$110+1)-INDEX($F$4:$N$4,0,R$110))+Q121)))</f>
        <v>23.609739017898878</v>
      </c>
      <c r="S121" s="186" cm="1">
        <f t="array" ref="S121">IF(S$110=-1,T121,IF(S$110=99,R121,IF(S$110=0,INDEX($F102:$N102,0,S$108),(INDEX($F102:$N102,0,S$110+1)-INDEX($F102:$N102,0,S$110))/(INDEX($F$4:$N$4,0,S$110+1)-INDEX($F$4:$N$4,0,S$110))+R121)))</f>
        <v>23.756680417335936</v>
      </c>
      <c r="T121" s="186" cm="1">
        <f t="array" ref="T121">IF(T$110=-1,U121,IF(T$110=99,S121,IF(T$110=0,INDEX($F102:$N102,0,T$108),(INDEX($F102:$N102,0,T$110+1)-INDEX($F102:$N102,0,T$110))/(INDEX($F$4:$N$4,0,T$110+1)-INDEX($F$4:$N$4,0,T$110))+S121)))</f>
        <v>23.903621816772993</v>
      </c>
      <c r="U121" s="186" cm="1">
        <f t="array" ref="U121">IF(U$110=-1,V121,IF(U$110=99,T121,IF(U$110=0,INDEX($F102:$N102,0,U$108),(INDEX($F102:$N102,0,U$110+1)-INDEX($F102:$N102,0,U$110))/(INDEX($F$4:$N$4,0,U$110+1)-INDEX($F$4:$N$4,0,U$110))+T121)))</f>
        <v>22.525850653068421</v>
      </c>
      <c r="V121" s="186" cm="1">
        <f t="array" ref="V121">IF(V$110=-1,W121,IF(V$110=99,U121,IF(V$110=0,INDEX($F102:$N102,0,V$108),(INDEX($F102:$N102,0,V$110+1)-INDEX($F102:$N102,0,V$110))/(INDEX($F$4:$N$4,0,V$110+1)-INDEX($F$4:$N$4,0,V$110))+U121)))</f>
        <v>22.901804042814547</v>
      </c>
      <c r="W121" s="186" cm="1">
        <f t="array" ref="W121">IF(W$110=-1,X121,IF(W$110=99,V121,IF(W$110=0,INDEX($F102:$N102,0,W$108),(INDEX($F102:$N102,0,W$110+1)-INDEX($F102:$N102,0,W$110))/(INDEX($F$4:$N$4,0,W$110+1)-INDEX($F$4:$N$4,0,W$110))+V121)))</f>
        <v>23.386108034386371</v>
      </c>
      <c r="X121" s="186" cm="1">
        <f t="array" ref="X121">IF(X$110=-1,Y121,IF(X$110=99,W121,IF(X$110=0,INDEX($F102:$N102,0,X$108),(INDEX($F102:$N102,0,X$110+1)-INDEX($F102:$N102,0,X$110))/(INDEX($F$4:$N$4,0,X$110+1)-INDEX($F$4:$N$4,0,X$110))+W121)))</f>
        <v>23.870412025958196</v>
      </c>
      <c r="Y121" s="186" cm="1">
        <f t="array" ref="Y121">IF(Y$110=-1,Z121,IF(Y$110=99,X121,IF(Y$110=0,INDEX($F102:$N102,0,Y$108),(INDEX($F102:$N102,0,Y$110+1)-INDEX($F102:$N102,0,Y$110))/(INDEX($F$4:$N$4,0,Y$110+1)-INDEX($F$4:$N$4,0,Y$110))+X121)))</f>
        <v>24.35471601753002</v>
      </c>
      <c r="Z121" s="186" cm="1">
        <f t="array" ref="Z121">IF(Z$110=-1,AA121,IF(Z$110=99,Y121,IF(Z$110=0,INDEX($F102:$N102,0,Z$108),(INDEX($F102:$N102,0,Z$110+1)-INDEX($F102:$N102,0,Z$110))/(INDEX($F$4:$N$4,0,Z$110+1)-INDEX($F$4:$N$4,0,Z$110))+Y121)))</f>
        <v>24.839020009101844</v>
      </c>
      <c r="AA121" s="186" cm="1">
        <f t="array" ref="AA121">IF(AA$110=-1,AB121,IF(AA$110=99,Z121,IF(AA$110=0,INDEX($F102:$N102,0,AA$108),(INDEX($F102:$N102,0,AA$110+1)-INDEX($F102:$N102,0,AA$110))/(INDEX($F$4:$N$4,0,AA$110+1)-INDEX($F$4:$N$4,0,AA$110))+Z121)))</f>
        <v>25.323324000673669</v>
      </c>
      <c r="AB121" s="186" cm="1">
        <f t="array" ref="AB121">IF(AB$110=-1,AC121,IF(AB$110=99,AA121,IF(AB$110=0,INDEX($F102:$N102,0,AB$108),(INDEX($F102:$N102,0,AB$110+1)-INDEX($F102:$N102,0,AB$110))/(INDEX($F$4:$N$4,0,AB$110+1)-INDEX($F$4:$N$4,0,AB$110))+AA121)))</f>
        <v>25.807627992245493</v>
      </c>
      <c r="AC121" s="186" cm="1">
        <f t="array" ref="AC121">IF(AC$110=-1,AD121,IF(AC$110=99,AB121,IF(AC$110=0,INDEX($F102:$N102,0,AC$108),(INDEX($F102:$N102,0,AC$110+1)-INDEX($F102:$N102,0,AC$110))/(INDEX($F$4:$N$4,0,AC$110+1)-INDEX($F$4:$N$4,0,AC$110))+AB121)))</f>
        <v>26.291931983817317</v>
      </c>
      <c r="AD121" s="186" cm="1">
        <f t="array" ref="AD121">IF(AD$110=-1,AE121,IF(AD$110=99,AC121,IF(AD$110=0,INDEX($F102:$N102,0,AD$108),(INDEX($F102:$N102,0,AD$110+1)-INDEX($F102:$N102,0,AD$110))/(INDEX($F$4:$N$4,0,AD$110+1)-INDEX($F$4:$N$4,0,AD$110))+AC121)))</f>
        <v>26.776235975389142</v>
      </c>
      <c r="AE121" s="186" cm="1">
        <f t="array" ref="AE121">IF(AE$110=-1,AF121,IF(AE$110=99,AD121,IF(AE$110=0,INDEX($F102:$N102,0,AE$108),(INDEX($F102:$N102,0,AE$110+1)-INDEX($F102:$N102,0,AE$110))/(INDEX($F$4:$N$4,0,AE$110+1)-INDEX($F$4:$N$4,0,AE$110))+AD121)))</f>
        <v>27.26053996696098</v>
      </c>
      <c r="AF121" s="186" cm="1">
        <f t="array" ref="AF121">IF(AF$110=-1,AG121,IF(AF$110=99,AE121,IF(AF$110=0,INDEX($F102:$N102,0,AF$108),(INDEX($F102:$N102,0,AF$110+1)-INDEX($F102:$N102,0,AF$110))/(INDEX($F$4:$N$4,0,AF$110+1)-INDEX($F$4:$N$4,0,AF$110))+AE121)))</f>
        <v>27.847106208902392</v>
      </c>
      <c r="AG121" s="186" cm="1">
        <f t="array" ref="AG121">IF(AG$110=-1,AH121,IF(AG$110=99,AF121,IF(AG$110=0,INDEX($F102:$N102,0,AG$108),(INDEX($F102:$N102,0,AG$110+1)-INDEX($F102:$N102,0,AG$110))/(INDEX($F$4:$N$4,0,AG$110+1)-INDEX($F$4:$N$4,0,AG$110))+AF121)))</f>
        <v>28.433672450843805</v>
      </c>
      <c r="AH121" s="186" cm="1">
        <f t="array" ref="AH121">IF(AH$110=-1,AI121,IF(AH$110=99,AG121,IF(AH$110=0,INDEX($F102:$N102,0,AH$108),(INDEX($F102:$N102,0,AH$110+1)-INDEX($F102:$N102,0,AH$110))/(INDEX($F$4:$N$4,0,AH$110+1)-INDEX($F$4:$N$4,0,AH$110))+AG121)))</f>
        <v>29.020238692785217</v>
      </c>
      <c r="AI121" s="186" cm="1">
        <f t="array" ref="AI121">IF(AI$110=-1,AJ121,IF(AI$110=99,AH121,IF(AI$110=0,INDEX($F102:$N102,0,AI$108),(INDEX($F102:$N102,0,AI$110+1)-INDEX($F102:$N102,0,AI$110))/(INDEX($F$4:$N$4,0,AI$110+1)-INDEX($F$4:$N$4,0,AI$110))+AH121)))</f>
        <v>29.606804934726629</v>
      </c>
      <c r="AJ121" s="186" cm="1">
        <f t="array" ref="AJ121">IF(AJ$110=-1,AK121,IF(AJ$110=99,AI121,IF(AJ$110=0,INDEX($F102:$N102,0,AJ$108),(INDEX($F102:$N102,0,AJ$110+1)-INDEX($F102:$N102,0,AJ$110))/(INDEX($F$4:$N$4,0,AJ$110+1)-INDEX($F$4:$N$4,0,AJ$110))+AI121)))</f>
        <v>30.193371176668041</v>
      </c>
      <c r="AK121" s="186" cm="1">
        <f t="array" ref="AK121">IF(AK$110=-1,AL121,IF(AK$110=99,AJ121,IF(AK$110=0,INDEX($F102:$N102,0,AK$108),(INDEX($F102:$N102,0,AK$110+1)-INDEX($F102:$N102,0,AK$110))/(INDEX($F$4:$N$4,0,AK$110+1)-INDEX($F$4:$N$4,0,AK$110))+AJ121)))</f>
        <v>30.779937418609453</v>
      </c>
      <c r="AL121" s="186" cm="1">
        <f t="array" ref="AL121">IF(AL$110=-1,AM121,IF(AL$110=99,AK121,IF(AL$110=0,INDEX($F102:$N102,0,AL$108),(INDEX($F102:$N102,0,AL$110+1)-INDEX($F102:$N102,0,AL$110))/(INDEX($F$4:$N$4,0,AL$110+1)-INDEX($F$4:$N$4,0,AL$110))+AK121)))</f>
        <v>31.366503660550865</v>
      </c>
      <c r="AM121" s="186" cm="1">
        <f t="array" ref="AM121">IF(AM$110=-1,AN121,IF(AM$110=99,AL121,IF(AM$110=0,INDEX($F102:$N102,0,AM$108),(INDEX($F102:$N102,0,AM$110+1)-INDEX($F102:$N102,0,AM$110))/(INDEX($F$4:$N$4,0,AM$110+1)-INDEX($F$4:$N$4,0,AM$110))+AL121)))</f>
        <v>31.953069902492278</v>
      </c>
      <c r="AN121" s="186" cm="1">
        <f t="array" ref="AN121">IF(AN$110=-1,AO121,IF(AN$110=99,AM121,IF(AN$110=0,INDEX($F102:$N102,0,AN$108),(INDEX($F102:$N102,0,AN$110+1)-INDEX($F102:$N102,0,AN$110))/(INDEX($F$4:$N$4,0,AN$110+1)-INDEX($F$4:$N$4,0,AN$110))+AM121)))</f>
        <v>32.539636144433693</v>
      </c>
      <c r="AO121" s="186" cm="1">
        <f t="array" ref="AO121">IF(AO$110=-1,AP121,IF(AO$110=99,AN121,IF(AO$110=0,INDEX($F102:$N102,0,AO$108),(INDEX($F102:$N102,0,AO$110+1)-INDEX($F102:$N102,0,AO$110))/(INDEX($F$4:$N$4,0,AO$110+1)-INDEX($F$4:$N$4,0,AO$110))+AN121)))</f>
        <v>33.126202386375112</v>
      </c>
      <c r="AP121" s="186" cm="1">
        <f t="array" ref="AP121">IF(AP$110=-1,AQ121,IF(AP$110=99,AO121,IF(AP$110=0,INDEX($F102:$N102,0,AP$108),(INDEX($F102:$N102,0,AP$110+1)-INDEX($F102:$N102,0,AP$110))/(INDEX($F$4:$N$4,0,AP$110+1)-INDEX($F$4:$N$4,0,AP$110))+AO121)))</f>
        <v>33.902978942122338</v>
      </c>
      <c r="AQ121" s="186" cm="1">
        <f t="array" ref="AQ121">IF(AQ$110=-1,AR121,IF(AQ$110=99,AP121,IF(AQ$110=0,INDEX($F102:$N102,0,AQ$108),(INDEX($F102:$N102,0,AQ$110+1)-INDEX($F102:$N102,0,AQ$110))/(INDEX($F$4:$N$4,0,AQ$110+1)-INDEX($F$4:$N$4,0,AQ$110))+AP121)))</f>
        <v>34.679755497869564</v>
      </c>
      <c r="AR121" s="186" cm="1">
        <f t="array" ref="AR121">IF(AR$110=-1,AS121,IF(AR$110=99,AQ121,IF(AR$110=0,INDEX($F102:$N102,0,AR$108),(INDEX($F102:$N102,0,AR$110+1)-INDEX($F102:$N102,0,AR$110))/(INDEX($F$4:$N$4,0,AR$110+1)-INDEX($F$4:$N$4,0,AR$110))+AQ121)))</f>
        <v>35.45653205361679</v>
      </c>
      <c r="AS121" s="186" cm="1">
        <f t="array" ref="AS121">IF(AS$110=-1,AT121,IF(AS$110=99,AR121,IF(AS$110=0,INDEX($F102:$N102,0,AS$108),(INDEX($F102:$N102,0,AS$110+1)-INDEX($F102:$N102,0,AS$110))/(INDEX($F$4:$N$4,0,AS$110+1)-INDEX($F$4:$N$4,0,AS$110))+AR121)))</f>
        <v>36.233308609364016</v>
      </c>
      <c r="AT121" s="186" cm="1">
        <f t="array" ref="AT121">IF(AT$110=-1,AU121,IF(AT$110=99,AS121,IF(AT$110=0,INDEX($F102:$N102,0,AT$108),(INDEX($F102:$N102,0,AT$110+1)-INDEX($F102:$N102,0,AT$110))/(INDEX($F$4:$N$4,0,AT$110+1)-INDEX($F$4:$N$4,0,AT$110))+AS121)))</f>
        <v>37.010085165111242</v>
      </c>
      <c r="AU121" s="186" cm="1">
        <f t="array" ref="AU121">IF(AU$110=-1,AV121,IF(AU$110=99,AT121,IF(AU$110=0,INDEX($F102:$N102,0,AU$108),(INDEX($F102:$N102,0,AU$110+1)-INDEX($F102:$N102,0,AU$110))/(INDEX($F$4:$N$4,0,AU$110+1)-INDEX($F$4:$N$4,0,AU$110))+AT121)))</f>
        <v>37.786861720858468</v>
      </c>
      <c r="AV121" s="186" cm="1">
        <f t="array" ref="AV121">IF(AV$110=-1,AW121,IF(AV$110=99,AU121,IF(AV$110=0,INDEX($F102:$N102,0,AV$108),(INDEX($F102:$N102,0,AV$110+1)-INDEX($F102:$N102,0,AV$110))/(INDEX($F$4:$N$4,0,AV$110+1)-INDEX($F$4:$N$4,0,AV$110))+AU121)))</f>
        <v>38.563638276605694</v>
      </c>
      <c r="AW121" s="186" cm="1">
        <f t="array" ref="AW121">IF(AW$110=-1,AX121,IF(AW$110=99,AV121,IF(AW$110=0,INDEX($F102:$N102,0,AW$108),(INDEX($F102:$N102,0,AW$110+1)-INDEX($F102:$N102,0,AW$110))/(INDEX($F$4:$N$4,0,AW$110+1)-INDEX($F$4:$N$4,0,AW$110))+AV121)))</f>
        <v>39.34041483235292</v>
      </c>
      <c r="AX121" s="186" cm="1">
        <f t="array" ref="AX121">IF(AX$110=-1,AY121,IF(AX$110=99,AW121,IF(AX$110=0,INDEX($F102:$N102,0,AX$108),(INDEX($F102:$N102,0,AX$110+1)-INDEX($F102:$N102,0,AX$110))/(INDEX($F$4:$N$4,0,AX$110+1)-INDEX($F$4:$N$4,0,AX$110))+AW121)))</f>
        <v>40.117191388100146</v>
      </c>
      <c r="AY121" s="186" cm="1">
        <f t="array" ref="AY121">IF(AY$110=-1,AZ121,IF(AY$110=99,AX121,IF(AY$110=0,INDEX($F102:$N102,0,AY$108),(INDEX($F102:$N102,0,AY$110+1)-INDEX($F102:$N102,0,AY$110))/(INDEX($F$4:$N$4,0,AY$110+1)-INDEX($F$4:$N$4,0,AY$110))+AX121)))</f>
        <v>40.893967943847379</v>
      </c>
      <c r="AZ121" s="186" cm="1">
        <f t="array" ref="AZ121">IF(AZ$110=-1,BA121,IF(AZ$110=99,AY121,IF(AZ$110=0,INDEX($F102:$N102,0,AZ$108),(INDEX($F102:$N102,0,AZ$110+1)-INDEX($F102:$N102,0,AZ$110))/(INDEX($F$4:$N$4,0,AZ$110+1)-INDEX($F$4:$N$4,0,AZ$110))+AY121)))</f>
        <v>40.893967943847379</v>
      </c>
      <c r="BA121" s="186" cm="1">
        <f t="array" ref="BA121">IF(BA$110=-1,BB121,IF(BA$110=99,AZ121,IF(BA$110=0,INDEX($F102:$N102,0,BA$108),(INDEX($F102:$N102,0,BA$110+1)-INDEX($F102:$N102,0,BA$110))/(INDEX($F$4:$N$4,0,BA$110+1)-INDEX($F$4:$N$4,0,BA$110))+AZ121)))</f>
        <v>40.893967943847379</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26.450167179818603</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26.128876430665724</v>
      </c>
      <c r="W122" s="186" cm="1">
        <f t="array" ref="W122">IF(W$110=-1,X122,IF(W$110=99,V122,IF(W$110=0,INDEX($F103:$N103,0,W$108),(INDEX($F103:$N103,0,W$110+1)-INDEX($F103:$N103,0,W$110))/(INDEX($F$4:$N$4,0,W$110+1)-INDEX($F$4:$N$4,0,W$110))+V122)))</f>
        <v>26.681423257413581</v>
      </c>
      <c r="X122" s="186" cm="1">
        <f t="array" ref="X122">IF(X$110=-1,Y122,IF(X$110=99,W122,IF(X$110=0,INDEX($F103:$N103,0,X$108),(INDEX($F103:$N103,0,X$110+1)-INDEX($F103:$N103,0,X$110))/(INDEX($F$4:$N$4,0,X$110+1)-INDEX($F$4:$N$4,0,X$110))+W122)))</f>
        <v>27.233970084161438</v>
      </c>
      <c r="Y122" s="186" cm="1">
        <f t="array" ref="Y122">IF(Y$110=-1,Z122,IF(Y$110=99,X122,IF(Y$110=0,INDEX($F103:$N103,0,Y$108),(INDEX($F103:$N103,0,Y$110+1)-INDEX($F103:$N103,0,Y$110))/(INDEX($F$4:$N$4,0,Y$110+1)-INDEX($F$4:$N$4,0,Y$110))+X122)))</f>
        <v>27.786516910909295</v>
      </c>
      <c r="Z122" s="186" cm="1">
        <f t="array" ref="Z122">IF(Z$110=-1,AA122,IF(Z$110=99,Y122,IF(Z$110=0,INDEX($F103:$N103,0,Z$108),(INDEX($F103:$N103,0,Z$110+1)-INDEX($F103:$N103,0,Z$110))/(INDEX($F$4:$N$4,0,Z$110+1)-INDEX($F$4:$N$4,0,Z$110))+Y122)))</f>
        <v>28.339063737657153</v>
      </c>
      <c r="AA122" s="186" cm="1">
        <f t="array" ref="AA122">IF(AA$110=-1,AB122,IF(AA$110=99,Z122,IF(AA$110=0,INDEX($F103:$N103,0,AA$108),(INDEX($F103:$N103,0,AA$110+1)-INDEX($F103:$N103,0,AA$110))/(INDEX($F$4:$N$4,0,AA$110+1)-INDEX($F$4:$N$4,0,AA$110))+Z122)))</f>
        <v>28.89161056440501</v>
      </c>
      <c r="AB122" s="186" cm="1">
        <f t="array" ref="AB122">IF(AB$110=-1,AC122,IF(AB$110=99,AA122,IF(AB$110=0,INDEX($F103:$N103,0,AB$108),(INDEX($F103:$N103,0,AB$110+1)-INDEX($F103:$N103,0,AB$110))/(INDEX($F$4:$N$4,0,AB$110+1)-INDEX($F$4:$N$4,0,AB$110))+AA122)))</f>
        <v>29.444157391152867</v>
      </c>
      <c r="AC122" s="186" cm="1">
        <f t="array" ref="AC122">IF(AC$110=-1,AD122,IF(AC$110=99,AB122,IF(AC$110=0,INDEX($F103:$N103,0,AC$108),(INDEX($F103:$N103,0,AC$110+1)-INDEX($F103:$N103,0,AC$110))/(INDEX($F$4:$N$4,0,AC$110+1)-INDEX($F$4:$N$4,0,AC$110))+AB122)))</f>
        <v>29.996704217900724</v>
      </c>
      <c r="AD122" s="186" cm="1">
        <f t="array" ref="AD122">IF(AD$110=-1,AE122,IF(AD$110=99,AC122,IF(AD$110=0,INDEX($F103:$N103,0,AD$108),(INDEX($F103:$N103,0,AD$110+1)-INDEX($F103:$N103,0,AD$110))/(INDEX($F$4:$N$4,0,AD$110+1)-INDEX($F$4:$N$4,0,AD$110))+AC122)))</f>
        <v>30.549251044648582</v>
      </c>
      <c r="AE122" s="186" cm="1">
        <f t="array" ref="AE122">IF(AE$110=-1,AF122,IF(AE$110=99,AD122,IF(AE$110=0,INDEX($F103:$N103,0,AE$108),(INDEX($F103:$N103,0,AE$110+1)-INDEX($F103:$N103,0,AE$110))/(INDEX($F$4:$N$4,0,AE$110+1)-INDEX($F$4:$N$4,0,AE$110))+AD122)))</f>
        <v>31.101797871396432</v>
      </c>
      <c r="AF122" s="186" cm="1">
        <f t="array" ref="AF122">IF(AF$110=-1,AG122,IF(AF$110=99,AE122,IF(AF$110=0,INDEX($F103:$N103,0,AF$108),(INDEX($F103:$N103,0,AF$110+1)-INDEX($F103:$N103,0,AF$110))/(INDEX($F$4:$N$4,0,AF$110+1)-INDEX($F$4:$N$4,0,AF$110))+AE122)))</f>
        <v>31.771016629247772</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42.184664119899253</v>
      </c>
      <c r="K137" s="186">
        <f t="shared" si="224"/>
        <v>42.923109413266168</v>
      </c>
      <c r="L137" s="186">
        <f t="shared" si="224"/>
        <v>43.661554706633083</v>
      </c>
      <c r="M137" s="186">
        <f t="shared" si="224"/>
        <v>44.4</v>
      </c>
      <c r="N137" s="186">
        <f t="shared" si="224"/>
        <v>44.871410582810697</v>
      </c>
      <c r="O137" s="186">
        <f t="shared" si="224"/>
        <v>45.342821165621402</v>
      </c>
      <c r="P137" s="186">
        <f t="shared" si="224"/>
        <v>45.588825528030384</v>
      </c>
      <c r="Q137" s="186">
        <f t="shared" si="224"/>
        <v>45.834829890439359</v>
      </c>
      <c r="R137" s="186">
        <f t="shared" si="224"/>
        <v>43.192974718850259</v>
      </c>
      <c r="S137" s="186">
        <f t="shared" si="224"/>
        <v>43.913859603903802</v>
      </c>
      <c r="T137" s="186">
        <f t="shared" si="224"/>
        <v>44.842505113739442</v>
      </c>
      <c r="U137" s="186">
        <f t="shared" si="224"/>
        <v>45.771150623575082</v>
      </c>
      <c r="V137" s="186">
        <f t="shared" si="224"/>
        <v>46.699796133410722</v>
      </c>
      <c r="W137" s="186">
        <f t="shared" si="224"/>
        <v>47.628441643246362</v>
      </c>
      <c r="X137" s="186">
        <f t="shared" si="224"/>
        <v>48.557087153082001</v>
      </c>
      <c r="Y137" s="186">
        <f t="shared" si="224"/>
        <v>49.485732662917641</v>
      </c>
      <c r="Z137" s="186">
        <f t="shared" si="224"/>
        <v>50.414378172753281</v>
      </c>
      <c r="AA137" s="186">
        <f t="shared" si="224"/>
        <v>51.343023682588921</v>
      </c>
      <c r="AB137" s="186">
        <f t="shared" si="224"/>
        <v>52.27166919242454</v>
      </c>
      <c r="AC137" s="186">
        <f t="shared" si="224"/>
        <v>53.396401006077724</v>
      </c>
      <c r="AD137" s="186">
        <f t="shared" si="224"/>
        <v>54.521132819730909</v>
      </c>
      <c r="AE137" s="186">
        <f t="shared" si="224"/>
        <v>55.645864633384093</v>
      </c>
      <c r="AF137" s="186">
        <f t="shared" si="224"/>
        <v>56.770596447037278</v>
      </c>
      <c r="AG137" s="186">
        <f t="shared" si="224"/>
        <v>57.895328260690462</v>
      </c>
      <c r="AH137" s="186">
        <f t="shared" si="224"/>
        <v>59.020060074343647</v>
      </c>
      <c r="AI137" s="186">
        <f t="shared" si="224"/>
        <v>60.144791887996831</v>
      </c>
      <c r="AJ137" s="186">
        <f t="shared" si="224"/>
        <v>61.269523701650016</v>
      </c>
      <c r="AK137" s="186">
        <f t="shared" si="224"/>
        <v>62.3942555153032</v>
      </c>
      <c r="AL137" s="186">
        <f t="shared" si="224"/>
        <v>63.518987328956406</v>
      </c>
      <c r="AM137" s="186">
        <f t="shared" si="224"/>
        <v>70.966273260867538</v>
      </c>
      <c r="AN137" s="186">
        <f t="shared" si="224"/>
        <v>78.413559192778678</v>
      </c>
      <c r="AO137" s="186">
        <f t="shared" si="224"/>
        <v>78.413559192778678</v>
      </c>
      <c r="AP137" s="186">
        <f t="shared" si="224"/>
        <v>78.413559192778678</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3.2511871563794332</v>
      </c>
      <c r="K138" s="186">
        <f t="shared" si="225"/>
        <v>3.3007914375862888</v>
      </c>
      <c r="L138" s="186">
        <f t="shared" si="225"/>
        <v>3.3503957187931444</v>
      </c>
      <c r="M138" s="186">
        <f t="shared" si="225"/>
        <v>3.4</v>
      </c>
      <c r="N138" s="186">
        <f t="shared" si="225"/>
        <v>3.4249999999999998</v>
      </c>
      <c r="O138" s="186">
        <f t="shared" si="225"/>
        <v>3.45</v>
      </c>
      <c r="P138" s="186">
        <f t="shared" si="225"/>
        <v>3.4714719793248676</v>
      </c>
      <c r="Q138" s="186">
        <f t="shared" si="225"/>
        <v>3.4929439586497351</v>
      </c>
      <c r="R138" s="186">
        <f t="shared" si="225"/>
        <v>3.2916155783920282</v>
      </c>
      <c r="S138" s="186">
        <f t="shared" si="225"/>
        <v>3.3465521955922788</v>
      </c>
      <c r="T138" s="186">
        <f t="shared" si="225"/>
        <v>3.4173216678704819</v>
      </c>
      <c r="U138" s="186">
        <f t="shared" si="225"/>
        <v>3.4880911401486849</v>
      </c>
      <c r="V138" s="186">
        <f t="shared" si="225"/>
        <v>3.558860612426888</v>
      </c>
      <c r="W138" s="186">
        <f t="shared" si="225"/>
        <v>3.6296300847050911</v>
      </c>
      <c r="X138" s="186">
        <f t="shared" si="225"/>
        <v>3.7003995569832941</v>
      </c>
      <c r="Y138" s="186">
        <f t="shared" si="225"/>
        <v>3.7711690292614972</v>
      </c>
      <c r="Z138" s="186">
        <f t="shared" si="225"/>
        <v>3.8419385015397003</v>
      </c>
      <c r="AA138" s="186">
        <f t="shared" si="225"/>
        <v>3.9127079738179034</v>
      </c>
      <c r="AB138" s="186">
        <f t="shared" si="225"/>
        <v>3.9834774460961047</v>
      </c>
      <c r="AC138" s="186">
        <f t="shared" si="225"/>
        <v>4.0691901061625169</v>
      </c>
      <c r="AD138" s="186">
        <f t="shared" si="225"/>
        <v>4.1549027662289291</v>
      </c>
      <c r="AE138" s="186">
        <f t="shared" si="225"/>
        <v>4.2406154262953413</v>
      </c>
      <c r="AF138" s="186">
        <f t="shared" si="225"/>
        <v>4.3263280863617535</v>
      </c>
      <c r="AG138" s="186">
        <f t="shared" si="225"/>
        <v>4.4120407464281657</v>
      </c>
      <c r="AH138" s="186">
        <f t="shared" si="225"/>
        <v>4.4977534064945779</v>
      </c>
      <c r="AI138" s="186">
        <f t="shared" si="225"/>
        <v>4.5834660665609901</v>
      </c>
      <c r="AJ138" s="186">
        <f t="shared" si="225"/>
        <v>4.6691787266274023</v>
      </c>
      <c r="AK138" s="186">
        <f t="shared" si="225"/>
        <v>4.7548913866938145</v>
      </c>
      <c r="AL138" s="186">
        <f t="shared" si="225"/>
        <v>4.8406040467602267</v>
      </c>
      <c r="AM138" s="186">
        <f t="shared" si="225"/>
        <v>5.4081408406435232</v>
      </c>
      <c r="AN138" s="186">
        <f t="shared" si="225"/>
        <v>5.975677634526817</v>
      </c>
      <c r="AO138" s="186">
        <f t="shared" si="225"/>
        <v>5.975677634526817</v>
      </c>
      <c r="AP138" s="186">
        <f t="shared" si="225"/>
        <v>5.975677634526817</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0.67962075862794524</v>
      </c>
      <c r="K139" s="186">
        <f t="shared" si="226"/>
        <v>0.6877886511530662</v>
      </c>
      <c r="L139" s="186">
        <f t="shared" si="226"/>
        <v>0.69595654367818716</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0.70222032834081949</v>
      </c>
      <c r="S139" s="186">
        <f t="shared" si="226"/>
        <v>0.7139402903016081</v>
      </c>
      <c r="T139" s="186">
        <f t="shared" si="226"/>
        <v>0.72903797132667569</v>
      </c>
      <c r="U139" s="186">
        <f t="shared" si="226"/>
        <v>0.74413565235174328</v>
      </c>
      <c r="V139" s="186">
        <f t="shared" si="226"/>
        <v>0.75923333337681087</v>
      </c>
      <c r="W139" s="186">
        <f t="shared" si="226"/>
        <v>0.77433101440187846</v>
      </c>
      <c r="X139" s="186">
        <f t="shared" si="226"/>
        <v>0.78942869542694605</v>
      </c>
      <c r="Y139" s="186">
        <f t="shared" si="226"/>
        <v>0.80452637645201364</v>
      </c>
      <c r="Z139" s="186">
        <f t="shared" si="226"/>
        <v>0.81962405747708122</v>
      </c>
      <c r="AA139" s="186">
        <f t="shared" si="226"/>
        <v>0.83472173850214881</v>
      </c>
      <c r="AB139" s="186">
        <f t="shared" si="226"/>
        <v>0.84981941952721629</v>
      </c>
      <c r="AC139" s="186">
        <f t="shared" si="226"/>
        <v>0.86810502149420044</v>
      </c>
      <c r="AD139" s="186">
        <f t="shared" si="226"/>
        <v>0.88639062346118458</v>
      </c>
      <c r="AE139" s="186">
        <f t="shared" si="226"/>
        <v>0.90467622542816872</v>
      </c>
      <c r="AF139" s="186">
        <f t="shared" si="226"/>
        <v>0.92296182739515287</v>
      </c>
      <c r="AG139" s="186">
        <f t="shared" si="226"/>
        <v>0.94124742936213701</v>
      </c>
      <c r="AH139" s="186">
        <f t="shared" si="226"/>
        <v>0.95953303132912116</v>
      </c>
      <c r="AI139" s="186">
        <f t="shared" si="226"/>
        <v>0.9778186332961053</v>
      </c>
      <c r="AJ139" s="186">
        <f t="shared" si="226"/>
        <v>0.99610423526308944</v>
      </c>
      <c r="AK139" s="186">
        <f t="shared" si="226"/>
        <v>1.0143898372300737</v>
      </c>
      <c r="AL139" s="186">
        <f t="shared" si="226"/>
        <v>1.0326754391970578</v>
      </c>
      <c r="AM139" s="186">
        <f t="shared" si="226"/>
        <v>1.1537515078493128</v>
      </c>
      <c r="AN139" s="186">
        <f t="shared" si="226"/>
        <v>1.2748275765015669</v>
      </c>
      <c r="AO139" s="186">
        <f t="shared" si="226"/>
        <v>1.2748275765015669</v>
      </c>
      <c r="AP139" s="186">
        <f t="shared" si="226"/>
        <v>1.2748275765015669</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2.8089278150247461</v>
      </c>
      <c r="K140" s="186">
        <f t="shared" si="227"/>
        <v>2.8392852100164974</v>
      </c>
      <c r="L140" s="186">
        <f t="shared" si="227"/>
        <v>2.8696426050082486</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2.891466681604828</v>
      </c>
      <c r="S140" s="186">
        <f t="shared" si="227"/>
        <v>2.9397248680338159</v>
      </c>
      <c r="T140" s="186">
        <f t="shared" si="227"/>
        <v>3.001891170961311</v>
      </c>
      <c r="U140" s="186">
        <f t="shared" si="227"/>
        <v>3.064057473888806</v>
      </c>
      <c r="V140" s="186">
        <f t="shared" si="227"/>
        <v>3.126223776816301</v>
      </c>
      <c r="W140" s="186">
        <f t="shared" si="227"/>
        <v>3.1883900797437961</v>
      </c>
      <c r="X140" s="186">
        <f t="shared" si="227"/>
        <v>3.2505563826712911</v>
      </c>
      <c r="Y140" s="186">
        <f t="shared" si="227"/>
        <v>3.3127226855987861</v>
      </c>
      <c r="Z140" s="186">
        <f t="shared" si="227"/>
        <v>3.3748889885262812</v>
      </c>
      <c r="AA140" s="186">
        <f t="shared" si="227"/>
        <v>3.4370552914537762</v>
      </c>
      <c r="AB140" s="186">
        <f t="shared" si="227"/>
        <v>3.4992215943812699</v>
      </c>
      <c r="AC140" s="186">
        <f t="shared" si="227"/>
        <v>3.5745144999078686</v>
      </c>
      <c r="AD140" s="186">
        <f t="shared" si="227"/>
        <v>3.6498074054344674</v>
      </c>
      <c r="AE140" s="186">
        <f t="shared" si="227"/>
        <v>3.7251003109610661</v>
      </c>
      <c r="AF140" s="186">
        <f t="shared" si="227"/>
        <v>3.8003932164876648</v>
      </c>
      <c r="AG140" s="186">
        <f t="shared" si="227"/>
        <v>3.8756861220142635</v>
      </c>
      <c r="AH140" s="186">
        <f t="shared" si="227"/>
        <v>3.9509790275408623</v>
      </c>
      <c r="AI140" s="186">
        <f t="shared" si="227"/>
        <v>4.026271933067461</v>
      </c>
      <c r="AJ140" s="186">
        <f t="shared" si="227"/>
        <v>4.1015648385940597</v>
      </c>
      <c r="AK140" s="186">
        <f t="shared" si="227"/>
        <v>4.1768577441206585</v>
      </c>
      <c r="AL140" s="186">
        <f t="shared" si="227"/>
        <v>4.2521506496472572</v>
      </c>
      <c r="AM140" s="186">
        <f t="shared" si="227"/>
        <v>4.7506942040255051</v>
      </c>
      <c r="AN140" s="186">
        <f t="shared" si="227"/>
        <v>5.249237758403754</v>
      </c>
      <c r="AO140" s="186">
        <f t="shared" si="227"/>
        <v>5.249237758403754</v>
      </c>
      <c r="AP140" s="186">
        <f t="shared" si="227"/>
        <v>5.249237758403754</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0.5918722905040672</v>
      </c>
      <c r="K141" s="186">
        <f t="shared" si="228"/>
        <v>0.57342544625524594</v>
      </c>
      <c r="L141" s="186">
        <f t="shared" si="228"/>
        <v>0.55497860200642468</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0.52750101734157984</v>
      </c>
      <c r="T141" s="186">
        <f t="shared" si="228"/>
        <v>0.5386560707940995</v>
      </c>
      <c r="U141" s="186">
        <f t="shared" si="228"/>
        <v>0.54981112424661915</v>
      </c>
      <c r="V141" s="186">
        <f t="shared" si="228"/>
        <v>0.56096617769913881</v>
      </c>
      <c r="W141" s="186">
        <f t="shared" si="228"/>
        <v>0.57212123115165847</v>
      </c>
      <c r="X141" s="186">
        <f t="shared" si="228"/>
        <v>0.58327628460417813</v>
      </c>
      <c r="Y141" s="186">
        <f t="shared" si="228"/>
        <v>0.59443133805669779</v>
      </c>
      <c r="Z141" s="186">
        <f t="shared" si="228"/>
        <v>0.60558639150921745</v>
      </c>
      <c r="AA141" s="186">
        <f t="shared" si="228"/>
        <v>0.61674144496173711</v>
      </c>
      <c r="AB141" s="186">
        <f t="shared" si="228"/>
        <v>0.62789649841425643</v>
      </c>
      <c r="AC141" s="186">
        <f t="shared" si="228"/>
        <v>0.64140697509041167</v>
      </c>
      <c r="AD141" s="186">
        <f t="shared" si="228"/>
        <v>0.6549174517665669</v>
      </c>
      <c r="AE141" s="186">
        <f t="shared" si="228"/>
        <v>0.66842792844272214</v>
      </c>
      <c r="AF141" s="186">
        <f t="shared" si="228"/>
        <v>0.68193840511887738</v>
      </c>
      <c r="AG141" s="186">
        <f t="shared" si="228"/>
        <v>0.69544888179503261</v>
      </c>
      <c r="AH141" s="186">
        <f t="shared" si="228"/>
        <v>0.70895935847118785</v>
      </c>
      <c r="AI141" s="186">
        <f t="shared" si="228"/>
        <v>0.72246983514734309</v>
      </c>
      <c r="AJ141" s="186">
        <f t="shared" si="228"/>
        <v>0.73598031182349832</v>
      </c>
      <c r="AK141" s="186">
        <f t="shared" si="228"/>
        <v>0.74949078849965356</v>
      </c>
      <c r="AL141" s="186">
        <f t="shared" si="228"/>
        <v>0.76300126517580846</v>
      </c>
      <c r="AM141" s="186">
        <f t="shared" si="228"/>
        <v>0.85245937568922692</v>
      </c>
      <c r="AN141" s="186">
        <f t="shared" si="228"/>
        <v>0.94191748620264493</v>
      </c>
      <c r="AO141" s="186">
        <f t="shared" si="228"/>
        <v>0.94191748620264493</v>
      </c>
      <c r="AP141" s="186">
        <f t="shared" si="228"/>
        <v>0.94191748620264493</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0.28378560292278165</v>
      </c>
      <c r="K142" s="186">
        <f t="shared" si="229"/>
        <v>0.28441826061518777</v>
      </c>
      <c r="L142" s="186">
        <f t="shared" si="229"/>
        <v>0.28505091830759388</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0.28087503644906991</v>
      </c>
      <c r="T142" s="186">
        <f t="shared" si="229"/>
        <v>0.28681469522140346</v>
      </c>
      <c r="U142" s="186">
        <f t="shared" si="229"/>
        <v>0.292754353993737</v>
      </c>
      <c r="V142" s="186">
        <f t="shared" si="229"/>
        <v>0.29869401276607055</v>
      </c>
      <c r="W142" s="186">
        <f t="shared" si="229"/>
        <v>0.30463367153840409</v>
      </c>
      <c r="X142" s="186">
        <f t="shared" si="229"/>
        <v>0.31057333031073764</v>
      </c>
      <c r="Y142" s="186">
        <f t="shared" si="229"/>
        <v>0.31651298908307118</v>
      </c>
      <c r="Z142" s="186">
        <f t="shared" si="229"/>
        <v>0.32245264785540473</v>
      </c>
      <c r="AA142" s="186">
        <f t="shared" si="229"/>
        <v>0.32839230662773827</v>
      </c>
      <c r="AB142" s="186">
        <f t="shared" si="229"/>
        <v>0.3343319654000716</v>
      </c>
      <c r="AC142" s="186">
        <f t="shared" si="229"/>
        <v>0.3415258010593536</v>
      </c>
      <c r="AD142" s="186">
        <f t="shared" si="229"/>
        <v>0.34871963671863559</v>
      </c>
      <c r="AE142" s="186">
        <f t="shared" si="229"/>
        <v>0.35591347237791759</v>
      </c>
      <c r="AF142" s="186">
        <f t="shared" si="229"/>
        <v>0.36310730803719959</v>
      </c>
      <c r="AG142" s="186">
        <f t="shared" si="229"/>
        <v>0.37030114369648159</v>
      </c>
      <c r="AH142" s="186">
        <f t="shared" si="229"/>
        <v>0.37749497935576359</v>
      </c>
      <c r="AI142" s="186">
        <f t="shared" si="229"/>
        <v>0.38468881501504559</v>
      </c>
      <c r="AJ142" s="186">
        <f t="shared" si="229"/>
        <v>0.39188265067432759</v>
      </c>
      <c r="AK142" s="186">
        <f t="shared" si="229"/>
        <v>0.39907648633360959</v>
      </c>
      <c r="AL142" s="186">
        <f t="shared" si="229"/>
        <v>0.4062703219928917</v>
      </c>
      <c r="AM142" s="186">
        <f t="shared" si="229"/>
        <v>0.45390350036617755</v>
      </c>
      <c r="AN142" s="186">
        <f t="shared" si="229"/>
        <v>0.50153667873946361</v>
      </c>
      <c r="AO142" s="186">
        <f t="shared" si="229"/>
        <v>0.50153667873946361</v>
      </c>
      <c r="AP142" s="186">
        <f t="shared" si="229"/>
        <v>0.50153667873946361</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5.1917129737333196</v>
      </c>
      <c r="K143" s="186">
        <f t="shared" si="230"/>
        <v>5.464475315822213</v>
      </c>
      <c r="L143" s="186">
        <f t="shared" si="230"/>
        <v>5.7372376579111064</v>
      </c>
      <c r="M143" s="186">
        <f t="shared" si="230"/>
        <v>6.01</v>
      </c>
      <c r="N143" s="186">
        <f t="shared" si="230"/>
        <v>6.0652596920330115</v>
      </c>
      <c r="O143" s="186">
        <f t="shared" si="230"/>
        <v>6.1205193840660232</v>
      </c>
      <c r="P143" s="186">
        <f t="shared" si="230"/>
        <v>6.1586120407825788</v>
      </c>
      <c r="Q143" s="186">
        <f t="shared" si="230"/>
        <v>6.1967046974991344</v>
      </c>
      <c r="R143" s="186">
        <f t="shared" si="230"/>
        <v>5.8395353485339418</v>
      </c>
      <c r="S143" s="186">
        <f t="shared" si="230"/>
        <v>5.9369964008438414</v>
      </c>
      <c r="T143" s="186">
        <f t="shared" si="230"/>
        <v>6.0625459448667005</v>
      </c>
      <c r="U143" s="186">
        <f t="shared" si="230"/>
        <v>6.1880954888895596</v>
      </c>
      <c r="V143" s="186">
        <f t="shared" si="230"/>
        <v>6.3136450329124187</v>
      </c>
      <c r="W143" s="186">
        <f t="shared" si="230"/>
        <v>6.4391945769352779</v>
      </c>
      <c r="X143" s="186">
        <f t="shared" si="230"/>
        <v>6.564744120958137</v>
      </c>
      <c r="Y143" s="186">
        <f t="shared" si="230"/>
        <v>6.6902936649809961</v>
      </c>
      <c r="Z143" s="186">
        <f t="shared" si="230"/>
        <v>6.8158432090038552</v>
      </c>
      <c r="AA143" s="186">
        <f t="shared" si="230"/>
        <v>6.9413927530267143</v>
      </c>
      <c r="AB143" s="186">
        <f t="shared" si="230"/>
        <v>7.0669422970495734</v>
      </c>
      <c r="AC143" s="186">
        <f t="shared" si="230"/>
        <v>7.2190020064398164</v>
      </c>
      <c r="AD143" s="186">
        <f t="shared" si="230"/>
        <v>7.3710617158300593</v>
      </c>
      <c r="AE143" s="186">
        <f t="shared" si="230"/>
        <v>7.5231214252203022</v>
      </c>
      <c r="AF143" s="186">
        <f t="shared" si="230"/>
        <v>7.6751811346105452</v>
      </c>
      <c r="AG143" s="186">
        <f t="shared" si="230"/>
        <v>7.8272408440007881</v>
      </c>
      <c r="AH143" s="186">
        <f t="shared" si="230"/>
        <v>7.9793005533910311</v>
      </c>
      <c r="AI143" s="186">
        <f t="shared" si="230"/>
        <v>8.1313602627812731</v>
      </c>
      <c r="AJ143" s="186">
        <f t="shared" si="230"/>
        <v>8.2834199721715152</v>
      </c>
      <c r="AK143" s="186">
        <f t="shared" si="230"/>
        <v>8.4354796815617572</v>
      </c>
      <c r="AL143" s="186">
        <f t="shared" si="230"/>
        <v>8.587539390952001</v>
      </c>
      <c r="AM143" s="186">
        <f t="shared" si="230"/>
        <v>9.5943857527297922</v>
      </c>
      <c r="AN143" s="186">
        <f t="shared" si="230"/>
        <v>10.601232114507591</v>
      </c>
      <c r="AO143" s="186">
        <f t="shared" si="230"/>
        <v>10.601232114507591</v>
      </c>
      <c r="AP143" s="186">
        <f t="shared" si="230"/>
        <v>10.601232114507591</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1.6160523733748011</v>
      </c>
      <c r="K144" s="186">
        <f t="shared" si="231"/>
        <v>1.6440349155832008</v>
      </c>
      <c r="L144" s="186">
        <f t="shared" si="231"/>
        <v>1.6720174577916005</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1.7266269298997843</v>
      </c>
      <c r="T144" s="186">
        <f t="shared" si="231"/>
        <v>1.7631398750172338</v>
      </c>
      <c r="U144" s="186">
        <f t="shared" si="231"/>
        <v>1.7996528201346833</v>
      </c>
      <c r="V144" s="186">
        <f t="shared" si="231"/>
        <v>1.8361657652521328</v>
      </c>
      <c r="W144" s="186">
        <f t="shared" si="231"/>
        <v>1.8726787103695823</v>
      </c>
      <c r="X144" s="186">
        <f t="shared" si="231"/>
        <v>1.9091916554870318</v>
      </c>
      <c r="Y144" s="186">
        <f t="shared" si="231"/>
        <v>1.9457046006044814</v>
      </c>
      <c r="Z144" s="186">
        <f t="shared" si="231"/>
        <v>1.9822175457219309</v>
      </c>
      <c r="AA144" s="186">
        <f t="shared" si="231"/>
        <v>2.0187304908393804</v>
      </c>
      <c r="AB144" s="186">
        <f t="shared" si="231"/>
        <v>2.0552434359568306</v>
      </c>
      <c r="AC144" s="186">
        <f t="shared" si="231"/>
        <v>2.0994661997012405</v>
      </c>
      <c r="AD144" s="186">
        <f t="shared" si="231"/>
        <v>2.1436889634456504</v>
      </c>
      <c r="AE144" s="186">
        <f t="shared" si="231"/>
        <v>2.1879117271900603</v>
      </c>
      <c r="AF144" s="186">
        <f t="shared" si="231"/>
        <v>2.2321344909344703</v>
      </c>
      <c r="AG144" s="186">
        <f t="shared" si="231"/>
        <v>2.2763572546788802</v>
      </c>
      <c r="AH144" s="186">
        <f t="shared" si="231"/>
        <v>2.3205800184232901</v>
      </c>
      <c r="AI144" s="186">
        <f t="shared" si="231"/>
        <v>2.3648027821677</v>
      </c>
      <c r="AJ144" s="186">
        <f t="shared" si="231"/>
        <v>2.4090255459121099</v>
      </c>
      <c r="AK144" s="186">
        <f t="shared" si="231"/>
        <v>2.4532483096565199</v>
      </c>
      <c r="AL144" s="186">
        <f t="shared" si="231"/>
        <v>2.497471073400928</v>
      </c>
      <c r="AM144" s="186">
        <f t="shared" si="231"/>
        <v>2.7902871583610049</v>
      </c>
      <c r="AN144" s="186">
        <f t="shared" si="231"/>
        <v>3.0831032433210819</v>
      </c>
      <c r="AO144" s="186">
        <f t="shared" si="231"/>
        <v>3.0831032433210819</v>
      </c>
      <c r="AP144" s="186">
        <f t="shared" si="231"/>
        <v>3.0831032433210819</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5.9363752698576057E-2</v>
      </c>
      <c r="K145" s="186">
        <f t="shared" si="232"/>
        <v>6.6207149334324977E-2</v>
      </c>
      <c r="L145" s="186">
        <f t="shared" si="232"/>
        <v>7.3050545970073891E-2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9.8986341820506391E-2</v>
      </c>
      <c r="T145" s="186">
        <f t="shared" si="232"/>
        <v>0.1010796040091594</v>
      </c>
      <c r="U145" s="186">
        <f t="shared" si="232"/>
        <v>0.10317286619781241</v>
      </c>
      <c r="V145" s="186">
        <f t="shared" si="232"/>
        <v>0.10526612838646542</v>
      </c>
      <c r="W145" s="186">
        <f t="shared" si="232"/>
        <v>0.10735939057511842</v>
      </c>
      <c r="X145" s="186">
        <f t="shared" si="232"/>
        <v>0.10945265276377143</v>
      </c>
      <c r="Y145" s="186">
        <f t="shared" si="232"/>
        <v>0.11154591495242444</v>
      </c>
      <c r="Z145" s="186">
        <f t="shared" si="232"/>
        <v>0.11363917714107745</v>
      </c>
      <c r="AA145" s="186">
        <f t="shared" si="232"/>
        <v>0.11573243932973046</v>
      </c>
      <c r="AB145" s="186">
        <f t="shared" si="232"/>
        <v>0.11782570151838351</v>
      </c>
      <c r="AC145" s="186">
        <f t="shared" si="232"/>
        <v>0.12036096233961124</v>
      </c>
      <c r="AD145" s="186">
        <f t="shared" si="232"/>
        <v>0.12289622316083898</v>
      </c>
      <c r="AE145" s="186">
        <f t="shared" si="232"/>
        <v>0.12543148398206672</v>
      </c>
      <c r="AF145" s="186">
        <f t="shared" si="232"/>
        <v>0.12796674480329445</v>
      </c>
      <c r="AG145" s="186">
        <f t="shared" si="232"/>
        <v>0.13050200562452219</v>
      </c>
      <c r="AH145" s="186">
        <f t="shared" si="232"/>
        <v>0.13303726644574992</v>
      </c>
      <c r="AI145" s="186">
        <f t="shared" si="232"/>
        <v>0.13557252726697766</v>
      </c>
      <c r="AJ145" s="186">
        <f t="shared" si="232"/>
        <v>0.1381077880882054</v>
      </c>
      <c r="AK145" s="186">
        <f t="shared" si="232"/>
        <v>0.14064304890943313</v>
      </c>
      <c r="AL145" s="186">
        <f t="shared" si="232"/>
        <v>0.14317830973066081</v>
      </c>
      <c r="AM145" s="186">
        <f t="shared" si="232"/>
        <v>0.15996525575500137</v>
      </c>
      <c r="AN145" s="186">
        <f t="shared" si="232"/>
        <v>0.17675220177934203</v>
      </c>
      <c r="AO145" s="186">
        <f t="shared" si="232"/>
        <v>0.17675220177934203</v>
      </c>
      <c r="AP145" s="186">
        <f t="shared" si="232"/>
        <v>0.17675220177934203</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4.1110007284285557E-2</v>
      </c>
      <c r="K146" s="186">
        <f t="shared" si="233"/>
        <v>3.4862982182043575E-2</v>
      </c>
      <c r="L146" s="186">
        <f t="shared" si="233"/>
        <v>2.861595707980159E-2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2.1991212993122473E-2</v>
      </c>
      <c r="T146" s="186">
        <f t="shared" si="233"/>
        <v>2.2456260733997584E-2</v>
      </c>
      <c r="U146" s="186">
        <f t="shared" si="233"/>
        <v>2.2921308474872695E-2</v>
      </c>
      <c r="V146" s="186">
        <f t="shared" si="233"/>
        <v>2.3386356215747806E-2</v>
      </c>
      <c r="W146" s="186">
        <f t="shared" si="233"/>
        <v>2.3851403956622916E-2</v>
      </c>
      <c r="X146" s="186">
        <f t="shared" si="233"/>
        <v>2.4316451697498027E-2</v>
      </c>
      <c r="Y146" s="186">
        <f t="shared" si="233"/>
        <v>2.4781499438373138E-2</v>
      </c>
      <c r="Z146" s="186">
        <f t="shared" si="233"/>
        <v>2.5246547179248249E-2</v>
      </c>
      <c r="AA146" s="186">
        <f t="shared" si="233"/>
        <v>2.571159492012336E-2</v>
      </c>
      <c r="AB146" s="186">
        <f t="shared" si="233"/>
        <v>2.6176642660998482E-2</v>
      </c>
      <c r="AC146" s="186">
        <f t="shared" si="233"/>
        <v>2.6739886636756634E-2</v>
      </c>
      <c r="AD146" s="186">
        <f t="shared" si="233"/>
        <v>2.7303130612514787E-2</v>
      </c>
      <c r="AE146" s="186">
        <f t="shared" si="233"/>
        <v>2.786637458827294E-2</v>
      </c>
      <c r="AF146" s="186">
        <f t="shared" si="233"/>
        <v>2.8429618564031093E-2</v>
      </c>
      <c r="AG146" s="186">
        <f t="shared" si="233"/>
        <v>2.8992862539789246E-2</v>
      </c>
      <c r="AH146" s="186">
        <f t="shared" si="233"/>
        <v>2.9556106515547399E-2</v>
      </c>
      <c r="AI146" s="186">
        <f t="shared" si="233"/>
        <v>3.0119350491305551E-2</v>
      </c>
      <c r="AJ146" s="186">
        <f t="shared" si="233"/>
        <v>3.0682594467063704E-2</v>
      </c>
      <c r="AK146" s="186">
        <f t="shared" si="233"/>
        <v>3.1245838442821857E-2</v>
      </c>
      <c r="AL146" s="186">
        <f t="shared" si="233"/>
        <v>3.180908241858002E-2</v>
      </c>
      <c r="AM146" s="186">
        <f t="shared" si="233"/>
        <v>3.5538539419776582E-2</v>
      </c>
      <c r="AN146" s="186">
        <f t="shared" si="233"/>
        <v>3.9267996420973172E-2</v>
      </c>
      <c r="AO146" s="186">
        <f t="shared" si="233"/>
        <v>3.9267996420973172E-2</v>
      </c>
      <c r="AP146" s="186">
        <f t="shared" si="233"/>
        <v>3.9267996420973172E-2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22.394471154794271</v>
      </c>
      <c r="L147" s="186">
        <f t="shared" si="234"/>
        <v>22.788942309588542</v>
      </c>
      <c r="M147" s="186">
        <f t="shared" si="234"/>
        <v>23.183413464382809</v>
      </c>
      <c r="N147" s="186">
        <f t="shared" si="234"/>
        <v>23.396576241140842</v>
      </c>
      <c r="O147" s="186">
        <f t="shared" si="234"/>
        <v>23.609739017898878</v>
      </c>
      <c r="P147" s="186">
        <f t="shared" si="234"/>
        <v>23.756680417335936</v>
      </c>
      <c r="Q147" s="186">
        <f t="shared" si="234"/>
        <v>23.903621816772993</v>
      </c>
      <c r="R147" s="186">
        <f t="shared" si="234"/>
        <v>22.525850653068421</v>
      </c>
      <c r="S147" s="186">
        <f t="shared" si="234"/>
        <v>22.901804042814547</v>
      </c>
      <c r="T147" s="186">
        <f t="shared" si="234"/>
        <v>23.386108034386371</v>
      </c>
      <c r="U147" s="186">
        <f t="shared" si="234"/>
        <v>23.870412025958196</v>
      </c>
      <c r="V147" s="186">
        <f t="shared" si="234"/>
        <v>24.35471601753002</v>
      </c>
      <c r="W147" s="186">
        <f t="shared" si="234"/>
        <v>24.839020009101844</v>
      </c>
      <c r="X147" s="186">
        <f t="shared" si="234"/>
        <v>25.323324000673669</v>
      </c>
      <c r="Y147" s="186">
        <f t="shared" si="234"/>
        <v>25.807627992245493</v>
      </c>
      <c r="Z147" s="186">
        <f t="shared" si="234"/>
        <v>26.291931983817317</v>
      </c>
      <c r="AA147" s="186">
        <f t="shared" si="234"/>
        <v>26.776235975389142</v>
      </c>
      <c r="AB147" s="186">
        <f t="shared" si="234"/>
        <v>27.26053996696098</v>
      </c>
      <c r="AC147" s="186">
        <f t="shared" si="234"/>
        <v>27.847106208902392</v>
      </c>
      <c r="AD147" s="186">
        <f t="shared" si="234"/>
        <v>28.433672450843805</v>
      </c>
      <c r="AE147" s="186">
        <f t="shared" si="234"/>
        <v>29.020238692785217</v>
      </c>
      <c r="AF147" s="186">
        <f t="shared" si="234"/>
        <v>29.606804934726629</v>
      </c>
      <c r="AG147" s="186">
        <f t="shared" si="234"/>
        <v>30.193371176668041</v>
      </c>
      <c r="AH147" s="186">
        <f t="shared" si="234"/>
        <v>30.779937418609453</v>
      </c>
      <c r="AI147" s="186">
        <f t="shared" si="234"/>
        <v>31.366503660550865</v>
      </c>
      <c r="AJ147" s="186">
        <f t="shared" si="234"/>
        <v>31.953069902492278</v>
      </c>
      <c r="AK147" s="186">
        <f t="shared" si="234"/>
        <v>32.539636144433693</v>
      </c>
      <c r="AL147" s="186">
        <f t="shared" si="234"/>
        <v>33.126202386375112</v>
      </c>
      <c r="AM147" s="186">
        <f t="shared" si="234"/>
        <v>37.010085165111242</v>
      </c>
      <c r="AN147" s="186">
        <f t="shared" si="234"/>
        <v>40.893967943847379</v>
      </c>
      <c r="AO147" s="186">
        <f t="shared" si="234"/>
        <v>40.893967943847379</v>
      </c>
      <c r="AP147" s="186">
        <f t="shared" si="234"/>
        <v>40.893967943847379</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25.550055726606203</v>
      </c>
      <c r="L148" s="186">
        <f t="shared" si="235"/>
        <v>26.000111453212405</v>
      </c>
      <c r="M148" s="186">
        <f t="shared" si="235"/>
        <v>26.450167179818603</v>
      </c>
      <c r="N148" s="186">
        <f t="shared" si="235"/>
        <v>26.693366529665269</v>
      </c>
      <c r="O148" s="186">
        <f t="shared" si="235"/>
        <v>26.936565879511939</v>
      </c>
      <c r="P148" s="186">
        <f t="shared" si="235"/>
        <v>27.104212657960581</v>
      </c>
      <c r="Q148" s="186">
        <f t="shared" si="235"/>
        <v>27.271859436409219</v>
      </c>
      <c r="R148" s="186">
        <f t="shared" si="235"/>
        <v>25.699947790546275</v>
      </c>
      <c r="S148" s="186">
        <f t="shared" si="235"/>
        <v>26.128876430665724</v>
      </c>
      <c r="T148" s="186">
        <f t="shared" si="235"/>
        <v>26.681423257413581</v>
      </c>
      <c r="U148" s="186">
        <f t="shared" si="235"/>
        <v>27.233970084161438</v>
      </c>
      <c r="V148" s="186">
        <f t="shared" si="235"/>
        <v>27.786516910909295</v>
      </c>
      <c r="W148" s="186">
        <f t="shared" si="235"/>
        <v>28.339063737657153</v>
      </c>
      <c r="X148" s="186">
        <f t="shared" si="235"/>
        <v>28.89161056440501</v>
      </c>
      <c r="Y148" s="186">
        <f t="shared" si="235"/>
        <v>29.444157391152867</v>
      </c>
      <c r="Z148" s="186">
        <f t="shared" si="235"/>
        <v>29.996704217900724</v>
      </c>
      <c r="AA148" s="186">
        <f t="shared" si="235"/>
        <v>30.549251044648582</v>
      </c>
      <c r="AB148" s="186">
        <f t="shared" si="235"/>
        <v>31.101797871396432</v>
      </c>
      <c r="AC148" s="186">
        <f t="shared" si="235"/>
        <v>31.771016629247772</v>
      </c>
      <c r="AD148" s="186">
        <f t="shared" si="235"/>
        <v>32.440235387099115</v>
      </c>
      <c r="AE148" s="186">
        <f t="shared" si="235"/>
        <v>33.109454144950455</v>
      </c>
      <c r="AF148" s="186">
        <f t="shared" si="235"/>
        <v>33.778672902801794</v>
      </c>
      <c r="AG148" s="186">
        <f t="shared" si="235"/>
        <v>34.447891660653134</v>
      </c>
      <c r="AH148" s="186">
        <f t="shared" si="235"/>
        <v>35.117110418504474</v>
      </c>
      <c r="AI148" s="186">
        <f t="shared" si="235"/>
        <v>35.786329176355814</v>
      </c>
      <c r="AJ148" s="186">
        <f t="shared" si="235"/>
        <v>36.455547934207154</v>
      </c>
      <c r="AK148" s="186">
        <f t="shared" si="235"/>
        <v>37.124766692058493</v>
      </c>
      <c r="AL148" s="186">
        <f t="shared" si="235"/>
        <v>37.79398544990984</v>
      </c>
      <c r="AM148" s="186">
        <f t="shared" si="235"/>
        <v>42.225142620195172</v>
      </c>
      <c r="AN148" s="186">
        <f t="shared" si="235"/>
        <v>46.656299790480489</v>
      </c>
      <c r="AO148" s="186">
        <f t="shared" si="235"/>
        <v>46.656299790480489</v>
      </c>
      <c r="AP148" s="186">
        <f t="shared" si="235"/>
        <v>46.656299790480489</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81.331040777374611</v>
      </c>
      <c r="T149" s="186">
        <f t="shared" si="236"/>
        <v>82.062170075963863</v>
      </c>
      <c r="U149" s="186">
        <f t="shared" si="236"/>
        <v>82.793299374553115</v>
      </c>
      <c r="V149" s="186">
        <f t="shared" si="236"/>
        <v>83.524428673142367</v>
      </c>
      <c r="W149" s="186">
        <f t="shared" si="236"/>
        <v>84.255557971731619</v>
      </c>
      <c r="X149" s="186">
        <f t="shared" si="236"/>
        <v>84.986687270320871</v>
      </c>
      <c r="Y149" s="186">
        <f t="shared" si="236"/>
        <v>85.717816568910123</v>
      </c>
      <c r="Z149" s="186">
        <f t="shared" si="236"/>
        <v>86.448945867499376</v>
      </c>
      <c r="AA149" s="186">
        <f t="shared" si="236"/>
        <v>87.180075166088628</v>
      </c>
      <c r="AB149" s="186">
        <f t="shared" si="236"/>
        <v>87.911204464677908</v>
      </c>
      <c r="AC149" s="186">
        <f t="shared" si="236"/>
        <v>89.965956911277232</v>
      </c>
      <c r="AD149" s="186">
        <f t="shared" si="236"/>
        <v>92.020709357876555</v>
      </c>
      <c r="AE149" s="186">
        <f t="shared" si="236"/>
        <v>94.075461804475879</v>
      </c>
      <c r="AF149" s="186">
        <f t="shared" si="236"/>
        <v>96.130214251075202</v>
      </c>
      <c r="AG149" s="186">
        <f t="shared" si="236"/>
        <v>98.184966697674525</v>
      </c>
      <c r="AH149" s="186">
        <f t="shared" si="236"/>
        <v>100.23971914427385</v>
      </c>
      <c r="AI149" s="186">
        <f t="shared" si="236"/>
        <v>102.29447159087317</v>
      </c>
      <c r="AJ149" s="186">
        <f t="shared" si="236"/>
        <v>104.3492240374725</v>
      </c>
      <c r="AK149" s="186">
        <f t="shared" si="236"/>
        <v>106.40397648407182</v>
      </c>
      <c r="AL149" s="186">
        <f t="shared" si="236"/>
        <v>108.4587289306711</v>
      </c>
      <c r="AM149" s="186">
        <f t="shared" si="236"/>
        <v>120.07603703362946</v>
      </c>
      <c r="AN149" s="186">
        <f t="shared" si="236"/>
        <v>131.69334513658779</v>
      </c>
      <c r="AO149" s="186">
        <f t="shared" si="236"/>
        <v>131.69334513658779</v>
      </c>
      <c r="AP149" s="186">
        <f t="shared" si="236"/>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16.782746773460719</v>
      </c>
      <c r="L176" s="186" cm="1">
        <f t="array" ref="L176">IF(L$174=-1,M176,IF(L$174=99,K176,IF(L$174=0,INDEX($F43:$N43,0,L$172),(INDEX($F43:$N43,0,L$174+1)-INDEX($F43:$N43,0,L$174))/(INDEX($F$4:$N$4,0,L$174+1)-INDEX($F$4:$N$4,0,L$174))+K176)))</f>
        <v>17.083669932567403</v>
      </c>
      <c r="M176" s="186" cm="1">
        <f t="array" ref="M176">IF(M$174=-1,N176,IF(M$174=99,L176,IF(M$174=0,INDEX($F43:$N43,0,M$172),(INDEX($F43:$N43,0,M$174+1)-INDEX($F43:$N43,0,M$174))/(INDEX($F$4:$N$4,0,M$174+1)-INDEX($F$4:$N$4,0,M$174))+L176)))</f>
        <v>17.384593091674088</v>
      </c>
      <c r="N176" s="186" cm="1">
        <f t="array" ref="N176">IF(N$174=-1,O176,IF(N$174=99,M176,IF(N$174=0,INDEX($F43:$N43,0,N$172),(INDEX($F43:$N43,0,N$174+1)-INDEX($F43:$N43,0,N$174))/(INDEX($F$4:$N$4,0,N$174+1)-INDEX($F$4:$N$4,0,N$174))+M176)))</f>
        <v>17.685516250780768</v>
      </c>
      <c r="O176" s="186" cm="1">
        <f t="array" ref="O176">IF(O$174=-1,P176,IF(O$174=99,N176,IF(O$174=0,INDEX($F43:$N43,0,O$172),(INDEX($F43:$N43,0,O$174+1)-INDEX($F43:$N43,0,O$174))/(INDEX($F$4:$N$4,0,O$174+1)-INDEX($F$4:$N$4,0,O$174))+N176)))</f>
        <v>17.848127928228852</v>
      </c>
      <c r="P176" s="186" cm="1">
        <f t="array" ref="P176">IF(P$174=-1,Q176,IF(P$174=99,O176,IF(P$174=0,INDEX($F43:$N43,0,P$172),(INDEX($F43:$N43,0,P$174+1)-INDEX($F43:$N43,0,P$174))/(INDEX($F$4:$N$4,0,P$174+1)-INDEX($F$4:$N$4,0,P$174))+O176)))</f>
        <v>18.010739605676935</v>
      </c>
      <c r="Q176" s="186" cm="1">
        <f t="array" ref="Q176">IF(Q$174=-1,R176,IF(Q$174=99,P176,IF(Q$174=0,INDEX($F43:$N43,0,Q$172),(INDEX($F43:$N43,0,Q$174+1)-INDEX($F43:$N43,0,Q$174))/(INDEX($F$4:$N$4,0,Q$174+1)-INDEX($F$4:$N$4,0,Q$174))+P176)))</f>
        <v>18.122834164644665</v>
      </c>
      <c r="R176" s="186" cm="1">
        <f t="array" ref="R176">IF(R$174=-1,S176,IF(R$174=99,Q176,IF(R$174=0,INDEX($F43:$N43,0,R$172),(INDEX($F43:$N43,0,R$174+1)-INDEX($F43:$N43,0,R$174))/(INDEX($F$4:$N$4,0,R$174+1)-INDEX($F$4:$N$4,0,R$174))+Q176)))</f>
        <v>18.234928723612395</v>
      </c>
      <c r="S176" s="186" cm="1">
        <f t="array" ref="S176">IF(S$174=-1,T176,IF(S$174=99,R176,IF(S$174=0,INDEX($F43:$N43,0,S$172),(INDEX($F43:$N43,0,S$174+1)-INDEX($F43:$N43,0,S$174))/(INDEX($F$4:$N$4,0,S$174+1)-INDEX($F$4:$N$4,0,S$174))+R176)))</f>
        <v>17.183893062147387</v>
      </c>
      <c r="T176" s="186" cm="1">
        <f t="array" ref="T176">IF(T$174=-1,U176,IF(T$174=99,S176,IF(T$174=0,INDEX($F43:$N43,0,T$172),(INDEX($F43:$N43,0,T$174+1)-INDEX($F43:$N43,0,T$174))/(INDEX($F$4:$N$4,0,T$174+1)-INDEX($F$4:$N$4,0,T$174))+S176)))</f>
        <v>17.470689904817089</v>
      </c>
      <c r="U176" s="186" cm="1">
        <f t="array" ref="U176">IF(U$174=-1,V176,IF(U$174=99,T176,IF(U$174=0,INDEX($F43:$N43,0,U$172),(INDEX($F43:$N43,0,U$174+1)-INDEX($F43:$N43,0,U$174))/(INDEX($F$4:$N$4,0,U$174+1)-INDEX($F$4:$N$4,0,U$174))+T176)))</f>
        <v>17.840142234450099</v>
      </c>
      <c r="V176" s="186" cm="1">
        <f t="array" ref="V176">IF(V$174=-1,W176,IF(V$174=99,U176,IF(V$174=0,INDEX($F43:$N43,0,V$172),(INDEX($F43:$N43,0,V$174+1)-INDEX($F43:$N43,0,V$174))/(INDEX($F$4:$N$4,0,V$174+1)-INDEX($F$4:$N$4,0,V$174))+U176)))</f>
        <v>18.209594564083108</v>
      </c>
      <c r="W176" s="186" cm="1">
        <f t="array" ref="W176">IF(W$174=-1,X176,IF(W$174=99,V176,IF(W$174=0,INDEX($F43:$N43,0,W$172),(INDEX($F43:$N43,0,W$174+1)-INDEX($F43:$N43,0,W$174))/(INDEX($F$4:$N$4,0,W$174+1)-INDEX($F$4:$N$4,0,W$174))+V176)))</f>
        <v>18.579046893716118</v>
      </c>
      <c r="X176" s="186" cm="1">
        <f t="array" ref="X176">IF(X$174=-1,Y176,IF(X$174=99,W176,IF(X$174=0,INDEX($F43:$N43,0,X$172),(INDEX($F43:$N43,0,X$174+1)-INDEX($F43:$N43,0,X$174))/(INDEX($F$4:$N$4,0,X$174+1)-INDEX($F$4:$N$4,0,X$174))+W176)))</f>
        <v>18.948499223349128</v>
      </c>
      <c r="Y176" s="186" cm="1">
        <f t="array" ref="Y176">IF(Y$174=-1,Z176,IF(Y$174=99,X176,IF(Y$174=0,INDEX($F43:$N43,0,Y$172),(INDEX($F43:$N43,0,Y$174+1)-INDEX($F43:$N43,0,Y$174))/(INDEX($F$4:$N$4,0,Y$174+1)-INDEX($F$4:$N$4,0,Y$174))+X176)))</f>
        <v>19.317951552982137</v>
      </c>
      <c r="Z176" s="186" cm="1">
        <f t="array" ref="Z176">IF(Z$174=-1,AA176,IF(Z$174=99,Y176,IF(Z$174=0,INDEX($F43:$N43,0,Z$172),(INDEX($F43:$N43,0,Z$174+1)-INDEX($F43:$N43,0,Z$174))/(INDEX($F$4:$N$4,0,Z$174+1)-INDEX($F$4:$N$4,0,Z$174))+Y176)))</f>
        <v>19.687403882615147</v>
      </c>
      <c r="AA176" s="186" cm="1">
        <f t="array" ref="AA176">IF(AA$174=-1,AB176,IF(AA$174=99,Z176,IF(AA$174=0,INDEX($F43:$N43,0,AA$172),(INDEX($F43:$N43,0,AA$174+1)-INDEX($F43:$N43,0,AA$174))/(INDEX($F$4:$N$4,0,AA$174+1)-INDEX($F$4:$N$4,0,AA$174))+Z176)))</f>
        <v>20.056856212248157</v>
      </c>
      <c r="AB176" s="186" cm="1">
        <f t="array" ref="AB176">IF(AB$174=-1,AC176,IF(AB$174=99,AA176,IF(AB$174=0,INDEX($F43:$N43,0,AB$172),(INDEX($F43:$N43,0,AB$174+1)-INDEX($F43:$N43,0,AB$174))/(INDEX($F$4:$N$4,0,AB$174+1)-INDEX($F$4:$N$4,0,AB$174))+AA176)))</f>
        <v>20.426308541881166</v>
      </c>
      <c r="AC176" s="186" cm="1">
        <f t="array" ref="AC176">IF(AC$174=-1,AD176,IF(AC$174=99,AB176,IF(AC$174=0,INDEX($F43:$N43,0,AC$172),(INDEX($F43:$N43,0,AC$174+1)-INDEX($F43:$N43,0,AC$174))/(INDEX($F$4:$N$4,0,AC$174+1)-INDEX($F$4:$N$4,0,AC$174))+AB176)))</f>
        <v>20.79576087151418</v>
      </c>
      <c r="AD176" s="186" cm="1">
        <f t="array" ref="AD176">IF(AD$174=-1,AE176,IF(AD$174=99,AC176,IF(AD$174=0,INDEX($F43:$N43,0,AD$172),(INDEX($F43:$N43,0,AD$174+1)-INDEX($F43:$N43,0,AD$174))/(INDEX($F$4:$N$4,0,AD$174+1)-INDEX($F$4:$N$4,0,AD$174))+AC176)))</f>
        <v>21.243224176257964</v>
      </c>
      <c r="AE176" s="186" cm="1">
        <f t="array" ref="AE176">IF(AE$174=-1,AF176,IF(AE$174=99,AD176,IF(AE$174=0,INDEX($F43:$N43,0,AE$172),(INDEX($F43:$N43,0,AE$174+1)-INDEX($F43:$N43,0,AE$174))/(INDEX($F$4:$N$4,0,AE$174+1)-INDEX($F$4:$N$4,0,AE$174))+AD176)))</f>
        <v>21.690687481001749</v>
      </c>
      <c r="AF176" s="186" cm="1">
        <f t="array" ref="AF176">IF(AF$174=-1,AG176,IF(AF$174=99,AE176,IF(AF$174=0,INDEX($F43:$N43,0,AF$172),(INDEX($F43:$N43,0,AF$174+1)-INDEX($F43:$N43,0,AF$174))/(INDEX($F$4:$N$4,0,AF$174+1)-INDEX($F$4:$N$4,0,AF$174))+AE176)))</f>
        <v>22.138150785745534</v>
      </c>
      <c r="AG176" s="186" cm="1">
        <f t="array" ref="AG176">IF(AG$174=-1,AH176,IF(AG$174=99,AF176,IF(AG$174=0,INDEX($F43:$N43,0,AG$172),(INDEX($F43:$N43,0,AG$174+1)-INDEX($F43:$N43,0,AG$174))/(INDEX($F$4:$N$4,0,AG$174+1)-INDEX($F$4:$N$4,0,AG$174))+AF176)))</f>
        <v>22.585614090489319</v>
      </c>
      <c r="AH176" s="186" cm="1">
        <f t="array" ref="AH176">IF(AH$174=-1,AI176,IF(AH$174=99,AG176,IF(AH$174=0,INDEX($F43:$N43,0,AH$172),(INDEX($F43:$N43,0,AH$174+1)-INDEX($F43:$N43,0,AH$174))/(INDEX($F$4:$N$4,0,AH$174+1)-INDEX($F$4:$N$4,0,AH$174))+AG176)))</f>
        <v>23.033077395233104</v>
      </c>
      <c r="AI176" s="186" cm="1">
        <f t="array" ref="AI176">IF(AI$174=-1,AJ176,IF(AI$174=99,AH176,IF(AI$174=0,INDEX($F43:$N43,0,AI$172),(INDEX($F43:$N43,0,AI$174+1)-INDEX($F43:$N43,0,AI$174))/(INDEX($F$4:$N$4,0,AI$174+1)-INDEX($F$4:$N$4,0,AI$174))+AH176)))</f>
        <v>23.480540699976888</v>
      </c>
      <c r="AJ176" s="186" cm="1">
        <f t="array" ref="AJ176">IF(AJ$174=-1,AK176,IF(AJ$174=99,AI176,IF(AJ$174=0,INDEX($F43:$N43,0,AJ$172),(INDEX($F43:$N43,0,AJ$174+1)-INDEX($F43:$N43,0,AJ$174))/(INDEX($F$4:$N$4,0,AJ$174+1)-INDEX($F$4:$N$4,0,AJ$174))+AI176)))</f>
        <v>23.928004004720673</v>
      </c>
      <c r="AK176" s="186" cm="1">
        <f t="array" ref="AK176">IF(AK$174=-1,AL176,IF(AK$174=99,AJ176,IF(AK$174=0,INDEX($F43:$N43,0,AK$172),(INDEX($F43:$N43,0,AK$174+1)-INDEX($F43:$N43,0,AK$174))/(INDEX($F$4:$N$4,0,AK$174+1)-INDEX($F$4:$N$4,0,AK$174))+AJ176)))</f>
        <v>24.375467309464458</v>
      </c>
      <c r="AL176" s="186" cm="1">
        <f t="array" ref="AL176">IF(AL$174=-1,AM176,IF(AL$174=99,AK176,IF(AL$174=0,INDEX($F43:$N43,0,AL$172),(INDEX($F43:$N43,0,AL$174+1)-INDEX($F43:$N43,0,AL$174))/(INDEX($F$4:$N$4,0,AL$174+1)-INDEX($F$4:$N$4,0,AL$174))+AK176)))</f>
        <v>24.822930614208243</v>
      </c>
      <c r="AM176" s="186" cm="1">
        <f t="array" ref="AM176">IF(AM$174=-1,AN176,IF(AM$174=99,AL176,IF(AM$174=0,INDEX($F43:$N43,0,AM$172),(INDEX($F43:$N43,0,AM$174+1)-INDEX($F43:$N43,0,AM$174))/(INDEX($F$4:$N$4,0,AM$174+1)-INDEX($F$4:$N$4,0,AM$174))+AL176)))</f>
        <v>25.270393918952017</v>
      </c>
      <c r="AN176" s="186" cm="1">
        <f t="array" ref="AN176">IF(AN$174=-1,AO176,IF(AN$174=99,AM176,IF(AN$174=0,INDEX($F43:$N43,0,AN$172),(INDEX($F43:$N43,0,AN$174+1)-INDEX($F43:$N43,0,AN$174))/(INDEX($F$4:$N$4,0,AN$174+1)-INDEX($F$4:$N$4,0,AN$174))+AM176)))</f>
        <v>25.862959565982322</v>
      </c>
      <c r="AO176" s="186" cm="1">
        <f t="array" ref="AO176">IF(AO$174=-1,AP176,IF(AO$174=99,AN176,IF(AO$174=0,INDEX($F43:$N43,0,AO$172),(INDEX($F43:$N43,0,AO$174+1)-INDEX($F43:$N43,0,AO$174))/(INDEX($F$4:$N$4,0,AO$174+1)-INDEX($F$4:$N$4,0,AO$174))+AN176)))</f>
        <v>31.196050389255074</v>
      </c>
      <c r="AP176" s="186" cm="1">
        <f t="array" ref="AP176">IF(AP$174=-1,AQ176,IF(AP$174=99,AO176,IF(AP$174=0,INDEX($F43:$N43,0,AP$172),(INDEX($F43:$N43,0,AP$174+1)-INDEX($F43:$N43,0,AP$174))/(INDEX($F$4:$N$4,0,AP$174+1)-INDEX($F$4:$N$4,0,AP$174))+AO176)))</f>
        <v>31.196050389255074</v>
      </c>
      <c r="AQ176" s="186" cm="1">
        <f t="array" ref="AQ176">IF(AQ$174=-1,AR176,IF(AQ$174=99,AP176,IF(AQ$174=0,INDEX($F43:$N43,0,AQ$172),(INDEX($F43:$N43,0,AQ$174+1)-INDEX($F43:$N43,0,AQ$174))/(INDEX($F$4:$N$4,0,AQ$174+1)-INDEX($F$4:$N$4,0,AQ$174))+AP176)))</f>
        <v>31.196050389255074</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4.8250868587827167</v>
      </c>
      <c r="L177" s="186" cm="1">
        <f t="array" ref="L177">IF(L$174=-1,M177,IF(L$174=99,K177,IF(L$174=0,INDEX($F46:$N46,0,L$172),(INDEX($F46:$N46,0,L$174+1)-INDEX($F46:$N46,0,L$174))/(INDEX($F$4:$N$4,0,L$174+1)-INDEX($F$4:$N$4,0,L$174))+K177)))</f>
        <v>4.911603112653931</v>
      </c>
      <c r="M177" s="186" cm="1">
        <f t="array" ref="M177">IF(M$174=-1,N177,IF(M$174=99,L177,IF(M$174=0,INDEX($F46:$N46,0,M$172),(INDEX($F46:$N46,0,M$174+1)-INDEX($F46:$N46,0,M$174))/(INDEX($F$4:$N$4,0,M$174+1)-INDEX($F$4:$N$4,0,M$174))+L177)))</f>
        <v>4.9981193665251453</v>
      </c>
      <c r="N177" s="186" cm="1">
        <f t="array" ref="N177">IF(N$174=-1,O177,IF(N$174=99,M177,IF(N$174=0,INDEX($F46:$N46,0,N$172),(INDEX($F46:$N46,0,N$174+1)-INDEX($F46:$N46,0,N$174))/(INDEX($F$4:$N$4,0,N$174+1)-INDEX($F$4:$N$4,0,N$174))+M177)))</f>
        <v>5.0846356203963605</v>
      </c>
      <c r="O177" s="186" cm="1">
        <f t="array" ref="O177">IF(O$174=-1,P177,IF(O$174=99,N177,IF(O$174=0,INDEX($F46:$N46,0,O$172),(INDEX($F46:$N46,0,O$174+1)-INDEX($F46:$N46,0,O$174))/(INDEX($F$4:$N$4,0,O$174+1)-INDEX($F$4:$N$4,0,O$174))+N177)))</f>
        <v>5.1313869346198526</v>
      </c>
      <c r="P177" s="186" cm="1">
        <f t="array" ref="P177">IF(P$174=-1,Q177,IF(P$174=99,O177,IF(P$174=0,INDEX($F46:$N46,0,P$172),(INDEX($F46:$N46,0,P$174+1)-INDEX($F46:$N46,0,P$174))/(INDEX($F$4:$N$4,0,P$174+1)-INDEX($F$4:$N$4,0,P$174))+O177)))</f>
        <v>5.1781382488433447</v>
      </c>
      <c r="Q177" s="186" cm="1">
        <f t="array" ref="Q177">IF(Q$174=-1,R177,IF(Q$174=99,P177,IF(Q$174=0,INDEX($F46:$N46,0,Q$172),(INDEX($F46:$N46,0,Q$174+1)-INDEX($F46:$N46,0,Q$174))/(INDEX($F$4:$N$4,0,Q$174+1)-INDEX($F$4:$N$4,0,Q$174))+P177)))</f>
        <v>5.2103657495449305</v>
      </c>
      <c r="R177" s="186" cm="1">
        <f t="array" ref="R177">IF(R$174=-1,S177,IF(R$174=99,Q177,IF(R$174=0,INDEX($F46:$N46,0,R$172),(INDEX($F46:$N46,0,R$174+1)-INDEX($F46:$N46,0,R$174))/(INDEX($F$4:$N$4,0,R$174+1)-INDEX($F$4:$N$4,0,R$174))+Q177)))</f>
        <v>5.2425932502465153</v>
      </c>
      <c r="S177" s="186" cm="1">
        <f t="array" ref="S177">IF(S$174=-1,T177,IF(S$174=99,R177,IF(S$174=0,INDEX($F46:$N46,0,S$172),(INDEX($F46:$N46,0,S$174+1)-INDEX($F46:$N46,0,S$174))/(INDEX($F$4:$N$4,0,S$174+1)-INDEX($F$4:$N$4,0,S$174))+R177)))</f>
        <v>4.9404175440464835</v>
      </c>
      <c r="T177" s="186" cm="1">
        <f t="array" ref="T177">IF(T$174=-1,U177,IF(T$174=99,S177,IF(T$174=0,INDEX($F46:$N46,0,T$172),(INDEX($F46:$N46,0,T$174+1)-INDEX($F46:$N46,0,T$174))/(INDEX($F$4:$N$4,0,T$174+1)-INDEX($F$4:$N$4,0,T$174))+S177)))</f>
        <v>5.0228724422455224</v>
      </c>
      <c r="U177" s="186" cm="1">
        <f t="array" ref="U177">IF(U$174=-1,V177,IF(U$174=99,T177,IF(U$174=0,INDEX($F46:$N46,0,U$172),(INDEX($F46:$N46,0,U$174+1)-INDEX($F46:$N46,0,U$174))/(INDEX($F$4:$N$4,0,U$174+1)-INDEX($F$4:$N$4,0,U$174))+T177)))</f>
        <v>5.1290910252177602</v>
      </c>
      <c r="V177" s="186" cm="1">
        <f t="array" ref="V177">IF(V$174=-1,W177,IF(V$174=99,U177,IF(V$174=0,INDEX($F46:$N46,0,V$172),(INDEX($F46:$N46,0,V$174+1)-INDEX($F46:$N46,0,V$174))/(INDEX($F$4:$N$4,0,V$174+1)-INDEX($F$4:$N$4,0,V$174))+U177)))</f>
        <v>5.2353096081899979</v>
      </c>
      <c r="W177" s="186" cm="1">
        <f t="array" ref="W177">IF(W$174=-1,X177,IF(W$174=99,V177,IF(W$174=0,INDEX($F46:$N46,0,W$172),(INDEX($F46:$N46,0,W$174+1)-INDEX($F46:$N46,0,W$174))/(INDEX($F$4:$N$4,0,W$174+1)-INDEX($F$4:$N$4,0,W$174))+V177)))</f>
        <v>5.3415281911622357</v>
      </c>
      <c r="X177" s="186" cm="1">
        <f t="array" ref="X177">IF(X$174=-1,Y177,IF(X$174=99,W177,IF(X$174=0,INDEX($F46:$N46,0,X$172),(INDEX($F46:$N46,0,X$174+1)-INDEX($F46:$N46,0,X$174))/(INDEX($F$4:$N$4,0,X$174+1)-INDEX($F$4:$N$4,0,X$174))+W177)))</f>
        <v>5.4477467741344734</v>
      </c>
      <c r="Y177" s="186" cm="1">
        <f t="array" ref="Y177">IF(Y$174=-1,Z177,IF(Y$174=99,X177,IF(Y$174=0,INDEX($F46:$N46,0,Y$172),(INDEX($F46:$N46,0,Y$174+1)-INDEX($F46:$N46,0,Y$174))/(INDEX($F$4:$N$4,0,Y$174+1)-INDEX($F$4:$N$4,0,Y$174))+X177)))</f>
        <v>5.5539653571067111</v>
      </c>
      <c r="Z177" s="186" cm="1">
        <f t="array" ref="Z177">IF(Z$174=-1,AA177,IF(Z$174=99,Y177,IF(Z$174=0,INDEX($F46:$N46,0,Z$172),(INDEX($F46:$N46,0,Z$174+1)-INDEX($F46:$N46,0,Z$174))/(INDEX($F$4:$N$4,0,Z$174+1)-INDEX($F$4:$N$4,0,Z$174))+Y177)))</f>
        <v>5.6601839400789489</v>
      </c>
      <c r="AA177" s="186" cm="1">
        <f t="array" ref="AA177">IF(AA$174=-1,AB177,IF(AA$174=99,Z177,IF(AA$174=0,INDEX($F46:$N46,0,AA$172),(INDEX($F46:$N46,0,AA$174+1)-INDEX($F46:$N46,0,AA$174))/(INDEX($F$4:$N$4,0,AA$174+1)-INDEX($F$4:$N$4,0,AA$174))+Z177)))</f>
        <v>5.7664025230511866</v>
      </c>
      <c r="AB177" s="186" cm="1">
        <f t="array" ref="AB177">IF(AB$174=-1,AC177,IF(AB$174=99,AA177,IF(AB$174=0,INDEX($F46:$N46,0,AB$172),(INDEX($F46:$N46,0,AB$174+1)-INDEX($F46:$N46,0,AB$174))/(INDEX($F$4:$N$4,0,AB$174+1)-INDEX($F$4:$N$4,0,AB$174))+AA177)))</f>
        <v>5.8726211060234244</v>
      </c>
      <c r="AC177" s="186" cm="1">
        <f t="array" ref="AC177">IF(AC$174=-1,AD177,IF(AC$174=99,AB177,IF(AC$174=0,INDEX($F46:$N46,0,AC$172),(INDEX($F46:$N46,0,AC$174+1)-INDEX($F46:$N46,0,AC$174))/(INDEX($F$4:$N$4,0,AC$174+1)-INDEX($F$4:$N$4,0,AC$174))+AB177)))</f>
        <v>5.9788396889956648</v>
      </c>
      <c r="AD177" s="186" cm="1">
        <f t="array" ref="AD177">IF(AD$174=-1,AE177,IF(AD$174=99,AC177,IF(AD$174=0,INDEX($F46:$N46,0,AD$172),(INDEX($F46:$N46,0,AD$174+1)-INDEX($F46:$N46,0,AD$174))/(INDEX($F$4:$N$4,0,AD$174+1)-INDEX($F$4:$N$4,0,AD$174))+AC177)))</f>
        <v>6.1074866465318953</v>
      </c>
      <c r="AE177" s="186" cm="1">
        <f t="array" ref="AE177">IF(AE$174=-1,AF177,IF(AE$174=99,AD177,IF(AE$174=0,INDEX($F46:$N46,0,AE$172),(INDEX($F46:$N46,0,AE$174+1)-INDEX($F46:$N46,0,AE$174))/(INDEX($F$4:$N$4,0,AE$174+1)-INDEX($F$4:$N$4,0,AE$174))+AD177)))</f>
        <v>6.2361336040681259</v>
      </c>
      <c r="AF177" s="186" cm="1">
        <f t="array" ref="AF177">IF(AF$174=-1,AG177,IF(AF$174=99,AE177,IF(AF$174=0,INDEX($F46:$N46,0,AF$172),(INDEX($F46:$N46,0,AF$174+1)-INDEX($F46:$N46,0,AF$174))/(INDEX($F$4:$N$4,0,AF$174+1)-INDEX($F$4:$N$4,0,AF$174))+AE177)))</f>
        <v>6.3647805616043565</v>
      </c>
      <c r="AG177" s="186" cm="1">
        <f t="array" ref="AG177">IF(AG$174=-1,AH177,IF(AG$174=99,AF177,IF(AG$174=0,INDEX($F46:$N46,0,AG$172),(INDEX($F46:$N46,0,AG$174+1)-INDEX($F46:$N46,0,AG$174))/(INDEX($F$4:$N$4,0,AG$174+1)-INDEX($F$4:$N$4,0,AG$174))+AF177)))</f>
        <v>6.493427519140587</v>
      </c>
      <c r="AH177" s="186" cm="1">
        <f t="array" ref="AH177">IF(AH$174=-1,AI177,IF(AH$174=99,AG177,IF(AH$174=0,INDEX($F46:$N46,0,AH$172),(INDEX($F46:$N46,0,AH$174+1)-INDEX($F46:$N46,0,AH$174))/(INDEX($F$4:$N$4,0,AH$174+1)-INDEX($F$4:$N$4,0,AH$174))+AG177)))</f>
        <v>6.6220744766768176</v>
      </c>
      <c r="AI177" s="186" cm="1">
        <f t="array" ref="AI177">IF(AI$174=-1,AJ177,IF(AI$174=99,AH177,IF(AI$174=0,INDEX($F46:$N46,0,AI$172),(INDEX($F46:$N46,0,AI$174+1)-INDEX($F46:$N46,0,AI$174))/(INDEX($F$4:$N$4,0,AI$174+1)-INDEX($F$4:$N$4,0,AI$174))+AH177)))</f>
        <v>6.7507214342130482</v>
      </c>
      <c r="AJ177" s="186" cm="1">
        <f t="array" ref="AJ177">IF(AJ$174=-1,AK177,IF(AJ$174=99,AI177,IF(AJ$174=0,INDEX($F46:$N46,0,AJ$172),(INDEX($F46:$N46,0,AJ$174+1)-INDEX($F46:$N46,0,AJ$174))/(INDEX($F$4:$N$4,0,AJ$174+1)-INDEX($F$4:$N$4,0,AJ$174))+AI177)))</f>
        <v>6.8793683917492787</v>
      </c>
      <c r="AK177" s="186" cm="1">
        <f t="array" ref="AK177">IF(AK$174=-1,AL177,IF(AK$174=99,AJ177,IF(AK$174=0,INDEX($F46:$N46,0,AK$172),(INDEX($F46:$N46,0,AK$174+1)-INDEX($F46:$N46,0,AK$174))/(INDEX($F$4:$N$4,0,AK$174+1)-INDEX($F$4:$N$4,0,AK$174))+AJ177)))</f>
        <v>7.0080153492855093</v>
      </c>
      <c r="AL177" s="186" cm="1">
        <f t="array" ref="AL177">IF(AL$174=-1,AM177,IF(AL$174=99,AK177,IF(AL$174=0,INDEX($F46:$N46,0,AL$172),(INDEX($F46:$N46,0,AL$174+1)-INDEX($F46:$N46,0,AL$174))/(INDEX($F$4:$N$4,0,AL$174+1)-INDEX($F$4:$N$4,0,AL$174))+AK177)))</f>
        <v>7.1366623068217399</v>
      </c>
      <c r="AM177" s="186" cm="1">
        <f t="array" ref="AM177">IF(AM$174=-1,AN177,IF(AM$174=99,AL177,IF(AM$174=0,INDEX($F46:$N46,0,AM$172),(INDEX($F46:$N46,0,AM$174+1)-INDEX($F46:$N46,0,AM$174))/(INDEX($F$4:$N$4,0,AM$174+1)-INDEX($F$4:$N$4,0,AM$174))+AL177)))</f>
        <v>7.265309264357974</v>
      </c>
      <c r="AN177" s="186" cm="1">
        <f t="array" ref="AN177">IF(AN$174=-1,AO177,IF(AN$174=99,AM177,IF(AN$174=0,INDEX($F46:$N46,0,AN$172),(INDEX($F46:$N46,0,AN$174+1)-INDEX($F46:$N46,0,AN$174))/(INDEX($F$4:$N$4,0,AN$174+1)-INDEX($F$4:$N$4,0,AN$174))+AM177)))</f>
        <v>7.4356735530555396</v>
      </c>
      <c r="AO177" s="186" cm="1">
        <f t="array" ref="AO177">IF(AO$174=-1,AP177,IF(AO$174=99,AN177,IF(AO$174=0,INDEX($F46:$N46,0,AO$172),(INDEX($F46:$N46,0,AO$174+1)-INDEX($F46:$N46,0,AO$174))/(INDEX($F$4:$N$4,0,AO$174+1)-INDEX($F$4:$N$4,0,AO$174))+AN177)))</f>
        <v>8.9689521513336334</v>
      </c>
      <c r="AP177" s="186" cm="1">
        <f t="array" ref="AP177">IF(AP$174=-1,AQ177,IF(AP$174=99,AO177,IF(AP$174=0,INDEX($F46:$N46,0,AP$172),(INDEX($F46:$N46,0,AP$174+1)-INDEX($F46:$N46,0,AP$174))/(INDEX($F$4:$N$4,0,AP$174+1)-INDEX($F$4:$N$4,0,AP$174))+AO177)))</f>
        <v>8.9689521513336334</v>
      </c>
      <c r="AQ177" s="186" cm="1">
        <f t="array" ref="AQ177">IF(AQ$174=-1,AR177,IF(AQ$174=99,AP177,IF(AQ$174=0,INDEX($F46:$N46,0,AQ$172),(INDEX($F46:$N46,0,AQ$174+1)-INDEX($F46:$N46,0,AQ$174))/(INDEX($F$4:$N$4,0,AQ$174+1)-INDEX($F$4:$N$4,0,AQ$174))+AP177)))</f>
        <v>8.9689521513336334</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1.699731517328491</v>
      </c>
      <c r="L178" s="186" cm="1">
        <f t="array" ref="L178">IF(L$174=-1,M178,IF(L$174=99,K178,IF(L$174=0,INDEX($F51:$N51,0,L$172),(INDEX($F51:$N51,0,L$174+1)-INDEX($F51:$N51,0,L$174))/(INDEX($F$4:$N$4,0,L$174+1)-INDEX($F$4:$N$4,0,L$174))+K178)))</f>
        <v>1.7302085652594366</v>
      </c>
      <c r="M178" s="186" cm="1">
        <f t="array" ref="M178">IF(M$174=-1,N178,IF(M$174=99,L178,IF(M$174=0,INDEX($F51:$N51,0,M$172),(INDEX($F51:$N51,0,M$174+1)-INDEX($F51:$N51,0,M$174))/(INDEX($F$4:$N$4,0,M$174+1)-INDEX($F$4:$N$4,0,M$174))+L178)))</f>
        <v>1.7606856131903821</v>
      </c>
      <c r="N178" s="186" cm="1">
        <f t="array" ref="N178">IF(N$174=-1,O178,IF(N$174=99,M178,IF(N$174=0,INDEX($F51:$N51,0,N$172),(INDEX($F51:$N51,0,N$174+1)-INDEX($F51:$N51,0,N$174))/(INDEX($F$4:$N$4,0,N$174+1)-INDEX($F$4:$N$4,0,N$174))+M178)))</f>
        <v>1.7911626611213278</v>
      </c>
      <c r="O178" s="186" cm="1">
        <f t="array" ref="O178">IF(O$174=-1,P178,IF(O$174=99,N178,IF(O$174=0,INDEX($F51:$N51,0,O$172),(INDEX($F51:$N51,0,O$174+1)-INDEX($F51:$N51,0,O$174))/(INDEX($F$4:$N$4,0,O$174+1)-INDEX($F$4:$N$4,0,O$174))+N178)))</f>
        <v>1.8076317288475501</v>
      </c>
      <c r="P178" s="186" cm="1">
        <f t="array" ref="P178">IF(P$174=-1,Q178,IF(P$174=99,O178,IF(P$174=0,INDEX($F51:$N51,0,P$172),(INDEX($F51:$N51,0,P$174+1)-INDEX($F51:$N51,0,P$174))/(INDEX($F$4:$N$4,0,P$174+1)-INDEX($F$4:$N$4,0,P$174))+O178)))</f>
        <v>1.8241007965737723</v>
      </c>
      <c r="Q178" s="186" cm="1">
        <f t="array" ref="Q178">IF(Q$174=-1,R178,IF(Q$174=99,P178,IF(Q$174=0,INDEX($F51:$N51,0,Q$172),(INDEX($F51:$N51,0,Q$174+1)-INDEX($F51:$N51,0,Q$174))/(INDEX($F$4:$N$4,0,Q$174+1)-INDEX($F$4:$N$4,0,Q$174))+P178)))</f>
        <v>1.835453566020296</v>
      </c>
      <c r="R178" s="186" cm="1">
        <f t="array" ref="R178">IF(R$174=-1,S178,IF(R$174=99,Q178,IF(R$174=0,INDEX($F51:$N51,0,R$172),(INDEX($F51:$N51,0,R$174+1)-INDEX($F51:$N51,0,R$174))/(INDEX($F$4:$N$4,0,R$174+1)-INDEX($F$4:$N$4,0,R$174))+Q178)))</f>
        <v>1.8468063354668196</v>
      </c>
      <c r="S178" s="186" cm="1">
        <f t="array" ref="S178">IF(S$174=-1,T178,IF(S$174=99,R178,IF(S$174=0,INDEX($F51:$N51,0,S$172),(INDEX($F51:$N51,0,S$174+1)-INDEX($F51:$N51,0,S$174))/(INDEX($F$4:$N$4,0,S$174+1)-INDEX($F$4:$N$4,0,S$174))+R178)))</f>
        <v>1.7403590140752279</v>
      </c>
      <c r="T178" s="186" cm="1">
        <f t="array" ref="T178">IF(T$174=-1,U178,IF(T$174=99,S178,IF(T$174=0,INDEX($F51:$N51,0,T$172),(INDEX($F51:$N51,0,T$174+1)-INDEX($F51:$N51,0,T$174))/(INDEX($F$4:$N$4,0,T$174+1)-INDEX($F$4:$N$4,0,T$174))+S178)))</f>
        <v>1.7694053697842267</v>
      </c>
      <c r="U178" s="186" cm="1">
        <f t="array" ref="U178">IF(U$174=-1,V178,IF(U$174=99,T178,IF(U$174=0,INDEX($F51:$N51,0,U$172),(INDEX($F51:$N51,0,U$174+1)-INDEX($F51:$N51,0,U$174))/(INDEX($F$4:$N$4,0,U$174+1)-INDEX($F$4:$N$4,0,U$174))+T178)))</f>
        <v>1.8068229497134369</v>
      </c>
      <c r="V178" s="186" cm="1">
        <f t="array" ref="V178">IF(V$174=-1,W178,IF(V$174=99,U178,IF(V$174=0,INDEX($F51:$N51,0,V$172),(INDEX($F51:$N51,0,V$174+1)-INDEX($F51:$N51,0,V$174))/(INDEX($F$4:$N$4,0,V$174+1)-INDEX($F$4:$N$4,0,V$174))+U178)))</f>
        <v>1.8442405296426472</v>
      </c>
      <c r="W178" s="186" cm="1">
        <f t="array" ref="W178">IF(W$174=-1,X178,IF(W$174=99,V178,IF(W$174=0,INDEX($F51:$N51,0,W$172),(INDEX($F51:$N51,0,W$174+1)-INDEX($F51:$N51,0,W$174))/(INDEX($F$4:$N$4,0,W$174+1)-INDEX($F$4:$N$4,0,W$174))+V178)))</f>
        <v>1.8816581095718574</v>
      </c>
      <c r="X178" s="186" cm="1">
        <f t="array" ref="X178">IF(X$174=-1,Y178,IF(X$174=99,W178,IF(X$174=0,INDEX($F51:$N51,0,X$172),(INDEX($F51:$N51,0,X$174+1)-INDEX($F51:$N51,0,X$174))/(INDEX($F$4:$N$4,0,X$174+1)-INDEX($F$4:$N$4,0,X$174))+W178)))</f>
        <v>1.9190756895010677</v>
      </c>
      <c r="Y178" s="186" cm="1">
        <f t="array" ref="Y178">IF(Y$174=-1,Z178,IF(Y$174=99,X178,IF(Y$174=0,INDEX($F51:$N51,0,Y$172),(INDEX($F51:$N51,0,Y$174+1)-INDEX($F51:$N51,0,Y$174))/(INDEX($F$4:$N$4,0,Y$174+1)-INDEX($F$4:$N$4,0,Y$174))+X178)))</f>
        <v>1.9564932694302779</v>
      </c>
      <c r="Z178" s="186" cm="1">
        <f t="array" ref="Z178">IF(Z$174=-1,AA178,IF(Z$174=99,Y178,IF(Z$174=0,INDEX($F51:$N51,0,Z$172),(INDEX($F51:$N51,0,Z$174+1)-INDEX($F51:$N51,0,Z$174))/(INDEX($F$4:$N$4,0,Z$174+1)-INDEX($F$4:$N$4,0,Z$174))+Y178)))</f>
        <v>1.9939108493594881</v>
      </c>
      <c r="AA178" s="186" cm="1">
        <f t="array" ref="AA178">IF(AA$174=-1,AB178,IF(AA$174=99,Z178,IF(AA$174=0,INDEX($F51:$N51,0,AA$172),(INDEX($F51:$N51,0,AA$174+1)-INDEX($F51:$N51,0,AA$174))/(INDEX($F$4:$N$4,0,AA$174+1)-INDEX($F$4:$N$4,0,AA$174))+Z178)))</f>
        <v>2.0313284292886986</v>
      </c>
      <c r="AB178" s="186" cm="1">
        <f t="array" ref="AB178">IF(AB$174=-1,AC178,IF(AB$174=99,AA178,IF(AB$174=0,INDEX($F51:$N51,0,AB$172),(INDEX($F51:$N51,0,AB$174+1)-INDEX($F51:$N51,0,AB$174))/(INDEX($F$4:$N$4,0,AB$174+1)-INDEX($F$4:$N$4,0,AB$174))+AA178)))</f>
        <v>2.0687460092179091</v>
      </c>
      <c r="AC178" s="186" cm="1">
        <f t="array" ref="AC178">IF(AC$174=-1,AD178,IF(AC$174=99,AB178,IF(AC$174=0,INDEX($F51:$N51,0,AC$172),(INDEX($F51:$N51,0,AC$174+1)-INDEX($F51:$N51,0,AC$174))/(INDEX($F$4:$N$4,0,AC$174+1)-INDEX($F$4:$N$4,0,AC$174))+AB178)))</f>
        <v>2.1061635891471191</v>
      </c>
      <c r="AD178" s="186" cm="1">
        <f t="array" ref="AD178">IF(AD$174=-1,AE178,IF(AD$174=99,AC178,IF(AD$174=0,INDEX($F51:$N51,0,AD$172),(INDEX($F51:$N51,0,AD$174+1)-INDEX($F51:$N51,0,AD$174))/(INDEX($F$4:$N$4,0,AD$174+1)-INDEX($F$4:$N$4,0,AD$174))+AC178)))</f>
        <v>2.1514820040756986</v>
      </c>
      <c r="AE178" s="186" cm="1">
        <f t="array" ref="AE178">IF(AE$174=-1,AF178,IF(AE$174=99,AD178,IF(AE$174=0,INDEX($F51:$N51,0,AE$172),(INDEX($F51:$N51,0,AE$174+1)-INDEX($F51:$N51,0,AE$174))/(INDEX($F$4:$N$4,0,AE$174+1)-INDEX($F$4:$N$4,0,AE$174))+AD178)))</f>
        <v>2.196800419004278</v>
      </c>
      <c r="AF178" s="186" cm="1">
        <f t="array" ref="AF178">IF(AF$174=-1,AG178,IF(AF$174=99,AE178,IF(AF$174=0,INDEX($F51:$N51,0,AF$172),(INDEX($F51:$N51,0,AF$174+1)-INDEX($F51:$N51,0,AF$174))/(INDEX($F$4:$N$4,0,AF$174+1)-INDEX($F$4:$N$4,0,AF$174))+AE178)))</f>
        <v>2.2421188339328575</v>
      </c>
      <c r="AG178" s="186" cm="1">
        <f t="array" ref="AG178">IF(AG$174=-1,AH178,IF(AG$174=99,AF178,IF(AG$174=0,INDEX($F51:$N51,0,AG$172),(INDEX($F51:$N51,0,AG$174+1)-INDEX($F51:$N51,0,AG$174))/(INDEX($F$4:$N$4,0,AG$174+1)-INDEX($F$4:$N$4,0,AG$174))+AF178)))</f>
        <v>2.287437248861437</v>
      </c>
      <c r="AH178" s="186" cm="1">
        <f t="array" ref="AH178">IF(AH$174=-1,AI178,IF(AH$174=99,AG178,IF(AH$174=0,INDEX($F51:$N51,0,AH$172),(INDEX($F51:$N51,0,AH$174+1)-INDEX($F51:$N51,0,AH$174))/(INDEX($F$4:$N$4,0,AH$174+1)-INDEX($F$4:$N$4,0,AH$174))+AG178)))</f>
        <v>2.3327556637900164</v>
      </c>
      <c r="AI178" s="186" cm="1">
        <f t="array" ref="AI178">IF(AI$174=-1,AJ178,IF(AI$174=99,AH178,IF(AI$174=0,INDEX($F51:$N51,0,AI$172),(INDEX($F51:$N51,0,AI$174+1)-INDEX($F51:$N51,0,AI$174))/(INDEX($F$4:$N$4,0,AI$174+1)-INDEX($F$4:$N$4,0,AI$174))+AH178)))</f>
        <v>2.3780740787185959</v>
      </c>
      <c r="AJ178" s="186" cm="1">
        <f t="array" ref="AJ178">IF(AJ$174=-1,AK178,IF(AJ$174=99,AI178,IF(AJ$174=0,INDEX($F51:$N51,0,AJ$172),(INDEX($F51:$N51,0,AJ$174+1)-INDEX($F51:$N51,0,AJ$174))/(INDEX($F$4:$N$4,0,AJ$174+1)-INDEX($F$4:$N$4,0,AJ$174))+AI178)))</f>
        <v>2.4233924936471753</v>
      </c>
      <c r="AK178" s="186" cm="1">
        <f t="array" ref="AK178">IF(AK$174=-1,AL178,IF(AK$174=99,AJ178,IF(AK$174=0,INDEX($F51:$N51,0,AK$172),(INDEX($F51:$N51,0,AK$174+1)-INDEX($F51:$N51,0,AK$174))/(INDEX($F$4:$N$4,0,AK$174+1)-INDEX($F$4:$N$4,0,AK$174))+AJ178)))</f>
        <v>2.4687109085757548</v>
      </c>
      <c r="AL178" s="186" cm="1">
        <f t="array" ref="AL178">IF(AL$174=-1,AM178,IF(AL$174=99,AK178,IF(AL$174=0,INDEX($F51:$N51,0,AL$172),(INDEX($F51:$N51,0,AL$174+1)-INDEX($F51:$N51,0,AL$174))/(INDEX($F$4:$N$4,0,AL$174+1)-INDEX($F$4:$N$4,0,AL$174))+AK178)))</f>
        <v>2.5140293235043343</v>
      </c>
      <c r="AM178" s="186" cm="1">
        <f t="array" ref="AM178">IF(AM$174=-1,AN178,IF(AM$174=99,AL178,IF(AM$174=0,INDEX($F51:$N51,0,AM$172),(INDEX($F51:$N51,0,AM$174+1)-INDEX($F51:$N51,0,AM$174))/(INDEX($F$4:$N$4,0,AM$174+1)-INDEX($F$4:$N$4,0,AM$174))+AL178)))</f>
        <v>2.5593477384329142</v>
      </c>
      <c r="AN178" s="186" cm="1">
        <f t="array" ref="AN178">IF(AN$174=-1,AO178,IF(AN$174=99,AM178,IF(AN$174=0,INDEX($F51:$N51,0,AN$172),(INDEX($F51:$N51,0,AN$174+1)-INDEX($F51:$N51,0,AN$174))/(INDEX($F$4:$N$4,0,AN$174+1)-INDEX($F$4:$N$4,0,AN$174))+AM178)))</f>
        <v>2.6193619017840701</v>
      </c>
      <c r="AO178" s="186" cm="1">
        <f t="array" ref="AO178">IF(AO$174=-1,AP178,IF(AO$174=99,AN178,IF(AO$174=0,INDEX($F51:$N51,0,AO$172),(INDEX($F51:$N51,0,AO$174+1)-INDEX($F51:$N51,0,AO$174))/(INDEX($F$4:$N$4,0,AO$174+1)-INDEX($F$4:$N$4,0,AO$174))+AN178)))</f>
        <v>3.1594893719444759</v>
      </c>
      <c r="AP178" s="186" cm="1">
        <f t="array" ref="AP178">IF(AP$174=-1,AQ178,IF(AP$174=99,AO178,IF(AP$174=0,INDEX($F51:$N51,0,AP$172),(INDEX($F51:$N51,0,AP$174+1)-INDEX($F51:$N51,0,AP$174))/(INDEX($F$4:$N$4,0,AP$174+1)-INDEX($F$4:$N$4,0,AP$174))+AO178)))</f>
        <v>3.1594893719444759</v>
      </c>
      <c r="AQ178" s="186" cm="1">
        <f t="array" ref="AQ178">IF(AQ$174=-1,AR178,IF(AQ$174=99,AP178,IF(AQ$174=0,INDEX($F51:$N51,0,AQ$172),(INDEX($F51:$N51,0,AQ$174+1)-INDEX($F51:$N51,0,AQ$174))/(INDEX($F$4:$N$4,0,AQ$174+1)-INDEX($F$4:$N$4,0,AQ$174))+AP178)))</f>
        <v>3.1594893719444759</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14.064570028614751</v>
      </c>
      <c r="L179" s="186" cm="1">
        <f t="array" ref="L179">IF(L$174=-1,M179,IF(L$174=99,K179,IF(L$174=0,INDEX($F52:$N52,0,L$172),(INDEX($F52:$N52,0,L$174+1)-INDEX($F52:$N52,0,L$174))/(INDEX($F$4:$N$4,0,L$174+1)-INDEX($F$4:$N$4,0,L$174))+K179)))</f>
        <v>14.316754900472599</v>
      </c>
      <c r="M179" s="186" cm="1">
        <f t="array" ref="M179">IF(M$174=-1,N179,IF(M$174=99,L179,IF(M$174=0,INDEX($F52:$N52,0,M$172),(INDEX($F52:$N52,0,M$174+1)-INDEX($F52:$N52,0,M$174))/(INDEX($F$4:$N$4,0,M$174+1)-INDEX($F$4:$N$4,0,M$174))+L179)))</f>
        <v>14.568939772330447</v>
      </c>
      <c r="N179" s="186" cm="1">
        <f t="array" ref="N179">IF(N$174=-1,O179,IF(N$174=99,M179,IF(N$174=0,INDEX($F52:$N52,0,N$172),(INDEX($F52:$N52,0,N$174+1)-INDEX($F52:$N52,0,N$174))/(INDEX($F$4:$N$4,0,N$174+1)-INDEX($F$4:$N$4,0,N$174))+M179)))</f>
        <v>14.821124644188297</v>
      </c>
      <c r="O179" s="186" cm="1">
        <f t="array" ref="O179">IF(O$174=-1,P179,IF(O$174=99,N179,IF(O$174=0,INDEX($F52:$N52,0,O$172),(INDEX($F52:$N52,0,O$174+1)-INDEX($F52:$N52,0,O$174))/(INDEX($F$4:$N$4,0,O$174+1)-INDEX($F$4:$N$4,0,O$174))+N179)))</f>
        <v>14.957399316970449</v>
      </c>
      <c r="P179" s="186" cm="1">
        <f t="array" ref="P179">IF(P$174=-1,Q179,IF(P$174=99,O179,IF(P$174=0,INDEX($F52:$N52,0,P$172),(INDEX($F52:$N52,0,P$174+1)-INDEX($F52:$N52,0,P$174))/(INDEX($F$4:$N$4,0,P$174+1)-INDEX($F$4:$N$4,0,P$174))+O179)))</f>
        <v>15.093673989752602</v>
      </c>
      <c r="Q179" s="186" cm="1">
        <f t="array" ref="Q179">IF(Q$174=-1,R179,IF(Q$174=99,P179,IF(Q$174=0,INDEX($F52:$N52,0,Q$172),(INDEX($F52:$N52,0,Q$174+1)-INDEX($F52:$N52,0,Q$174))/(INDEX($F$4:$N$4,0,Q$174+1)-INDEX($F$4:$N$4,0,Q$174))+P179)))</f>
        <v>15.187613426229198</v>
      </c>
      <c r="R179" s="186" cm="1">
        <f t="array" ref="R179">IF(R$174=-1,S179,IF(R$174=99,Q179,IF(R$174=0,INDEX($F52:$N52,0,R$172),(INDEX($F52:$N52,0,R$174+1)-INDEX($F52:$N52,0,R$174))/(INDEX($F$4:$N$4,0,R$174+1)-INDEX($F$4:$N$4,0,R$174))+Q179)))</f>
        <v>15.281552862705796</v>
      </c>
      <c r="S179" s="186" cm="1">
        <f t="array" ref="S179">IF(S$174=-1,T179,IF(S$174=99,R179,IF(S$174=0,INDEX($F52:$N52,0,S$172),(INDEX($F52:$N52,0,S$174+1)-INDEX($F52:$N52,0,S$174))/(INDEX($F$4:$N$4,0,S$174+1)-INDEX($F$4:$N$4,0,S$174))+R179)))</f>
        <v>14.400745634736296</v>
      </c>
      <c r="T179" s="186" cm="1">
        <f t="array" ref="T179">IF(T$174=-1,U179,IF(T$174=99,S179,IF(T$174=0,INDEX($F52:$N52,0,T$172),(INDEX($F52:$N52,0,T$174+1)-INDEX($F52:$N52,0,T$174))/(INDEX($F$4:$N$4,0,T$174+1)-INDEX($F$4:$N$4,0,T$174))+S179)))</f>
        <v>14.641092124626272</v>
      </c>
      <c r="U179" s="186" cm="1">
        <f t="array" ref="U179">IF(U$174=-1,V179,IF(U$174=99,T179,IF(U$174=0,INDEX($F52:$N52,0,U$172),(INDEX($F52:$N52,0,U$174+1)-INDEX($F52:$N52,0,U$174))/(INDEX($F$4:$N$4,0,U$174+1)-INDEX($F$4:$N$4,0,U$174))+T179)))</f>
        <v>14.950707006653527</v>
      </c>
      <c r="V179" s="186" cm="1">
        <f t="array" ref="V179">IF(V$174=-1,W179,IF(V$174=99,U179,IF(V$174=0,INDEX($F52:$N52,0,V$172),(INDEX($F52:$N52,0,V$174+1)-INDEX($F52:$N52,0,V$174))/(INDEX($F$4:$N$4,0,V$174+1)-INDEX($F$4:$N$4,0,V$174))+U179)))</f>
        <v>15.260321888680782</v>
      </c>
      <c r="W179" s="186" cm="1">
        <f t="array" ref="W179">IF(W$174=-1,X179,IF(W$174=99,V179,IF(W$174=0,INDEX($F52:$N52,0,W$172),(INDEX($F52:$N52,0,W$174+1)-INDEX($F52:$N52,0,W$174))/(INDEX($F$4:$N$4,0,W$174+1)-INDEX($F$4:$N$4,0,W$174))+V179)))</f>
        <v>15.569936770708036</v>
      </c>
      <c r="X179" s="186" cm="1">
        <f t="array" ref="X179">IF(X$174=-1,Y179,IF(X$174=99,W179,IF(X$174=0,INDEX($F52:$N52,0,X$172),(INDEX($F52:$N52,0,X$174+1)-INDEX($F52:$N52,0,X$174))/(INDEX($F$4:$N$4,0,X$174+1)-INDEX($F$4:$N$4,0,X$174))+W179)))</f>
        <v>15.879551652735291</v>
      </c>
      <c r="Y179" s="186" cm="1">
        <f t="array" ref="Y179">IF(Y$174=-1,Z179,IF(Y$174=99,X179,IF(Y$174=0,INDEX($F52:$N52,0,Y$172),(INDEX($F52:$N52,0,Y$174+1)-INDEX($F52:$N52,0,Y$174))/(INDEX($F$4:$N$4,0,Y$174+1)-INDEX($F$4:$N$4,0,Y$174))+X179)))</f>
        <v>16.189166534762546</v>
      </c>
      <c r="Z179" s="186" cm="1">
        <f t="array" ref="Z179">IF(Z$174=-1,AA179,IF(Z$174=99,Y179,IF(Z$174=0,INDEX($F52:$N52,0,Z$172),(INDEX($F52:$N52,0,Z$174+1)-INDEX($F52:$N52,0,Z$174))/(INDEX($F$4:$N$4,0,Z$174+1)-INDEX($F$4:$N$4,0,Z$174))+Y179)))</f>
        <v>16.4987814167898</v>
      </c>
      <c r="AA179" s="186" cm="1">
        <f t="array" ref="AA179">IF(AA$174=-1,AB179,IF(AA$174=99,Z179,IF(AA$174=0,INDEX($F52:$N52,0,AA$172),(INDEX($F52:$N52,0,AA$174+1)-INDEX($F52:$N52,0,AA$174))/(INDEX($F$4:$N$4,0,AA$174+1)-INDEX($F$4:$N$4,0,AA$174))+Z179)))</f>
        <v>16.808396298817055</v>
      </c>
      <c r="AB179" s="186" cm="1">
        <f t="array" ref="AB179">IF(AB$174=-1,AC179,IF(AB$174=99,AA179,IF(AB$174=0,INDEX($F52:$N52,0,AB$172),(INDEX($F52:$N52,0,AB$174+1)-INDEX($F52:$N52,0,AB$174))/(INDEX($F$4:$N$4,0,AB$174+1)-INDEX($F$4:$N$4,0,AB$174))+AA179)))</f>
        <v>17.118011180844309</v>
      </c>
      <c r="AC179" s="186" cm="1">
        <f t="array" ref="AC179">IF(AC$174=-1,AD179,IF(AC$174=99,AB179,IF(AC$174=0,INDEX($F52:$N52,0,AC$172),(INDEX($F52:$N52,0,AC$174+1)-INDEX($F52:$N52,0,AC$174))/(INDEX($F$4:$N$4,0,AC$174+1)-INDEX($F$4:$N$4,0,AC$174))+AB179)))</f>
        <v>17.427626062871564</v>
      </c>
      <c r="AD179" s="186" cm="1">
        <f t="array" ref="AD179">IF(AD$174=-1,AE179,IF(AD$174=99,AC179,IF(AD$174=0,INDEX($F52:$N52,0,AD$172),(INDEX($F52:$N52,0,AD$174+1)-INDEX($F52:$N52,0,AD$174))/(INDEX($F$4:$N$4,0,AD$174+1)-INDEX($F$4:$N$4,0,AD$174))+AC179)))</f>
        <v>17.802617062244583</v>
      </c>
      <c r="AE179" s="186" cm="1">
        <f t="array" ref="AE179">IF(AE$174=-1,AF179,IF(AE$174=99,AD179,IF(AE$174=0,INDEX($F52:$N52,0,AE$172),(INDEX($F52:$N52,0,AE$174+1)-INDEX($F52:$N52,0,AE$174))/(INDEX($F$4:$N$4,0,AE$174+1)-INDEX($F$4:$N$4,0,AE$174))+AD179)))</f>
        <v>18.177608061617601</v>
      </c>
      <c r="AF179" s="186" cm="1">
        <f t="array" ref="AF179">IF(AF$174=-1,AG179,IF(AF$174=99,AE179,IF(AF$174=0,INDEX($F52:$N52,0,AF$172),(INDEX($F52:$N52,0,AF$174+1)-INDEX($F52:$N52,0,AF$174))/(INDEX($F$4:$N$4,0,AF$174+1)-INDEX($F$4:$N$4,0,AF$174))+AE179)))</f>
        <v>18.55259906099062</v>
      </c>
      <c r="AG179" s="186" cm="1">
        <f t="array" ref="AG179">IF(AG$174=-1,AH179,IF(AG$174=99,AF179,IF(AG$174=0,INDEX($F52:$N52,0,AG$172),(INDEX($F52:$N52,0,AG$174+1)-INDEX($F52:$N52,0,AG$174))/(INDEX($F$4:$N$4,0,AG$174+1)-INDEX($F$4:$N$4,0,AG$174))+AF179)))</f>
        <v>18.927590060363638</v>
      </c>
      <c r="AH179" s="186" cm="1">
        <f t="array" ref="AH179">IF(AH$174=-1,AI179,IF(AH$174=99,AG179,IF(AH$174=0,INDEX($F52:$N52,0,AH$172),(INDEX($F52:$N52,0,AH$174+1)-INDEX($F52:$N52,0,AH$174))/(INDEX($F$4:$N$4,0,AH$174+1)-INDEX($F$4:$N$4,0,AH$174))+AG179)))</f>
        <v>19.302581059736656</v>
      </c>
      <c r="AI179" s="186" cm="1">
        <f t="array" ref="AI179">IF(AI$174=-1,AJ179,IF(AI$174=99,AH179,IF(AI$174=0,INDEX($F52:$N52,0,AI$172),(INDEX($F52:$N52,0,AI$174+1)-INDEX($F52:$N52,0,AI$174))/(INDEX($F$4:$N$4,0,AI$174+1)-INDEX($F$4:$N$4,0,AI$174))+AH179)))</f>
        <v>19.677572059109675</v>
      </c>
      <c r="AJ179" s="186" cm="1">
        <f t="array" ref="AJ179">IF(AJ$174=-1,AK179,IF(AJ$174=99,AI179,IF(AJ$174=0,INDEX($F52:$N52,0,AJ$172),(INDEX($F52:$N52,0,AJ$174+1)-INDEX($F52:$N52,0,AJ$174))/(INDEX($F$4:$N$4,0,AJ$174+1)-INDEX($F$4:$N$4,0,AJ$174))+AI179)))</f>
        <v>20.052563058482693</v>
      </c>
      <c r="AK179" s="186" cm="1">
        <f t="array" ref="AK179">IF(AK$174=-1,AL179,IF(AK$174=99,AJ179,IF(AK$174=0,INDEX($F52:$N52,0,AK$172),(INDEX($F52:$N52,0,AK$174+1)-INDEX($F52:$N52,0,AK$174))/(INDEX($F$4:$N$4,0,AK$174+1)-INDEX($F$4:$N$4,0,AK$174))+AJ179)))</f>
        <v>20.427554057855712</v>
      </c>
      <c r="AL179" s="186" cm="1">
        <f t="array" ref="AL179">IF(AL$174=-1,AM179,IF(AL$174=99,AK179,IF(AL$174=0,INDEX($F52:$N52,0,AL$172),(INDEX($F52:$N52,0,AL$174+1)-INDEX($F52:$N52,0,AL$174))/(INDEX($F$4:$N$4,0,AL$174+1)-INDEX($F$4:$N$4,0,AL$174))+AK179)))</f>
        <v>20.80254505722873</v>
      </c>
      <c r="AM179" s="186" cm="1">
        <f t="array" ref="AM179">IF(AM$174=-1,AN179,IF(AM$174=99,AL179,IF(AM$174=0,INDEX($F52:$N52,0,AM$172),(INDEX($F52:$N52,0,AM$174+1)-INDEX($F52:$N52,0,AM$174))/(INDEX($F$4:$N$4,0,AM$174+1)-INDEX($F$4:$N$4,0,AM$174))+AL179)))</f>
        <v>21.177536056601745</v>
      </c>
      <c r="AN179" s="186" cm="1">
        <f t="array" ref="AN179">IF(AN$174=-1,AO179,IF(AN$174=99,AM179,IF(AN$174=0,INDEX($F52:$N52,0,AN$172),(INDEX($F52:$N52,0,AN$174+1)-INDEX($F52:$N52,0,AN$174))/(INDEX($F$4:$N$4,0,AN$174+1)-INDEX($F$4:$N$4,0,AN$174))+AM179)))</f>
        <v>21.674128250460519</v>
      </c>
      <c r="AO179" s="186" cm="1">
        <f t="array" ref="AO179">IF(AO$174=-1,AP179,IF(AO$174=99,AN179,IF(AO$174=0,INDEX($F52:$N52,0,AO$172),(INDEX($F52:$N52,0,AO$174+1)-INDEX($F52:$N52,0,AO$174))/(INDEX($F$4:$N$4,0,AO$174+1)-INDEX($F$4:$N$4,0,AO$174))+AN179)))</f>
        <v>26.1434579951895</v>
      </c>
      <c r="AP179" s="186" cm="1">
        <f t="array" ref="AP179">IF(AP$174=-1,AQ179,IF(AP$174=99,AO179,IF(AP$174=0,INDEX($F52:$N52,0,AP$172),(INDEX($F52:$N52,0,AP$174+1)-INDEX($F52:$N52,0,AP$174))/(INDEX($F$4:$N$4,0,AP$174+1)-INDEX($F$4:$N$4,0,AP$174))+AO179)))</f>
        <v>26.1434579951895</v>
      </c>
      <c r="AQ179" s="186" cm="1">
        <f t="array" ref="AQ179">IF(AQ$174=-1,AR179,IF(AQ$174=99,AP179,IF(AQ$174=0,INDEX($F52:$N52,0,AQ$172),(INDEX($F52:$N52,0,AQ$174+1)-INDEX($F52:$N52,0,AQ$174))/(INDEX($F$4:$N$4,0,AQ$174+1)-INDEX($F$4:$N$4,0,AQ$174))+AP179)))</f>
        <v>26.1434579951895</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4.6872488429967349</v>
      </c>
      <c r="L180" s="186" cm="1">
        <f t="array" ref="L180">IF(L$174=-1,M180,IF(L$174=99,K180,IF(L$174=0,INDEX($F53:$N53,0,L$172),(INDEX($F53:$N53,0,L$174+1)-INDEX($F53:$N53,0,L$174))/(INDEX($F$4:$N$4,0,L$174+1)-INDEX($F$4:$N$4,0,L$174))+K180)))</f>
        <v>4.7712935913560566</v>
      </c>
      <c r="M180" s="186" cm="1">
        <f t="array" ref="M180">IF(M$174=-1,N180,IF(M$174=99,L180,IF(M$174=0,INDEX($F53:$N53,0,M$172),(INDEX($F53:$N53,0,M$174+1)-INDEX($F53:$N53,0,M$174))/(INDEX($F$4:$N$4,0,M$174+1)-INDEX($F$4:$N$4,0,M$174))+L180)))</f>
        <v>4.8553383397153782</v>
      </c>
      <c r="N180" s="186" cm="1">
        <f t="array" ref="N180">IF(N$174=-1,O180,IF(N$174=99,M180,IF(N$174=0,INDEX($F53:$N53,0,N$172),(INDEX($F53:$N53,0,N$174+1)-INDEX($F53:$N53,0,N$174))/(INDEX($F$4:$N$4,0,N$174+1)-INDEX($F$4:$N$4,0,N$174))+M180)))</f>
        <v>4.9393830880746989</v>
      </c>
      <c r="O180" s="186" cm="1">
        <f t="array" ref="O180">IF(O$174=-1,P180,IF(O$174=99,N180,IF(O$174=0,INDEX($F53:$N53,0,O$172),(INDEX($F53:$N53,0,O$174+1)-INDEX($F53:$N53,0,O$174))/(INDEX($F$4:$N$4,0,O$174+1)-INDEX($F$4:$N$4,0,O$174))+N180)))</f>
        <v>4.9847988598351112</v>
      </c>
      <c r="P180" s="186" cm="1">
        <f t="array" ref="P180">IF(P$174=-1,Q180,IF(P$174=99,O180,IF(P$174=0,INDEX($F53:$N53,0,P$172),(INDEX($F53:$N53,0,P$174+1)-INDEX($F53:$N53,0,P$174))/(INDEX($F$4:$N$4,0,P$174+1)-INDEX($F$4:$N$4,0,P$174))+O180)))</f>
        <v>5.0302146315955243</v>
      </c>
      <c r="Q180" s="186" cm="1">
        <f t="array" ref="Q180">IF(Q$174=-1,R180,IF(Q$174=99,P180,IF(Q$174=0,INDEX($F53:$N53,0,Q$172),(INDEX($F53:$N53,0,Q$174+1)-INDEX($F53:$N53,0,Q$174))/(INDEX($F$4:$N$4,0,Q$174+1)-INDEX($F$4:$N$4,0,Q$174))+P180)))</f>
        <v>5.0615214908909634</v>
      </c>
      <c r="R180" s="186" cm="1">
        <f t="array" ref="R180">IF(R$174=-1,S180,IF(R$174=99,Q180,IF(R$174=0,INDEX($F53:$N53,0,R$172),(INDEX($F53:$N53,0,R$174+1)-INDEX($F53:$N53,0,R$174))/(INDEX($F$4:$N$4,0,R$174+1)-INDEX($F$4:$N$4,0,R$174))+Q180)))</f>
        <v>5.0928283501864025</v>
      </c>
      <c r="S180" s="186" cm="1">
        <f t="array" ref="S180">IF(S$174=-1,T180,IF(S$174=99,R180,IF(S$174=0,INDEX($F53:$N53,0,S$172),(INDEX($F53:$N53,0,S$174+1)-INDEX($F53:$N53,0,S$174))/(INDEX($F$4:$N$4,0,S$174+1)-INDEX($F$4:$N$4,0,S$174))+R180)))</f>
        <v>4.7992848823232874</v>
      </c>
      <c r="T180" s="186" cm="1">
        <f t="array" ref="T180">IF(T$174=-1,U180,IF(T$174=99,S180,IF(T$174=0,INDEX($F53:$N53,0,T$172),(INDEX($F53:$N53,0,T$174+1)-INDEX($F53:$N53,0,T$174))/(INDEX($F$4:$N$4,0,T$174+1)-INDEX($F$4:$N$4,0,T$174))+S180)))</f>
        <v>4.8793842955554796</v>
      </c>
      <c r="U180" s="186" cm="1">
        <f t="array" ref="U180">IF(U$174=-1,V180,IF(U$174=99,T180,IF(U$174=0,INDEX($F53:$N53,0,U$172),(INDEX($F53:$N53,0,U$174+1)-INDEX($F53:$N53,0,U$174))/(INDEX($F$4:$N$4,0,U$174+1)-INDEX($F$4:$N$4,0,U$174))+T180)))</f>
        <v>4.982568537562468</v>
      </c>
      <c r="V180" s="186" cm="1">
        <f t="array" ref="V180">IF(V$174=-1,W180,IF(V$174=99,U180,IF(V$174=0,INDEX($F53:$N53,0,V$172),(INDEX($F53:$N53,0,V$174+1)-INDEX($F53:$N53,0,V$174))/(INDEX($F$4:$N$4,0,V$174+1)-INDEX($F$4:$N$4,0,V$174))+U180)))</f>
        <v>5.0857527795694564</v>
      </c>
      <c r="W180" s="186" cm="1">
        <f t="array" ref="W180">IF(W$174=-1,X180,IF(W$174=99,V180,IF(W$174=0,INDEX($F53:$N53,0,W$172),(INDEX($F53:$N53,0,W$174+1)-INDEX($F53:$N53,0,W$174))/(INDEX($F$4:$N$4,0,W$174+1)-INDEX($F$4:$N$4,0,W$174))+V180)))</f>
        <v>5.1889370215764448</v>
      </c>
      <c r="X180" s="186" cm="1">
        <f t="array" ref="X180">IF(X$174=-1,Y180,IF(X$174=99,W180,IF(X$174=0,INDEX($F53:$N53,0,X$172),(INDEX($F53:$N53,0,X$174+1)-INDEX($F53:$N53,0,X$174))/(INDEX($F$4:$N$4,0,X$174+1)-INDEX($F$4:$N$4,0,X$174))+W180)))</f>
        <v>5.2921212635834332</v>
      </c>
      <c r="Y180" s="186" cm="1">
        <f t="array" ref="Y180">IF(Y$174=-1,Z180,IF(Y$174=99,X180,IF(Y$174=0,INDEX($F53:$N53,0,Y$172),(INDEX($F53:$N53,0,Y$174+1)-INDEX($F53:$N53,0,Y$174))/(INDEX($F$4:$N$4,0,Y$174+1)-INDEX($F$4:$N$4,0,Y$174))+X180)))</f>
        <v>5.3953055055904215</v>
      </c>
      <c r="Z180" s="186" cm="1">
        <f t="array" ref="Z180">IF(Z$174=-1,AA180,IF(Z$174=99,Y180,IF(Z$174=0,INDEX($F53:$N53,0,Z$172),(INDEX($F53:$N53,0,Z$174+1)-INDEX($F53:$N53,0,Z$174))/(INDEX($F$4:$N$4,0,Z$174+1)-INDEX($F$4:$N$4,0,Z$174))+Y180)))</f>
        <v>5.4984897475974099</v>
      </c>
      <c r="AA180" s="186" cm="1">
        <f t="array" ref="AA180">IF(AA$174=-1,AB180,IF(AA$174=99,Z180,IF(AA$174=0,INDEX($F53:$N53,0,AA$172),(INDEX($F53:$N53,0,AA$174+1)-INDEX($F53:$N53,0,AA$174))/(INDEX($F$4:$N$4,0,AA$174+1)-INDEX($F$4:$N$4,0,AA$174))+Z180)))</f>
        <v>5.6016739896043983</v>
      </c>
      <c r="AB180" s="186" cm="1">
        <f t="array" ref="AB180">IF(AB$174=-1,AC180,IF(AB$174=99,AA180,IF(AB$174=0,INDEX($F53:$N53,0,AB$172),(INDEX($F53:$N53,0,AB$174+1)-INDEX($F53:$N53,0,AB$174))/(INDEX($F$4:$N$4,0,AB$174+1)-INDEX($F$4:$N$4,0,AB$174))+AA180)))</f>
        <v>5.7048582316113867</v>
      </c>
      <c r="AC180" s="186" cm="1">
        <f t="array" ref="AC180">IF(AC$174=-1,AD180,IF(AC$174=99,AB180,IF(AC$174=0,INDEX($F53:$N53,0,AC$172),(INDEX($F53:$N53,0,AC$174+1)-INDEX($F53:$N53,0,AC$174))/(INDEX($F$4:$N$4,0,AC$174+1)-INDEX($F$4:$N$4,0,AC$174))+AB180)))</f>
        <v>5.8080424736183751</v>
      </c>
      <c r="AD180" s="186" cm="1">
        <f t="array" ref="AD180">IF(AD$174=-1,AE180,IF(AD$174=99,AC180,IF(AD$174=0,INDEX($F53:$N53,0,AD$172),(INDEX($F53:$N53,0,AD$174+1)-INDEX($F53:$N53,0,AD$174))/(INDEX($F$4:$N$4,0,AD$174+1)-INDEX($F$4:$N$4,0,AD$174))+AC180)))</f>
        <v>5.9330143799311408</v>
      </c>
      <c r="AE180" s="186" cm="1">
        <f t="array" ref="AE180">IF(AE$174=-1,AF180,IF(AE$174=99,AD180,IF(AE$174=0,INDEX($F53:$N53,0,AE$172),(INDEX($F53:$N53,0,AE$174+1)-INDEX($F53:$N53,0,AE$174))/(INDEX($F$4:$N$4,0,AE$174+1)-INDEX($F$4:$N$4,0,AE$174))+AD180)))</f>
        <v>6.0579862862439064</v>
      </c>
      <c r="AF180" s="186" cm="1">
        <f t="array" ref="AF180">IF(AF$174=-1,AG180,IF(AF$174=99,AE180,IF(AF$174=0,INDEX($F53:$N53,0,AF$172),(INDEX($F53:$N53,0,AF$174+1)-INDEX($F53:$N53,0,AF$174))/(INDEX($F$4:$N$4,0,AF$174+1)-INDEX($F$4:$N$4,0,AF$174))+AE180)))</f>
        <v>6.1829581925566721</v>
      </c>
      <c r="AG180" s="186" cm="1">
        <f t="array" ref="AG180">IF(AG$174=-1,AH180,IF(AG$174=99,AF180,IF(AG$174=0,INDEX($F53:$N53,0,AG$172),(INDEX($F53:$N53,0,AG$174+1)-INDEX($F53:$N53,0,AG$174))/(INDEX($F$4:$N$4,0,AG$174+1)-INDEX($F$4:$N$4,0,AG$174))+AF180)))</f>
        <v>6.3079300988694378</v>
      </c>
      <c r="AH180" s="186" cm="1">
        <f t="array" ref="AH180">IF(AH$174=-1,AI180,IF(AH$174=99,AG180,IF(AH$174=0,INDEX($F53:$N53,0,AH$172),(INDEX($F53:$N53,0,AH$174+1)-INDEX($F53:$N53,0,AH$174))/(INDEX($F$4:$N$4,0,AH$174+1)-INDEX($F$4:$N$4,0,AH$174))+AG180)))</f>
        <v>6.4329020051822035</v>
      </c>
      <c r="AI180" s="186" cm="1">
        <f t="array" ref="AI180">IF(AI$174=-1,AJ180,IF(AI$174=99,AH180,IF(AI$174=0,INDEX($F53:$N53,0,AI$172),(INDEX($F53:$N53,0,AI$174+1)-INDEX($F53:$N53,0,AI$174))/(INDEX($F$4:$N$4,0,AI$174+1)-INDEX($F$4:$N$4,0,AI$174))+AH180)))</f>
        <v>6.5578739114949691</v>
      </c>
      <c r="AJ180" s="186" cm="1">
        <f t="array" ref="AJ180">IF(AJ$174=-1,AK180,IF(AJ$174=99,AI180,IF(AJ$174=0,INDEX($F53:$N53,0,AJ$172),(INDEX($F53:$N53,0,AJ$174+1)-INDEX($F53:$N53,0,AJ$174))/(INDEX($F$4:$N$4,0,AJ$174+1)-INDEX($F$4:$N$4,0,AJ$174))+AI180)))</f>
        <v>6.6828458178077348</v>
      </c>
      <c r="AK180" s="186" cm="1">
        <f t="array" ref="AK180">IF(AK$174=-1,AL180,IF(AK$174=99,AJ180,IF(AK$174=0,INDEX($F53:$N53,0,AK$172),(INDEX($F53:$N53,0,AK$174+1)-INDEX($F53:$N53,0,AK$174))/(INDEX($F$4:$N$4,0,AK$174+1)-INDEX($F$4:$N$4,0,AK$174))+AJ180)))</f>
        <v>6.8078177241205005</v>
      </c>
      <c r="AL180" s="186" cm="1">
        <f t="array" ref="AL180">IF(AL$174=-1,AM180,IF(AL$174=99,AK180,IF(AL$174=0,INDEX($F53:$N53,0,AL$172),(INDEX($F53:$N53,0,AL$174+1)-INDEX($F53:$N53,0,AL$174))/(INDEX($F$4:$N$4,0,AL$174+1)-INDEX($F$4:$N$4,0,AL$174))+AK180)))</f>
        <v>6.9327896304332661</v>
      </c>
      <c r="AM180" s="186" cm="1">
        <f t="array" ref="AM180">IF(AM$174=-1,AN180,IF(AM$174=99,AL180,IF(AM$174=0,INDEX($F53:$N53,0,AM$172),(INDEX($F53:$N53,0,AM$174+1)-INDEX($F53:$N53,0,AM$174))/(INDEX($F$4:$N$4,0,AM$174+1)-INDEX($F$4:$N$4,0,AM$174))+AL180)))</f>
        <v>7.0577615367460274</v>
      </c>
      <c r="AN180" s="186" cm="1">
        <f t="array" ref="AN180">IF(AN$174=-1,AO180,IF(AN$174=99,AM180,IF(AN$174=0,INDEX($F53:$N53,0,AN$172),(INDEX($F53:$N53,0,AN$174+1)-INDEX($F53:$N53,0,AN$174))/(INDEX($F$4:$N$4,0,AN$174+1)-INDEX($F$4:$N$4,0,AN$174))+AM180)))</f>
        <v>7.223259037300263</v>
      </c>
      <c r="AO180" s="186" cm="1">
        <f t="array" ref="AO180">IF(AO$174=-1,AP180,IF(AO$174=99,AN180,IF(AO$174=0,INDEX($F53:$N53,0,AO$172),(INDEX($F53:$N53,0,AO$174+1)-INDEX($F53:$N53,0,AO$174))/(INDEX($F$4:$N$4,0,AO$174+1)-INDEX($F$4:$N$4,0,AO$174))+AN180)))</f>
        <v>8.7127365422883827</v>
      </c>
      <c r="AP180" s="186" cm="1">
        <f t="array" ref="AP180">IF(AP$174=-1,AQ180,IF(AP$174=99,AO180,IF(AP$174=0,INDEX($F53:$N53,0,AP$172),(INDEX($F53:$N53,0,AP$174+1)-INDEX($F53:$N53,0,AP$174))/(INDEX($F$4:$N$4,0,AP$174+1)-INDEX($F$4:$N$4,0,AP$174))+AO180)))</f>
        <v>8.7127365422883827</v>
      </c>
      <c r="AQ180" s="186" cm="1">
        <f t="array" ref="AQ180">IF(AQ$174=-1,AR180,IF(AQ$174=99,AP180,IF(AQ$174=0,INDEX($F53:$N53,0,AQ$172),(INDEX($F53:$N53,0,AQ$174+1)-INDEX($F53:$N53,0,AQ$174))/(INDEX($F$4:$N$4,0,AQ$174+1)-INDEX($F$4:$N$4,0,AQ$174))+AP180)))</f>
        <v>8.7127365422883827</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3.0895554544851946</v>
      </c>
      <c r="L181" s="186" cm="1">
        <f t="array" ref="L181">IF(L$174=-1,M181,IF(L$174=99,K181,IF(L$174=0,INDEX($F54:$N54,0,L$172),(INDEX($F54:$N54,0,L$174+1)-INDEX($F54:$N54,0,L$174))/(INDEX($F$4:$N$4,0,L$174+1)-INDEX($F$4:$N$4,0,L$174))+K181)))</f>
        <v>3.1449527503002739</v>
      </c>
      <c r="M181" s="186" cm="1">
        <f t="array" ref="M181">IF(M$174=-1,N181,IF(M$174=99,L181,IF(M$174=0,INDEX($F54:$N54,0,M$172),(INDEX($F54:$N54,0,M$174+1)-INDEX($F54:$N54,0,M$174))/(INDEX($F$4:$N$4,0,M$174+1)-INDEX($F$4:$N$4,0,M$174))+L181)))</f>
        <v>3.2003500461153531</v>
      </c>
      <c r="N181" s="186" cm="1">
        <f t="array" ref="N181">IF(N$174=-1,O181,IF(N$174=99,M181,IF(N$174=0,INDEX($F54:$N54,0,N$172),(INDEX($F54:$N54,0,N$174+1)-INDEX($F54:$N54,0,N$174))/(INDEX($F$4:$N$4,0,N$174+1)-INDEX($F$4:$N$4,0,N$174))+M181)))</f>
        <v>3.2557473419304324</v>
      </c>
      <c r="O181" s="186" cm="1">
        <f t="array" ref="O181">IF(O$174=-1,P181,IF(O$174=99,N181,IF(O$174=0,INDEX($F54:$N54,0,O$172),(INDEX($F54:$N54,0,O$174+1)-INDEX($F54:$N54,0,O$174))/(INDEX($F$4:$N$4,0,O$174+1)-INDEX($F$4:$N$4,0,O$174))+N181)))</f>
        <v>3.2856827155497959</v>
      </c>
      <c r="P181" s="186" cm="1">
        <f t="array" ref="P181">IF(P$174=-1,Q181,IF(P$174=99,O181,IF(P$174=0,INDEX($F54:$N54,0,P$172),(INDEX($F54:$N54,0,P$174+1)-INDEX($F54:$N54,0,P$174))/(INDEX($F$4:$N$4,0,P$174+1)-INDEX($F$4:$N$4,0,P$174))+O181)))</f>
        <v>3.3156180891691589</v>
      </c>
      <c r="Q181" s="186" cm="1">
        <f t="array" ref="Q181">IF(Q$174=-1,R181,IF(Q$174=99,P181,IF(Q$174=0,INDEX($F54:$N54,0,Q$172),(INDEX($F54:$N54,0,Q$174+1)-INDEX($F54:$N54,0,Q$174))/(INDEX($F$4:$N$4,0,Q$174+1)-INDEX($F$4:$N$4,0,Q$174))+P181)))</f>
        <v>3.3362537074473613</v>
      </c>
      <c r="R181" s="186" cm="1">
        <f t="array" ref="R181">IF(R$174=-1,S181,IF(R$174=99,Q181,IF(R$174=0,INDEX($F54:$N54,0,R$172),(INDEX($F54:$N54,0,R$174+1)-INDEX($F54:$N54,0,R$174))/(INDEX($F$4:$N$4,0,R$174+1)-INDEX($F$4:$N$4,0,R$174))+Q181)))</f>
        <v>3.3568893257255632</v>
      </c>
      <c r="S181" s="186" cm="1">
        <f t="array" ref="S181">IF(S$174=-1,T181,IF(S$174=99,R181,IF(S$174=0,INDEX($F54:$N54,0,S$172),(INDEX($F54:$N54,0,S$174+1)-INDEX($F54:$N54,0,S$174))/(INDEX($F$4:$N$4,0,S$174+1)-INDEX($F$4:$N$4,0,S$174))+R181)))</f>
        <v>3.1634029432775685</v>
      </c>
      <c r="T181" s="186" cm="1">
        <f t="array" ref="T181">IF(T$174=-1,U181,IF(T$174=99,S181,IF(T$174=0,INDEX($F54:$N54,0,T$172),(INDEX($F54:$N54,0,T$174+1)-INDEX($F54:$N54,0,T$174))/(INDEX($F$4:$N$4,0,T$174+1)-INDEX($F$4:$N$4,0,T$174))+S181)))</f>
        <v>3.2161997090013115</v>
      </c>
      <c r="U181" s="186" cm="1">
        <f t="array" ref="U181">IF(U$174=-1,V181,IF(U$174=99,T181,IF(U$174=0,INDEX($F54:$N54,0,U$172),(INDEX($F54:$N54,0,U$174+1)-INDEX($F54:$N54,0,U$174))/(INDEX($F$4:$N$4,0,U$174+1)-INDEX($F$4:$N$4,0,U$174))+T181)))</f>
        <v>3.284212619855388</v>
      </c>
      <c r="V181" s="186" cm="1">
        <f t="array" ref="V181">IF(V$174=-1,W181,IF(V$174=99,U181,IF(V$174=0,INDEX($F54:$N54,0,V$172),(INDEX($F54:$N54,0,V$174+1)-INDEX($F54:$N54,0,V$174))/(INDEX($F$4:$N$4,0,V$174+1)-INDEX($F$4:$N$4,0,V$174))+U181)))</f>
        <v>3.3522255307094646</v>
      </c>
      <c r="W181" s="186" cm="1">
        <f t="array" ref="W181">IF(W$174=-1,X181,IF(W$174=99,V181,IF(W$174=0,INDEX($F54:$N54,0,W$172),(INDEX($F54:$N54,0,W$174+1)-INDEX($F54:$N54,0,W$174))/(INDEX($F$4:$N$4,0,W$174+1)-INDEX($F$4:$N$4,0,W$174))+V181)))</f>
        <v>3.4202384415635412</v>
      </c>
      <c r="X181" s="186" cm="1">
        <f t="array" ref="X181">IF(X$174=-1,Y181,IF(X$174=99,W181,IF(X$174=0,INDEX($F54:$N54,0,X$172),(INDEX($F54:$N54,0,X$174+1)-INDEX($F54:$N54,0,X$174))/(INDEX($F$4:$N$4,0,X$174+1)-INDEX($F$4:$N$4,0,X$174))+W181)))</f>
        <v>3.4882513524176177</v>
      </c>
      <c r="Y181" s="186" cm="1">
        <f t="array" ref="Y181">IF(Y$174=-1,Z181,IF(Y$174=99,X181,IF(Y$174=0,INDEX($F54:$N54,0,Y$172),(INDEX($F54:$N54,0,Y$174+1)-INDEX($F54:$N54,0,Y$174))/(INDEX($F$4:$N$4,0,Y$174+1)-INDEX($F$4:$N$4,0,Y$174))+X181)))</f>
        <v>3.5562642632716943</v>
      </c>
      <c r="Z181" s="186" cm="1">
        <f t="array" ref="Z181">IF(Z$174=-1,AA181,IF(Z$174=99,Y181,IF(Z$174=0,INDEX($F54:$N54,0,Z$172),(INDEX($F54:$N54,0,Z$174+1)-INDEX($F54:$N54,0,Z$174))/(INDEX($F$4:$N$4,0,Z$174+1)-INDEX($F$4:$N$4,0,Z$174))+Y181)))</f>
        <v>3.6242771741257709</v>
      </c>
      <c r="AA181" s="186" cm="1">
        <f t="array" ref="AA181">IF(AA$174=-1,AB181,IF(AA$174=99,Z181,IF(AA$174=0,INDEX($F54:$N54,0,AA$172),(INDEX($F54:$N54,0,AA$174+1)-INDEX($F54:$N54,0,AA$174))/(INDEX($F$4:$N$4,0,AA$174+1)-INDEX($F$4:$N$4,0,AA$174))+Z181)))</f>
        <v>3.6922900849798475</v>
      </c>
      <c r="AB181" s="186" cm="1">
        <f t="array" ref="AB181">IF(AB$174=-1,AC181,IF(AB$174=99,AA181,IF(AB$174=0,INDEX($F54:$N54,0,AB$172),(INDEX($F54:$N54,0,AB$174+1)-INDEX($F54:$N54,0,AB$174))/(INDEX($F$4:$N$4,0,AB$174+1)-INDEX($F$4:$N$4,0,AB$174))+AA181)))</f>
        <v>3.760302995833924</v>
      </c>
      <c r="AC181" s="186" cm="1">
        <f t="array" ref="AC181">IF(AC$174=-1,AD181,IF(AC$174=99,AB181,IF(AC$174=0,INDEX($F54:$N54,0,AC$172),(INDEX($F54:$N54,0,AC$174+1)-INDEX($F54:$N54,0,AC$174))/(INDEX($F$4:$N$4,0,AC$174+1)-INDEX($F$4:$N$4,0,AC$174))+AB181)))</f>
        <v>3.8283159066880024</v>
      </c>
      <c r="AD181" s="186" cm="1">
        <f t="array" ref="AD181">IF(AD$174=-1,AE181,IF(AD$174=99,AC181,IF(AD$174=0,INDEX($F54:$N54,0,AD$172),(INDEX($F54:$N54,0,AD$174+1)-INDEX($F54:$N54,0,AD$174))/(INDEX($F$4:$N$4,0,AD$174+1)-INDEX($F$4:$N$4,0,AD$174))+AC181)))</f>
        <v>3.9106899490610467</v>
      </c>
      <c r="AE181" s="186" cm="1">
        <f t="array" ref="AE181">IF(AE$174=-1,AF181,IF(AE$174=99,AD181,IF(AE$174=0,INDEX($F54:$N54,0,AE$172),(INDEX($F54:$N54,0,AE$174+1)-INDEX($F54:$N54,0,AE$174))/(INDEX($F$4:$N$4,0,AE$174+1)-INDEX($F$4:$N$4,0,AE$174))+AD181)))</f>
        <v>3.9930639914340911</v>
      </c>
      <c r="AF181" s="186" cm="1">
        <f t="array" ref="AF181">IF(AF$174=-1,AG181,IF(AF$174=99,AE181,IF(AF$174=0,INDEX($F54:$N54,0,AF$172),(INDEX($F54:$N54,0,AF$174+1)-INDEX($F54:$N54,0,AF$174))/(INDEX($F$4:$N$4,0,AF$174+1)-INDEX($F$4:$N$4,0,AF$174))+AE181)))</f>
        <v>4.0754380338071359</v>
      </c>
      <c r="AG181" s="186" cm="1">
        <f t="array" ref="AG181">IF(AG$174=-1,AH181,IF(AG$174=99,AF181,IF(AG$174=0,INDEX($F54:$N54,0,AG$172),(INDEX($F54:$N54,0,AG$174+1)-INDEX($F54:$N54,0,AG$174))/(INDEX($F$4:$N$4,0,AG$174+1)-INDEX($F$4:$N$4,0,AG$174))+AF181)))</f>
        <v>4.1578120761801802</v>
      </c>
      <c r="AH181" s="186" cm="1">
        <f t="array" ref="AH181">IF(AH$174=-1,AI181,IF(AH$174=99,AG181,IF(AH$174=0,INDEX($F54:$N54,0,AH$172),(INDEX($F54:$N54,0,AH$174+1)-INDEX($F54:$N54,0,AH$174))/(INDEX($F$4:$N$4,0,AH$174+1)-INDEX($F$4:$N$4,0,AH$174))+AG181)))</f>
        <v>4.2401861185532246</v>
      </c>
      <c r="AI181" s="186" cm="1">
        <f t="array" ref="AI181">IF(AI$174=-1,AJ181,IF(AI$174=99,AH181,IF(AI$174=0,INDEX($F54:$N54,0,AI$172),(INDEX($F54:$N54,0,AI$174+1)-INDEX($F54:$N54,0,AI$174))/(INDEX($F$4:$N$4,0,AI$174+1)-INDEX($F$4:$N$4,0,AI$174))+AH181)))</f>
        <v>4.3225601609262689</v>
      </c>
      <c r="AJ181" s="186" cm="1">
        <f t="array" ref="AJ181">IF(AJ$174=-1,AK181,IF(AJ$174=99,AI181,IF(AJ$174=0,INDEX($F54:$N54,0,AJ$172),(INDEX($F54:$N54,0,AJ$174+1)-INDEX($F54:$N54,0,AJ$174))/(INDEX($F$4:$N$4,0,AJ$174+1)-INDEX($F$4:$N$4,0,AJ$174))+AI181)))</f>
        <v>4.4049342032993133</v>
      </c>
      <c r="AK181" s="186" cm="1">
        <f t="array" ref="AK181">IF(AK$174=-1,AL181,IF(AK$174=99,AJ181,IF(AK$174=0,INDEX($F54:$N54,0,AK$172),(INDEX($F54:$N54,0,AK$174+1)-INDEX($F54:$N54,0,AK$174))/(INDEX($F$4:$N$4,0,AK$174+1)-INDEX($F$4:$N$4,0,AK$174))+AJ181)))</f>
        <v>4.4873082456723576</v>
      </c>
      <c r="AL181" s="186" cm="1">
        <f t="array" ref="AL181">IF(AL$174=-1,AM181,IF(AL$174=99,AK181,IF(AL$174=0,INDEX($F54:$N54,0,AL$172),(INDEX($F54:$N54,0,AL$174+1)-INDEX($F54:$N54,0,AL$174))/(INDEX($F$4:$N$4,0,AL$174+1)-INDEX($F$4:$N$4,0,AL$174))+AK181)))</f>
        <v>4.569682288045402</v>
      </c>
      <c r="AM181" s="186" cm="1">
        <f t="array" ref="AM181">IF(AM$174=-1,AN181,IF(AM$174=99,AL181,IF(AM$174=0,INDEX($F54:$N54,0,AM$172),(INDEX($F54:$N54,0,AM$174+1)-INDEX($F54:$N54,0,AM$174))/(INDEX($F$4:$N$4,0,AM$174+1)-INDEX($F$4:$N$4,0,AM$174))+AL181)))</f>
        <v>4.6520563304184464</v>
      </c>
      <c r="AN181" s="186" cm="1">
        <f t="array" ref="AN181">IF(AN$174=-1,AO181,IF(AN$174=99,AM181,IF(AN$174=0,INDEX($F54:$N54,0,AN$172),(INDEX($F54:$N54,0,AN$174+1)-INDEX($F54:$N54,0,AN$174))/(INDEX($F$4:$N$4,0,AN$174+1)-INDEX($F$4:$N$4,0,AN$174))+AM181)))</f>
        <v>4.761142432451404</v>
      </c>
      <c r="AO181" s="186" cm="1">
        <f t="array" ref="AO181">IF(AO$174=-1,AP181,IF(AO$174=99,AN181,IF(AO$174=0,INDEX($F54:$N54,0,AO$172),(INDEX($F54:$N54,0,AO$174+1)-INDEX($F54:$N54,0,AO$174))/(INDEX($F$4:$N$4,0,AO$174+1)-INDEX($F$4:$N$4,0,AO$174))+AN181)))</f>
        <v>5.7429173507480247</v>
      </c>
      <c r="AP181" s="186" cm="1">
        <f t="array" ref="AP181">IF(AP$174=-1,AQ181,IF(AP$174=99,AO181,IF(AP$174=0,INDEX($F54:$N54,0,AP$172),(INDEX($F54:$N54,0,AP$174+1)-INDEX($F54:$N54,0,AP$174))/(INDEX($F$4:$N$4,0,AP$174+1)-INDEX($F$4:$N$4,0,AP$174))+AO181)))</f>
        <v>5.7429173507480247</v>
      </c>
      <c r="AQ181" s="186" cm="1">
        <f t="array" ref="AQ181">IF(AQ$174=-1,AR181,IF(AQ$174=99,AP181,IF(AQ$174=0,INDEX($F54:$N54,0,AQ$172),(INDEX($F54:$N54,0,AQ$174+1)-INDEX($F54:$N54,0,AQ$174))/(INDEX($F$4:$N$4,0,AQ$174+1)-INDEX($F$4:$N$4,0,AQ$174))+AP181)))</f>
        <v>5.7429173507480247</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101.34626839212221</v>
      </c>
      <c r="L182" s="186" cm="1">
        <f t="array" ref="L182">IF(L$174=-1,M182,IF(L$174=99,K182,IF(L$174=0,INDEX($F55:$N55,0,L$172),(INDEX($F55:$N55,0,L$174+1)-INDEX($F55:$N55,0,L$174))/(INDEX($F$4:$N$4,0,L$174+1)-INDEX($F$4:$N$4,0,L$174))+K182)))</f>
        <v>103.16345837061</v>
      </c>
      <c r="M182" s="186" cm="1">
        <f t="array" ref="M182">IF(M$174=-1,N182,IF(M$174=99,L182,IF(M$174=0,INDEX($F55:$N55,0,M$172),(INDEX($F55:$N55,0,M$174+1)-INDEX($F55:$N55,0,M$174))/(INDEX($F$4:$N$4,0,M$174+1)-INDEX($F$4:$N$4,0,M$174))+L182)))</f>
        <v>104.98064834909779</v>
      </c>
      <c r="N182" s="186" cm="1">
        <f t="array" ref="N182">IF(N$174=-1,O182,IF(N$174=99,M182,IF(N$174=0,INDEX($F55:$N55,0,N$172),(INDEX($F55:$N55,0,N$174+1)-INDEX($F55:$N55,0,N$174))/(INDEX($F$4:$N$4,0,N$174+1)-INDEX($F$4:$N$4,0,N$174))+M182)))</f>
        <v>106.79783832758559</v>
      </c>
      <c r="O182" s="186" cm="1">
        <f t="array" ref="O182">IF(O$174=-1,P182,IF(O$174=99,N182,IF(O$174=0,INDEX($F55:$N55,0,O$172),(INDEX($F55:$N55,0,O$174+1)-INDEX($F55:$N55,0,O$174))/(INDEX($F$4:$N$4,0,O$174+1)-INDEX($F$4:$N$4,0,O$174))+N182)))</f>
        <v>107.7798043268824</v>
      </c>
      <c r="P182" s="186" cm="1">
        <f t="array" ref="P182">IF(P$174=-1,Q182,IF(P$174=99,O182,IF(P$174=0,INDEX($F55:$N55,0,P$172),(INDEX($F55:$N55,0,P$174+1)-INDEX($F55:$N55,0,P$174))/(INDEX($F$4:$N$4,0,P$174+1)-INDEX($F$4:$N$4,0,P$174))+O182)))</f>
        <v>108.7617703261792</v>
      </c>
      <c r="Q182" s="186" cm="1">
        <f t="array" ref="Q182">IF(Q$174=-1,R182,IF(Q$174=99,P182,IF(Q$174=0,INDEX($F55:$N55,0,Q$172),(INDEX($F55:$N55,0,Q$174+1)-INDEX($F55:$N55,0,Q$174))/(INDEX($F$4:$N$4,0,Q$174+1)-INDEX($F$4:$N$4,0,Q$174))+P182)))</f>
        <v>109.43867771278202</v>
      </c>
      <c r="R182" s="186" cm="1">
        <f t="array" ref="R182">IF(R$174=-1,S182,IF(R$174=99,Q182,IF(R$174=0,INDEX($F55:$N55,0,R$172),(INDEX($F55:$N55,0,R$174+1)-INDEX($F55:$N55,0,R$174))/(INDEX($F$4:$N$4,0,R$174+1)-INDEX($F$4:$N$4,0,R$174))+Q182)))</f>
        <v>110.11558509938484</v>
      </c>
      <c r="S182" s="186" cm="1">
        <f t="array" ref="S182">IF(S$174=-1,T182,IF(S$174=99,R182,IF(S$174=0,INDEX($F55:$N55,0,S$172),(INDEX($F55:$N55,0,S$174+1)-INDEX($F55:$N55,0,S$174))/(INDEX($F$4:$N$4,0,S$174+1)-INDEX($F$4:$N$4,0,S$174))+R182)))</f>
        <v>103.76867754757892</v>
      </c>
      <c r="T182" s="186" cm="1">
        <f t="array" ref="T182">IF(T$174=-1,U182,IF(T$174=99,S182,IF(T$174=0,INDEX($F55:$N55,0,T$172),(INDEX($F55:$N55,0,T$174+1)-INDEX($F55:$N55,0,T$174))/(INDEX($F$4:$N$4,0,T$174+1)-INDEX($F$4:$N$4,0,T$174))+S182)))</f>
        <v>105.50056269031252</v>
      </c>
      <c r="U182" s="186" cm="1">
        <f t="array" ref="U182">IF(U$174=-1,V182,IF(U$174=99,T182,IF(U$174=0,INDEX($F55:$N55,0,U$172),(INDEX($F55:$N55,0,U$174+1)-INDEX($F55:$N55,0,U$174))/(INDEX($F$4:$N$4,0,U$174+1)-INDEX($F$4:$N$4,0,U$174))+T182)))</f>
        <v>107.73158097727681</v>
      </c>
      <c r="V182" s="186" cm="1">
        <f t="array" ref="V182">IF(V$174=-1,W182,IF(V$174=99,U182,IF(V$174=0,INDEX($F55:$N55,0,V$172),(INDEX($F55:$N55,0,V$174+1)-INDEX($F55:$N55,0,V$174))/(INDEX($F$4:$N$4,0,V$174+1)-INDEX($F$4:$N$4,0,V$174))+U182)))</f>
        <v>109.96259926424109</v>
      </c>
      <c r="W182" s="186" cm="1">
        <f t="array" ref="W182">IF(W$174=-1,X182,IF(W$174=99,V182,IF(W$174=0,INDEX($F55:$N55,0,W$172),(INDEX($F55:$N55,0,W$174+1)-INDEX($F55:$N55,0,W$174))/(INDEX($F$4:$N$4,0,W$174+1)-INDEX($F$4:$N$4,0,W$174))+V182)))</f>
        <v>112.19361755120538</v>
      </c>
      <c r="X182" s="186" cm="1">
        <f t="array" ref="X182">IF(X$174=-1,Y182,IF(X$174=99,W182,IF(X$174=0,INDEX($F55:$N55,0,X$172),(INDEX($F55:$N55,0,X$174+1)-INDEX($F55:$N55,0,X$174))/(INDEX($F$4:$N$4,0,X$174+1)-INDEX($F$4:$N$4,0,X$174))+W182)))</f>
        <v>114.42463583816966</v>
      </c>
      <c r="Y182" s="186" cm="1">
        <f t="array" ref="Y182">IF(Y$174=-1,Z182,IF(Y$174=99,X182,IF(Y$174=0,INDEX($F55:$N55,0,Y$172),(INDEX($F55:$N55,0,Y$174+1)-INDEX($F55:$N55,0,Y$174))/(INDEX($F$4:$N$4,0,Y$174+1)-INDEX($F$4:$N$4,0,Y$174))+X182)))</f>
        <v>116.65565412513395</v>
      </c>
      <c r="Z182" s="186" cm="1">
        <f t="array" ref="Z182">IF(Z$174=-1,AA182,IF(Z$174=99,Y182,IF(Z$174=0,INDEX($F55:$N55,0,Z$172),(INDEX($F55:$N55,0,Z$174+1)-INDEX($F55:$N55,0,Z$174))/(INDEX($F$4:$N$4,0,Z$174+1)-INDEX($F$4:$N$4,0,Z$174))+Y182)))</f>
        <v>118.88667241209824</v>
      </c>
      <c r="AA182" s="186" cm="1">
        <f t="array" ref="AA182">IF(AA$174=-1,AB182,IF(AA$174=99,Z182,IF(AA$174=0,INDEX($F55:$N55,0,AA$172),(INDEX($F55:$N55,0,AA$174+1)-INDEX($F55:$N55,0,AA$174))/(INDEX($F$4:$N$4,0,AA$174+1)-INDEX($F$4:$N$4,0,AA$174))+Z182)))</f>
        <v>121.11769069906252</v>
      </c>
      <c r="AB182" s="186" cm="1">
        <f t="array" ref="AB182">IF(AB$174=-1,AC182,IF(AB$174=99,AA182,IF(AB$174=0,INDEX($F55:$N55,0,AB$172),(INDEX($F55:$N55,0,AB$174+1)-INDEX($F55:$N55,0,AB$174))/(INDEX($F$4:$N$4,0,AB$174+1)-INDEX($F$4:$N$4,0,AB$174))+AA182)))</f>
        <v>123.34870898602681</v>
      </c>
      <c r="AC182" s="186" cm="1">
        <f t="array" ref="AC182">IF(AC$174=-1,AD182,IF(AC$174=99,AB182,IF(AC$174=0,INDEX($F55:$N55,0,AC$172),(INDEX($F55:$N55,0,AC$174+1)-INDEX($F55:$N55,0,AC$174))/(INDEX($F$4:$N$4,0,AC$174+1)-INDEX($F$4:$N$4,0,AC$174))+AB182)))</f>
        <v>125.57972727299115</v>
      </c>
      <c r="AD182" s="186" cm="1">
        <f t="array" ref="AD182">IF(AD$174=-1,AE182,IF(AD$174=99,AC182,IF(AD$174=0,INDEX($F55:$N55,0,AD$172),(INDEX($F55:$N55,0,AD$174+1)-INDEX($F55:$N55,0,AD$174))/(INDEX($F$4:$N$4,0,AD$174+1)-INDEX($F$4:$N$4,0,AD$174))+AC182)))</f>
        <v>128.28183180869812</v>
      </c>
      <c r="AE182" s="186" cm="1">
        <f t="array" ref="AE182">IF(AE$174=-1,AF182,IF(AE$174=99,AD182,IF(AE$174=0,INDEX($F55:$N55,0,AE$172),(INDEX($F55:$N55,0,AE$174+1)-INDEX($F55:$N55,0,AE$174))/(INDEX($F$4:$N$4,0,AE$174+1)-INDEX($F$4:$N$4,0,AE$174))+AD182)))</f>
        <v>130.98393634440507</v>
      </c>
      <c r="AF182" s="186" cm="1">
        <f t="array" ref="AF182">IF(AF$174=-1,AG182,IF(AF$174=99,AE182,IF(AF$174=0,INDEX($F55:$N55,0,AF$172),(INDEX($F55:$N55,0,AF$174+1)-INDEX($F55:$N55,0,AF$174))/(INDEX($F$4:$N$4,0,AF$174+1)-INDEX($F$4:$N$4,0,AF$174))+AE182)))</f>
        <v>133.68604088011202</v>
      </c>
      <c r="AG182" s="186" cm="1">
        <f t="array" ref="AG182">IF(AG$174=-1,AH182,IF(AG$174=99,AF182,IF(AG$174=0,INDEX($F55:$N55,0,AG$172),(INDEX($F55:$N55,0,AG$174+1)-INDEX($F55:$N55,0,AG$174))/(INDEX($F$4:$N$4,0,AG$174+1)-INDEX($F$4:$N$4,0,AG$174))+AF182)))</f>
        <v>136.38814541581897</v>
      </c>
      <c r="AH182" s="186" cm="1">
        <f t="array" ref="AH182">IF(AH$174=-1,AI182,IF(AH$174=99,AG182,IF(AH$174=0,INDEX($F55:$N55,0,AH$172),(INDEX($F55:$N55,0,AH$174+1)-INDEX($F55:$N55,0,AH$174))/(INDEX($F$4:$N$4,0,AH$174+1)-INDEX($F$4:$N$4,0,AH$174))+AG182)))</f>
        <v>139.09024995152592</v>
      </c>
      <c r="AI182" s="186" cm="1">
        <f t="array" ref="AI182">IF(AI$174=-1,AJ182,IF(AI$174=99,AH182,IF(AI$174=0,INDEX($F55:$N55,0,AI$172),(INDEX($F55:$N55,0,AI$174+1)-INDEX($F55:$N55,0,AI$174))/(INDEX($F$4:$N$4,0,AI$174+1)-INDEX($F$4:$N$4,0,AI$174))+AH182)))</f>
        <v>141.79235448723287</v>
      </c>
      <c r="AJ182" s="186" cm="1">
        <f t="array" ref="AJ182">IF(AJ$174=-1,AK182,IF(AJ$174=99,AI182,IF(AJ$174=0,INDEX($F55:$N55,0,AJ$172),(INDEX($F55:$N55,0,AJ$174+1)-INDEX($F55:$N55,0,AJ$174))/(INDEX($F$4:$N$4,0,AJ$174+1)-INDEX($F$4:$N$4,0,AJ$174))+AI182)))</f>
        <v>144.49445902293982</v>
      </c>
      <c r="AK182" s="186" cm="1">
        <f t="array" ref="AK182">IF(AK$174=-1,AL182,IF(AK$174=99,AJ182,IF(AK$174=0,INDEX($F55:$N55,0,AK$172),(INDEX($F55:$N55,0,AK$174+1)-INDEX($F55:$N55,0,AK$174))/(INDEX($F$4:$N$4,0,AK$174+1)-INDEX($F$4:$N$4,0,AK$174))+AJ182)))</f>
        <v>147.19656355864677</v>
      </c>
      <c r="AL182" s="186" cm="1">
        <f t="array" ref="AL182">IF(AL$174=-1,AM182,IF(AL$174=99,AK182,IF(AL$174=0,INDEX($F55:$N55,0,AL$172),(INDEX($F55:$N55,0,AL$174+1)-INDEX($F55:$N55,0,AL$174))/(INDEX($F$4:$N$4,0,AL$174+1)-INDEX($F$4:$N$4,0,AL$174))+AK182)))</f>
        <v>149.89866809435372</v>
      </c>
      <c r="AM182" s="186" cm="1">
        <f t="array" ref="AM182">IF(AM$174=-1,AN182,IF(AM$174=99,AL182,IF(AM$174=0,INDEX($F55:$N55,0,AM$172),(INDEX($F55:$N55,0,AM$174+1)-INDEX($F55:$N55,0,AM$174))/(INDEX($F$4:$N$4,0,AM$174+1)-INDEX($F$4:$N$4,0,AM$174))+AL182)))</f>
        <v>152.6007726300607</v>
      </c>
      <c r="AN182" s="186" cm="1">
        <f t="array" ref="AN182">IF(AN$174=-1,AO182,IF(AN$174=99,AM182,IF(AN$174=0,INDEX($F55:$N55,0,AN$172),(INDEX($F55:$N55,0,AN$174+1)-INDEX($F55:$N55,0,AN$174))/(INDEX($F$4:$N$4,0,AN$174+1)-INDEX($F$4:$N$4,0,AN$174))+AM182)))</f>
        <v>156.17910923458192</v>
      </c>
      <c r="AO182" s="186" cm="1">
        <f t="array" ref="AO182">IF(AO$174=-1,AP182,IF(AO$174=99,AN182,IF(AO$174=0,INDEX($F55:$N55,0,AO$172),(INDEX($F55:$N55,0,AO$174+1)-INDEX($F55:$N55,0,AO$174))/(INDEX($F$4:$N$4,0,AO$174+1)-INDEX($F$4:$N$4,0,AO$174))+AN182)))</f>
        <v>188.38413867527291</v>
      </c>
      <c r="AP182" s="186" cm="1">
        <f t="array" ref="AP182">IF(AP$174=-1,AQ182,IF(AP$174=99,AO182,IF(AP$174=0,INDEX($F55:$N55,0,AP$172),(INDEX($F55:$N55,0,AP$174+1)-INDEX($F55:$N55,0,AP$174))/(INDEX($F$4:$N$4,0,AP$174+1)-INDEX($F$4:$N$4,0,AP$174))+AO182)))</f>
        <v>188.38413867527291</v>
      </c>
      <c r="AQ182" s="186" cm="1">
        <f t="array" ref="AQ182">IF(AQ$174=-1,AR182,IF(AQ$174=99,AP182,IF(AQ$174=0,INDEX($F55:$N55,0,AQ$172),(INDEX($F55:$N55,0,AQ$174+1)-INDEX($F55:$N55,0,AQ$174))/(INDEX($F$4:$N$4,0,AQ$174+1)-INDEX($F$4:$N$4,0,AQ$174))+AP182)))</f>
        <v>188.38413867527291</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28.911045247106085</v>
      </c>
      <c r="L183" s="186" cm="1">
        <f t="array" ref="L183">IF(L$174=-1,M183,IF(L$174=99,K183,IF(L$174=0,INDEX($F56:$N56,0,L$172),(INDEX($F56:$N56,0,L$174+1)-INDEX($F56:$N56,0,L$174))/(INDEX($F$4:$N$4,0,L$174+1)-INDEX($F$4:$N$4,0,L$174))+K183)))</f>
        <v>29.429434947330432</v>
      </c>
      <c r="M183" s="186" cm="1">
        <f t="array" ref="M183">IF(M$174=-1,N183,IF(M$174=99,L183,IF(M$174=0,INDEX($F56:$N56,0,M$172),(INDEX($F56:$N56,0,M$174+1)-INDEX($F56:$N56,0,M$174))/(INDEX($F$4:$N$4,0,M$174+1)-INDEX($F$4:$N$4,0,M$174))+L183)))</f>
        <v>29.947824647554778</v>
      </c>
      <c r="N183" s="186" cm="1">
        <f t="array" ref="N183">IF(N$174=-1,O183,IF(N$174=99,M183,IF(N$174=0,INDEX($F56:$N56,0,N$172),(INDEX($F56:$N56,0,N$174+1)-INDEX($F56:$N56,0,N$174))/(INDEX($F$4:$N$4,0,N$174+1)-INDEX($F$4:$N$4,0,N$174))+M183)))</f>
        <v>30.466214347779122</v>
      </c>
      <c r="O183" s="186" cm="1">
        <f t="array" ref="O183">IF(O$174=-1,P183,IF(O$174=99,N183,IF(O$174=0,INDEX($F56:$N56,0,O$172),(INDEX($F56:$N56,0,O$174+1)-INDEX($F56:$N56,0,O$174))/(INDEX($F$4:$N$4,0,O$174+1)-INDEX($F$4:$N$4,0,O$174))+N183)))</f>
        <v>30.74633974249959</v>
      </c>
      <c r="P183" s="186" cm="1">
        <f t="array" ref="P183">IF(P$174=-1,Q183,IF(P$174=99,O183,IF(P$174=0,INDEX($F56:$N56,0,P$172),(INDEX($F56:$N56,0,P$174+1)-INDEX($F56:$N56,0,P$174))/(INDEX($F$4:$N$4,0,P$174+1)-INDEX($F$4:$N$4,0,P$174))+O183)))</f>
        <v>31.026465137220057</v>
      </c>
      <c r="Q183" s="186" cm="1">
        <f t="array" ref="Q183">IF(Q$174=-1,R183,IF(Q$174=99,P183,IF(Q$174=0,INDEX($F56:$N56,0,Q$172),(INDEX($F56:$N56,0,Q$174+1)-INDEX($F56:$N56,0,Q$174))/(INDEX($F$4:$N$4,0,Q$174+1)-INDEX($F$4:$N$4,0,Q$174))+P183)))</f>
        <v>31.219566475756324</v>
      </c>
      <c r="R183" s="186" cm="1">
        <f t="array" ref="R183">IF(R$174=-1,S183,IF(R$174=99,Q183,IF(R$174=0,INDEX($F56:$N56,0,R$172),(INDEX($F56:$N56,0,R$174+1)-INDEX($F56:$N56,0,R$174))/(INDEX($F$4:$N$4,0,R$174+1)-INDEX($F$4:$N$4,0,R$174))+Q183)))</f>
        <v>31.41266781429259</v>
      </c>
      <c r="S183" s="186" cm="1">
        <f t="array" ref="S183">IF(S$174=-1,T183,IF(S$174=99,R183,IF(S$174=0,INDEX($F56:$N56,0,S$172),(INDEX($F56:$N56,0,S$174+1)-INDEX($F56:$N56,0,S$174))/(INDEX($F$4:$N$4,0,S$174+1)-INDEX($F$4:$N$4,0,S$174))+R183)))</f>
        <v>29.602085793655274</v>
      </c>
      <c r="T183" s="186" cm="1">
        <f t="array" ref="T183">IF(T$174=-1,U183,IF(T$174=99,S183,IF(T$174=0,INDEX($F56:$N56,0,T$172),(INDEX($F56:$N56,0,T$174+1)-INDEX($F56:$N56,0,T$174))/(INDEX($F$4:$N$4,0,T$174+1)-INDEX($F$4:$N$4,0,T$174))+S183)))</f>
        <v>30.096140587371327</v>
      </c>
      <c r="U183" s="186" cm="1">
        <f t="array" ref="U183">IF(U$174=-1,V183,IF(U$174=99,T183,IF(U$174=0,INDEX($F56:$N56,0,U$172),(INDEX($F56:$N56,0,U$174+1)-INDEX($F56:$N56,0,U$174))/(INDEX($F$4:$N$4,0,U$174+1)-INDEX($F$4:$N$4,0,U$174))+T183)))</f>
        <v>30.732583069811653</v>
      </c>
      <c r="V183" s="186" cm="1">
        <f t="array" ref="V183">IF(V$174=-1,W183,IF(V$174=99,U183,IF(V$174=0,INDEX($F56:$N56,0,V$172),(INDEX($F56:$N56,0,V$174+1)-INDEX($F56:$N56,0,V$174))/(INDEX($F$4:$N$4,0,V$174+1)-INDEX($F$4:$N$4,0,V$174))+U183)))</f>
        <v>31.36902555225198</v>
      </c>
      <c r="W183" s="186" cm="1">
        <f t="array" ref="W183">IF(W$174=-1,X183,IF(W$174=99,V183,IF(W$174=0,INDEX($F56:$N56,0,W$172),(INDEX($F56:$N56,0,W$174+1)-INDEX($F56:$N56,0,W$174))/(INDEX($F$4:$N$4,0,W$174+1)-INDEX($F$4:$N$4,0,W$174))+V183)))</f>
        <v>32.005468034692306</v>
      </c>
      <c r="X183" s="186" cm="1">
        <f t="array" ref="X183">IF(X$174=-1,Y183,IF(X$174=99,W183,IF(X$174=0,INDEX($F56:$N56,0,X$172),(INDEX($F56:$N56,0,X$174+1)-INDEX($F56:$N56,0,X$174))/(INDEX($F$4:$N$4,0,X$174+1)-INDEX($F$4:$N$4,0,X$174))+W183)))</f>
        <v>32.641910517132629</v>
      </c>
      <c r="Y183" s="186" cm="1">
        <f t="array" ref="Y183">IF(Y$174=-1,Z183,IF(Y$174=99,X183,IF(Y$174=0,INDEX($F56:$N56,0,Y$172),(INDEX($F56:$N56,0,Y$174+1)-INDEX($F56:$N56,0,Y$174))/(INDEX($F$4:$N$4,0,Y$174+1)-INDEX($F$4:$N$4,0,Y$174))+X183)))</f>
        <v>33.278352999572952</v>
      </c>
      <c r="Z183" s="186" cm="1">
        <f t="array" ref="Z183">IF(Z$174=-1,AA183,IF(Z$174=99,Y183,IF(Z$174=0,INDEX($F56:$N56,0,Z$172),(INDEX($F56:$N56,0,Z$174+1)-INDEX($F56:$N56,0,Z$174))/(INDEX($F$4:$N$4,0,Z$174+1)-INDEX($F$4:$N$4,0,Z$174))+Y183)))</f>
        <v>33.914795482013275</v>
      </c>
      <c r="AA183" s="186" cm="1">
        <f t="array" ref="AA183">IF(AA$174=-1,AB183,IF(AA$174=99,Z183,IF(AA$174=0,INDEX($F56:$N56,0,AA$172),(INDEX($F56:$N56,0,AA$174+1)-INDEX($F56:$N56,0,AA$174))/(INDEX($F$4:$N$4,0,AA$174+1)-INDEX($F$4:$N$4,0,AA$174))+Z183)))</f>
        <v>34.551237964453598</v>
      </c>
      <c r="AB183" s="186" cm="1">
        <f t="array" ref="AB183">IF(AB$174=-1,AC183,IF(AB$174=99,AA183,IF(AB$174=0,INDEX($F56:$N56,0,AB$172),(INDEX($F56:$N56,0,AB$174+1)-INDEX($F56:$N56,0,AB$174))/(INDEX($F$4:$N$4,0,AB$174+1)-INDEX($F$4:$N$4,0,AB$174))+AA183)))</f>
        <v>35.187680446893921</v>
      </c>
      <c r="AC183" s="186" cm="1">
        <f t="array" ref="AC183">IF(AC$174=-1,AD183,IF(AC$174=99,AB183,IF(AC$174=0,INDEX($F56:$N56,0,AC$172),(INDEX($F56:$N56,0,AC$174+1)-INDEX($F56:$N56,0,AC$174))/(INDEX($F$4:$N$4,0,AC$174+1)-INDEX($F$4:$N$4,0,AC$174))+AB183)))</f>
        <v>35.824122929334258</v>
      </c>
      <c r="AD183" s="186" cm="1">
        <f t="array" ref="AD183">IF(AD$174=-1,AE183,IF(AD$174=99,AC183,IF(AD$174=0,INDEX($F56:$N56,0,AD$172),(INDEX($F56:$N56,0,AD$174+1)-INDEX($F56:$N56,0,AD$174))/(INDEX($F$4:$N$4,0,AD$174+1)-INDEX($F$4:$N$4,0,AD$174))+AC183)))</f>
        <v>36.594952163933947</v>
      </c>
      <c r="AE183" s="186" cm="1">
        <f t="array" ref="AE183">IF(AE$174=-1,AF183,IF(AE$174=99,AD183,IF(AE$174=0,INDEX($F56:$N56,0,AE$172),(INDEX($F56:$N56,0,AE$174+1)-INDEX($F56:$N56,0,AE$174))/(INDEX($F$4:$N$4,0,AE$174+1)-INDEX($F$4:$N$4,0,AE$174))+AD183)))</f>
        <v>37.365781398533635</v>
      </c>
      <c r="AF183" s="186" cm="1">
        <f t="array" ref="AF183">IF(AF$174=-1,AG183,IF(AF$174=99,AE183,IF(AF$174=0,INDEX($F56:$N56,0,AF$172),(INDEX($F56:$N56,0,AF$174+1)-INDEX($F56:$N56,0,AF$174))/(INDEX($F$4:$N$4,0,AF$174+1)-INDEX($F$4:$N$4,0,AF$174))+AE183)))</f>
        <v>38.136610633133323</v>
      </c>
      <c r="AG183" s="186" cm="1">
        <f t="array" ref="AG183">IF(AG$174=-1,AH183,IF(AG$174=99,AF183,IF(AG$174=0,INDEX($F56:$N56,0,AG$172),(INDEX($F56:$N56,0,AG$174+1)-INDEX($F56:$N56,0,AG$174))/(INDEX($F$4:$N$4,0,AG$174+1)-INDEX($F$4:$N$4,0,AG$174))+AF183)))</f>
        <v>38.907439867733011</v>
      </c>
      <c r="AH183" s="186" cm="1">
        <f t="array" ref="AH183">IF(AH$174=-1,AI183,IF(AH$174=99,AG183,IF(AH$174=0,INDEX($F56:$N56,0,AH$172),(INDEX($F56:$N56,0,AH$174+1)-INDEX($F56:$N56,0,AH$174))/(INDEX($F$4:$N$4,0,AH$174+1)-INDEX($F$4:$N$4,0,AH$174))+AG183)))</f>
        <v>39.678269102332699</v>
      </c>
      <c r="AI183" s="186" cm="1">
        <f t="array" ref="AI183">IF(AI$174=-1,AJ183,IF(AI$174=99,AH183,IF(AI$174=0,INDEX($F56:$N56,0,AI$172),(INDEX($F56:$N56,0,AI$174+1)-INDEX($F56:$N56,0,AI$174))/(INDEX($F$4:$N$4,0,AI$174+1)-INDEX($F$4:$N$4,0,AI$174))+AH183)))</f>
        <v>40.449098336932387</v>
      </c>
      <c r="AJ183" s="186" cm="1">
        <f t="array" ref="AJ183">IF(AJ$174=-1,AK183,IF(AJ$174=99,AI183,IF(AJ$174=0,INDEX($F56:$N56,0,AJ$172),(INDEX($F56:$N56,0,AJ$174+1)-INDEX($F56:$N56,0,AJ$174))/(INDEX($F$4:$N$4,0,AJ$174+1)-INDEX($F$4:$N$4,0,AJ$174))+AI183)))</f>
        <v>41.219927571532075</v>
      </c>
      <c r="AK183" s="186" cm="1">
        <f t="array" ref="AK183">IF(AK$174=-1,AL183,IF(AK$174=99,AJ183,IF(AK$174=0,INDEX($F56:$N56,0,AK$172),(INDEX($F56:$N56,0,AK$174+1)-INDEX($F56:$N56,0,AK$174))/(INDEX($F$4:$N$4,0,AK$174+1)-INDEX($F$4:$N$4,0,AK$174))+AJ183)))</f>
        <v>41.990756806131763</v>
      </c>
      <c r="AL183" s="186" cm="1">
        <f t="array" ref="AL183">IF(AL$174=-1,AM183,IF(AL$174=99,AK183,IF(AL$174=0,INDEX($F56:$N56,0,AL$172),(INDEX($F56:$N56,0,AL$174+1)-INDEX($F56:$N56,0,AL$174))/(INDEX($F$4:$N$4,0,AL$174+1)-INDEX($F$4:$N$4,0,AL$174))+AK183)))</f>
        <v>42.761586040731451</v>
      </c>
      <c r="AM183" s="186" cm="1">
        <f t="array" ref="AM183">IF(AM$174=-1,AN183,IF(AM$174=99,AL183,IF(AM$174=0,INDEX($F56:$N56,0,AM$172),(INDEX($F56:$N56,0,AM$174+1)-INDEX($F56:$N56,0,AM$174))/(INDEX($F$4:$N$4,0,AM$174+1)-INDEX($F$4:$N$4,0,AM$174))+AL183)))</f>
        <v>43.532415275331161</v>
      </c>
      <c r="AN183" s="186" cm="1">
        <f t="array" ref="AN183">IF(AN$174=-1,AO183,IF(AN$174=99,AM183,IF(AN$174=0,INDEX($F56:$N56,0,AN$172),(INDEX($F56:$N56,0,AN$174+1)-INDEX($F56:$N56,0,AN$174))/(INDEX($F$4:$N$4,0,AN$174+1)-INDEX($F$4:$N$4,0,AN$174))+AM183)))</f>
        <v>44.553207191244766</v>
      </c>
      <c r="AO183" s="186" cm="1">
        <f t="array" ref="AO183">IF(AO$174=-1,AP183,IF(AO$174=99,AN183,IF(AO$174=0,INDEX($F56:$N56,0,AO$172),(INDEX($F56:$N56,0,AO$174+1)-INDEX($F56:$N56,0,AO$174))/(INDEX($F$4:$N$4,0,AO$174+1)-INDEX($F$4:$N$4,0,AO$174))+AN183)))</f>
        <v>53.740334434467222</v>
      </c>
      <c r="AP183" s="186" cm="1">
        <f t="array" ref="AP183">IF(AP$174=-1,AQ183,IF(AP$174=99,AO183,IF(AP$174=0,INDEX($F56:$N56,0,AP$172),(INDEX($F56:$N56,0,AP$174+1)-INDEX($F56:$N56,0,AP$174))/(INDEX($F$4:$N$4,0,AP$174+1)-INDEX($F$4:$N$4,0,AP$174))+AO183)))</f>
        <v>53.740334434467222</v>
      </c>
      <c r="AQ183" s="186" cm="1">
        <f t="array" ref="AQ183">IF(AQ$174=-1,AR183,IF(AQ$174=99,AP183,IF(AQ$174=0,INDEX($F56:$N56,0,AQ$172),(INDEX($F56:$N56,0,AQ$174+1)-INDEX($F56:$N56,0,AQ$174))/(INDEX($F$4:$N$4,0,AQ$174+1)-INDEX($F$4:$N$4,0,AQ$174))+AP183)))</f>
        <v>53.740334434467222</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1.0924696723954068</v>
      </c>
      <c r="L184" s="186" cm="1">
        <f t="array" ref="L184">IF(L$174=-1,M184,IF(L$174=99,K184,IF(L$174=0,INDEX($F57:$N57,0,L$172),(INDEX($F57:$N57,0,L$174+1)-INDEX($F57:$N57,0,L$174))/(INDEX($F$4:$N$4,0,L$174+1)-INDEX($F$4:$N$4,0,L$174))+K184)))</f>
        <v>1.1120582075430225</v>
      </c>
      <c r="M184" s="186" cm="1">
        <f t="array" ref="M184">IF(M$174=-1,N184,IF(M$174=99,L184,IF(M$174=0,INDEX($F57:$N57,0,M$172),(INDEX($F57:$N57,0,M$174+1)-INDEX($F57:$N57,0,M$174))/(INDEX($F$4:$N$4,0,M$174+1)-INDEX($F$4:$N$4,0,M$174))+L184)))</f>
        <v>1.1316467426906383</v>
      </c>
      <c r="N184" s="186" cm="1">
        <f t="array" ref="N184">IF(N$174=-1,O184,IF(N$174=99,M184,IF(N$174=0,INDEX($F57:$N57,0,N$172),(INDEX($F57:$N57,0,N$174+1)-INDEX($F57:$N57,0,N$174))/(INDEX($F$4:$N$4,0,N$174+1)-INDEX($F$4:$N$4,0,N$174))+M184)))</f>
        <v>1.151235277838254</v>
      </c>
      <c r="O184" s="186" cm="1">
        <f t="array" ref="O184">IF(O$174=-1,P184,IF(O$174=99,N184,IF(O$174=0,INDEX($F57:$N57,0,O$172),(INDEX($F57:$N57,0,O$174+1)-INDEX($F57:$N57,0,O$174))/(INDEX($F$4:$N$4,0,O$174+1)-INDEX($F$4:$N$4,0,O$174))+N184)))</f>
        <v>1.1618204536969696</v>
      </c>
      <c r="P184" s="186" cm="1">
        <f t="array" ref="P184">IF(P$174=-1,Q184,IF(P$174=99,O184,IF(P$174=0,INDEX($F57:$N57,0,P$172),(INDEX($F57:$N57,0,P$174+1)-INDEX($F57:$N57,0,P$174))/(INDEX($F$4:$N$4,0,P$174+1)-INDEX($F$4:$N$4,0,P$174))+O184)))</f>
        <v>1.1724056295556853</v>
      </c>
      <c r="Q184" s="186" cm="1">
        <f t="array" ref="Q184">IF(Q$174=-1,R184,IF(Q$174=99,P184,IF(Q$174=0,INDEX($F57:$N57,0,Q$172),(INDEX($F57:$N57,0,Q$174+1)-INDEX($F57:$N57,0,Q$174))/(INDEX($F$4:$N$4,0,Q$174+1)-INDEX($F$4:$N$4,0,Q$174))+P184)))</f>
        <v>1.1797024033058818</v>
      </c>
      <c r="R184" s="186" cm="1">
        <f t="array" ref="R184">IF(R$174=-1,S184,IF(R$174=99,Q184,IF(R$174=0,INDEX($F57:$N57,0,R$172),(INDEX($F57:$N57,0,R$174+1)-INDEX($F57:$N57,0,R$174))/(INDEX($F$4:$N$4,0,R$174+1)-INDEX($F$4:$N$4,0,R$174))+Q184)))</f>
        <v>1.1869991770560784</v>
      </c>
      <c r="S184" s="186" cm="1">
        <f t="array" ref="S184">IF(S$174=-1,T184,IF(S$174=99,R184,IF(S$174=0,INDEX($F57:$N57,0,S$172),(INDEX($F57:$N57,0,S$174+1)-INDEX($F57:$N57,0,S$174))/(INDEX($F$4:$N$4,0,S$174+1)-INDEX($F$4:$N$4,0,S$174))+R184)))</f>
        <v>1.1185822128811613</v>
      </c>
      <c r="T184" s="186" cm="1">
        <f t="array" ref="T184">IF(T$174=-1,U184,IF(T$174=99,S184,IF(T$174=0,INDEX($F57:$N57,0,T$172),(INDEX($F57:$N57,0,T$174+1)-INDEX($F57:$N57,0,T$174))/(INDEX($F$4:$N$4,0,T$174+1)-INDEX($F$4:$N$4,0,T$174))+S184)))</f>
        <v>1.1372511981780655</v>
      </c>
      <c r="U184" s="186" cm="1">
        <f t="array" ref="U184">IF(U$174=-1,V184,IF(U$174=99,T184,IF(U$174=0,INDEX($F57:$N57,0,U$172),(INDEX($F57:$N57,0,U$174+1)-INDEX($F57:$N57,0,U$174))/(INDEX($F$4:$N$4,0,U$174+1)-INDEX($F$4:$N$4,0,U$174))+T184)))</f>
        <v>1.1613006264968047</v>
      </c>
      <c r="V184" s="186" cm="1">
        <f t="array" ref="V184">IF(V$174=-1,W184,IF(V$174=99,U184,IF(V$174=0,INDEX($F57:$N57,0,V$172),(INDEX($F57:$N57,0,V$174+1)-INDEX($F57:$N57,0,V$174))/(INDEX($F$4:$N$4,0,V$174+1)-INDEX($F$4:$N$4,0,V$174))+U184)))</f>
        <v>1.1853500548155438</v>
      </c>
      <c r="W184" s="186" cm="1">
        <f t="array" ref="W184">IF(W$174=-1,X184,IF(W$174=99,V184,IF(W$174=0,INDEX($F57:$N57,0,W$172),(INDEX($F57:$N57,0,W$174+1)-INDEX($F57:$N57,0,W$174))/(INDEX($F$4:$N$4,0,W$174+1)-INDEX($F$4:$N$4,0,W$174))+V184)))</f>
        <v>1.2093994831342829</v>
      </c>
      <c r="X184" s="186" cm="1">
        <f t="array" ref="X184">IF(X$174=-1,Y184,IF(X$174=99,W184,IF(X$174=0,INDEX($F57:$N57,0,X$172),(INDEX($F57:$N57,0,X$174+1)-INDEX($F57:$N57,0,X$174))/(INDEX($F$4:$N$4,0,X$174+1)-INDEX($F$4:$N$4,0,X$174))+W184)))</f>
        <v>1.233448911453022</v>
      </c>
      <c r="Y184" s="186" cm="1">
        <f t="array" ref="Y184">IF(Y$174=-1,Z184,IF(Y$174=99,X184,IF(Y$174=0,INDEX($F57:$N57,0,Y$172),(INDEX($F57:$N57,0,Y$174+1)-INDEX($F57:$N57,0,Y$174))/(INDEX($F$4:$N$4,0,Y$174+1)-INDEX($F$4:$N$4,0,Y$174))+X184)))</f>
        <v>1.2574983397717612</v>
      </c>
      <c r="Z184" s="186" cm="1">
        <f t="array" ref="Z184">IF(Z$174=-1,AA184,IF(Z$174=99,Y184,IF(Z$174=0,INDEX($F57:$N57,0,Z$172),(INDEX($F57:$N57,0,Z$174+1)-INDEX($F57:$N57,0,Z$174))/(INDEX($F$4:$N$4,0,Z$174+1)-INDEX($F$4:$N$4,0,Z$174))+Y184)))</f>
        <v>1.2815477680905003</v>
      </c>
      <c r="AA184" s="186" cm="1">
        <f t="array" ref="AA184">IF(AA$174=-1,AB184,IF(AA$174=99,Z184,IF(AA$174=0,INDEX($F57:$N57,0,AA$172),(INDEX($F57:$N57,0,AA$174+1)-INDEX($F57:$N57,0,AA$174))/(INDEX($F$4:$N$4,0,AA$174+1)-INDEX($F$4:$N$4,0,AA$174))+Z184)))</f>
        <v>1.3055971964092394</v>
      </c>
      <c r="AB184" s="186" cm="1">
        <f t="array" ref="AB184">IF(AB$174=-1,AC184,IF(AB$174=99,AA184,IF(AB$174=0,INDEX($F57:$N57,0,AB$172),(INDEX($F57:$N57,0,AB$174+1)-INDEX($F57:$N57,0,AB$174))/(INDEX($F$4:$N$4,0,AB$174+1)-INDEX($F$4:$N$4,0,AB$174))+AA184)))</f>
        <v>1.3296466247279786</v>
      </c>
      <c r="AC184" s="186" cm="1">
        <f t="array" ref="AC184">IF(AC$174=-1,AD184,IF(AC$174=99,AB184,IF(AC$174=0,INDEX($F57:$N57,0,AC$172),(INDEX($F57:$N57,0,AC$174+1)-INDEX($F57:$N57,0,AC$174))/(INDEX($F$4:$N$4,0,AC$174+1)-INDEX($F$4:$N$4,0,AC$174))+AB184)))</f>
        <v>1.3536960530467179</v>
      </c>
      <c r="AD184" s="186" cm="1">
        <f t="array" ref="AD184">IF(AD$174=-1,AE184,IF(AD$174=99,AC184,IF(AD$174=0,INDEX($F57:$N57,0,AD$172),(INDEX($F57:$N57,0,AD$174+1)-INDEX($F57:$N57,0,AD$174))/(INDEX($F$4:$N$4,0,AD$174+1)-INDEX($F$4:$N$4,0,AD$174))+AC184)))</f>
        <v>1.3828235907818063</v>
      </c>
      <c r="AE184" s="186" cm="1">
        <f t="array" ref="AE184">IF(AE$174=-1,AF184,IF(AE$174=99,AD184,IF(AE$174=0,INDEX($F57:$N57,0,AE$172),(INDEX($F57:$N57,0,AE$174+1)-INDEX($F57:$N57,0,AE$174))/(INDEX($F$4:$N$4,0,AE$174+1)-INDEX($F$4:$N$4,0,AE$174))+AD184)))</f>
        <v>1.4119511285168946</v>
      </c>
      <c r="AF184" s="186" cm="1">
        <f t="array" ref="AF184">IF(AF$174=-1,AG184,IF(AF$174=99,AE184,IF(AF$174=0,INDEX($F57:$N57,0,AF$172),(INDEX($F57:$N57,0,AF$174+1)-INDEX($F57:$N57,0,AF$174))/(INDEX($F$4:$N$4,0,AF$174+1)-INDEX($F$4:$N$4,0,AF$174))+AE184)))</f>
        <v>1.441078666251983</v>
      </c>
      <c r="AG184" s="186" cm="1">
        <f t="array" ref="AG184">IF(AG$174=-1,AH184,IF(AG$174=99,AF184,IF(AG$174=0,INDEX($F57:$N57,0,AG$172),(INDEX($F57:$N57,0,AG$174+1)-INDEX($F57:$N57,0,AG$174))/(INDEX($F$4:$N$4,0,AG$174+1)-INDEX($F$4:$N$4,0,AG$174))+AF184)))</f>
        <v>1.4702062039870714</v>
      </c>
      <c r="AH184" s="186" cm="1">
        <f t="array" ref="AH184">IF(AH$174=-1,AI184,IF(AH$174=99,AG184,IF(AH$174=0,INDEX($F57:$N57,0,AH$172),(INDEX($F57:$N57,0,AH$174+1)-INDEX($F57:$N57,0,AH$174))/(INDEX($F$4:$N$4,0,AH$174+1)-INDEX($F$4:$N$4,0,AH$174))+AG184)))</f>
        <v>1.4993337417221597</v>
      </c>
      <c r="AI184" s="186" cm="1">
        <f t="array" ref="AI184">IF(AI$174=-1,AJ184,IF(AI$174=99,AH184,IF(AI$174=0,INDEX($F57:$N57,0,AI$172),(INDEX($F57:$N57,0,AI$174+1)-INDEX($F57:$N57,0,AI$174))/(INDEX($F$4:$N$4,0,AI$174+1)-INDEX($F$4:$N$4,0,AI$174))+AH184)))</f>
        <v>1.5284612794572481</v>
      </c>
      <c r="AJ184" s="186" cm="1">
        <f t="array" ref="AJ184">IF(AJ$174=-1,AK184,IF(AJ$174=99,AI184,IF(AJ$174=0,INDEX($F57:$N57,0,AJ$172),(INDEX($F57:$N57,0,AJ$174+1)-INDEX($F57:$N57,0,AJ$174))/(INDEX($F$4:$N$4,0,AJ$174+1)-INDEX($F$4:$N$4,0,AJ$174))+AI184)))</f>
        <v>1.5575888171923364</v>
      </c>
      <c r="AK184" s="186" cm="1">
        <f t="array" ref="AK184">IF(AK$174=-1,AL184,IF(AK$174=99,AJ184,IF(AK$174=0,INDEX($F57:$N57,0,AK$172),(INDEX($F57:$N57,0,AK$174+1)-INDEX($F57:$N57,0,AK$174))/(INDEX($F$4:$N$4,0,AK$174+1)-INDEX($F$4:$N$4,0,AK$174))+AJ184)))</f>
        <v>1.5867163549274248</v>
      </c>
      <c r="AL184" s="186" cm="1">
        <f t="array" ref="AL184">IF(AL$174=-1,AM184,IF(AL$174=99,AK184,IF(AL$174=0,INDEX($F57:$N57,0,AL$172),(INDEX($F57:$N57,0,AL$174+1)-INDEX($F57:$N57,0,AL$174))/(INDEX($F$4:$N$4,0,AL$174+1)-INDEX($F$4:$N$4,0,AL$174))+AK184)))</f>
        <v>1.6158438926625132</v>
      </c>
      <c r="AM184" s="186" cm="1">
        <f t="array" ref="AM184">IF(AM$174=-1,AN184,IF(AM$174=99,AL184,IF(AM$174=0,INDEX($F57:$N57,0,AM$172),(INDEX($F57:$N57,0,AM$174+1)-INDEX($F57:$N57,0,AM$174))/(INDEX($F$4:$N$4,0,AM$174+1)-INDEX($F$4:$N$4,0,AM$174))+AL184)))</f>
        <v>1.6449714303976004</v>
      </c>
      <c r="AN184" s="186" cm="1">
        <f t="array" ref="AN184">IF(AN$174=-1,AO184,IF(AN$174=99,AM184,IF(AN$174=0,INDEX($F57:$N57,0,AN$172),(INDEX($F57:$N57,0,AN$174+1)-INDEX($F57:$N57,0,AN$174))/(INDEX($F$4:$N$4,0,AN$174+1)-INDEX($F$4:$N$4,0,AN$174))+AM184)))</f>
        <v>1.6835443771876735</v>
      </c>
      <c r="AO184" s="186" cm="1">
        <f t="array" ref="AO184">IF(AO$174=-1,AP184,IF(AO$174=99,AN184,IF(AO$174=0,INDEX($F57:$N57,0,AO$172),(INDEX($F57:$N57,0,AO$174+1)-INDEX($F57:$N57,0,AO$174))/(INDEX($F$4:$N$4,0,AO$174+1)-INDEX($F$4:$N$4,0,AO$174))+AN184)))</f>
        <v>2.0307008982983308</v>
      </c>
      <c r="AP184" s="186" cm="1">
        <f t="array" ref="AP184">IF(AP$174=-1,AQ184,IF(AP$174=99,AO184,IF(AP$174=0,INDEX($F57:$N57,0,AP$172),(INDEX($F57:$N57,0,AP$174+1)-INDEX($F57:$N57,0,AP$174))/(INDEX($F$4:$N$4,0,AP$174+1)-INDEX($F$4:$N$4,0,AP$174))+AO184)))</f>
        <v>2.0307008982983308</v>
      </c>
      <c r="AQ184" s="186" cm="1">
        <f t="array" ref="AQ184">IF(AQ$174=-1,AR184,IF(AQ$174=99,AP184,IF(AQ$174=0,INDEX($F57:$N57,0,AQ$172),(INDEX($F57:$N57,0,AQ$174+1)-INDEX($F57:$N57,0,AQ$174))/(INDEX($F$4:$N$4,0,AQ$174+1)-INDEX($F$4:$N$4,0,AQ$174))+AP184)))</f>
        <v>2.0307008982983308</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0.90059762974176194</v>
      </c>
      <c r="L185" s="186" cm="1">
        <f t="array" ref="L185">IF(L$174=-1,M185,IF(L$174=99,K185,IF(L$174=0,INDEX($F58:$N58,0,L$172),(INDEX($F58:$N58,0,L$174+1)-INDEX($F58:$N58,0,L$174))/(INDEX($F$4:$N$4,0,L$174+1)-INDEX($F$4:$N$4,0,L$174))+K185)))</f>
        <v>0.91674580187854482</v>
      </c>
      <c r="M185" s="186" cm="1">
        <f t="array" ref="M185">IF(M$174=-1,N185,IF(M$174=99,L185,IF(M$174=0,INDEX($F58:$N58,0,M$172),(INDEX($F58:$N58,0,M$174+1)-INDEX($F58:$N58,0,M$174))/(INDEX($F$4:$N$4,0,M$174+1)-INDEX($F$4:$N$4,0,M$174))+L185)))</f>
        <v>0.9328939740153277</v>
      </c>
      <c r="N185" s="186" cm="1">
        <f t="array" ref="N185">IF(N$174=-1,O185,IF(N$174=99,M185,IF(N$174=0,INDEX($F58:$N58,0,N$172),(INDEX($F58:$N58,0,N$174+1)-INDEX($F58:$N58,0,N$174))/(INDEX($F$4:$N$4,0,N$174+1)-INDEX($F$4:$N$4,0,N$174))+M185)))</f>
        <v>0.94904214615211058</v>
      </c>
      <c r="O185" s="186" cm="1">
        <f t="array" ref="O185">IF(O$174=-1,P185,IF(O$174=99,N185,IF(O$174=0,INDEX($F58:$N58,0,O$172),(INDEX($F58:$N58,0,O$174+1)-INDEX($F58:$N58,0,O$174))/(INDEX($F$4:$N$4,0,O$174+1)-INDEX($F$4:$N$4,0,O$174))+N185)))</f>
        <v>0.95776823212926776</v>
      </c>
      <c r="P185" s="186" cm="1">
        <f t="array" ref="P185">IF(P$174=-1,Q185,IF(P$174=99,O185,IF(P$174=0,INDEX($F58:$N58,0,P$172),(INDEX($F58:$N58,0,P$174+1)-INDEX($F58:$N58,0,P$174))/(INDEX($F$4:$N$4,0,P$174+1)-INDEX($F$4:$N$4,0,P$174))+O185)))</f>
        <v>0.96649431810642494</v>
      </c>
      <c r="Q185" s="186" cm="1">
        <f t="array" ref="Q185">IF(Q$174=-1,R185,IF(Q$174=99,P185,IF(Q$174=0,INDEX($F58:$N58,0,Q$172),(INDEX($F58:$N58,0,Q$174+1)-INDEX($F58:$N58,0,Q$174))/(INDEX($F$4:$N$4,0,Q$174+1)-INDEX($F$4:$N$4,0,Q$174))+P185)))</f>
        <v>0.9725095488356954</v>
      </c>
      <c r="R185" s="186" cm="1">
        <f t="array" ref="R185">IF(R$174=-1,S185,IF(R$174=99,Q185,IF(R$174=0,INDEX($F58:$N58,0,R$172),(INDEX($F58:$N58,0,R$174+1)-INDEX($F58:$N58,0,R$174))/(INDEX($F$4:$N$4,0,R$174+1)-INDEX($F$4:$N$4,0,R$174))+Q185)))</f>
        <v>0.97852477956496597</v>
      </c>
      <c r="S185" s="186" cm="1">
        <f t="array" ref="S185">IF(S$174=-1,T185,IF(S$174=99,R185,IF(S$174=0,INDEX($F58:$N58,0,S$172),(INDEX($F58:$N58,0,S$174+1)-INDEX($F58:$N58,0,S$174))/(INDEX($F$4:$N$4,0,S$174+1)-INDEX($F$4:$N$4,0,S$174))+R185)))</f>
        <v>0.92212398663956197</v>
      </c>
      <c r="T185" s="186" cm="1">
        <f t="array" ref="T185">IF(T$174=-1,U185,IF(T$174=99,S185,IF(T$174=0,INDEX($F58:$N58,0,T$172),(INDEX($F58:$N58,0,T$174+1)-INDEX($F58:$N58,0,T$174))/(INDEX($F$4:$N$4,0,T$174+1)-INDEX($F$4:$N$4,0,T$174))+S185)))</f>
        <v>0.93751411080768654</v>
      </c>
      <c r="U185" s="186" cm="1">
        <f t="array" ref="U185">IF(U$174=-1,V185,IF(U$174=99,T185,IF(U$174=0,INDEX($F58:$N58,0,U$172),(INDEX($F58:$N58,0,U$174+1)-INDEX($F58:$N58,0,U$174))/(INDEX($F$4:$N$4,0,U$174+1)-INDEX($F$4:$N$4,0,U$174))+T185)))</f>
        <v>0.95733970293878023</v>
      </c>
      <c r="V185" s="186" cm="1">
        <f t="array" ref="V185">IF(V$174=-1,W185,IF(V$174=99,U185,IF(V$174=0,INDEX($F58:$N58,0,V$172),(INDEX($F58:$N58,0,V$174+1)-INDEX($F58:$N58,0,V$174))/(INDEX($F$4:$N$4,0,V$174+1)-INDEX($F$4:$N$4,0,V$174))+U185)))</f>
        <v>0.97716529506987393</v>
      </c>
      <c r="W185" s="186" cm="1">
        <f t="array" ref="W185">IF(W$174=-1,X185,IF(W$174=99,V185,IF(W$174=0,INDEX($F58:$N58,0,W$172),(INDEX($F58:$N58,0,W$174+1)-INDEX($F58:$N58,0,W$174))/(INDEX($F$4:$N$4,0,W$174+1)-INDEX($F$4:$N$4,0,W$174))+V185)))</f>
        <v>0.99699088720096762</v>
      </c>
      <c r="X185" s="186" cm="1">
        <f t="array" ref="X185">IF(X$174=-1,Y185,IF(X$174=99,W185,IF(X$174=0,INDEX($F58:$N58,0,X$172),(INDEX($F58:$N58,0,X$174+1)-INDEX($F58:$N58,0,X$174))/(INDEX($F$4:$N$4,0,X$174+1)-INDEX($F$4:$N$4,0,X$174))+W185)))</f>
        <v>1.0168164793320613</v>
      </c>
      <c r="Y185" s="186" cm="1">
        <f t="array" ref="Y185">IF(Y$174=-1,Z185,IF(Y$174=99,X185,IF(Y$174=0,INDEX($F58:$N58,0,Y$172),(INDEX($F58:$N58,0,Y$174+1)-INDEX($F58:$N58,0,Y$174))/(INDEX($F$4:$N$4,0,Y$174+1)-INDEX($F$4:$N$4,0,Y$174))+X185)))</f>
        <v>1.036642071463155</v>
      </c>
      <c r="Z185" s="186" cm="1">
        <f t="array" ref="Z185">IF(Z$174=-1,AA185,IF(Z$174=99,Y185,IF(Z$174=0,INDEX($F58:$N58,0,Z$172),(INDEX($F58:$N58,0,Z$174+1)-INDEX($F58:$N58,0,Z$174))/(INDEX($F$4:$N$4,0,Z$174+1)-INDEX($F$4:$N$4,0,Z$174))+Y185)))</f>
        <v>1.0564676635942487</v>
      </c>
      <c r="AA185" s="186" cm="1">
        <f t="array" ref="AA185">IF(AA$174=-1,AB185,IF(AA$174=99,Z185,IF(AA$174=0,INDEX($F58:$N58,0,AA$172),(INDEX($F58:$N58,0,AA$174+1)-INDEX($F58:$N58,0,AA$174))/(INDEX($F$4:$N$4,0,AA$174+1)-INDEX($F$4:$N$4,0,AA$174))+Z185)))</f>
        <v>1.0762932557253424</v>
      </c>
      <c r="AB185" s="186" cm="1">
        <f t="array" ref="AB185">IF(AB$174=-1,AC185,IF(AB$174=99,AA185,IF(AB$174=0,INDEX($F58:$N58,0,AB$172),(INDEX($F58:$N58,0,AB$174+1)-INDEX($F58:$N58,0,AB$174))/(INDEX($F$4:$N$4,0,AB$174+1)-INDEX($F$4:$N$4,0,AB$174))+AA185)))</f>
        <v>1.0961188478564361</v>
      </c>
      <c r="AC185" s="186" cm="1">
        <f t="array" ref="AC185">IF(AC$174=-1,AD185,IF(AC$174=99,AB185,IF(AC$174=0,INDEX($F58:$N58,0,AC$172),(INDEX($F58:$N58,0,AC$174+1)-INDEX($F58:$N58,0,AC$174))/(INDEX($F$4:$N$4,0,AC$174+1)-INDEX($F$4:$N$4,0,AC$174))+AB185)))</f>
        <v>1.1159444399875298</v>
      </c>
      <c r="AD185" s="186" cm="1">
        <f t="array" ref="AD185">IF(AD$174=-1,AE185,IF(AD$174=99,AC185,IF(AD$174=0,INDEX($F58:$N58,0,AD$172),(INDEX($F58:$N58,0,AD$174+1)-INDEX($F58:$N58,0,AD$174))/(INDEX($F$4:$N$4,0,AD$174+1)-INDEX($F$4:$N$4,0,AD$174))+AC185)))</f>
        <v>1.1399562657683922</v>
      </c>
      <c r="AE185" s="186" cm="1">
        <f t="array" ref="AE185">IF(AE$174=-1,AF185,IF(AE$174=99,AD185,IF(AE$174=0,INDEX($F58:$N58,0,AE$172),(INDEX($F58:$N58,0,AE$174+1)-INDEX($F58:$N58,0,AE$174))/(INDEX($F$4:$N$4,0,AE$174+1)-INDEX($F$4:$N$4,0,AE$174))+AD185)))</f>
        <v>1.1639680915492545</v>
      </c>
      <c r="AF185" s="186" cm="1">
        <f t="array" ref="AF185">IF(AF$174=-1,AG185,IF(AF$174=99,AE185,IF(AF$174=0,INDEX($F58:$N58,0,AF$172),(INDEX($F58:$N58,0,AF$174+1)-INDEX($F58:$N58,0,AF$174))/(INDEX($F$4:$N$4,0,AF$174+1)-INDEX($F$4:$N$4,0,AF$174))+AE185)))</f>
        <v>1.1879799173301169</v>
      </c>
      <c r="AG185" s="186" cm="1">
        <f t="array" ref="AG185">IF(AG$174=-1,AH185,IF(AG$174=99,AF185,IF(AG$174=0,INDEX($F58:$N58,0,AG$172),(INDEX($F58:$N58,0,AG$174+1)-INDEX($F58:$N58,0,AG$174))/(INDEX($F$4:$N$4,0,AG$174+1)-INDEX($F$4:$N$4,0,AG$174))+AF185)))</f>
        <v>1.2119917431109792</v>
      </c>
      <c r="AH185" s="186" cm="1">
        <f t="array" ref="AH185">IF(AH$174=-1,AI185,IF(AH$174=99,AG185,IF(AH$174=0,INDEX($F58:$N58,0,AH$172),(INDEX($F58:$N58,0,AH$174+1)-INDEX($F58:$N58,0,AH$174))/(INDEX($F$4:$N$4,0,AH$174+1)-INDEX($F$4:$N$4,0,AH$174))+AG185)))</f>
        <v>1.2360035688918416</v>
      </c>
      <c r="AI185" s="186" cm="1">
        <f t="array" ref="AI185">IF(AI$174=-1,AJ185,IF(AI$174=99,AH185,IF(AI$174=0,INDEX($F58:$N58,0,AI$172),(INDEX($F58:$N58,0,AI$174+1)-INDEX($F58:$N58,0,AI$174))/(INDEX($F$4:$N$4,0,AI$174+1)-INDEX($F$4:$N$4,0,AI$174))+AH185)))</f>
        <v>1.260015394672704</v>
      </c>
      <c r="AJ185" s="186" cm="1">
        <f t="array" ref="AJ185">IF(AJ$174=-1,AK185,IF(AJ$174=99,AI185,IF(AJ$174=0,INDEX($F58:$N58,0,AJ$172),(INDEX($F58:$N58,0,AJ$174+1)-INDEX($F58:$N58,0,AJ$174))/(INDEX($F$4:$N$4,0,AJ$174+1)-INDEX($F$4:$N$4,0,AJ$174))+AI185)))</f>
        <v>1.2840272204535663</v>
      </c>
      <c r="AK185" s="186" cm="1">
        <f t="array" ref="AK185">IF(AK$174=-1,AL185,IF(AK$174=99,AJ185,IF(AK$174=0,INDEX($F58:$N58,0,AK$172),(INDEX($F58:$N58,0,AK$174+1)-INDEX($F58:$N58,0,AK$174))/(INDEX($F$4:$N$4,0,AK$174+1)-INDEX($F$4:$N$4,0,AK$174))+AJ185)))</f>
        <v>1.3080390462344287</v>
      </c>
      <c r="AL185" s="186" cm="1">
        <f t="array" ref="AL185">IF(AL$174=-1,AM185,IF(AL$174=99,AK185,IF(AL$174=0,INDEX($F58:$N58,0,AL$172),(INDEX($F58:$N58,0,AL$174+1)-INDEX($F58:$N58,0,AL$174))/(INDEX($F$4:$N$4,0,AL$174+1)-INDEX($F$4:$N$4,0,AL$174))+AK185)))</f>
        <v>1.332050872015291</v>
      </c>
      <c r="AM185" s="186" cm="1">
        <f t="array" ref="AM185">IF(AM$174=-1,AN185,IF(AM$174=99,AL185,IF(AM$174=0,INDEX($F58:$N58,0,AM$172),(INDEX($F58:$N58,0,AM$174+1)-INDEX($F58:$N58,0,AM$174))/(INDEX($F$4:$N$4,0,AM$174+1)-INDEX($F$4:$N$4,0,AM$174))+AL185)))</f>
        <v>1.3560626977961525</v>
      </c>
      <c r="AN185" s="186" cm="1">
        <f t="array" ref="AN185">IF(AN$174=-1,AO185,IF(AN$174=99,AM185,IF(AN$174=0,INDEX($F58:$N58,0,AN$172),(INDEX($F58:$N58,0,AN$174+1)-INDEX($F58:$N58,0,AN$174))/(INDEX($F$4:$N$4,0,AN$174+1)-INDEX($F$4:$N$4,0,AN$174))+AM185)))</f>
        <v>1.3878610216572853</v>
      </c>
      <c r="AO185" s="186" cm="1">
        <f t="array" ref="AO185">IF(AO$174=-1,AP185,IF(AO$174=99,AN185,IF(AO$174=0,INDEX($F58:$N58,0,AO$172),(INDEX($F58:$N58,0,AO$174+1)-INDEX($F58:$N58,0,AO$174))/(INDEX($F$4:$N$4,0,AO$174+1)-INDEX($F$4:$N$4,0,AO$174))+AN185)))</f>
        <v>1.6740459364074813</v>
      </c>
      <c r="AP185" s="186" cm="1">
        <f t="array" ref="AP185">IF(AP$174=-1,AQ185,IF(AP$174=99,AO185,IF(AP$174=0,INDEX($F58:$N58,0,AP$172),(INDEX($F58:$N58,0,AP$174+1)-INDEX($F58:$N58,0,AP$174))/(INDEX($F$4:$N$4,0,AP$174+1)-INDEX($F$4:$N$4,0,AP$174))+AO185)))</f>
        <v>1.6740459364074813</v>
      </c>
      <c r="AQ185" s="186" cm="1">
        <f t="array" ref="AQ185">IF(AQ$174=-1,AR185,IF(AQ$174=99,AP185,IF(AQ$174=0,INDEX($F58:$N58,0,AQ$172),(INDEX($F58:$N58,0,AQ$174+1)-INDEX($F58:$N58,0,AQ$174))/(INDEX($F$4:$N$4,0,AQ$174+1)-INDEX($F$4:$N$4,0,AQ$174))+AP185)))</f>
        <v>1.6740459364074813</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22.394471154794271</v>
      </c>
      <c r="M186" s="186">
        <f t="shared" si="247"/>
        <v>22.788942309588542</v>
      </c>
      <c r="N186" s="186">
        <f t="shared" si="247"/>
        <v>23.183413464382809</v>
      </c>
      <c r="O186" s="186">
        <f t="shared" si="247"/>
        <v>23.396576241140842</v>
      </c>
      <c r="P186" s="186">
        <f t="shared" si="247"/>
        <v>23.609739017898878</v>
      </c>
      <c r="Q186" s="186">
        <f t="shared" si="247"/>
        <v>23.756680417335936</v>
      </c>
      <c r="R186" s="186">
        <f t="shared" si="247"/>
        <v>23.903621816772993</v>
      </c>
      <c r="S186" s="186">
        <f t="shared" si="247"/>
        <v>22.525850653068421</v>
      </c>
      <c r="T186" s="186">
        <f t="shared" si="247"/>
        <v>22.901804042814547</v>
      </c>
      <c r="U186" s="186">
        <f t="shared" si="247"/>
        <v>23.386108034386371</v>
      </c>
      <c r="V186" s="186">
        <f t="shared" si="247"/>
        <v>23.870412025958196</v>
      </c>
      <c r="W186" s="186">
        <f t="shared" si="247"/>
        <v>24.35471601753002</v>
      </c>
      <c r="X186" s="186">
        <f t="shared" si="247"/>
        <v>24.839020009101844</v>
      </c>
      <c r="Y186" s="186">
        <f t="shared" si="247"/>
        <v>25.323324000673669</v>
      </c>
      <c r="Z186" s="186">
        <f t="shared" si="247"/>
        <v>25.807627992245493</v>
      </c>
      <c r="AA186" s="186">
        <f t="shared" si="247"/>
        <v>26.291931983817317</v>
      </c>
      <c r="AB186" s="186">
        <f t="shared" si="247"/>
        <v>26.776235975389142</v>
      </c>
      <c r="AC186" s="186">
        <f t="shared" si="247"/>
        <v>27.26053996696098</v>
      </c>
      <c r="AD186" s="186">
        <f t="shared" si="247"/>
        <v>27.847106208902392</v>
      </c>
      <c r="AE186" s="186">
        <f t="shared" si="247"/>
        <v>28.433672450843805</v>
      </c>
      <c r="AF186" s="186">
        <f t="shared" si="247"/>
        <v>29.020238692785217</v>
      </c>
      <c r="AG186" s="186">
        <f t="shared" si="247"/>
        <v>29.606804934726629</v>
      </c>
      <c r="AH186" s="186">
        <f t="shared" si="247"/>
        <v>30.193371176668041</v>
      </c>
      <c r="AI186" s="186">
        <f t="shared" si="247"/>
        <v>30.779937418609453</v>
      </c>
      <c r="AJ186" s="186">
        <f t="shared" si="247"/>
        <v>31.366503660550865</v>
      </c>
      <c r="AK186" s="186">
        <f t="shared" si="247"/>
        <v>31.953069902492278</v>
      </c>
      <c r="AL186" s="186">
        <f t="shared" si="247"/>
        <v>32.539636144433693</v>
      </c>
      <c r="AM186" s="186">
        <f t="shared" si="247"/>
        <v>33.126202386375112</v>
      </c>
      <c r="AN186" s="186">
        <f t="shared" si="247"/>
        <v>37.010085165111242</v>
      </c>
      <c r="AO186" s="186">
        <f t="shared" si="247"/>
        <v>40.893967943847379</v>
      </c>
      <c r="AP186" s="186">
        <f t="shared" si="247"/>
        <v>40.893967943847379</v>
      </c>
      <c r="AQ186" s="186">
        <f t="shared" si="247"/>
        <v>40.893967943847379</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25.550055726606203</v>
      </c>
      <c r="M187" s="186">
        <f t="shared" si="248"/>
        <v>26.000111453212405</v>
      </c>
      <c r="N187" s="186">
        <f t="shared" si="248"/>
        <v>26.450167179818603</v>
      </c>
      <c r="O187" s="186">
        <f t="shared" si="248"/>
        <v>26.693366529665269</v>
      </c>
      <c r="P187" s="186">
        <f t="shared" si="248"/>
        <v>26.936565879511939</v>
      </c>
      <c r="Q187" s="186">
        <f t="shared" si="248"/>
        <v>27.104212657960581</v>
      </c>
      <c r="R187" s="186">
        <f t="shared" si="248"/>
        <v>27.271859436409219</v>
      </c>
      <c r="S187" s="186">
        <f t="shared" si="248"/>
        <v>25.699947790546275</v>
      </c>
      <c r="T187" s="186">
        <f t="shared" si="248"/>
        <v>26.128876430665724</v>
      </c>
      <c r="U187" s="186">
        <f t="shared" si="248"/>
        <v>26.681423257413581</v>
      </c>
      <c r="V187" s="186">
        <f t="shared" si="248"/>
        <v>27.233970084161438</v>
      </c>
      <c r="W187" s="186">
        <f t="shared" si="248"/>
        <v>27.786516910909295</v>
      </c>
      <c r="X187" s="186">
        <f t="shared" si="248"/>
        <v>28.339063737657153</v>
      </c>
      <c r="Y187" s="186">
        <f t="shared" si="248"/>
        <v>28.89161056440501</v>
      </c>
      <c r="Z187" s="186">
        <f t="shared" si="248"/>
        <v>29.444157391152867</v>
      </c>
      <c r="AA187" s="186">
        <f t="shared" si="248"/>
        <v>29.996704217900724</v>
      </c>
      <c r="AB187" s="186">
        <f t="shared" si="248"/>
        <v>30.549251044648582</v>
      </c>
      <c r="AC187" s="186">
        <f t="shared" si="248"/>
        <v>31.101797871396432</v>
      </c>
      <c r="AD187" s="186">
        <f t="shared" si="248"/>
        <v>31.771016629247772</v>
      </c>
      <c r="AE187" s="186">
        <f t="shared" si="248"/>
        <v>32.440235387099115</v>
      </c>
      <c r="AF187" s="186">
        <f t="shared" si="248"/>
        <v>33.109454144950455</v>
      </c>
      <c r="AG187" s="186">
        <f t="shared" si="248"/>
        <v>33.778672902801794</v>
      </c>
      <c r="AH187" s="186">
        <f t="shared" si="248"/>
        <v>34.447891660653134</v>
      </c>
      <c r="AI187" s="186">
        <f t="shared" si="248"/>
        <v>35.117110418504474</v>
      </c>
      <c r="AJ187" s="186">
        <f t="shared" si="248"/>
        <v>35.786329176355814</v>
      </c>
      <c r="AK187" s="186">
        <f t="shared" si="248"/>
        <v>36.455547934207154</v>
      </c>
      <c r="AL187" s="186">
        <f t="shared" si="248"/>
        <v>37.124766692058493</v>
      </c>
      <c r="AM187" s="186">
        <f t="shared" si="248"/>
        <v>37.79398544990984</v>
      </c>
      <c r="AN187" s="186">
        <f t="shared" si="248"/>
        <v>42.225142620195172</v>
      </c>
      <c r="AO187" s="186">
        <f t="shared" si="248"/>
        <v>46.656299790480489</v>
      </c>
      <c r="AP187" s="186">
        <f t="shared" si="248"/>
        <v>46.656299790480489</v>
      </c>
      <c r="AQ187" s="186">
        <f t="shared" si="248"/>
        <v>46.656299790480489</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81.331040777374611</v>
      </c>
      <c r="U188" s="186">
        <f t="shared" si="249"/>
        <v>82.062170075963863</v>
      </c>
      <c r="V188" s="186">
        <f t="shared" si="249"/>
        <v>82.793299374553115</v>
      </c>
      <c r="W188" s="186">
        <f t="shared" si="249"/>
        <v>83.524428673142367</v>
      </c>
      <c r="X188" s="186">
        <f t="shared" si="249"/>
        <v>84.255557971731619</v>
      </c>
      <c r="Y188" s="186">
        <f t="shared" si="249"/>
        <v>84.986687270320871</v>
      </c>
      <c r="Z188" s="186">
        <f t="shared" si="249"/>
        <v>85.717816568910123</v>
      </c>
      <c r="AA188" s="186">
        <f t="shared" si="249"/>
        <v>86.448945867499376</v>
      </c>
      <c r="AB188" s="186">
        <f t="shared" si="249"/>
        <v>87.180075166088628</v>
      </c>
      <c r="AC188" s="186">
        <f t="shared" si="249"/>
        <v>87.911204464677908</v>
      </c>
      <c r="AD188" s="186">
        <f t="shared" si="249"/>
        <v>89.965956911277232</v>
      </c>
      <c r="AE188" s="186">
        <f t="shared" si="249"/>
        <v>92.020709357876555</v>
      </c>
      <c r="AF188" s="186">
        <f t="shared" si="249"/>
        <v>94.075461804475879</v>
      </c>
      <c r="AG188" s="186">
        <f t="shared" si="249"/>
        <v>96.130214251075202</v>
      </c>
      <c r="AH188" s="186">
        <f t="shared" si="249"/>
        <v>98.184966697674525</v>
      </c>
      <c r="AI188" s="186">
        <f t="shared" si="249"/>
        <v>100.23971914427385</v>
      </c>
      <c r="AJ188" s="186">
        <f t="shared" si="249"/>
        <v>102.29447159087317</v>
      </c>
      <c r="AK188" s="186">
        <f t="shared" si="249"/>
        <v>104.3492240374725</v>
      </c>
      <c r="AL188" s="186">
        <f t="shared" si="249"/>
        <v>106.40397648407182</v>
      </c>
      <c r="AM188" s="186">
        <f t="shared" si="249"/>
        <v>108.4587289306711</v>
      </c>
      <c r="AN188" s="186">
        <f t="shared" si="249"/>
        <v>120.07603703362946</v>
      </c>
      <c r="AO188" s="186">
        <f t="shared" si="249"/>
        <v>131.69334513658779</v>
      </c>
      <c r="AP188" s="186">
        <f t="shared" si="249"/>
        <v>131.69334513658779</v>
      </c>
      <c r="AQ188" s="186">
        <f t="shared" si="249"/>
        <v>131.69334513658779</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3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0" t="s">
        <v>296</v>
      </c>
      <c r="C2" s="35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12.872168238829479</v>
      </c>
      <c r="H45" s="186">
        <f t="shared" si="92"/>
        <v>12.87400493789956</v>
      </c>
      <c r="I45" s="186">
        <f t="shared" si="92"/>
        <v>12.819145071004039</v>
      </c>
      <c r="J45" s="186">
        <f t="shared" si="92"/>
        <v>12.832520589770693</v>
      </c>
      <c r="K45" s="186">
        <f t="shared" si="92"/>
        <v>12.900632004157824</v>
      </c>
      <c r="L45" s="186">
        <f t="shared" si="92"/>
        <v>12.96506676824389</v>
      </c>
      <c r="M45" s="186">
        <f>SUMPRODUCT(M41:M44,M54:M57)/SUM(M54:M57)</f>
        <v>13.013384444750418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0.46056536616763466</v>
      </c>
      <c r="K49" s="73">
        <f t="shared" si="93"/>
        <v>0.51644557651809408</v>
      </c>
      <c r="L49" s="73">
        <f t="shared" si="93"/>
        <v>0.58748040063030083</v>
      </c>
      <c r="M49" s="73">
        <f t="shared" si="93"/>
        <v>0.67570636523595351</v>
      </c>
      <c r="N49" s="42"/>
      <c r="O49" s="24">
        <f>E49*(1+(O48*(O47/E47-1)))</f>
        <v>0.46372346858460045</v>
      </c>
      <c r="P49" s="24">
        <f t="shared" ref="P49:V49" si="97">F49*(1+(P48*(P47/F47-1)))</f>
        <v>0.46905924231932195</v>
      </c>
      <c r="Q49" s="24">
        <f t="shared" si="97"/>
        <v>0.47271120514266252</v>
      </c>
      <c r="R49" s="73">
        <f t="shared" si="97"/>
        <v>0.45580929278482035</v>
      </c>
      <c r="S49" s="73">
        <f t="shared" si="97"/>
        <v>0.46056536616763466</v>
      </c>
      <c r="T49" s="46">
        <f t="shared" si="97"/>
        <v>0.51644557651809408</v>
      </c>
      <c r="U49" s="46">
        <f t="shared" si="97"/>
        <v>0.58748040063030083</v>
      </c>
      <c r="V49" s="46">
        <f t="shared" si="97"/>
        <v>0.67570636523595351</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0.46056536616763466</v>
      </c>
      <c r="AC49" s="46">
        <f>AA49*(1+(AC48*(AC47/AA47-1)))</f>
        <v>0.51702262898577167</v>
      </c>
      <c r="AD49" s="46">
        <f>AC49*(1+(AD48*(AD47/AC47-1)))</f>
        <v>0.57391398510449065</v>
      </c>
      <c r="AE49" s="46">
        <f>AD49*(1+(AE48*(AE47/AD47-1)))</f>
        <v>0.6256271468190191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6.2176324432630681</v>
      </c>
      <c r="K50" s="73">
        <f t="shared" si="93"/>
        <v>6.9720152829942705</v>
      </c>
      <c r="L50" s="73">
        <f t="shared" si="93"/>
        <v>7.930985408509061</v>
      </c>
      <c r="M50" s="73">
        <f t="shared" si="93"/>
        <v>9.1220359306853727</v>
      </c>
      <c r="N50" s="42"/>
      <c r="O50" s="186">
        <f>O49*O44</f>
        <v>6.2602668258921064</v>
      </c>
      <c r="P50" s="186">
        <f t="shared" ref="P50:V50" si="104">P49*P44</f>
        <v>6.3322997713108462</v>
      </c>
      <c r="Q50" s="186">
        <f t="shared" si="104"/>
        <v>6.3816012694259436</v>
      </c>
      <c r="R50" s="73">
        <f t="shared" si="104"/>
        <v>6.1534254525950747</v>
      </c>
      <c r="S50" s="73">
        <f t="shared" si="104"/>
        <v>6.2176324432630681</v>
      </c>
      <c r="T50" s="46">
        <f t="shared" si="104"/>
        <v>6.9720152829942705</v>
      </c>
      <c r="U50" s="46">
        <f t="shared" si="104"/>
        <v>7.930985408509061</v>
      </c>
      <c r="V50" s="46">
        <f t="shared" si="104"/>
        <v>9.1220359306853727</v>
      </c>
      <c r="W50" s="229"/>
      <c r="X50" s="73">
        <f t="shared" si="98"/>
        <v>6.2602668258921064</v>
      </c>
      <c r="Y50" s="73">
        <f t="shared" si="99"/>
        <v>6.3322997713108462</v>
      </c>
      <c r="Z50" s="73">
        <f t="shared" si="100"/>
        <v>6.3816012694259436</v>
      </c>
      <c r="AA50" s="73">
        <f t="shared" si="101"/>
        <v>6.1534254525950747</v>
      </c>
      <c r="AB50" s="73">
        <f t="shared" si="102"/>
        <v>6.2176324432630681</v>
      </c>
      <c r="AC50" s="46">
        <f>AC49*AC44</f>
        <v>6.6308152167425209</v>
      </c>
      <c r="AD50" s="46">
        <f>AD49*AD44</f>
        <v>6.992424516016837</v>
      </c>
      <c r="AE50" s="46">
        <f>AE49*AE44</f>
        <v>7.2413605125534106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8.7046854205682944</v>
      </c>
      <c r="K51" s="73">
        <f t="shared" si="93"/>
        <v>9.7608213961919787</v>
      </c>
      <c r="L51" s="73">
        <f t="shared" si="93"/>
        <v>11.103379571912685</v>
      </c>
      <c r="M51" s="73">
        <f t="shared" si="93"/>
        <v>12.770850302959522</v>
      </c>
      <c r="N51" s="42"/>
      <c r="O51" s="186">
        <f>O50*O38</f>
        <v>8.7643735562489482</v>
      </c>
      <c r="P51" s="186">
        <f t="shared" ref="P51:V51" si="106">P50*P38</f>
        <v>8.8652196798351834</v>
      </c>
      <c r="Q51" s="186">
        <f t="shared" si="106"/>
        <v>8.9342417771963198</v>
      </c>
      <c r="R51" s="73">
        <f>R50*R38</f>
        <v>8.6147956336331042</v>
      </c>
      <c r="S51" s="73">
        <f t="shared" si="106"/>
        <v>8.7046854205682944</v>
      </c>
      <c r="T51" s="46">
        <f t="shared" si="106"/>
        <v>9.7608213961919787</v>
      </c>
      <c r="U51" s="46">
        <f t="shared" si="106"/>
        <v>11.103379571912685</v>
      </c>
      <c r="V51" s="46">
        <f t="shared" si="106"/>
        <v>12.770850302959522</v>
      </c>
      <c r="W51" s="229"/>
      <c r="X51" s="73">
        <f t="shared" si="98"/>
        <v>8.7643735562489482</v>
      </c>
      <c r="Y51" s="73">
        <f t="shared" si="99"/>
        <v>8.8652196798351834</v>
      </c>
      <c r="Z51" s="73">
        <f t="shared" si="100"/>
        <v>8.9342417771963198</v>
      </c>
      <c r="AA51" s="73">
        <f t="shared" si="101"/>
        <v>8.6147956336331042</v>
      </c>
      <c r="AB51" s="73">
        <f t="shared" si="102"/>
        <v>8.7046854205682944</v>
      </c>
      <c r="AC51" s="46">
        <f>AC50*AC38</f>
        <v>9.2831413034395283</v>
      </c>
      <c r="AD51" s="46">
        <f>AD50*AD38</f>
        <v>9.789394322423572</v>
      </c>
      <c r="AE51" s="46">
        <f>AE50*AE38</f>
        <v>10.137904717574774</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0.46056536616763466</v>
      </c>
      <c r="K57" s="61">
        <f t="shared" si="115"/>
        <v>0.51644557651809408</v>
      </c>
      <c r="L57" s="61">
        <f t="shared" si="116"/>
        <v>0.58748040063030083</v>
      </c>
      <c r="M57" s="61">
        <f t="shared" si="117"/>
        <v>0.67570636523595351</v>
      </c>
      <c r="N57" s="42"/>
      <c r="O57" s="186">
        <f>O49</f>
        <v>0.46372346858460045</v>
      </c>
      <c r="P57" s="186">
        <f t="shared" ref="P57:R57" si="127">P49</f>
        <v>0.46905924231932195</v>
      </c>
      <c r="Q57" s="186">
        <f t="shared" si="127"/>
        <v>0.47271120514266252</v>
      </c>
      <c r="R57" s="186">
        <f t="shared" si="127"/>
        <v>0.45580929278482035</v>
      </c>
      <c r="S57" s="186">
        <f>S49</f>
        <v>0.46056536616763466</v>
      </c>
      <c r="T57" s="46">
        <f t="shared" ref="T57:V57" si="128">T49</f>
        <v>0.51644557651809408</v>
      </c>
      <c r="U57" s="46">
        <f t="shared" si="128"/>
        <v>0.58748040063030083</v>
      </c>
      <c r="V57" s="46">
        <f t="shared" si="128"/>
        <v>0.67570636523595351</v>
      </c>
      <c r="W57" s="229"/>
      <c r="X57" s="186">
        <f>X49</f>
        <v>0.46372346858460045</v>
      </c>
      <c r="Y57" s="186">
        <f t="shared" ref="Y57:AB57" si="129">Y49</f>
        <v>0.46905924231932195</v>
      </c>
      <c r="Z57" s="186">
        <f t="shared" si="129"/>
        <v>0.47271120514266252</v>
      </c>
      <c r="AA57" s="186">
        <f t="shared" si="129"/>
        <v>0.45580929278482035</v>
      </c>
      <c r="AB57" s="186">
        <f t="shared" si="129"/>
        <v>0.46056536616763466</v>
      </c>
      <c r="AC57" s="46">
        <f t="shared" ref="AC57" si="130">AC49</f>
        <v>0.51702262898577167</v>
      </c>
      <c r="AD57" s="46">
        <f>AD49</f>
        <v>0.57391398510449065</v>
      </c>
      <c r="AE57" s="46">
        <f>AE49</f>
        <v>0.6256271468190191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7.6004557893995131</v>
      </c>
      <c r="J58" s="61">
        <f t="shared" si="114"/>
        <v>7.6648804054604911</v>
      </c>
      <c r="K58" s="61">
        <f t="shared" si="115"/>
        <v>9.9120591290633371</v>
      </c>
      <c r="L58" s="61">
        <f t="shared" si="116"/>
        <v>12.749688224831726</v>
      </c>
      <c r="M58" s="61">
        <f t="shared" si="117"/>
        <v>15.618792760364894</v>
      </c>
      <c r="N58" s="42"/>
      <c r="O58" s="186">
        <f>SUM(O54:O57)</f>
        <v>7.2943466314067953</v>
      </c>
      <c r="P58" s="186">
        <f t="shared" ref="P58:R58" si="131">SUM(P54:P57)</f>
        <v>7.7205236448989796</v>
      </c>
      <c r="Q58" s="186">
        <f t="shared" si="131"/>
        <v>8.104696672842028</v>
      </c>
      <c r="R58" s="186">
        <f t="shared" si="131"/>
        <v>7.6004557893995131</v>
      </c>
      <c r="S58" s="186">
        <f>SUM(S54:S57)</f>
        <v>7.6648804054604911</v>
      </c>
      <c r="T58" s="46">
        <f t="shared" ref="T58" si="132">SUM(T54:T57)</f>
        <v>9.9120591290633371</v>
      </c>
      <c r="U58" s="46">
        <f t="shared" ref="U58" si="133">SUM(U54:U57)</f>
        <v>12.749688224831726</v>
      </c>
      <c r="V58" s="46">
        <f>SUM(V54:V57)</f>
        <v>15.618792760364894</v>
      </c>
      <c r="W58" s="229"/>
      <c r="X58" s="186">
        <f>SUM(X54:X57)</f>
        <v>7.2943466314067953</v>
      </c>
      <c r="Y58" s="186">
        <f t="shared" ref="Y58:AC58" si="134">SUM(Y54:Y57)</f>
        <v>7.7205236448989796</v>
      </c>
      <c r="Z58" s="186">
        <f t="shared" si="134"/>
        <v>8.104696672842028</v>
      </c>
      <c r="AA58" s="186">
        <f t="shared" si="134"/>
        <v>7.6004557893995131</v>
      </c>
      <c r="AB58" s="186">
        <f t="shared" si="134"/>
        <v>7.6648804054604911</v>
      </c>
      <c r="AC58" s="46">
        <f t="shared" si="134"/>
        <v>9.2416981033582601</v>
      </c>
      <c r="AD58" s="46">
        <f>SUM(AD54:AD57)</f>
        <v>10.713400635115416</v>
      </c>
      <c r="AE58" s="46">
        <f>SUM(AE54:AE57)</f>
        <v>11.805127838272082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7.6746572158581108</v>
      </c>
      <c r="J59" s="61">
        <f t="shared" si="114"/>
        <v>7.8406799335933526</v>
      </c>
      <c r="K59" s="61">
        <f t="shared" si="115"/>
        <v>6.6626711968509751</v>
      </c>
      <c r="L59" s="61">
        <f t="shared" si="116"/>
        <v>5.6021456943653307</v>
      </c>
      <c r="M59" s="61">
        <f>IF($D$4,AE59,V59)</f>
        <v>4.835066967917558</v>
      </c>
      <c r="N59" s="42"/>
      <c r="O59" s="47">
        <f>F16/O58</f>
        <v>7.5058801320992172</v>
      </c>
      <c r="P59" s="47">
        <f t="shared" ref="P59:R59" si="135">G16/P58</f>
        <v>7.3209992794974035</v>
      </c>
      <c r="Q59" s="47">
        <f t="shared" si="135"/>
        <v>7.2013595669031965</v>
      </c>
      <c r="R59" s="186">
        <f t="shared" si="135"/>
        <v>7.6746572158581108</v>
      </c>
      <c r="S59" s="186">
        <f>J16/S58</f>
        <v>7.8406799335933526</v>
      </c>
      <c r="T59" s="46">
        <f t="shared" ref="T59" si="136">K16/T58</f>
        <v>6.6626711968509751</v>
      </c>
      <c r="U59" s="46">
        <f t="shared" ref="U59" si="137">L16/U58</f>
        <v>5.6021456943653307</v>
      </c>
      <c r="V59" s="46">
        <f t="shared" ref="V59" si="138">M16/V58</f>
        <v>4.835066967917558</v>
      </c>
      <c r="W59" s="229"/>
      <c r="X59" s="47">
        <f>X16/X58</f>
        <v>7.5058801320992172</v>
      </c>
      <c r="Y59" s="47">
        <f t="shared" ref="Y59:AC59" si="139">Y16/Y58</f>
        <v>7.3209992794974035</v>
      </c>
      <c r="Z59" s="47">
        <f t="shared" si="139"/>
        <v>7.2013595669031965</v>
      </c>
      <c r="AA59" s="47">
        <f t="shared" si="139"/>
        <v>7.6746572158581108</v>
      </c>
      <c r="AB59" s="47">
        <f t="shared" si="139"/>
        <v>7.8406799335933526</v>
      </c>
      <c r="AC59" s="46">
        <f t="shared" si="139"/>
        <v>7.1459584723608396</v>
      </c>
      <c r="AD59" s="46">
        <f>AD16/AD58</f>
        <v>6.6669410979674364</v>
      </c>
      <c r="AE59" s="46">
        <f>AE16/AE58</f>
        <v>6.3970428773809669</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130.29897907801072</v>
      </c>
      <c r="J60" s="186">
        <f t="shared" si="140"/>
        <v>127.53995934912547</v>
      </c>
      <c r="K60" s="186">
        <f t="shared" si="140"/>
        <v>150.08995198091677</v>
      </c>
      <c r="L60" s="186">
        <f t="shared" si="140"/>
        <v>178.50303340125652</v>
      </c>
      <c r="M60" s="186">
        <f t="shared" si="140"/>
        <v>206.8223680530935</v>
      </c>
      <c r="N60" s="40"/>
      <c r="O60" s="186">
        <f>1000/O59</f>
        <v>133.22887954517915</v>
      </c>
      <c r="P60" s="186">
        <f t="shared" ref="P60:R60" si="141">1000/P59</f>
        <v>136.59337500558414</v>
      </c>
      <c r="Q60" s="186">
        <f t="shared" si="141"/>
        <v>138.86266762680626</v>
      </c>
      <c r="R60" s="186">
        <f t="shared" si="141"/>
        <v>130.29897907801072</v>
      </c>
      <c r="S60" s="186">
        <f>1000/S59</f>
        <v>127.53995934912547</v>
      </c>
      <c r="T60" s="186">
        <f t="shared" ref="T60" si="142">1000/T59</f>
        <v>150.08995198091677</v>
      </c>
      <c r="U60" s="186">
        <f t="shared" ref="U60" si="143">1000/U59</f>
        <v>178.50303340125652</v>
      </c>
      <c r="V60" s="186">
        <f t="shared" ref="V60" si="144">1000/V59</f>
        <v>206.8223680530935</v>
      </c>
      <c r="X60" s="186">
        <f>1000/X59</f>
        <v>133.22887954517915</v>
      </c>
      <c r="Y60" s="186">
        <f t="shared" ref="Y60:AC60" si="145">1000/Y59</f>
        <v>136.59337500558414</v>
      </c>
      <c r="Z60" s="186">
        <f t="shared" si="145"/>
        <v>138.86266762680626</v>
      </c>
      <c r="AA60" s="186">
        <f t="shared" si="145"/>
        <v>130.29897907801072</v>
      </c>
      <c r="AB60" s="186">
        <f t="shared" si="145"/>
        <v>127.53995934912547</v>
      </c>
      <c r="AC60" s="186">
        <f t="shared" si="145"/>
        <v>139.93924032273671</v>
      </c>
      <c r="AD60" s="186">
        <f>1000/AD59</f>
        <v>149.99382554990203</v>
      </c>
      <c r="AE60" s="186">
        <f>1000/AE59</f>
        <v>156.32222874976463</v>
      </c>
    </row>
    <row r="61" spans="1:47">
      <c r="A61" s="185" t="s">
        <v>16</v>
      </c>
      <c r="C61" s="228" t="s">
        <v>167</v>
      </c>
      <c r="E61" s="232">
        <f>E57/E58</f>
        <v>6.8980607583974091E-2</v>
      </c>
      <c r="F61" s="232">
        <f t="shared" si="110"/>
        <v>6.3572995912749244E-2</v>
      </c>
      <c r="G61" s="232">
        <f t="shared" ref="G61" si="146">IF($D$4,AA61,R61)</f>
        <v>5.9971310328591799E-2</v>
      </c>
      <c r="H61" s="232">
        <f t="shared" ref="H61:J61" si="147">IF($D$4,AC61,T61)</f>
        <v>5.2102753806604542E-2</v>
      </c>
      <c r="I61" s="232">
        <f t="shared" si="147"/>
        <v>4.6078020910825412E-2</v>
      </c>
      <c r="J61" s="232">
        <f t="shared" si="147"/>
        <v>4.3262393938068189E-2</v>
      </c>
      <c r="K61" s="232">
        <f t="shared" ref="K61:M61" si="148">IF($D$4,AC61,T61)</f>
        <v>5.2102753806604542E-2</v>
      </c>
      <c r="L61" s="232">
        <f t="shared" si="148"/>
        <v>4.6078020910825412E-2</v>
      </c>
      <c r="M61" s="232">
        <f t="shared" si="148"/>
        <v>4.3262393938068189E-2</v>
      </c>
      <c r="N61" s="40"/>
      <c r="O61" s="232">
        <f>O57/O58</f>
        <v>6.3572995912749244E-2</v>
      </c>
      <c r="P61" s="232">
        <f t="shared" ref="P61:R61" si="149">P57/P58</f>
        <v>6.0754848232248297E-2</v>
      </c>
      <c r="Q61" s="232">
        <f>Q57/Q58</f>
        <v>5.8325588757277891E-2</v>
      </c>
      <c r="R61" s="232">
        <f t="shared" si="149"/>
        <v>5.9971310328591799E-2</v>
      </c>
      <c r="S61" s="232">
        <f>S57/S58</f>
        <v>6.0087743292057898E-2</v>
      </c>
      <c r="T61" s="232">
        <f t="shared" ref="T61:V61" si="150">T57/T58</f>
        <v>5.2102753806604542E-2</v>
      </c>
      <c r="U61" s="232">
        <f t="shared" si="150"/>
        <v>4.6078020910825412E-2</v>
      </c>
      <c r="V61" s="232">
        <f t="shared" si="150"/>
        <v>4.3262393938068189E-2</v>
      </c>
      <c r="W61" s="281"/>
      <c r="X61" s="232">
        <f>X57/X58</f>
        <v>6.3572995912749244E-2</v>
      </c>
      <c r="Y61" s="232">
        <f t="shared" ref="Y61:AB61" si="151">Y57/Y58</f>
        <v>6.0754848232248297E-2</v>
      </c>
      <c r="Z61" s="232">
        <f t="shared" si="151"/>
        <v>5.8325588757277891E-2</v>
      </c>
      <c r="AA61" s="232">
        <f t="shared" si="151"/>
        <v>5.9971310328591799E-2</v>
      </c>
      <c r="AB61" s="232">
        <f t="shared" si="151"/>
        <v>6.0087743292057898E-2</v>
      </c>
      <c r="AC61" s="232">
        <f t="shared" ref="AC61" si="152">AC57/AC58</f>
        <v>5.5944548632019836E-2</v>
      </c>
      <c r="AD61" s="232">
        <f>AD57/AD58</f>
        <v>5.3569730532000016E-2</v>
      </c>
      <c r="AE61" s="232">
        <f>AE57/AE58</f>
        <v>5.2996219557296401E-2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6.2176324432630681</v>
      </c>
      <c r="K110" s="186">
        <f t="shared" si="309"/>
        <v>6.9720152829942705</v>
      </c>
      <c r="L110" s="186">
        <f t="shared" si="310"/>
        <v>7.930985408509061</v>
      </c>
      <c r="M110" s="186">
        <f t="shared" si="311"/>
        <v>9.1220359306853727</v>
      </c>
      <c r="N110" s="42"/>
      <c r="O110" s="186">
        <f>O50</f>
        <v>6.2602668258921064</v>
      </c>
      <c r="P110" s="186">
        <f t="shared" ref="P110:V110" si="313">P50</f>
        <v>6.3322997713108462</v>
      </c>
      <c r="Q110" s="186">
        <f t="shared" si="313"/>
        <v>6.3816012694259436</v>
      </c>
      <c r="R110" s="186">
        <f t="shared" si="313"/>
        <v>6.1534254525950747</v>
      </c>
      <c r="S110" s="186">
        <f t="shared" si="313"/>
        <v>6.2176324432630681</v>
      </c>
      <c r="T110" s="303">
        <f t="shared" si="313"/>
        <v>6.9720152829942705</v>
      </c>
      <c r="U110" s="303">
        <f t="shared" si="313"/>
        <v>7.930985408509061</v>
      </c>
      <c r="V110" s="303">
        <f t="shared" si="313"/>
        <v>9.1220359306853727</v>
      </c>
      <c r="X110" s="186">
        <f t="shared" si="299"/>
        <v>6.2602668258921064</v>
      </c>
      <c r="Y110" s="186">
        <f t="shared" si="300"/>
        <v>6.3322997713108462</v>
      </c>
      <c r="Z110" s="186">
        <f t="shared" si="301"/>
        <v>6.3816012694259436</v>
      </c>
      <c r="AA110" s="186">
        <f t="shared" si="302"/>
        <v>6.1534254525950747</v>
      </c>
      <c r="AB110" s="186">
        <f t="shared" si="303"/>
        <v>6.2176324432630681</v>
      </c>
      <c r="AC110" s="303">
        <f>AC50</f>
        <v>6.6308152167425209</v>
      </c>
      <c r="AD110" s="303">
        <f>AD50</f>
        <v>6.992424516016837</v>
      </c>
      <c r="AE110" s="303">
        <f>AE50</f>
        <v>7.2413605125534106</v>
      </c>
    </row>
    <row r="111" spans="1:47">
      <c r="A111" s="185" t="s">
        <v>16</v>
      </c>
      <c r="C111" s="228" t="s">
        <v>5</v>
      </c>
      <c r="D111" s="185" t="s">
        <v>173</v>
      </c>
      <c r="E111" s="186">
        <f t="shared" ref="E111" si="314">SUM(E107:E110)</f>
        <v>90.142849783556542</v>
      </c>
      <c r="F111" s="186">
        <f t="shared" si="304"/>
        <v>93.826156088320829</v>
      </c>
      <c r="G111" s="186">
        <f t="shared" si="305"/>
        <v>99.379879249000666</v>
      </c>
      <c r="H111" s="186">
        <f t="shared" si="306"/>
        <v>104.33990498634641</v>
      </c>
      <c r="I111" s="186">
        <f t="shared" si="307"/>
        <v>97.431345370064875</v>
      </c>
      <c r="J111" s="186">
        <f t="shared" si="308"/>
        <v>98.359735621201693</v>
      </c>
      <c r="K111" s="186">
        <f t="shared" si="309"/>
        <v>127.87182722749921</v>
      </c>
      <c r="L111" s="186">
        <f t="shared" si="310"/>
        <v>165.30055910923627</v>
      </c>
      <c r="M111" s="186">
        <f t="shared" si="311"/>
        <v>203.25335475351295</v>
      </c>
      <c r="N111" s="40"/>
      <c r="O111" s="186">
        <f>SUM(O107:O110)</f>
        <v>93.826156088320829</v>
      </c>
      <c r="P111" s="186">
        <f t="shared" ref="P111:V111" si="315">SUM(P107:P110)</f>
        <v>99.379879249000666</v>
      </c>
      <c r="Q111" s="186">
        <f t="shared" si="315"/>
        <v>104.33990498634641</v>
      </c>
      <c r="R111" s="186">
        <f t="shared" si="315"/>
        <v>97.431345370064875</v>
      </c>
      <c r="S111" s="186">
        <f t="shared" si="315"/>
        <v>98.359735621201693</v>
      </c>
      <c r="T111" s="303">
        <f t="shared" si="315"/>
        <v>127.87182722749921</v>
      </c>
      <c r="U111" s="303">
        <f t="shared" si="315"/>
        <v>165.30055910923627</v>
      </c>
      <c r="V111" s="303">
        <f t="shared" si="315"/>
        <v>203.25335475351295</v>
      </c>
      <c r="X111" s="186">
        <f t="shared" si="299"/>
        <v>93.826156088320829</v>
      </c>
      <c r="Y111" s="186">
        <f t="shared" si="300"/>
        <v>99.379879249000666</v>
      </c>
      <c r="Z111" s="186">
        <f t="shared" si="301"/>
        <v>104.33990498634641</v>
      </c>
      <c r="AA111" s="186">
        <f t="shared" si="302"/>
        <v>97.431345370064875</v>
      </c>
      <c r="AB111" s="186">
        <f t="shared" si="303"/>
        <v>98.359735621201693</v>
      </c>
      <c r="AC111" s="303">
        <f>SUM(AC107:AC110)</f>
        <v>113.97885761675138</v>
      </c>
      <c r="AD111" s="303">
        <f>SUM(AD107:AD110)</f>
        <v>128.79161686962965</v>
      </c>
      <c r="AE111" s="303">
        <f>SUM(AE107:AE110)</f>
        <v>138.11360002888884</v>
      </c>
    </row>
    <row r="112" spans="1:47">
      <c r="A112" s="185" t="s">
        <v>16</v>
      </c>
      <c r="C112" s="228"/>
      <c r="E112" s="233">
        <f>SUM(E149:E151)</f>
        <v>90.142849783556528</v>
      </c>
      <c r="F112" s="233">
        <f t="shared" ref="F112:L112" si="316">SUM(F149:F151)</f>
        <v>96.009743115114645</v>
      </c>
      <c r="G112" s="233">
        <f t="shared" si="316"/>
        <v>99.379879249000652</v>
      </c>
      <c r="H112" s="233">
        <f t="shared" si="316"/>
        <v>104.33990498634641</v>
      </c>
      <c r="I112" s="233">
        <f t="shared" si="316"/>
        <v>97.431345370064875</v>
      </c>
      <c r="J112" s="233">
        <f t="shared" si="316"/>
        <v>98.359735621201679</v>
      </c>
      <c r="K112" s="233">
        <f t="shared" si="316"/>
        <v>127.8718272274992</v>
      </c>
      <c r="L112" s="233">
        <f t="shared" si="316"/>
        <v>165.30055910923625</v>
      </c>
      <c r="M112" s="233">
        <f>SUM(M149:M151)</f>
        <v>203.25335475351295</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0.85327268981091309</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0.85327268981091309</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8">
        <v>0.14000000000000001</v>
      </c>
      <c r="P133" s="348">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7">IF($D$4,X137,O137)</f>
        <v>0.20390257109680254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0.20390257109680254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0.20390257109680254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7"/>
        <v>0.70682985163701317</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0.70682985163701317</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0.70682985163701317</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7"/>
        <v>8.9267577266184311E-2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8.9267577266184311E-2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8.9267577266184311E-2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76.916431902036379</v>
      </c>
      <c r="F149" s="50">
        <f t="shared" ref="F149:F156" si="425">IF($D$4,X149,O149)</f>
        <v>80.059296580100096</v>
      </c>
      <c r="G149" s="50">
        <f t="shared" ref="G149:G156" si="426">IF($D$4,Y149,P149)</f>
        <v>79.503903399200524</v>
      </c>
      <c r="H149" s="50">
        <f t="shared" ref="H149:H156" si="427">IF($D$4,Z149,Q149)</f>
        <v>83.471923989077126</v>
      </c>
      <c r="I149" s="50">
        <f t="shared" ref="I149:I156" si="428">IF($D$4,AA149,R149)</f>
        <v>77.945076296051894</v>
      </c>
      <c r="J149" s="50">
        <f t="shared" ref="J149:J156" si="429">IF($D$4,AB149,S149)</f>
        <v>78.687788496961346</v>
      </c>
      <c r="K149" s="50">
        <f t="shared" ref="K149:K156" si="430">IF($D$4,AC149,T149)</f>
        <v>102.29746178199936</v>
      </c>
      <c r="L149" s="50">
        <f t="shared" ref="L149:L156" si="431">IF($D$4,AD149,U149)</f>
        <v>132.240447287389</v>
      </c>
      <c r="M149" s="50">
        <f t="shared" ref="M149:M156" si="432">IF($D$4,AE149,V149)</f>
        <v>162.60268380281036</v>
      </c>
      <c r="N149" s="247" t="str">
        <f t="shared" ref="N149:N156" si="433">C149</f>
        <v>Car Priv.Veh. Vehicle km</v>
      </c>
      <c r="O149" s="229">
        <f>O132*O$111</f>
        <v>80.059296580100096</v>
      </c>
      <c r="P149" s="233">
        <f t="shared" ref="P149:S149" si="434">P132*P$111</f>
        <v>79.503903399200524</v>
      </c>
      <c r="Q149" s="233">
        <f>Q132*Q$111</f>
        <v>83.471923989077126</v>
      </c>
      <c r="R149" s="233">
        <f t="shared" si="434"/>
        <v>77.945076296051894</v>
      </c>
      <c r="S149" s="233">
        <f t="shared" si="434"/>
        <v>78.687788496961346</v>
      </c>
      <c r="T149" s="304">
        <f t="shared" ref="T149:V151" si="435">T132*T$111</f>
        <v>102.29746178199936</v>
      </c>
      <c r="U149" s="304">
        <f t="shared" si="435"/>
        <v>132.240447287389</v>
      </c>
      <c r="V149" s="304">
        <f t="shared" si="435"/>
        <v>162.60268380281036</v>
      </c>
      <c r="W149" s="233"/>
      <c r="X149" s="233">
        <f>O149</f>
        <v>80.059296580100096</v>
      </c>
      <c r="Y149" s="233">
        <f t="shared" ref="Y149:AB149" si="436">P149</f>
        <v>79.503903399200524</v>
      </c>
      <c r="Z149" s="233">
        <f t="shared" si="436"/>
        <v>83.471923989077126</v>
      </c>
      <c r="AA149" s="233">
        <f t="shared" si="436"/>
        <v>77.945076296051894</v>
      </c>
      <c r="AB149" s="233">
        <f t="shared" si="436"/>
        <v>78.687788496961346</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9.8639485205430191</v>
      </c>
      <c r="F150" s="349">
        <f t="shared" si="425"/>
        <v>13.135661852364917</v>
      </c>
      <c r="G150" s="50">
        <f t="shared" si="426"/>
        <v>16.894579472330115</v>
      </c>
      <c r="H150" s="50">
        <f t="shared" si="427"/>
        <v>17.737783847678891</v>
      </c>
      <c r="I150" s="50">
        <f t="shared" si="428"/>
        <v>16.56332871291103</v>
      </c>
      <c r="J150" s="50">
        <f t="shared" si="429"/>
        <v>16.721155055604289</v>
      </c>
      <c r="K150" s="50">
        <f t="shared" si="430"/>
        <v>21.738210628674867</v>
      </c>
      <c r="L150" s="50">
        <f t="shared" si="431"/>
        <v>28.101095048570169</v>
      </c>
      <c r="M150" s="50">
        <f t="shared" si="432"/>
        <v>34.553070308097205</v>
      </c>
      <c r="N150" s="247" t="str">
        <f t="shared" si="433"/>
        <v>SUV Priv.Veh. Vehicle km</v>
      </c>
      <c r="O150" s="233">
        <f>O133*O$111</f>
        <v>13.135661852364917</v>
      </c>
      <c r="P150" s="233">
        <f t="shared" ref="P150:S150" si="439">P133*P$111</f>
        <v>16.894579472330115</v>
      </c>
      <c r="Q150" s="233">
        <f t="shared" si="439"/>
        <v>17.737783847678891</v>
      </c>
      <c r="R150" s="233">
        <f t="shared" si="439"/>
        <v>16.56332871291103</v>
      </c>
      <c r="S150" s="233">
        <f t="shared" si="439"/>
        <v>16.721155055604289</v>
      </c>
      <c r="T150" s="304">
        <f t="shared" si="435"/>
        <v>21.738210628674867</v>
      </c>
      <c r="U150" s="304">
        <f t="shared" si="435"/>
        <v>28.101095048570169</v>
      </c>
      <c r="V150" s="304">
        <f t="shared" si="435"/>
        <v>34.553070308097205</v>
      </c>
      <c r="W150" s="233"/>
      <c r="X150" s="233">
        <f t="shared" ref="X150:X156" si="440">O150</f>
        <v>13.135661852364917</v>
      </c>
      <c r="Y150" s="233">
        <f t="shared" ref="Y150:Y156" si="441">P150</f>
        <v>16.894579472330115</v>
      </c>
      <c r="Z150" s="233">
        <f t="shared" ref="Z150:Z156" si="442">Q150</f>
        <v>17.737783847678891</v>
      </c>
      <c r="AA150" s="233">
        <f t="shared" ref="AA150:AA156" si="443">R150</f>
        <v>16.56332871291103</v>
      </c>
      <c r="AB150" s="233">
        <f t="shared" ref="AB150:AB156" si="444">S150</f>
        <v>16.721155055604289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5"/>
        <v>2.8147846826496248</v>
      </c>
      <c r="G151" s="50">
        <f t="shared" si="426"/>
        <v>2.9813963774700198</v>
      </c>
      <c r="H151" s="50">
        <f t="shared" si="427"/>
        <v>3.1301971495903924</v>
      </c>
      <c r="I151" s="50">
        <f t="shared" si="428"/>
        <v>2.9229403611019462</v>
      </c>
      <c r="J151" s="50">
        <f t="shared" si="429"/>
        <v>2.9507920686360505</v>
      </c>
      <c r="K151" s="50">
        <f t="shared" si="430"/>
        <v>3.8361548168249762</v>
      </c>
      <c r="L151" s="50">
        <f t="shared" si="431"/>
        <v>4.9590167732770878</v>
      </c>
      <c r="M151" s="50">
        <f t="shared" si="432"/>
        <v>6.0976006426053884</v>
      </c>
      <c r="N151" s="247" t="str">
        <f t="shared" si="433"/>
        <v>Motorbikes Priv.Veh. Vehicle km</v>
      </c>
      <c r="O151" s="233">
        <f>O134*O$111</f>
        <v>2.8147846826496248</v>
      </c>
      <c r="P151" s="233">
        <f t="shared" ref="P151:S151" si="445">P134*P$111</f>
        <v>2.9813963774700198</v>
      </c>
      <c r="Q151" s="233">
        <f t="shared" si="445"/>
        <v>3.1301971495903924</v>
      </c>
      <c r="R151" s="233">
        <f t="shared" si="445"/>
        <v>2.9229403611019462</v>
      </c>
      <c r="S151" s="233">
        <f t="shared" si="445"/>
        <v>2.9507920686360505</v>
      </c>
      <c r="T151" s="304">
        <f t="shared" si="435"/>
        <v>3.8361548168249762</v>
      </c>
      <c r="U151" s="304">
        <f t="shared" si="435"/>
        <v>4.9590167732770878</v>
      </c>
      <c r="V151" s="304">
        <f t="shared" si="435"/>
        <v>6.0976006426053884</v>
      </c>
      <c r="W151" s="233"/>
      <c r="X151" s="233">
        <f t="shared" si="440"/>
        <v>2.8147846826496248</v>
      </c>
      <c r="Y151" s="233">
        <f t="shared" si="441"/>
        <v>2.9813963774700198</v>
      </c>
      <c r="Z151" s="233">
        <f t="shared" si="442"/>
        <v>3.1301971495903924</v>
      </c>
      <c r="AA151" s="233">
        <f t="shared" si="443"/>
        <v>2.9229403611019462</v>
      </c>
      <c r="AB151" s="233">
        <f t="shared" si="444"/>
        <v>2.9507920686360505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1.1038310356980541</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1.1038310356980541</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1.1038310356980541</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5.9838372630530099</v>
      </c>
      <c r="F153" s="50">
        <f t="shared" si="425"/>
        <v>6.8329265838471125</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6.8329265838471125</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6.8329265838471125</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5"/>
        <v>12.081299629763897</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12.081299629763897</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12.081299629763897</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2">IF($D$4,X161,O161)</f>
        <v>112.08301521214011</v>
      </c>
      <c r="G161" s="50">
        <f t="shared" ref="G161:G168" si="463">IF($D$4,Y161,P161)</f>
        <v>111.30546475888069</v>
      </c>
      <c r="H161" s="50">
        <f t="shared" ref="H161:H168" si="464">IF($D$4,Z161,Q161)</f>
        <v>116.86069358470795</v>
      </c>
      <c r="I161" s="50">
        <f t="shared" ref="I161:I168" si="465">IF($D$4,AA161,R161)</f>
        <v>109.12310681447265</v>
      </c>
      <c r="J161" s="50">
        <f t="shared" ref="J161:J168" si="466">IF($D$4,AB161,S161)</f>
        <v>110.16290389574587</v>
      </c>
      <c r="K161" s="50">
        <f t="shared" ref="K161:K168" si="467">IF($D$4,AC161,T161)</f>
        <v>143.21644649479907</v>
      </c>
      <c r="L161" s="50">
        <f t="shared" ref="L161:L168" si="468">IF($D$4,AD161,U161)</f>
        <v>185.13662620234456</v>
      </c>
      <c r="M161" s="50">
        <f t="shared" ref="M161:M168" si="469">IF($D$4,AE161,V161)</f>
        <v>227.64375732393444</v>
      </c>
      <c r="N161" s="185" t="str">
        <f t="shared" ref="N161:N168" si="470">C161</f>
        <v>Car</v>
      </c>
      <c r="O161" s="10">
        <f>SUMPRODUCT(O$35:O$38,O$41:O$44,O$54:O$57)*O132</f>
        <v>112.08301521214011</v>
      </c>
      <c r="P161" s="10">
        <f t="shared" ref="P161:S161" si="471">SUMPRODUCT(P$35:P$38,P$41:P$44,P$54:P$57)*P132</f>
        <v>111.30546475888069</v>
      </c>
      <c r="Q161" s="10">
        <f t="shared" si="471"/>
        <v>116.86069358470795</v>
      </c>
      <c r="R161" s="10">
        <f t="shared" si="471"/>
        <v>109.12310681447265</v>
      </c>
      <c r="S161" s="10">
        <f t="shared" si="471"/>
        <v>110.16290389574587</v>
      </c>
      <c r="T161" s="306">
        <f t="shared" ref="T161:V163" si="472">SUMPRODUCT(T$35:T$38,T$41:T$44,T$54:T$57)*T132</f>
        <v>143.21644649479907</v>
      </c>
      <c r="U161" s="306">
        <f t="shared" si="472"/>
        <v>185.13662620234456</v>
      </c>
      <c r="V161" s="306">
        <f t="shared" si="472"/>
        <v>227.64375732393444</v>
      </c>
      <c r="X161" s="10">
        <f>O161</f>
        <v>112.08301521214011</v>
      </c>
      <c r="Y161" s="10">
        <f t="shared" ref="Y161:AB161" si="473">P161</f>
        <v>111.30546475888069</v>
      </c>
      <c r="Z161" s="10">
        <f t="shared" si="473"/>
        <v>116.86069358470795</v>
      </c>
      <c r="AA161" s="10">
        <f t="shared" si="473"/>
        <v>109.12310681447265</v>
      </c>
      <c r="AB161" s="10">
        <f t="shared" si="473"/>
        <v>110.16290389574587</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13.809527928760227</v>
      </c>
      <c r="F162" s="50">
        <f t="shared" si="462"/>
        <v>18.389926593310879</v>
      </c>
      <c r="G162" s="50">
        <f t="shared" si="463"/>
        <v>23.652411261262152</v>
      </c>
      <c r="H162" s="50">
        <f t="shared" si="464"/>
        <v>24.832897386750442</v>
      </c>
      <c r="I162" s="50">
        <f t="shared" si="465"/>
        <v>23.188660198075443</v>
      </c>
      <c r="J162" s="50">
        <f t="shared" si="466"/>
        <v>23.409617077846001</v>
      </c>
      <c r="K162" s="50">
        <f t="shared" si="467"/>
        <v>30.433494880144806</v>
      </c>
      <c r="L162" s="50">
        <f t="shared" si="468"/>
        <v>39.341533067998228</v>
      </c>
      <c r="M162" s="50">
        <f t="shared" si="469"/>
        <v>48.374298431336079</v>
      </c>
      <c r="N162" s="185" t="str">
        <f t="shared" si="470"/>
        <v>SUV</v>
      </c>
      <c r="O162" s="10">
        <f>SUMPRODUCT(O$35:O$38,O$41:O$44,O$54:O$57)*O133</f>
        <v>18.389926593310879</v>
      </c>
      <c r="P162" s="10">
        <f t="shared" ref="P162:S162" si="475">SUMPRODUCT(P$35:P$38,P$41:P$44,P$54:P$57)*P133</f>
        <v>23.652411261262152</v>
      </c>
      <c r="Q162" s="10">
        <f t="shared" si="475"/>
        <v>24.832897386750442</v>
      </c>
      <c r="R162" s="10">
        <f t="shared" si="475"/>
        <v>23.188660198075443</v>
      </c>
      <c r="S162" s="10">
        <f t="shared" si="475"/>
        <v>23.409617077846001</v>
      </c>
      <c r="T162" s="306">
        <f t="shared" si="472"/>
        <v>30.433494880144806</v>
      </c>
      <c r="U162" s="306">
        <f t="shared" si="472"/>
        <v>39.341533067998228</v>
      </c>
      <c r="V162" s="306">
        <f>SUMPRODUCT(V$35:V$38,V$41:V$44,V$54:V$57)*V133</f>
        <v>48.374298431336079</v>
      </c>
      <c r="X162" s="10">
        <f t="shared" ref="X162:X168" si="476">O162</f>
        <v>18.389926593310879</v>
      </c>
      <c r="Y162" s="10">
        <f t="shared" ref="Y162:Y168" si="477">P162</f>
        <v>23.652411261262152</v>
      </c>
      <c r="Z162" s="10">
        <f t="shared" ref="Z162:Z168" si="478">Q162</f>
        <v>24.832897386750442</v>
      </c>
      <c r="AA162" s="10">
        <f t="shared" ref="AA162:AA168" si="479">R162</f>
        <v>23.188660198075443</v>
      </c>
      <c r="AB162" s="10">
        <f t="shared" ref="AB162:AB168" si="480">S162</f>
        <v>23.409617077846001</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4.7074571053679897</v>
      </c>
      <c r="F163" s="50">
        <f t="shared" si="462"/>
        <v>3.9406985557094738</v>
      </c>
      <c r="G163" s="50">
        <f t="shared" si="463"/>
        <v>4.1739549284580262</v>
      </c>
      <c r="H163" s="50">
        <f t="shared" si="464"/>
        <v>4.3822760094265476</v>
      </c>
      <c r="I163" s="50">
        <f t="shared" si="465"/>
        <v>4.0921165055427249</v>
      </c>
      <c r="J163" s="50">
        <f t="shared" si="466"/>
        <v>4.1311088960904705</v>
      </c>
      <c r="K163" s="50">
        <f t="shared" si="467"/>
        <v>5.3706167435549652</v>
      </c>
      <c r="L163" s="50">
        <f t="shared" si="468"/>
        <v>6.9426234825879218</v>
      </c>
      <c r="M163" s="50">
        <f t="shared" si="469"/>
        <v>8.5366408996475425</v>
      </c>
      <c r="N163" s="185" t="str">
        <f t="shared" si="470"/>
        <v>Motorbike</v>
      </c>
      <c r="O163" s="10">
        <f>SUMPRODUCT(O$35:O$38,O$41:O$44,O$54:O$57)*O134</f>
        <v>3.9406985557094738</v>
      </c>
      <c r="P163" s="10">
        <f t="shared" ref="P163:S163" si="484">SUMPRODUCT(P$35:P$38,P$41:P$44,P$54:P$57)*P134</f>
        <v>4.1739549284580262</v>
      </c>
      <c r="Q163" s="10">
        <f t="shared" si="484"/>
        <v>4.3822760094265476</v>
      </c>
      <c r="R163" s="10">
        <f t="shared" si="484"/>
        <v>4.0921165055427249</v>
      </c>
      <c r="S163" s="10">
        <f t="shared" si="484"/>
        <v>4.1311088960904705</v>
      </c>
      <c r="T163" s="306">
        <f t="shared" si="472"/>
        <v>5.3706167435549652</v>
      </c>
      <c r="U163" s="306">
        <f t="shared" si="472"/>
        <v>6.9426234825879218</v>
      </c>
      <c r="V163" s="306">
        <f t="shared" si="472"/>
        <v>8.5366408996475425</v>
      </c>
      <c r="X163" s="10">
        <f t="shared" si="476"/>
        <v>3.9406985557094738</v>
      </c>
      <c r="Y163" s="10">
        <f t="shared" si="477"/>
        <v>4.1739549284580262</v>
      </c>
      <c r="Z163" s="10">
        <f t="shared" si="478"/>
        <v>4.3822760094265476</v>
      </c>
      <c r="AA163" s="10">
        <f t="shared" si="479"/>
        <v>4.0921165055427249</v>
      </c>
      <c r="AB163" s="10">
        <f t="shared" si="480"/>
        <v>4.1311088960904705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27.595775892451353</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27.595775892451353</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27.595775892451353</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4.6236760947602669</v>
      </c>
      <c r="AJ164" s="10">
        <f t="shared" si="488"/>
        <v>5.9770495204084968</v>
      </c>
      <c r="AK164" s="10">
        <f t="shared" si="488"/>
        <v>7.3493723983600354</v>
      </c>
      <c r="AL164" s="10"/>
      <c r="AM164" s="10">
        <f t="shared" ref="AM164:AO168" si="489">SUM(T$161:T$162)*(1-AM$161) *AM175</f>
        <v>1.5412253649200918</v>
      </c>
      <c r="AN164" s="10">
        <f t="shared" si="489"/>
        <v>3.9846996802723313</v>
      </c>
      <c r="AO164" s="10">
        <f t="shared" si="489"/>
        <v>7.3493723983600354</v>
      </c>
      <c r="AP164" s="10"/>
      <c r="AQ164" s="10">
        <f t="shared" ref="AQ164:AS168" si="490">SUM(T$161:T$162)*(1-AQ$161) *AQ175</f>
        <v>4.6236760947602669</v>
      </c>
      <c r="AR164" s="10">
        <f t="shared" si="490"/>
        <v>7.4713119005106226</v>
      </c>
      <c r="AS164" s="10">
        <f t="shared" si="490"/>
        <v>11.024058597540057</v>
      </c>
    </row>
    <row r="165" spans="1:46">
      <c r="A165" s="185" t="s">
        <v>16</v>
      </c>
      <c r="B165" s="185" t="s">
        <v>130</v>
      </c>
      <c r="C165" s="185" t="s">
        <v>61</v>
      </c>
      <c r="D165" s="185" t="s">
        <v>86</v>
      </c>
      <c r="E165" s="298">
        <f t="shared" si="485"/>
        <v>83.773721682742135</v>
      </c>
      <c r="F165" s="50">
        <f t="shared" si="462"/>
        <v>95.660972173859577</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95.660972173859577</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95.660972173859577</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24.461745825657356</v>
      </c>
      <c r="AJ165" s="10">
        <f t="shared" si="488"/>
        <v>31.621822800539544</v>
      </c>
      <c r="AK165" s="10">
        <f t="shared" si="488"/>
        <v>38.882152621053429</v>
      </c>
      <c r="AL165" s="10"/>
      <c r="AM165" s="10">
        <f t="shared" si="489"/>
        <v>8.1539152752191324</v>
      </c>
      <c r="AN165" s="10">
        <f t="shared" si="489"/>
        <v>21.081215200359697</v>
      </c>
      <c r="AO165" s="10">
        <f t="shared" si="489"/>
        <v>38.882152621053429</v>
      </c>
      <c r="AP165" s="10"/>
      <c r="AQ165" s="10">
        <f t="shared" si="490"/>
        <v>24.461745825657356</v>
      </c>
      <c r="AR165" s="10">
        <f t="shared" si="490"/>
        <v>39.527278500674441</v>
      </c>
      <c r="AS165" s="10">
        <f t="shared" si="490"/>
        <v>58.323228931580161</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3.2933747722083111</v>
      </c>
      <c r="AJ166" s="10">
        <f t="shared" si="488"/>
        <v>4.2573622588010798</v>
      </c>
      <c r="AK166" s="10">
        <f t="shared" si="488"/>
        <v>5.2348471545730098</v>
      </c>
      <c r="AL166" s="10"/>
      <c r="AM166" s="10">
        <f t="shared" si="489"/>
        <v>1.0977915907361055</v>
      </c>
      <c r="AN166" s="10">
        <f t="shared" si="489"/>
        <v>2.8382415058673867</v>
      </c>
      <c r="AO166" s="10">
        <f t="shared" si="489"/>
        <v>5.2348471545730098</v>
      </c>
      <c r="AP166" s="10"/>
      <c r="AQ166" s="10">
        <f t="shared" si="490"/>
        <v>3.2933747722083111</v>
      </c>
      <c r="AR166" s="10">
        <f t="shared" si="490"/>
        <v>5.3217028235013517</v>
      </c>
      <c r="AS166" s="10">
        <f t="shared" si="490"/>
        <v>7.8522707318595177</v>
      </c>
    </row>
    <row r="167" spans="1:46">
      <c r="A167" s="185" t="s">
        <v>16</v>
      </c>
      <c r="B167" s="185" t="s">
        <v>132</v>
      </c>
      <c r="C167" s="185" t="s">
        <v>85</v>
      </c>
      <c r="D167" s="185" t="str">
        <f>D166</f>
        <v>billion</v>
      </c>
      <c r="E167" s="298">
        <f t="shared" ref="E167:E168" si="493">E155</f>
        <v>14.550109199356424</v>
      </c>
      <c r="F167" s="50">
        <f t="shared" si="462"/>
        <v>12.081299629763897</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12.081299629763897</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12.081299629763897</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2.1556327739085011</v>
      </c>
      <c r="AJ167" s="10">
        <f t="shared" si="488"/>
        <v>2.7865974115417971</v>
      </c>
      <c r="AK167" s="10">
        <f t="shared" si="488"/>
        <v>3.4263965911273111</v>
      </c>
      <c r="AL167" s="10"/>
      <c r="AM167" s="10">
        <f t="shared" si="489"/>
        <v>0.71854425796950172</v>
      </c>
      <c r="AN167" s="10">
        <f t="shared" si="489"/>
        <v>1.8577316076945316</v>
      </c>
      <c r="AO167" s="10">
        <f t="shared" si="489"/>
        <v>3.4263965911273111</v>
      </c>
      <c r="AP167" s="10"/>
      <c r="AQ167" s="10">
        <f t="shared" si="490"/>
        <v>2.1556327739085011</v>
      </c>
      <c r="AR167" s="10">
        <f t="shared" si="490"/>
        <v>3.4832467644272471</v>
      </c>
      <c r="AS167" s="10">
        <f t="shared" si="490"/>
        <v>5.1395948866909684</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0.19555880845432683</v>
      </c>
      <c r="AJ168" s="10">
        <f t="shared" si="488"/>
        <v>0.25279986277762728</v>
      </c>
      <c r="AK168" s="10">
        <f t="shared" si="488"/>
        <v>0.31084238594029928</v>
      </c>
      <c r="AL168" s="10"/>
      <c r="AM168" s="10">
        <f t="shared" si="489"/>
        <v>6.5186269484775725E-2</v>
      </c>
      <c r="AN168" s="10">
        <f t="shared" si="489"/>
        <v>0.16853324185175153</v>
      </c>
      <c r="AO168" s="10">
        <f t="shared" si="489"/>
        <v>0.31084238594029928</v>
      </c>
      <c r="AP168" s="10"/>
      <c r="AQ168" s="10">
        <f t="shared" si="490"/>
        <v>0.19555880845432683</v>
      </c>
      <c r="AR168" s="10">
        <f t="shared" si="490"/>
        <v>0.31599982847203423</v>
      </c>
      <c r="AS168" s="10">
        <f t="shared" si="490"/>
        <v>0.46626357891044906</v>
      </c>
    </row>
    <row r="169" spans="1:46">
      <c r="A169" s="185" t="s">
        <v>16</v>
      </c>
      <c r="C169" s="5" t="s">
        <v>5</v>
      </c>
      <c r="E169" s="10">
        <f t="shared" ref="E169:M169" si="497">SUM(E161:E168)</f>
        <v>241.03539987594112</v>
      </c>
      <c r="F169" s="10">
        <f t="shared" si="497"/>
        <v>271.16231327658591</v>
      </c>
      <c r="G169" s="10">
        <f t="shared" si="497"/>
        <v>266.3702496605319</v>
      </c>
      <c r="H169" s="10">
        <f t="shared" si="497"/>
        <v>277.17807496547221</v>
      </c>
      <c r="I169" s="10">
        <f t="shared" si="497"/>
        <v>269.78274304107083</v>
      </c>
      <c r="J169" s="10">
        <f t="shared" si="497"/>
        <v>277.73035100136008</v>
      </c>
      <c r="K169" s="10">
        <f t="shared" si="497"/>
        <v>328.44683606514025</v>
      </c>
      <c r="L169" s="10">
        <f t="shared" si="497"/>
        <v>388.43646325981604</v>
      </c>
      <c r="M169" s="10">
        <f t="shared" si="497"/>
        <v>445.13949083714988</v>
      </c>
      <c r="N169" s="39"/>
      <c r="O169" s="10">
        <f>SUM(O161:O168)</f>
        <v>271.16231327658591</v>
      </c>
      <c r="P169" s="10">
        <f t="shared" ref="P169:S169" si="498">SUM(P161:P168)</f>
        <v>266.3702496605319</v>
      </c>
      <c r="Q169" s="10">
        <f t="shared" si="498"/>
        <v>277.17807496547221</v>
      </c>
      <c r="R169" s="10">
        <f t="shared" si="498"/>
        <v>269.78274304107083</v>
      </c>
      <c r="S169" s="10">
        <f t="shared" si="498"/>
        <v>277.73035100136008</v>
      </c>
      <c r="T169" s="10">
        <f>SUM(T161:T168)</f>
        <v>328.44683606514025</v>
      </c>
      <c r="U169" s="10">
        <f>SUM(U161:U168)</f>
        <v>388.43646325981604</v>
      </c>
      <c r="V169" s="10">
        <f>SUM(V161:V168)</f>
        <v>445.13949083714988</v>
      </c>
      <c r="W169" s="281"/>
      <c r="X169" s="10">
        <f>SUM(X161:X168)</f>
        <v>271.16231327658591</v>
      </c>
      <c r="Y169" s="10">
        <f t="shared" ref="Y169:AB169" si="499">SUM(Y161:Y168)</f>
        <v>266.3702496605319</v>
      </c>
      <c r="Z169" s="10">
        <f t="shared" si="499"/>
        <v>277.17807496547221</v>
      </c>
      <c r="AA169" s="10">
        <f t="shared" si="499"/>
        <v>269.78274304107083</v>
      </c>
      <c r="AB169" s="10">
        <f t="shared" si="499"/>
        <v>277.73035100136008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0.44675182449662765</v>
      </c>
      <c r="F172" s="240">
        <f>F161/F$169</f>
        <v>0.41334289362628091</v>
      </c>
      <c r="G172" s="240">
        <f t="shared" si="504"/>
        <v>0.41785997085159032</v>
      </c>
      <c r="H172" s="240">
        <f>H161/H$169</f>
        <v>0.42160872067267646</v>
      </c>
      <c r="I172" s="240">
        <f t="shared" ref="I172:J172" si="505">I161/I$169</f>
        <v>0.40448512601067338</v>
      </c>
      <c r="J172" s="240">
        <f t="shared" si="505"/>
        <v>0.39665417732902514</v>
      </c>
      <c r="K172" s="240">
        <f t="shared" ref="K172:M179" si="506">K161/K$169</f>
        <v>0.4360414860759847</v>
      </c>
      <c r="L172" s="240">
        <f t="shared" si="506"/>
        <v>0.47662010061735893</v>
      </c>
      <c r="M172" s="240">
        <f t="shared" si="506"/>
        <v>0.51139870087872252</v>
      </c>
      <c r="N172" s="40" t="str">
        <f>C172</f>
        <v>Car</v>
      </c>
      <c r="O172" s="240">
        <f t="shared" ref="O172:O179" si="507">O161/O$169</f>
        <v>0.41334289362628091</v>
      </c>
      <c r="P172" s="240">
        <f t="shared" ref="P172:S172" si="508">P161/P$169</f>
        <v>0.41785997085159032</v>
      </c>
      <c r="Q172" s="240">
        <f t="shared" si="508"/>
        <v>0.42160872067267646</v>
      </c>
      <c r="R172" s="240">
        <f t="shared" si="508"/>
        <v>0.40448512601067338</v>
      </c>
      <c r="S172" s="240">
        <f t="shared" si="508"/>
        <v>0.39665417732902514</v>
      </c>
      <c r="T172" s="307">
        <f t="shared" ref="T172:V179" si="509">T161/T$169</f>
        <v>0.4360414860759847</v>
      </c>
      <c r="U172" s="307">
        <f t="shared" si="509"/>
        <v>0.47662010061735893</v>
      </c>
      <c r="V172" s="307">
        <f t="shared" si="509"/>
        <v>0.51139870087872252</v>
      </c>
      <c r="W172" s="281"/>
      <c r="X172" s="240">
        <f>O172</f>
        <v>0.41334289362628091</v>
      </c>
      <c r="Y172" s="240">
        <f t="shared" ref="Y172:AB172" si="510">P172</f>
        <v>0.41785997085159032</v>
      </c>
      <c r="Z172" s="240">
        <f t="shared" si="510"/>
        <v>0.42160872067267646</v>
      </c>
      <c r="AA172" s="240">
        <f t="shared" si="510"/>
        <v>0.40448512601067338</v>
      </c>
      <c r="AB172" s="240">
        <f t="shared" si="510"/>
        <v>0.39665417732902514</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5.7292530208707407E-2</v>
      </c>
      <c r="F173" s="240">
        <f t="shared" si="504"/>
        <v>6.7818888145245795E-2</v>
      </c>
      <c r="G173" s="240">
        <f t="shared" si="504"/>
        <v>8.8795243805962959E-2</v>
      </c>
      <c r="H173" s="240">
        <f t="shared" ref="H173:J173" si="512">H162/H$169</f>
        <v>8.9591853142943767E-2</v>
      </c>
      <c r="I173" s="240">
        <f t="shared" si="512"/>
        <v>8.5953089277268108E-2</v>
      </c>
      <c r="J173" s="240">
        <f t="shared" si="512"/>
        <v>8.4289012682417855E-2</v>
      </c>
      <c r="K173" s="240">
        <f t="shared" si="506"/>
        <v>9.2658815791146751E-2</v>
      </c>
      <c r="L173" s="240">
        <f t="shared" si="506"/>
        <v>0.1012817713811888</v>
      </c>
      <c r="M173" s="240">
        <f t="shared" si="506"/>
        <v>0.10867222393672855</v>
      </c>
      <c r="N173" s="40"/>
      <c r="O173" s="240">
        <f t="shared" si="507"/>
        <v>6.7818888145245795E-2</v>
      </c>
      <c r="P173" s="240">
        <f t="shared" ref="P173:S173" si="513">P162/P$169</f>
        <v>8.8795243805962959E-2</v>
      </c>
      <c r="Q173" s="240">
        <f t="shared" si="513"/>
        <v>8.9591853142943767E-2</v>
      </c>
      <c r="R173" s="240">
        <f t="shared" si="513"/>
        <v>8.5953089277268108E-2</v>
      </c>
      <c r="S173" s="240">
        <f t="shared" si="513"/>
        <v>8.4289012682417855E-2</v>
      </c>
      <c r="T173" s="307">
        <f t="shared" si="509"/>
        <v>9.2658815791146751E-2</v>
      </c>
      <c r="U173" s="307">
        <f t="shared" si="509"/>
        <v>0.1012817713811888</v>
      </c>
      <c r="V173" s="307">
        <f t="shared" si="509"/>
        <v>0.10867222393672855</v>
      </c>
      <c r="W173" s="281"/>
      <c r="X173" s="240">
        <f t="shared" ref="X173:X182" si="514">O173</f>
        <v>6.7818888145245795E-2</v>
      </c>
      <c r="Y173" s="240">
        <f t="shared" ref="Y173:Y182" si="515">P173</f>
        <v>8.8795243805962959E-2</v>
      </c>
      <c r="Z173" s="240">
        <f t="shared" ref="Z173:Z182" si="516">Q173</f>
        <v>8.9591853142943767E-2</v>
      </c>
      <c r="AA173" s="240">
        <f t="shared" ref="AA173:AA182" si="517">R173</f>
        <v>8.5953089277268108E-2</v>
      </c>
      <c r="AB173" s="240">
        <f t="shared" ref="AB173:AB182" si="518">S173</f>
        <v>8.4289012682417855E-2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1.9530148301000094E-2</v>
      </c>
      <c r="F174" s="240">
        <f t="shared" si="504"/>
        <v>1.4532618888266955E-2</v>
      </c>
      <c r="G174" s="240">
        <f t="shared" si="504"/>
        <v>1.5669748906934639E-2</v>
      </c>
      <c r="H174" s="240">
        <f t="shared" ref="H174:J174" si="519">H163/H$169</f>
        <v>1.5810327025225366E-2</v>
      </c>
      <c r="I174" s="240">
        <f t="shared" si="519"/>
        <v>1.5168192225400253E-2</v>
      </c>
      <c r="J174" s="240">
        <f t="shared" si="519"/>
        <v>1.4874531649838443E-2</v>
      </c>
      <c r="K174" s="240">
        <f t="shared" si="506"/>
        <v>1.6351555727849427E-2</v>
      </c>
      <c r="L174" s="240">
        <f t="shared" si="506"/>
        <v>1.7873253773150962E-2</v>
      </c>
      <c r="M174" s="240">
        <f t="shared" si="506"/>
        <v>1.9177451282952094E-2</v>
      </c>
      <c r="N174" s="40"/>
      <c r="O174" s="240">
        <f t="shared" si="507"/>
        <v>1.4532618888266955E-2</v>
      </c>
      <c r="P174" s="240">
        <f t="shared" ref="P174:S174" si="520">P163/P$169</f>
        <v>1.5669748906934639E-2</v>
      </c>
      <c r="Q174" s="240">
        <f t="shared" si="520"/>
        <v>1.5810327025225366E-2</v>
      </c>
      <c r="R174" s="240">
        <f t="shared" si="520"/>
        <v>1.5168192225400253E-2</v>
      </c>
      <c r="S174" s="240">
        <f t="shared" si="520"/>
        <v>1.4874531649838443E-2</v>
      </c>
      <c r="T174" s="307">
        <f t="shared" si="509"/>
        <v>1.6351555727849427E-2</v>
      </c>
      <c r="U174" s="307">
        <f t="shared" si="509"/>
        <v>1.7873253773150962E-2</v>
      </c>
      <c r="V174" s="307">
        <f t="shared" si="509"/>
        <v>1.9177451282952094E-2</v>
      </c>
      <c r="W174" s="281"/>
      <c r="X174" s="240">
        <f t="shared" si="514"/>
        <v>1.4532618888266955E-2</v>
      </c>
      <c r="Y174" s="240">
        <f t="shared" si="515"/>
        <v>1.5669748906934639E-2</v>
      </c>
      <c r="Z174" s="240">
        <f t="shared" si="516"/>
        <v>1.5810327025225366E-2</v>
      </c>
      <c r="AA174" s="240">
        <f t="shared" si="517"/>
        <v>1.5168192225400253E-2</v>
      </c>
      <c r="AB174" s="240">
        <f t="shared" si="518"/>
        <v>1.4874531649838443E-2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6.4097585876977406E-2</v>
      </c>
      <c r="F175" s="240">
        <f t="shared" si="504"/>
        <v>0.10176847792378739</v>
      </c>
      <c r="G175" s="240">
        <f t="shared" si="504"/>
        <v>6.9460706366213515E-2</v>
      </c>
      <c r="H175" s="240">
        <f t="shared" ref="H175:J175" si="521">H164/H$169</f>
        <v>6.8280900464972399E-2</v>
      </c>
      <c r="I175" s="240">
        <f t="shared" si="521"/>
        <v>7.1410826911610839E-2</v>
      </c>
      <c r="J175" s="240">
        <f t="shared" si="521"/>
        <v>7.0353458871562774E-2</v>
      </c>
      <c r="K175" s="240">
        <f t="shared" si="506"/>
        <v>6.0568199267391105E-2</v>
      </c>
      <c r="L175" s="240">
        <f t="shared" si="506"/>
        <v>4.9100653525094379E-2</v>
      </c>
      <c r="M175" s="240">
        <f t="shared" si="506"/>
        <v>3.9881919636448805E-2</v>
      </c>
      <c r="N175" s="40"/>
      <c r="O175" s="240">
        <f t="shared" si="507"/>
        <v>0.10176847792378739</v>
      </c>
      <c r="P175" s="240">
        <f t="shared" ref="P175:S175" si="522">P164/P$169</f>
        <v>6.9460706366213515E-2</v>
      </c>
      <c r="Q175" s="240">
        <f t="shared" si="522"/>
        <v>6.8280900464972399E-2</v>
      </c>
      <c r="R175" s="240">
        <f t="shared" si="522"/>
        <v>7.1410826911610839E-2</v>
      </c>
      <c r="S175" s="240">
        <f t="shared" si="522"/>
        <v>7.0353458871562774E-2</v>
      </c>
      <c r="T175" s="307">
        <f t="shared" si="509"/>
        <v>6.0568199267391105E-2</v>
      </c>
      <c r="U175" s="307">
        <f t="shared" si="509"/>
        <v>4.9100653525094379E-2</v>
      </c>
      <c r="V175" s="307">
        <f t="shared" si="509"/>
        <v>3.9881919636448805E-2</v>
      </c>
      <c r="W175" s="281"/>
      <c r="X175" s="240">
        <f t="shared" si="514"/>
        <v>0.10176847792378739</v>
      </c>
      <c r="Y175" s="240">
        <f t="shared" si="515"/>
        <v>6.9460706366213515E-2</v>
      </c>
      <c r="Z175" s="240">
        <f t="shared" si="516"/>
        <v>6.8280900464972399E-2</v>
      </c>
      <c r="AA175" s="240">
        <f t="shared" si="517"/>
        <v>7.1410826911610839E-2</v>
      </c>
      <c r="AB175" s="240">
        <f t="shared" si="518"/>
        <v>7.0353458871562774E-2</v>
      </c>
      <c r="AC175" s="307" t="e">
        <f t="shared" si="511"/>
        <v>#N/A</v>
      </c>
      <c r="AD175" s="307" t="e">
        <f t="shared" si="511"/>
        <v>#N/A</v>
      </c>
      <c r="AE175" s="307" t="e">
        <f t="shared" si="511"/>
        <v>#N/A</v>
      </c>
      <c r="AG175" s="255">
        <f>T175</f>
        <v>6.0568199267391105E-2</v>
      </c>
      <c r="AI175" s="308">
        <f>AG175/$AG$180</f>
        <v>0.13313209489592789</v>
      </c>
      <c r="AJ175" s="308">
        <f>AI175</f>
        <v>0.13313209489592789</v>
      </c>
      <c r="AK175" s="308">
        <f>AJ175</f>
        <v>0.13313209489592789</v>
      </c>
      <c r="AL175" s="309"/>
      <c r="AM175" s="308">
        <f>AI175</f>
        <v>0.13313209489592789</v>
      </c>
      <c r="AN175" s="308">
        <f t="shared" ref="AN175:AO179" si="523">AJ175</f>
        <v>0.13313209489592789</v>
      </c>
      <c r="AO175" s="308">
        <f t="shared" si="523"/>
        <v>0.13313209489592789</v>
      </c>
      <c r="AP175" s="309"/>
      <c r="AQ175" s="308">
        <f>AM175</f>
        <v>0.13313209489592789</v>
      </c>
      <c r="AR175" s="308">
        <f t="shared" ref="AR175:AS179" si="524">AN175</f>
        <v>0.13313209489592789</v>
      </c>
      <c r="AS175" s="308">
        <f t="shared" si="524"/>
        <v>0.13313209489592789</v>
      </c>
    </row>
    <row r="176" spans="1:46">
      <c r="A176" s="185" t="s">
        <v>16</v>
      </c>
      <c r="B176" s="185" t="str">
        <f t="shared" si="503"/>
        <v>TPPUMBT</v>
      </c>
      <c r="C176" s="185" t="str">
        <f t="shared" si="503"/>
        <v>Minibus</v>
      </c>
      <c r="E176" s="240">
        <f t="shared" si="504"/>
        <v>0.34755775179023396</v>
      </c>
      <c r="F176" s="240">
        <f t="shared" si="504"/>
        <v>0.35278122176323695</v>
      </c>
      <c r="G176" s="240">
        <f t="shared" si="504"/>
        <v>0.36748468300503501</v>
      </c>
      <c r="H176" s="240">
        <f t="shared" ref="H176:J176" si="525">H165/H$169</f>
        <v>0.36124287205454997</v>
      </c>
      <c r="I176" s="240">
        <f t="shared" si="525"/>
        <v>0.37780187480940064</v>
      </c>
      <c r="J176" s="240">
        <f t="shared" si="525"/>
        <v>0.37220782632725441</v>
      </c>
      <c r="K176" s="240">
        <f t="shared" si="506"/>
        <v>0.32043851369167048</v>
      </c>
      <c r="L176" s="240">
        <f t="shared" si="506"/>
        <v>0.25976899804154663</v>
      </c>
      <c r="M176" s="240">
        <f t="shared" si="506"/>
        <v>0.21099691267121223</v>
      </c>
      <c r="N176" s="40"/>
      <c r="O176" s="240">
        <f t="shared" si="507"/>
        <v>0.35278122176323695</v>
      </c>
      <c r="P176" s="240">
        <f t="shared" ref="P176:S176" si="526">P165/P$169</f>
        <v>0.36748468300503501</v>
      </c>
      <c r="Q176" s="240">
        <f t="shared" si="526"/>
        <v>0.36124287205454997</v>
      </c>
      <c r="R176" s="240">
        <f t="shared" si="526"/>
        <v>0.37780187480940064</v>
      </c>
      <c r="S176" s="240">
        <f t="shared" si="526"/>
        <v>0.37220782632725441</v>
      </c>
      <c r="T176" s="307">
        <f t="shared" si="509"/>
        <v>0.32043851369167048</v>
      </c>
      <c r="U176" s="307">
        <f t="shared" si="509"/>
        <v>0.25976899804154663</v>
      </c>
      <c r="V176" s="307">
        <f t="shared" si="509"/>
        <v>0.21099691267121223</v>
      </c>
      <c r="W176" s="281"/>
      <c r="X176" s="240">
        <f t="shared" si="514"/>
        <v>0.35278122176323695</v>
      </c>
      <c r="Y176" s="240">
        <f t="shared" si="515"/>
        <v>0.36748468300503501</v>
      </c>
      <c r="Z176" s="240">
        <f t="shared" si="516"/>
        <v>0.36124287205454997</v>
      </c>
      <c r="AA176" s="240">
        <f t="shared" si="517"/>
        <v>0.37780187480940064</v>
      </c>
      <c r="AB176" s="240">
        <f t="shared" si="518"/>
        <v>0.37220782632725441</v>
      </c>
      <c r="AC176" s="307" t="e">
        <f t="shared" si="511"/>
        <v>#N/A</v>
      </c>
      <c r="AD176" s="307" t="e">
        <f t="shared" si="511"/>
        <v>#N/A</v>
      </c>
      <c r="AE176" s="307" t="e">
        <f t="shared" si="511"/>
        <v>#N/A</v>
      </c>
      <c r="AG176" s="255">
        <f>T176</f>
        <v>0.32043851369167048</v>
      </c>
      <c r="AI176" s="308">
        <f>1-SUM(AI177:AI179,AI175)</f>
        <v>0.70434074529399682</v>
      </c>
      <c r="AJ176" s="308">
        <f t="shared" ref="AJ176:AK176" si="527">1-SUM(AJ177:AJ179,AJ175)</f>
        <v>0.70434074529399682</v>
      </c>
      <c r="AK176" s="308">
        <f t="shared" si="527"/>
        <v>0.70434074529399682</v>
      </c>
      <c r="AL176" s="309"/>
      <c r="AM176" s="308">
        <f t="shared" ref="AM176:AM179" si="528">AI176</f>
        <v>0.70434074529399682</v>
      </c>
      <c r="AN176" s="308">
        <f t="shared" si="523"/>
        <v>0.70434074529399682</v>
      </c>
      <c r="AO176" s="308">
        <f t="shared" si="523"/>
        <v>0.70434074529399682</v>
      </c>
      <c r="AP176" s="309"/>
      <c r="AQ176" s="308">
        <f t="shared" ref="AQ176:AQ178" si="529">AM176</f>
        <v>0.70434074529399682</v>
      </c>
      <c r="AR176" s="308">
        <f t="shared" si="524"/>
        <v>0.70434074529399682</v>
      </c>
      <c r="AS176" s="308">
        <f t="shared" si="524"/>
        <v>0.70434074529399682</v>
      </c>
    </row>
    <row r="177" spans="1:47">
      <c r="A177" s="185" t="s">
        <v>16</v>
      </c>
      <c r="B177" s="185" t="str">
        <f t="shared" si="503"/>
        <v>TPPUBRT</v>
      </c>
      <c r="C177" s="185" t="str">
        <f t="shared" si="503"/>
        <v>BRT</v>
      </c>
      <c r="E177" s="240">
        <f t="shared" si="504"/>
        <v>2.1872039191152856E-3</v>
      </c>
      <c r="F177" s="240">
        <f t="shared" si="504"/>
        <v>2.9553793842244211E-3</v>
      </c>
      <c r="G177" s="240">
        <f t="shared" si="504"/>
        <v>5.9112028701453802E-3</v>
      </c>
      <c r="H177" s="240">
        <f t="shared" ref="H177:J177" si="530">H166/H$169</f>
        <v>9.1077593816452935E-3</v>
      </c>
      <c r="I177" s="240">
        <f t="shared" si="530"/>
        <v>9.4872732720147034E-3</v>
      </c>
      <c r="J177" s="240">
        <f t="shared" si="530"/>
        <v>2.6486055213199196E-2</v>
      </c>
      <c r="K177" s="240">
        <f t="shared" si="506"/>
        <v>4.3141815165505068E-2</v>
      </c>
      <c r="L177" s="240">
        <f t="shared" si="506"/>
        <v>6.9770420421261567E-2</v>
      </c>
      <c r="M177" s="240">
        <f t="shared" si="506"/>
        <v>8.8488217454637447E-2</v>
      </c>
      <c r="N177" s="40"/>
      <c r="O177" s="240">
        <f t="shared" si="507"/>
        <v>2.9553793842244211E-3</v>
      </c>
      <c r="P177" s="240">
        <f t="shared" ref="P177:S177" si="531">P166/P$169</f>
        <v>5.9112028701453802E-3</v>
      </c>
      <c r="Q177" s="240">
        <f t="shared" si="531"/>
        <v>9.1077593816452935E-3</v>
      </c>
      <c r="R177" s="240">
        <f t="shared" si="531"/>
        <v>9.4872732720147034E-3</v>
      </c>
      <c r="S177" s="240">
        <f t="shared" si="531"/>
        <v>2.6486055213199196E-2</v>
      </c>
      <c r="T177" s="307">
        <f t="shared" si="509"/>
        <v>4.3141815165505068E-2</v>
      </c>
      <c r="U177" s="307">
        <f t="shared" si="509"/>
        <v>6.9770420421261567E-2</v>
      </c>
      <c r="V177" s="307">
        <f t="shared" si="509"/>
        <v>8.8488217454637447E-2</v>
      </c>
      <c r="W177" s="281"/>
      <c r="X177" s="240">
        <f t="shared" si="514"/>
        <v>2.9553793842244211E-3</v>
      </c>
      <c r="Y177" s="240">
        <f t="shared" si="515"/>
        <v>5.9112028701453802E-3</v>
      </c>
      <c r="Z177" s="240">
        <f t="shared" si="516"/>
        <v>9.1077593816452935E-3</v>
      </c>
      <c r="AA177" s="240">
        <f t="shared" si="517"/>
        <v>9.4872732720147034E-3</v>
      </c>
      <c r="AB177" s="240">
        <f t="shared" si="518"/>
        <v>2.6486055213199196E-2</v>
      </c>
      <c r="AC177" s="307" t="e">
        <f t="shared" si="511"/>
        <v>#N/A</v>
      </c>
      <c r="AD177" s="307" t="e">
        <f t="shared" si="511"/>
        <v>#N/A</v>
      </c>
      <c r="AE177" s="307" t="e">
        <f t="shared" si="511"/>
        <v>#N/A</v>
      </c>
      <c r="AG177" s="255">
        <f>T177</f>
        <v>4.3141815165505068E-2</v>
      </c>
      <c r="AI177" s="308">
        <f>AG177/$AG$180</f>
        <v>9.4827983992729306E-2</v>
      </c>
      <c r="AJ177" s="308">
        <f t="shared" ref="AJ177:AK177" si="532">AI177</f>
        <v>9.4827983992729306E-2</v>
      </c>
      <c r="AK177" s="308">
        <f t="shared" si="532"/>
        <v>9.4827983992729306E-2</v>
      </c>
      <c r="AL177" s="309"/>
      <c r="AM177" s="308">
        <f t="shared" si="528"/>
        <v>9.4827983992729306E-2</v>
      </c>
      <c r="AN177" s="308">
        <f t="shared" si="523"/>
        <v>9.4827983992729306E-2</v>
      </c>
      <c r="AO177" s="308">
        <f t="shared" si="523"/>
        <v>9.4827983992729306E-2</v>
      </c>
      <c r="AP177" s="309"/>
      <c r="AQ177" s="308">
        <f t="shared" si="529"/>
        <v>9.4827983992729306E-2</v>
      </c>
      <c r="AR177" s="308">
        <f t="shared" si="524"/>
        <v>9.4827983992729306E-2</v>
      </c>
      <c r="AS177" s="308">
        <f t="shared" si="524"/>
        <v>9.4827983992729306E-2</v>
      </c>
    </row>
    <row r="178" spans="1:47">
      <c r="A178" s="185" t="s">
        <v>16</v>
      </c>
      <c r="B178" s="185" t="str">
        <f t="shared" si="503"/>
        <v>TPPUMER</v>
      </c>
      <c r="C178" s="185" t="str">
        <f t="shared" si="503"/>
        <v>Metro Rail</v>
      </c>
      <c r="D178" s="254">
        <f>INDEX($BK$4:$BK$7,MATCH($D$3,$BB$4:$BB$7,0))</f>
        <v>0</v>
      </c>
      <c r="E178" s="240">
        <f t="shared" si="504"/>
        <v>6.036503022728297E-2</v>
      </c>
      <c r="F178" s="240">
        <f t="shared" si="504"/>
        <v>4.4553756323213532E-2</v>
      </c>
      <c r="G178" s="240">
        <f t="shared" si="504"/>
        <v>3.2383707697761686E-2</v>
      </c>
      <c r="H178" s="240">
        <f t="shared" ref="H178:J178" si="533">H167/H$169</f>
        <v>3.1833663054615491E-2</v>
      </c>
      <c r="I178" s="240">
        <f t="shared" si="533"/>
        <v>3.3292885519602328E-2</v>
      </c>
      <c r="J178" s="240">
        <f t="shared" si="533"/>
        <v>3.2799923392823165E-2</v>
      </c>
      <c r="K178" s="240">
        <f t="shared" si="506"/>
        <v>2.8237876685472858E-2</v>
      </c>
      <c r="L178" s="240">
        <f t="shared" si="506"/>
        <v>2.2891520900212906E-2</v>
      </c>
      <c r="M178" s="240">
        <f t="shared" si="506"/>
        <v>1.8593597668344359E-2</v>
      </c>
      <c r="N178" s="40"/>
      <c r="O178" s="240">
        <f t="shared" si="507"/>
        <v>4.4553756323213532E-2</v>
      </c>
      <c r="P178" s="240">
        <f t="shared" ref="P178:S178" si="534">P167/P$169</f>
        <v>3.2383707697761686E-2</v>
      </c>
      <c r="Q178" s="240">
        <f t="shared" si="534"/>
        <v>3.1833663054615491E-2</v>
      </c>
      <c r="R178" s="240">
        <f t="shared" si="534"/>
        <v>3.3292885519602328E-2</v>
      </c>
      <c r="S178" s="240">
        <f t="shared" si="534"/>
        <v>3.2799923392823165E-2</v>
      </c>
      <c r="T178" s="307">
        <f t="shared" si="509"/>
        <v>2.8237876685472858E-2</v>
      </c>
      <c r="U178" s="307">
        <f t="shared" si="509"/>
        <v>2.2891520900212906E-2</v>
      </c>
      <c r="V178" s="307">
        <f t="shared" si="509"/>
        <v>1.8593597668344359E-2</v>
      </c>
      <c r="W178" s="281"/>
      <c r="X178" s="240">
        <f t="shared" si="514"/>
        <v>4.4553756323213532E-2</v>
      </c>
      <c r="Y178" s="240">
        <f t="shared" si="515"/>
        <v>3.2383707697761686E-2</v>
      </c>
      <c r="Z178" s="240">
        <f t="shared" si="516"/>
        <v>3.1833663054615491E-2</v>
      </c>
      <c r="AA178" s="240">
        <f t="shared" si="517"/>
        <v>3.3292885519602328E-2</v>
      </c>
      <c r="AB178" s="240">
        <f t="shared" si="518"/>
        <v>3.2799923392823165E-2</v>
      </c>
      <c r="AC178" s="307" t="e">
        <f t="shared" si="511"/>
        <v>#N/A</v>
      </c>
      <c r="AD178" s="307" t="e">
        <f t="shared" si="511"/>
        <v>#N/A</v>
      </c>
      <c r="AE178" s="307" t="e">
        <f t="shared" si="511"/>
        <v>#N/A</v>
      </c>
      <c r="AG178" s="255">
        <f>T178</f>
        <v>2.8237876685472858E-2</v>
      </c>
      <c r="AI178" s="308">
        <f>AG178/$AG$180</f>
        <v>6.2068341539317687E-2</v>
      </c>
      <c r="AJ178" s="308">
        <f>AI178*(1+$D$178)</f>
        <v>6.2068341539317687E-2</v>
      </c>
      <c r="AK178" s="308">
        <f>AJ178*(1+$D$178)</f>
        <v>6.2068341539317687E-2</v>
      </c>
      <c r="AL178" s="309"/>
      <c r="AM178" s="308">
        <f>AI178</f>
        <v>6.2068341539317687E-2</v>
      </c>
      <c r="AN178" s="308">
        <f t="shared" si="523"/>
        <v>6.2068341539317687E-2</v>
      </c>
      <c r="AO178" s="308">
        <f>AK178</f>
        <v>6.2068341539317687E-2</v>
      </c>
      <c r="AP178" s="309"/>
      <c r="AQ178" s="308">
        <f t="shared" si="529"/>
        <v>6.2068341539317687E-2</v>
      </c>
      <c r="AR178" s="308">
        <f t="shared" si="524"/>
        <v>6.2068341539317687E-2</v>
      </c>
      <c r="AS178" s="308">
        <f>AO178</f>
        <v>6.2068341539317687E-2</v>
      </c>
      <c r="AU178" s="274"/>
    </row>
    <row r="179" spans="1:47">
      <c r="A179" s="185" t="s">
        <v>16</v>
      </c>
      <c r="B179" s="185" t="str">
        <f t="shared" si="503"/>
        <v>TPPUGAT</v>
      </c>
      <c r="C179" s="185" t="str">
        <f t="shared" si="503"/>
        <v>Gautrain</v>
      </c>
      <c r="E179" s="240">
        <f t="shared" si="504"/>
        <v>2.2179251800552402E-3</v>
      </c>
      <c r="F179" s="240">
        <f t="shared" si="504"/>
        <v>2.246763945744044E-3</v>
      </c>
      <c r="G179" s="240">
        <f t="shared" si="504"/>
        <v>2.4347364963566362E-3</v>
      </c>
      <c r="H179" s="240">
        <f t="shared" ref="H179:J179" si="535">H168/H$169</f>
        <v>2.5239042033712118E-3</v>
      </c>
      <c r="I179" s="240">
        <f t="shared" si="535"/>
        <v>2.4007319740295646E-3</v>
      </c>
      <c r="J179" s="240">
        <f t="shared" si="535"/>
        <v>2.335014533879123E-3</v>
      </c>
      <c r="K179" s="240">
        <f t="shared" si="506"/>
        <v>2.5617375949794699E-3</v>
      </c>
      <c r="L179" s="240">
        <f t="shared" si="506"/>
        <v>2.6932813401858301E-3</v>
      </c>
      <c r="M179" s="240">
        <f t="shared" si="506"/>
        <v>2.7909764709542003E-3</v>
      </c>
      <c r="N179" s="40"/>
      <c r="O179" s="240">
        <f t="shared" si="507"/>
        <v>2.246763945744044E-3</v>
      </c>
      <c r="P179" s="240">
        <f t="shared" ref="P179:S179" si="536">P168/P$169</f>
        <v>2.4347364963566362E-3</v>
      </c>
      <c r="Q179" s="240">
        <f t="shared" si="536"/>
        <v>2.5239042033712118E-3</v>
      </c>
      <c r="R179" s="240">
        <f t="shared" si="536"/>
        <v>2.4007319740295646E-3</v>
      </c>
      <c r="S179" s="240">
        <f t="shared" si="536"/>
        <v>2.335014533879123E-3</v>
      </c>
      <c r="T179" s="307">
        <f t="shared" si="509"/>
        <v>2.5617375949794699E-3</v>
      </c>
      <c r="U179" s="307">
        <f t="shared" si="509"/>
        <v>2.6932813401858301E-3</v>
      </c>
      <c r="V179" s="307">
        <f t="shared" si="509"/>
        <v>2.7909764709542003E-3</v>
      </c>
      <c r="W179" s="281"/>
      <c r="X179" s="240">
        <f t="shared" si="514"/>
        <v>2.246763945744044E-3</v>
      </c>
      <c r="Y179" s="240">
        <f t="shared" si="515"/>
        <v>2.4347364963566362E-3</v>
      </c>
      <c r="Z179" s="240">
        <f t="shared" si="516"/>
        <v>2.5239042033712118E-3</v>
      </c>
      <c r="AA179" s="240">
        <f t="shared" si="517"/>
        <v>2.4007319740295646E-3</v>
      </c>
      <c r="AB179" s="240">
        <f t="shared" si="518"/>
        <v>2.335014533879123E-3</v>
      </c>
      <c r="AC179" s="307" t="e">
        <f t="shared" si="511"/>
        <v>#N/A</v>
      </c>
      <c r="AD179" s="307" t="e">
        <f t="shared" si="511"/>
        <v>#N/A</v>
      </c>
      <c r="AE179" s="307" t="e">
        <f t="shared" si="511"/>
        <v>#N/A</v>
      </c>
      <c r="AG179" s="255">
        <f>T179</f>
        <v>2.5617375949794699E-3</v>
      </c>
      <c r="AI179" s="308">
        <f>AG179/$AG$180</f>
        <v>5.6308342780282752E-3</v>
      </c>
      <c r="AJ179" s="308">
        <f t="shared" ref="AJ179:AK179" si="537">AI179</f>
        <v>5.6308342780282752E-3</v>
      </c>
      <c r="AK179" s="308">
        <f t="shared" si="537"/>
        <v>5.6308342780282752E-3</v>
      </c>
      <c r="AL179" s="309"/>
      <c r="AM179" s="308">
        <f t="shared" si="528"/>
        <v>5.6308342780282752E-3</v>
      </c>
      <c r="AN179" s="308">
        <f t="shared" si="523"/>
        <v>5.6308342780282752E-3</v>
      </c>
      <c r="AO179" s="308">
        <f t="shared" si="523"/>
        <v>5.6308342780282752E-3</v>
      </c>
      <c r="AP179" s="309"/>
      <c r="AQ179" s="308">
        <f>AM179</f>
        <v>5.6308342780282752E-3</v>
      </c>
      <c r="AR179" s="308">
        <f t="shared" si="524"/>
        <v>5.6308342780282752E-3</v>
      </c>
      <c r="AS179" s="308">
        <f t="shared" si="524"/>
        <v>5.6308342780282752E-3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0.45494814240501896</v>
      </c>
      <c r="AI180" s="33"/>
      <c r="AJ180" s="33"/>
      <c r="AK180" s="33"/>
    </row>
    <row r="181" spans="1:47">
      <c r="A181" s="185" t="s">
        <v>16</v>
      </c>
      <c r="C181" s="185" t="s">
        <v>145</v>
      </c>
      <c r="E181" s="33">
        <f>SUM(E172:E174)</f>
        <v>0.52357450300633512</v>
      </c>
      <c r="F181" s="33">
        <f t="shared" ref="F181:G181" si="538">SUM(F172:F174)</f>
        <v>0.49569440065979364</v>
      </c>
      <c r="G181" s="33">
        <f t="shared" si="538"/>
        <v>0.52232496356448788</v>
      </c>
      <c r="H181" s="33">
        <f t="shared" ref="H181:J181" si="539">SUM(H172:H174)</f>
        <v>0.52701090084084556</v>
      </c>
      <c r="I181" s="33">
        <f t="shared" si="539"/>
        <v>0.50560640751334174</v>
      </c>
      <c r="J181" s="33">
        <f t="shared" si="539"/>
        <v>0.49581772166128141</v>
      </c>
      <c r="K181" s="33">
        <f>SUM(K172:K174)</f>
        <v>0.54505185759498087</v>
      </c>
      <c r="L181" s="33">
        <f>SUM(L172:L174)</f>
        <v>0.59577512577169867</v>
      </c>
      <c r="M181" s="33">
        <f>SUM(M172:M174)</f>
        <v>0.63924837609840324</v>
      </c>
      <c r="N181" s="40"/>
      <c r="O181" s="33">
        <f>SUM(O172:O174)</f>
        <v>0.49569440065979364</v>
      </c>
      <c r="P181" s="33">
        <f t="shared" ref="P181:S181" si="540">SUM(P172:P174)</f>
        <v>0.52232496356448788</v>
      </c>
      <c r="Q181" s="33">
        <f t="shared" si="540"/>
        <v>0.52701090084084556</v>
      </c>
      <c r="R181" s="33">
        <f t="shared" si="540"/>
        <v>0.50560640751334174</v>
      </c>
      <c r="S181" s="33">
        <f t="shared" si="540"/>
        <v>0.49581772166128141</v>
      </c>
      <c r="T181" s="33">
        <f>SUM(T172:T174)</f>
        <v>0.54505185759498087</v>
      </c>
      <c r="U181" s="33">
        <f>SUM(U172:U174)</f>
        <v>0.59577512577169867</v>
      </c>
      <c r="V181" s="33">
        <f>SUM(V172:V174)</f>
        <v>0.63924837609840324</v>
      </c>
      <c r="X181" s="240">
        <f t="shared" si="514"/>
        <v>0.49569440065979364</v>
      </c>
      <c r="Y181" s="240">
        <f t="shared" si="515"/>
        <v>0.52232496356448788</v>
      </c>
      <c r="Z181" s="240">
        <f t="shared" si="516"/>
        <v>0.52701090084084556</v>
      </c>
      <c r="AA181" s="240">
        <f t="shared" si="517"/>
        <v>0.50560640751334174</v>
      </c>
      <c r="AB181" s="240">
        <f t="shared" si="518"/>
        <v>0.49581772166128141</v>
      </c>
      <c r="AC181" s="307" t="e">
        <f>SUM(AC172:AC174)</f>
        <v>#N/A</v>
      </c>
      <c r="AD181" s="307" t="e">
        <f>SUM(AD172:AD174)</f>
        <v>#N/A</v>
      </c>
      <c r="AE181" s="307" t="e">
        <f>SUM(AE172:AE174)</f>
        <v>#N/A</v>
      </c>
    </row>
    <row r="182" spans="1:47">
      <c r="A182" s="185" t="s">
        <v>16</v>
      </c>
      <c r="B182" s="273"/>
      <c r="C182" s="185" t="s">
        <v>146</v>
      </c>
      <c r="E182" s="33">
        <f t="shared" ref="E182:G182" si="541">1-E181</f>
        <v>0.47642549699366488</v>
      </c>
      <c r="F182" s="33">
        <f t="shared" si="541"/>
        <v>0.50430559934020636</v>
      </c>
      <c r="G182" s="33">
        <f t="shared" si="541"/>
        <v>0.47767503643551212</v>
      </c>
      <c r="H182" s="33">
        <f t="shared" ref="H182:J182" si="542">1-H181</f>
        <v>0.47298909915915444</v>
      </c>
      <c r="I182" s="33">
        <f t="shared" si="542"/>
        <v>0.49439359248665826</v>
      </c>
      <c r="J182" s="33">
        <f t="shared" si="542"/>
        <v>0.50418227833871865</v>
      </c>
      <c r="K182" s="33">
        <f>1-K181</f>
        <v>0.45494814240501913</v>
      </c>
      <c r="L182" s="33">
        <f>1-L181</f>
        <v>0.40422487422830133</v>
      </c>
      <c r="M182" s="33">
        <f>1-M181</f>
        <v>0.36075162390159676</v>
      </c>
      <c r="N182" s="40"/>
      <c r="O182" s="33">
        <f>1-O181</f>
        <v>0.50430559934020636</v>
      </c>
      <c r="P182" s="33">
        <f t="shared" ref="P182:S182" si="543">1-P181</f>
        <v>0.47767503643551212</v>
      </c>
      <c r="Q182" s="33">
        <f t="shared" si="543"/>
        <v>0.47298909915915444</v>
      </c>
      <c r="R182" s="33">
        <f t="shared" si="543"/>
        <v>0.49439359248665826</v>
      </c>
      <c r="S182" s="33">
        <f t="shared" si="543"/>
        <v>0.50418227833871865</v>
      </c>
      <c r="T182" s="33">
        <f>1-T181</f>
        <v>0.45494814240501913</v>
      </c>
      <c r="U182" s="33">
        <f>1-U181</f>
        <v>0.40422487422830133</v>
      </c>
      <c r="V182" s="33">
        <f>1-V181</f>
        <v>0.36075162390159676</v>
      </c>
      <c r="X182" s="240">
        <f t="shared" si="514"/>
        <v>0.50430559934020636</v>
      </c>
      <c r="Y182" s="240">
        <f t="shared" si="515"/>
        <v>0.47767503643551212</v>
      </c>
      <c r="Z182" s="240">
        <f t="shared" si="516"/>
        <v>0.47298909915915444</v>
      </c>
      <c r="AA182" s="240">
        <f t="shared" si="517"/>
        <v>0.49439359248665826</v>
      </c>
      <c r="AB182" s="240">
        <f t="shared" si="518"/>
        <v>0.50418227833871865</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76.916431902036379</v>
      </c>
      <c r="F186" s="10">
        <f>F149</f>
        <v>80.059296580100096</v>
      </c>
      <c r="G186" s="186">
        <f>G149</f>
        <v>79.503903399200524</v>
      </c>
      <c r="H186" s="186">
        <f>H149</f>
        <v>83.471923989077126</v>
      </c>
      <c r="I186" s="186">
        <f t="shared" ref="I186:J186" si="549">I149</f>
        <v>77.945076296051894</v>
      </c>
      <c r="J186" s="186">
        <f t="shared" si="549"/>
        <v>78.687788496961346</v>
      </c>
      <c r="K186" s="10">
        <f t="shared" ref="K186:M193" si="550">K149</f>
        <v>102.29746178199936</v>
      </c>
      <c r="L186" s="10">
        <f t="shared" si="550"/>
        <v>132.240447287389</v>
      </c>
      <c r="M186" s="10">
        <f t="shared" si="550"/>
        <v>162.60268380281036</v>
      </c>
      <c r="N186" s="40"/>
      <c r="O186" s="233">
        <f>IF(O$113&lt;=$I$148,($I186-$F186)/10,IF(AND(O$113&gt;$I$148,O$113&lt;=$K$148),($K186-$I186)/10,IF(AND(O$113&gt;$K$148,O$113&lt;=$L$148),($L186-$K186)/2,($M186-$L186)/2)))+E186</f>
        <v>76.705009873631553</v>
      </c>
      <c r="P186" s="233">
        <f>IF(P$148&lt;=$I$148,($I186-$F186)/10,IF(AND(P$148&gt;$I$148,P$148&lt;=$K$148),($K186-$I186)/10,IF(AND(P$148&gt;$K$148,P$148&lt;=$L$148),($L186-$K186)/2,($M186-$L186)/2)))+O186</f>
        <v>76.493587845226727</v>
      </c>
      <c r="Q186" s="233">
        <f t="shared" ref="Q186:V186" si="551">IF(Q$148&lt;=$I$148,($I186-$F186)/10,IF(AND(Q$148&gt;$I$148,Q$148&lt;=$K$148),($K186-$I186)/10,IF(AND(Q$148&gt;$K$148,Q$148&lt;=$L$148),($L186-$K186)/2,($M186-$L186)/2)))+P186</f>
        <v>76.282165816821902</v>
      </c>
      <c r="R186" s="233">
        <f t="shared" si="551"/>
        <v>76.070743788417076</v>
      </c>
      <c r="S186" s="233">
        <f t="shared" si="551"/>
        <v>78.505982337011829</v>
      </c>
      <c r="T186" s="304">
        <f t="shared" si="551"/>
        <v>80.941220885606583</v>
      </c>
      <c r="U186" s="304">
        <f t="shared" si="551"/>
        <v>95.912713638301398</v>
      </c>
      <c r="V186" s="304">
        <f t="shared" si="551"/>
        <v>111.09383189601208</v>
      </c>
      <c r="W186" s="233">
        <f>E186</f>
        <v>76.916431902036379</v>
      </c>
      <c r="X186" s="233">
        <f t="shared" ref="X186:X187" si="552">IF(X$148&lt;=$I$148,($I186-$F186)/10,IF(AND(X$148&gt;$I$148,X$148&lt;=$K$148),($K186-$I186)/10,IF(AND(X$148&gt;$K$148,X$148&lt;=$L$148),($L186-$K186)/2,($M186-$L186)/2)))+W186</f>
        <v>76.705009873631553</v>
      </c>
      <c r="Y186" s="233">
        <f t="shared" ref="Y186:AR186" si="553">IF(Y$148&lt;=$I$148,($I186-$F186)/10,IF(AND(Y$148&gt;$I$148,Y$148&lt;=$K$148),($K186-$I186)/10,IF(AND(Y$148&gt;$K$148,Y$148&lt;=$L$148),($L186-$K186)/2,($M186-$L186)/2)))+X186</f>
        <v>76.493587845226727</v>
      </c>
      <c r="Z186" s="233">
        <f t="shared" si="553"/>
        <v>76.282165816821902</v>
      </c>
      <c r="AA186" s="233">
        <f t="shared" si="553"/>
        <v>76.070743788417076</v>
      </c>
      <c r="AB186" s="233">
        <f t="shared" si="553"/>
        <v>78.505982337011829</v>
      </c>
      <c r="AC186" s="233">
        <f t="shared" si="553"/>
        <v>80.941220885606583</v>
      </c>
      <c r="AD186" s="233">
        <f t="shared" si="553"/>
        <v>95.912713638301398</v>
      </c>
      <c r="AE186" s="233">
        <f t="shared" si="553"/>
        <v>111.09383189601208</v>
      </c>
      <c r="AF186" s="233">
        <f t="shared" si="553"/>
        <v>110.88240986760725</v>
      </c>
      <c r="AG186" s="233">
        <f t="shared" si="553"/>
        <v>110.67098783920243</v>
      </c>
      <c r="AH186" s="233">
        <f t="shared" si="553"/>
        <v>110.4595658107976</v>
      </c>
      <c r="AI186" s="233">
        <f t="shared" si="553"/>
        <v>110.24814378239277</v>
      </c>
      <c r="AJ186" s="233">
        <f t="shared" si="553"/>
        <v>110.03672175398795</v>
      </c>
      <c r="AK186" s="233">
        <f t="shared" si="553"/>
        <v>109.82529972558312</v>
      </c>
      <c r="AL186" s="233">
        <f t="shared" si="553"/>
        <v>109.6138776971783</v>
      </c>
      <c r="AM186" s="233">
        <f t="shared" si="553"/>
        <v>109.40245566877347</v>
      </c>
      <c r="AN186" s="233">
        <f t="shared" si="553"/>
        <v>109.19103364036864</v>
      </c>
      <c r="AO186" s="233">
        <f t="shared" si="553"/>
        <v>108.97961161196382</v>
      </c>
      <c r="AP186" s="233">
        <f t="shared" si="553"/>
        <v>108.76818958355899</v>
      </c>
      <c r="AQ186" s="233">
        <f t="shared" si="553"/>
        <v>108.55676755515417</v>
      </c>
      <c r="AR186" s="233">
        <f t="shared" si="553"/>
        <v>108.34534552674934</v>
      </c>
      <c r="AS186" s="233"/>
      <c r="AT186" s="233"/>
      <c r="AU186" s="233"/>
    </row>
    <row r="187" spans="1:47">
      <c r="A187" s="185" t="s">
        <v>16</v>
      </c>
      <c r="B187" s="185" t="str">
        <f t="shared" ref="B187:C193" si="554">B150</f>
        <v>TPPRSUV</v>
      </c>
      <c r="C187" s="185" t="str">
        <f t="shared" si="554"/>
        <v>SUV Priv.Veh. Vehicle km</v>
      </c>
      <c r="E187" s="298">
        <f t="shared" si="548"/>
        <v>9.8639485205430191</v>
      </c>
      <c r="F187" s="10">
        <f t="shared" si="548"/>
        <v>13.135661852364917</v>
      </c>
      <c r="G187" s="10">
        <f t="shared" si="548"/>
        <v>16.894579472330115</v>
      </c>
      <c r="H187" s="10">
        <f t="shared" ref="H187:J187" si="555">H150</f>
        <v>17.737783847678891</v>
      </c>
      <c r="I187" s="10">
        <f t="shared" si="555"/>
        <v>16.56332871291103</v>
      </c>
      <c r="J187" s="10">
        <f t="shared" si="555"/>
        <v>16.721155055604289</v>
      </c>
      <c r="K187" s="10">
        <f t="shared" si="550"/>
        <v>21.738210628674867</v>
      </c>
      <c r="L187" s="10">
        <f t="shared" si="550"/>
        <v>28.101095048570169</v>
      </c>
      <c r="M187" s="10">
        <f t="shared" si="550"/>
        <v>34.553070308097205</v>
      </c>
      <c r="N187" s="40"/>
      <c r="O187" s="233">
        <f t="shared" ref="O187:O193" si="556">IF(O$113&lt;=$I$148,($I187-$F187)/10,IF(AND(O$113&gt;$I$148,O$113&lt;=$K$148),($K187-$I187)/10,IF(AND(O$113&gt;$K$148,O$113&lt;=$L$148),($L187-$K187)/2,($M187-$L187)/2)))+E187</f>
        <v>10.206715206597631</v>
      </c>
      <c r="P187" s="233">
        <f t="shared" ref="P187:V193" si="557">IF(P$148&lt;=$I$148,($I187-$F187)/10,IF(AND(P$148&gt;$I$148,P$148&lt;=$K$148),($K187-$I187)/10,IF(AND(P$148&gt;$K$148,P$148&lt;=$L$148),($L187-$K187)/2,($M187-$L187)/2)))+O187</f>
        <v>10.549481892652242</v>
      </c>
      <c r="Q187" s="233">
        <f t="shared" si="557"/>
        <v>10.892248578706853</v>
      </c>
      <c r="R187" s="233">
        <f t="shared" si="557"/>
        <v>11.235015264761465</v>
      </c>
      <c r="S187" s="233">
        <f t="shared" si="557"/>
        <v>11.752503456337848</v>
      </c>
      <c r="T187" s="304">
        <f t="shared" si="557"/>
        <v>12.269991647914232</v>
      </c>
      <c r="U187" s="304">
        <f t="shared" si="557"/>
        <v>15.451433857861883</v>
      </c>
      <c r="V187" s="304">
        <f t="shared" si="557"/>
        <v>18.677421487625402</v>
      </c>
      <c r="W187" s="233">
        <f t="shared" ref="W187:W193" si="558">E187</f>
        <v>9.8639485205430191</v>
      </c>
      <c r="X187" s="233">
        <f t="shared" si="552"/>
        <v>10.206715206597631</v>
      </c>
      <c r="Y187" s="233">
        <f t="shared" ref="Y187:AR187" si="559">IF(Y$148&lt;=$I$148,($I187-$F187)/10,IF(AND(Y$148&gt;$I$148,Y$148&lt;=$K$148),($K187-$I187)/10,IF(AND(Y$148&gt;$K$148,Y$148&lt;=$L$148),($L187-$K187)/2,($M187-$L187)/2)))+X187</f>
        <v>10.549481892652242</v>
      </c>
      <c r="Z187" s="233">
        <f t="shared" si="559"/>
        <v>10.892248578706853</v>
      </c>
      <c r="AA187" s="233">
        <f t="shared" si="559"/>
        <v>11.235015264761465</v>
      </c>
      <c r="AB187" s="233">
        <f t="shared" si="559"/>
        <v>11.752503456337848</v>
      </c>
      <c r="AC187" s="233">
        <f t="shared" si="559"/>
        <v>12.269991647914232</v>
      </c>
      <c r="AD187" s="233">
        <f t="shared" si="559"/>
        <v>15.451433857861883</v>
      </c>
      <c r="AE187" s="233">
        <f t="shared" si="559"/>
        <v>18.677421487625402</v>
      </c>
      <c r="AF187" s="233">
        <f t="shared" si="559"/>
        <v>19.020188173680012</v>
      </c>
      <c r="AG187" s="233">
        <f t="shared" si="559"/>
        <v>19.362954859734621</v>
      </c>
      <c r="AH187" s="233">
        <f t="shared" si="559"/>
        <v>19.705721545789231</v>
      </c>
      <c r="AI187" s="233">
        <f t="shared" si="559"/>
        <v>20.048488231843841</v>
      </c>
      <c r="AJ187" s="233">
        <f t="shared" si="559"/>
        <v>20.391254917898451</v>
      </c>
      <c r="AK187" s="233">
        <f t="shared" si="559"/>
        <v>20.73402160395306</v>
      </c>
      <c r="AL187" s="233">
        <f t="shared" si="559"/>
        <v>21.07678829000767</v>
      </c>
      <c r="AM187" s="233">
        <f t="shared" si="559"/>
        <v>21.41955497606228</v>
      </c>
      <c r="AN187" s="233">
        <f t="shared" si="559"/>
        <v>21.762321662116889</v>
      </c>
      <c r="AO187" s="233">
        <f t="shared" si="559"/>
        <v>22.105088348171499</v>
      </c>
      <c r="AP187" s="233">
        <f t="shared" si="559"/>
        <v>22.447855034226109</v>
      </c>
      <c r="AQ187" s="233">
        <f t="shared" si="559"/>
        <v>22.790621720280718</v>
      </c>
      <c r="AR187" s="233">
        <f t="shared" si="559"/>
        <v>23.133388406335328</v>
      </c>
      <c r="AS187" s="233"/>
      <c r="AT187" s="233"/>
      <c r="AU187" s="233"/>
    </row>
    <row r="188" spans="1:47">
      <c r="A188" s="185" t="s">
        <v>16</v>
      </c>
      <c r="B188" s="185" t="str">
        <f t="shared" si="554"/>
        <v>TPPRMOT</v>
      </c>
      <c r="C188" s="185" t="str">
        <f t="shared" si="554"/>
        <v>Motorbikes Priv.Veh. Vehicle km</v>
      </c>
      <c r="E188" s="298">
        <f t="shared" si="548"/>
        <v>3.3624693609771357</v>
      </c>
      <c r="F188" s="10">
        <f t="shared" si="548"/>
        <v>2.8147846826496248</v>
      </c>
      <c r="G188" s="10">
        <f t="shared" si="548"/>
        <v>2.9813963774700198</v>
      </c>
      <c r="H188" s="10">
        <f t="shared" ref="H188:J188" si="560">H151</f>
        <v>3.1301971495903924</v>
      </c>
      <c r="I188" s="10">
        <f t="shared" si="560"/>
        <v>2.9229403611019462</v>
      </c>
      <c r="J188" s="10">
        <f t="shared" si="560"/>
        <v>2.9507920686360505</v>
      </c>
      <c r="K188" s="10">
        <f t="shared" si="550"/>
        <v>3.8361548168249762</v>
      </c>
      <c r="L188" s="10">
        <f t="shared" si="550"/>
        <v>4.9590167732770878</v>
      </c>
      <c r="M188" s="10">
        <f t="shared" si="550"/>
        <v>6.0976006426053884</v>
      </c>
      <c r="N188" s="40"/>
      <c r="O188" s="233">
        <f t="shared" si="556"/>
        <v>3.3732849288223679</v>
      </c>
      <c r="P188" s="233">
        <f t="shared" si="557"/>
        <v>3.3841004966676</v>
      </c>
      <c r="Q188" s="233">
        <f t="shared" si="557"/>
        <v>3.3949160645128322</v>
      </c>
      <c r="R188" s="233">
        <f t="shared" si="557"/>
        <v>3.4057316323580644</v>
      </c>
      <c r="S188" s="233">
        <f t="shared" si="557"/>
        <v>3.4970530779303672</v>
      </c>
      <c r="T188" s="304">
        <f t="shared" si="557"/>
        <v>3.5883745235026701</v>
      </c>
      <c r="U188" s="304">
        <f t="shared" si="557"/>
        <v>4.1498055017287259</v>
      </c>
      <c r="V188" s="304">
        <f t="shared" si="557"/>
        <v>4.7190974363928762</v>
      </c>
      <c r="W188" s="233">
        <f t="shared" si="558"/>
        <v>3.3624693609771357</v>
      </c>
      <c r="X188" s="233">
        <f t="shared" ref="X188" si="561">IF(X$148&lt;=$I$148,($I188-$F188)/10,IF(AND(X$148&gt;$I$148,X$148&lt;=$K$148),($K188-$I188)/10,IF(AND(X$148&gt;$K$148,X$148&lt;=$L$148),($L188-$K188)/2,($M188-$L188)/2)))+W188</f>
        <v>3.3732849288223679</v>
      </c>
      <c r="Y188" s="233">
        <f t="shared" ref="Y188:AR188" si="562">IF(Y$148&lt;=$I$148,($I188-$F188)/10,IF(AND(Y$148&gt;$I$148,Y$148&lt;=$K$148),($K188-$I188)/10,IF(AND(Y$148&gt;$K$148,Y$148&lt;=$L$148),($L188-$K188)/2,($M188-$L188)/2)))+X188</f>
        <v>3.3841004966676</v>
      </c>
      <c r="Z188" s="233">
        <f t="shared" si="562"/>
        <v>3.3949160645128322</v>
      </c>
      <c r="AA188" s="233">
        <f t="shared" si="562"/>
        <v>3.4057316323580644</v>
      </c>
      <c r="AB188" s="233">
        <f t="shared" si="562"/>
        <v>3.4970530779303672</v>
      </c>
      <c r="AC188" s="233">
        <f t="shared" si="562"/>
        <v>3.5883745235026701</v>
      </c>
      <c r="AD188" s="233">
        <f t="shared" si="562"/>
        <v>4.1498055017287259</v>
      </c>
      <c r="AE188" s="233">
        <f t="shared" si="562"/>
        <v>4.7190974363928762</v>
      </c>
      <c r="AF188" s="233">
        <f t="shared" si="562"/>
        <v>4.7299130042381083</v>
      </c>
      <c r="AG188" s="233">
        <f t="shared" si="562"/>
        <v>4.7407285720833405</v>
      </c>
      <c r="AH188" s="233">
        <f t="shared" si="562"/>
        <v>4.7515441399285727</v>
      </c>
      <c r="AI188" s="233">
        <f t="shared" si="562"/>
        <v>4.7623597077738049</v>
      </c>
      <c r="AJ188" s="233">
        <f t="shared" si="562"/>
        <v>4.7731752756190371</v>
      </c>
      <c r="AK188" s="233">
        <f t="shared" si="562"/>
        <v>4.7839908434642693</v>
      </c>
      <c r="AL188" s="233">
        <f t="shared" si="562"/>
        <v>4.7948064113095015</v>
      </c>
      <c r="AM188" s="233">
        <f t="shared" si="562"/>
        <v>4.8056219791547337</v>
      </c>
      <c r="AN188" s="233">
        <f t="shared" si="562"/>
        <v>4.8164375469999658</v>
      </c>
      <c r="AO188" s="233">
        <f t="shared" si="562"/>
        <v>4.827253114845198</v>
      </c>
      <c r="AP188" s="233">
        <f t="shared" si="562"/>
        <v>4.8380686826904302</v>
      </c>
      <c r="AQ188" s="233">
        <f t="shared" si="562"/>
        <v>4.8488842505356624</v>
      </c>
      <c r="AR188" s="233">
        <f t="shared" si="562"/>
        <v>4.8596998183808946</v>
      </c>
      <c r="AS188" s="233"/>
      <c r="AT188" s="233"/>
      <c r="AU188" s="233"/>
    </row>
    <row r="189" spans="1:47">
      <c r="A189" s="185" t="s">
        <v>16</v>
      </c>
      <c r="B189" s="185" t="str">
        <f t="shared" si="554"/>
        <v>TPPUBUS</v>
      </c>
      <c r="C189" s="185" t="str">
        <f t="shared" si="554"/>
        <v>Bus vehicle km</v>
      </c>
      <c r="E189" s="298">
        <f t="shared" si="548"/>
        <v>0.61799148971758899</v>
      </c>
      <c r="F189" s="10">
        <f t="shared" si="548"/>
        <v>1.1038310356980541</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0.58467002121596556</v>
      </c>
      <c r="P189" s="233">
        <f t="shared" si="557"/>
        <v>0.55134855271434213</v>
      </c>
      <c r="Q189" s="233">
        <f t="shared" si="557"/>
        <v>0.5180270842127187</v>
      </c>
      <c r="R189" s="233">
        <f t="shared" si="557"/>
        <v>0.48470561571109527</v>
      </c>
      <c r="S189" s="233">
        <f t="shared" si="557"/>
        <v>0.4872177143050635</v>
      </c>
      <c r="T189" s="304">
        <f t="shared" si="557"/>
        <v>0.48972981289903172</v>
      </c>
      <c r="U189" s="304">
        <f t="shared" si="557"/>
        <v>0.47331082856894624</v>
      </c>
      <c r="V189" s="304">
        <f t="shared" si="557"/>
        <v>0.44692149259981967</v>
      </c>
      <c r="W189" s="233">
        <f t="shared" si="558"/>
        <v>0.61799148971758899</v>
      </c>
      <c r="X189" s="233">
        <f t="shared" ref="X189" si="564">IF(X$148&lt;=$I$148,($I189-$F189)/10,IF(AND(X$148&gt;$I$148,X$148&lt;=$K$148),($K189-$I189)/10,IF(AND(X$148&gt;$K$148,X$148&lt;=$L$148),($L189-$K189)/2,($M189-$L189)/2)))+W189</f>
        <v>0.58467002121596556</v>
      </c>
      <c r="Y189" s="233">
        <f t="shared" ref="Y189:AR189" si="565">IF(Y$148&lt;=$I$148,($I189-$F189)/10,IF(AND(Y$148&gt;$I$148,Y$148&lt;=$K$148),($K189-$I189)/10,IF(AND(Y$148&gt;$K$148,Y$148&lt;=$L$148),($L189-$K189)/2,($M189-$L189)/2)))+X189</f>
        <v>0.55134855271434213</v>
      </c>
      <c r="Z189" s="233">
        <f t="shared" si="565"/>
        <v>0.5180270842127187</v>
      </c>
      <c r="AA189" s="233">
        <f t="shared" si="565"/>
        <v>0.48470561571109527</v>
      </c>
      <c r="AB189" s="233">
        <f t="shared" si="565"/>
        <v>0.4872177143050635</v>
      </c>
      <c r="AC189" s="233">
        <f t="shared" si="565"/>
        <v>0.48972981289903172</v>
      </c>
      <c r="AD189" s="233">
        <f t="shared" si="565"/>
        <v>0.47331082856894624</v>
      </c>
      <c r="AE189" s="233">
        <f t="shared" si="565"/>
        <v>0.44692149259981967</v>
      </c>
      <c r="AF189" s="233">
        <f t="shared" si="565"/>
        <v>0.41360002409819624</v>
      </c>
      <c r="AG189" s="233">
        <f t="shared" si="565"/>
        <v>0.38027855559657281</v>
      </c>
      <c r="AH189" s="233">
        <f t="shared" si="565"/>
        <v>0.34695708709494938</v>
      </c>
      <c r="AI189" s="233">
        <f t="shared" si="565"/>
        <v>0.31363561859332595</v>
      </c>
      <c r="AJ189" s="233">
        <f t="shared" si="565"/>
        <v>0.28031415009170252</v>
      </c>
      <c r="AK189" s="233">
        <f t="shared" si="565"/>
        <v>0.24699268159007909</v>
      </c>
      <c r="AL189" s="233">
        <f t="shared" si="565"/>
        <v>0.21367121308845566</v>
      </c>
      <c r="AM189" s="233">
        <f t="shared" si="565"/>
        <v>0.18034974458683223</v>
      </c>
      <c r="AN189" s="233">
        <f t="shared" si="565"/>
        <v>0.1470282760852088</v>
      </c>
      <c r="AO189" s="233">
        <f t="shared" si="565"/>
        <v>0.11370680758358535</v>
      </c>
      <c r="AP189" s="233">
        <f t="shared" si="565"/>
        <v>8.038533908196191E-2</v>
      </c>
      <c r="AQ189" s="233">
        <f t="shared" si="565"/>
        <v>4.7063870580338465E-2</v>
      </c>
      <c r="AR189" s="233">
        <f t="shared" si="565"/>
        <v>1.3742402078715021E-2</v>
      </c>
      <c r="AS189" s="233"/>
      <c r="AT189" s="233"/>
      <c r="AU189" s="233"/>
    </row>
    <row r="190" spans="1:47">
      <c r="A190" s="185" t="s">
        <v>16</v>
      </c>
      <c r="B190" s="185" t="str">
        <f t="shared" si="554"/>
        <v>TPPUMBT</v>
      </c>
      <c r="C190" s="185" t="str">
        <f t="shared" si="554"/>
        <v>Minibus vehicle km</v>
      </c>
      <c r="E190" s="298">
        <f t="shared" si="548"/>
        <v>5.9838372630530099</v>
      </c>
      <c r="F190" s="10">
        <f t="shared" si="548"/>
        <v>6.8329265838471125</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6.0285762197550081</v>
      </c>
      <c r="P190" s="233">
        <f t="shared" si="557"/>
        <v>6.0733151764570064</v>
      </c>
      <c r="Q190" s="233">
        <f t="shared" si="557"/>
        <v>6.1180541331590046</v>
      </c>
      <c r="R190" s="233">
        <f t="shared" si="557"/>
        <v>6.1627930898610028</v>
      </c>
      <c r="S190" s="233">
        <f t="shared" si="557"/>
        <v>6.1865258745989022</v>
      </c>
      <c r="T190" s="304">
        <f t="shared" si="557"/>
        <v>6.2102586593368017</v>
      </c>
      <c r="U190" s="304">
        <f t="shared" si="557"/>
        <v>6.0551420482067719</v>
      </c>
      <c r="V190" s="304">
        <f t="shared" si="557"/>
        <v>5.8058315985949704</v>
      </c>
      <c r="W190" s="233">
        <f t="shared" si="558"/>
        <v>5.9838372630530099</v>
      </c>
      <c r="X190" s="233">
        <f t="shared" ref="X190" si="567">IF(X$148&lt;=$I$148,($I190-$F190)/10,IF(AND(X$148&gt;$I$148,X$148&lt;=$K$148),($K190-$I190)/10,IF(AND(X$148&gt;$K$148,X$148&lt;=$L$148),($L190-$K190)/2,($M190-$L190)/2)))+W190</f>
        <v>6.0285762197550081</v>
      </c>
      <c r="Y190" s="233">
        <f t="shared" ref="Y190:AR190" si="568">IF(Y$148&lt;=$I$148,($I190-$F190)/10,IF(AND(Y$148&gt;$I$148,Y$148&lt;=$K$148),($K190-$I190)/10,IF(AND(Y$148&gt;$K$148,Y$148&lt;=$L$148),($L190-$K190)/2,($M190-$L190)/2)))+X190</f>
        <v>6.0733151764570064</v>
      </c>
      <c r="Z190" s="233">
        <f t="shared" si="568"/>
        <v>6.1180541331590046</v>
      </c>
      <c r="AA190" s="233">
        <f t="shared" si="568"/>
        <v>6.1627930898610028</v>
      </c>
      <c r="AB190" s="233">
        <f t="shared" si="568"/>
        <v>6.1865258745989022</v>
      </c>
      <c r="AC190" s="233">
        <f t="shared" si="568"/>
        <v>6.2102586593368017</v>
      </c>
      <c r="AD190" s="233">
        <f t="shared" si="568"/>
        <v>6.0551420482067719</v>
      </c>
      <c r="AE190" s="233">
        <f t="shared" si="568"/>
        <v>5.8058315985949704</v>
      </c>
      <c r="AF190" s="233">
        <f t="shared" si="568"/>
        <v>5.8505705552969687</v>
      </c>
      <c r="AG190" s="233">
        <f t="shared" si="568"/>
        <v>5.8953095119989669</v>
      </c>
      <c r="AH190" s="233">
        <f t="shared" si="568"/>
        <v>5.9400484687009651</v>
      </c>
      <c r="AI190" s="233">
        <f t="shared" si="568"/>
        <v>5.9847874254029634</v>
      </c>
      <c r="AJ190" s="233">
        <f t="shared" si="568"/>
        <v>6.0295263821049616</v>
      </c>
      <c r="AK190" s="233">
        <f t="shared" si="568"/>
        <v>6.0742653388069598</v>
      </c>
      <c r="AL190" s="233">
        <f t="shared" si="568"/>
        <v>6.1190042955089581</v>
      </c>
      <c r="AM190" s="233">
        <f t="shared" si="568"/>
        <v>6.1637432522109563</v>
      </c>
      <c r="AN190" s="233">
        <f t="shared" si="568"/>
        <v>6.2084822089129545</v>
      </c>
      <c r="AO190" s="233">
        <f t="shared" si="568"/>
        <v>6.2532211656149528</v>
      </c>
      <c r="AP190" s="233">
        <f t="shared" si="568"/>
        <v>6.297960122316951</v>
      </c>
      <c r="AQ190" s="233">
        <f t="shared" si="568"/>
        <v>6.3426990790189492</v>
      </c>
      <c r="AR190" s="233">
        <f t="shared" si="568"/>
        <v>6.3874380357209475</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14.550109199356424</v>
      </c>
      <c r="F192" s="10">
        <f t="shared" si="548"/>
        <v>12.081299629763897</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14.2401638343031</v>
      </c>
      <c r="P192" s="233">
        <f t="shared" si="557"/>
        <v>13.930218469249777</v>
      </c>
      <c r="Q192" s="233">
        <f t="shared" si="557"/>
        <v>13.620273104196453</v>
      </c>
      <c r="R192" s="233">
        <f t="shared" si="557"/>
        <v>13.31032773914313</v>
      </c>
      <c r="S192" s="233">
        <f t="shared" si="557"/>
        <v>13.339607266674179</v>
      </c>
      <c r="T192" s="304">
        <f t="shared" si="557"/>
        <v>13.368886794205228</v>
      </c>
      <c r="U192" s="304">
        <f t="shared" si="557"/>
        <v>13.177516875493083</v>
      </c>
      <c r="V192" s="304">
        <f t="shared" si="557"/>
        <v>12.869938466393466</v>
      </c>
      <c r="W192" s="233">
        <f t="shared" si="558"/>
        <v>14.550109199356424</v>
      </c>
      <c r="X192" s="233">
        <f t="shared" ref="X192" si="573">IF(X$148&lt;=$I$148,($I192-$F192)/10,IF(AND(X$148&gt;$I$148,X$148&lt;=$K$148),($K192-$I192)/10,IF(AND(X$148&gt;$K$148,X$148&lt;=$L$148),($L192-$K192)/2,($M192-$L192)/2)))+W192</f>
        <v>14.2401638343031</v>
      </c>
      <c r="Y192" s="233">
        <f t="shared" ref="Y192:AR192" si="574">IF(Y$148&lt;=$I$148,($I192-$F192)/10,IF(AND(Y$148&gt;$I$148,Y$148&lt;=$K$148),($K192-$I192)/10,IF(AND(Y$148&gt;$K$148,Y$148&lt;=$L$148),($L192-$K192)/2,($M192-$L192)/2)))+X192</f>
        <v>13.930218469249777</v>
      </c>
      <c r="Z192" s="233">
        <f t="shared" si="574"/>
        <v>13.620273104196453</v>
      </c>
      <c r="AA192" s="233">
        <f t="shared" si="574"/>
        <v>13.31032773914313</v>
      </c>
      <c r="AB192" s="233">
        <f t="shared" si="574"/>
        <v>13.339607266674179</v>
      </c>
      <c r="AC192" s="233">
        <f t="shared" si="574"/>
        <v>13.368886794205228</v>
      </c>
      <c r="AD192" s="233">
        <f t="shared" si="574"/>
        <v>13.177516875493083</v>
      </c>
      <c r="AE192" s="233">
        <f t="shared" si="574"/>
        <v>12.869938466393466</v>
      </c>
      <c r="AF192" s="233">
        <f t="shared" si="574"/>
        <v>12.559993101340142</v>
      </c>
      <c r="AG192" s="233">
        <f t="shared" si="574"/>
        <v>12.250047736286819</v>
      </c>
      <c r="AH192" s="233">
        <f t="shared" si="574"/>
        <v>11.940102371233495</v>
      </c>
      <c r="AI192" s="233">
        <f t="shared" si="574"/>
        <v>11.630157006180172</v>
      </c>
      <c r="AJ192" s="233">
        <f t="shared" si="574"/>
        <v>11.320211641126848</v>
      </c>
      <c r="AK192" s="233">
        <f t="shared" si="574"/>
        <v>11.010266276073525</v>
      </c>
      <c r="AL192" s="233">
        <f t="shared" si="574"/>
        <v>10.700320911020201</v>
      </c>
      <c r="AM192" s="233">
        <f t="shared" si="574"/>
        <v>10.390375545966878</v>
      </c>
      <c r="AN192" s="233">
        <f t="shared" si="574"/>
        <v>10.080430180913554</v>
      </c>
      <c r="AO192" s="233">
        <f t="shared" si="574"/>
        <v>9.7704848158602307</v>
      </c>
      <c r="AP192" s="233">
        <f t="shared" si="574"/>
        <v>9.4605394508069072</v>
      </c>
      <c r="AQ192" s="233">
        <f t="shared" si="574"/>
        <v>9.1505940857535837</v>
      </c>
      <c r="AR192" s="233">
        <f t="shared" si="574"/>
        <v>8.8406487207002602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79.781599989650317</v>
      </c>
      <c r="R200" s="186" cm="1">
        <f t="array" ref="R200">IF(R$199=-1,S200,IF(R$199=99,Q200,IF(R$199=0,INDEX($E186:$M186,0,R$197),(INDEX($E186:$M186,0,R$199+1)-INDEX($E186:$M186,0,R$199))/(INDEX($E$185:$M$185,0,R$199+1)-INDEX($E$185:$M$185,0,R$199))+Q200)))</f>
        <v>79.503903399200524</v>
      </c>
      <c r="S200" s="186" cm="1">
        <f t="array" ref="S200">IF(S$199=-1,T200,IF(S$199=99,R200,IF(S$199=0,INDEX($E186:$M186,0,S$197),(INDEX($E186:$M186,0,S$199+1)-INDEX($E186:$M186,0,S$199))/(INDEX($E$185:$M$185,0,S$199+1)-INDEX($E$185:$M$185,0,S$199))+R200)))</f>
        <v>81.487913694138825</v>
      </c>
      <c r="T200" s="186" cm="1">
        <f t="array" ref="T200">IF(T$199=-1,U200,IF(T$199=99,S200,IF(T$199=0,INDEX($E186:$M186,0,T$197),(INDEX($E186:$M186,0,T$199+1)-INDEX($E186:$M186,0,T$199))/(INDEX($E$185:$M$185,0,T$199+1)-INDEX($E$185:$M$185,0,T$199))+S200)))</f>
        <v>83.471923989077126</v>
      </c>
      <c r="U200" s="186" cm="1">
        <f t="array" ref="U200">IF(U$199=-1,V200,IF(U$199=99,T200,IF(U$199=0,INDEX($E186:$M186,0,U$197),(INDEX($E186:$M186,0,U$199+1)-INDEX($E186:$M186,0,U$199))/(INDEX($E$185:$M$185,0,U$199+1)-INDEX($E$185:$M$185,0,U$199))+T200)))</f>
        <v>77.945076296051894</v>
      </c>
      <c r="V200" s="186" cm="1">
        <f t="array" ref="V200">IF(V$199=-1,W200,IF(V$199=99,U200,IF(V$199=0,INDEX($E186:$M186,0,V$197),(INDEX($E186:$M186,0,V$199+1)-INDEX($E186:$M186,0,V$199))/(INDEX($E$185:$M$185,0,V$199+1)-INDEX($E$185:$M$185,0,V$199))+U200)))</f>
        <v>78.687788496961346</v>
      </c>
      <c r="W200" s="186" cm="1">
        <f t="array" ref="W200">IF(W$199=-1,X200,IF(W$199=99,V200,IF(W$199=0,INDEX($E186:$M186,0,W$197),(INDEX($E186:$M186,0,W$199+1)-INDEX($E186:$M186,0,W$199))/(INDEX($E$185:$M$185,0,W$199+1)-INDEX($E$185:$M$185,0,W$199))+V200)))</f>
        <v>81.311085528632233</v>
      </c>
      <c r="X200" s="186" cm="1">
        <f t="array" ref="X200">IF(X$199=-1,Y200,IF(X$199=99,W200,IF(X$199=0,INDEX($E186:$M186,0,X$197),(INDEX($E186:$M186,0,X$199+1)-INDEX($E186:$M186,0,X$199))/(INDEX($E$185:$M$185,0,X$199+1)-INDEX($E$185:$M$185,0,X$199))+W200)))</f>
        <v>83.934382560303121</v>
      </c>
      <c r="Y200" s="186" cm="1">
        <f t="array" ref="Y200">IF(Y$199=-1,Z200,IF(Y$199=99,X200,IF(Y$199=0,INDEX($E186:$M186,0,Y$197),(INDEX($E186:$M186,0,Y$199+1)-INDEX($E186:$M186,0,Y$199))/(INDEX($E$185:$M$185,0,Y$199+1)-INDEX($E$185:$M$185,0,Y$199))+X200)))</f>
        <v>86.557679591974008</v>
      </c>
      <c r="Z200" s="186" cm="1">
        <f t="array" ref="Z200">IF(Z$199=-1,AA200,IF(Z$199=99,Y200,IF(Z$199=0,INDEX($E186:$M186,0,Z$197),(INDEX($E186:$M186,0,Z$199+1)-INDEX($E186:$M186,0,Z$199))/(INDEX($E$185:$M$185,0,Z$199+1)-INDEX($E$185:$M$185,0,Z$199))+Y200)))</f>
        <v>89.180976623644895</v>
      </c>
      <c r="AA200" s="186" cm="1">
        <f t="array" ref="AA200">IF(AA$199=-1,AB200,IF(AA$199=99,Z200,IF(AA$199=0,INDEX($E186:$M186,0,AA$197),(INDEX($E186:$M186,0,AA$199+1)-INDEX($E186:$M186,0,AA$199))/(INDEX($E$185:$M$185,0,AA$199+1)-INDEX($E$185:$M$185,0,AA$199))+Z200)))</f>
        <v>91.804273655315782</v>
      </c>
      <c r="AB200" s="186" cm="1">
        <f t="array" ref="AB200">IF(AB$199=-1,AC200,IF(AB$199=99,AA200,IF(AB$199=0,INDEX($E186:$M186,0,AB$197),(INDEX($E186:$M186,0,AB$199+1)-INDEX($E186:$M186,0,AB$199))/(INDEX($E$185:$M$185,0,AB$199+1)-INDEX($E$185:$M$185,0,AB$199))+AA200)))</f>
        <v>94.42757068698667</v>
      </c>
      <c r="AC200" s="186" cm="1">
        <f t="array" ref="AC200">IF(AC$199=-1,AD200,IF(AC$199=99,AB200,IF(AC$199=0,INDEX($E186:$M186,0,AC$197),(INDEX($E186:$M186,0,AC$199+1)-INDEX($E186:$M186,0,AC$199))/(INDEX($E$185:$M$185,0,AC$199+1)-INDEX($E$185:$M$185,0,AC$199))+AB200)))</f>
        <v>97.050867718657557</v>
      </c>
      <c r="AD200" s="186" cm="1">
        <f t="array" ref="AD200">IF(AD$199=-1,AE200,IF(AD$199=99,AC200,IF(AD$199=0,INDEX($E186:$M186,0,AD$197),(INDEX($E186:$M186,0,AD$199+1)-INDEX($E186:$M186,0,AD$199))/(INDEX($E$185:$M$185,0,AD$199+1)-INDEX($E$185:$M$185,0,AD$199))+AC200)))</f>
        <v>99.674164750328444</v>
      </c>
      <c r="AE200" s="186" cm="1">
        <f t="array" ref="AE200">IF(AE$199=-1,AF200,IF(AE$199=99,AD200,IF(AE$199=0,INDEX($E186:$M186,0,AE$197),(INDEX($E186:$M186,0,AE$199+1)-INDEX($E186:$M186,0,AE$199))/(INDEX($E$185:$M$185,0,AE$199+1)-INDEX($E$185:$M$185,0,AE$199))+AD200)))</f>
        <v>102.29746178199936</v>
      </c>
      <c r="AF200" s="186" cm="1">
        <f t="array" ref="AF200">IF(AF$199=-1,AG200,IF(AF$199=99,AE200,IF(AF$199=0,INDEX($E186:$M186,0,AF$197),(INDEX($E186:$M186,0,AF$199+1)-INDEX($E186:$M186,0,AF$199))/(INDEX($E$185:$M$185,0,AF$199+1)-INDEX($E$185:$M$185,0,AF$199))+AE200)))</f>
        <v>105.29176033253833</v>
      </c>
      <c r="AG200" s="186" cm="1">
        <f t="array" ref="AG200">IF(AG$199=-1,AH200,IF(AG$199=99,AF200,IF(AG$199=0,INDEX($E186:$M186,0,AG$197),(INDEX($E186:$M186,0,AG$199+1)-INDEX($E186:$M186,0,AG$199))/(INDEX($E$185:$M$185,0,AG$199+1)-INDEX($E$185:$M$185,0,AG$199))+AF200)))</f>
        <v>108.28605888307729</v>
      </c>
      <c r="AH200" s="186" cm="1">
        <f t="array" ref="AH200">IF(AH$199=-1,AI200,IF(AH$199=99,AG200,IF(AH$199=0,INDEX($E186:$M186,0,AH$197),(INDEX($E186:$M186,0,AH$199+1)-INDEX($E186:$M186,0,AH$199))/(INDEX($E$185:$M$185,0,AH$199+1)-INDEX($E$185:$M$185,0,AH$199))+AG200)))</f>
        <v>111.28035743361625</v>
      </c>
      <c r="AI200" s="186" cm="1">
        <f t="array" ref="AI200">IF(AI$199=-1,AJ200,IF(AI$199=99,AH200,IF(AI$199=0,INDEX($E186:$M186,0,AI$197),(INDEX($E186:$M186,0,AI$199+1)-INDEX($E186:$M186,0,AI$199))/(INDEX($E$185:$M$185,0,AI$199+1)-INDEX($E$185:$M$185,0,AI$199))+AH200)))</f>
        <v>114.2746559841552</v>
      </c>
      <c r="AJ200" s="186" cm="1">
        <f t="array" ref="AJ200">IF(AJ$199=-1,AK200,IF(AJ$199=99,AI200,IF(AJ$199=0,INDEX($E186:$M186,0,AJ$197),(INDEX($E186:$M186,0,AJ$199+1)-INDEX($E186:$M186,0,AJ$199))/(INDEX($E$185:$M$185,0,AJ$199+1)-INDEX($E$185:$M$185,0,AJ$199))+AI200)))</f>
        <v>117.26895453469416</v>
      </c>
      <c r="AK200" s="186" cm="1">
        <f t="array" ref="AK200">IF(AK$199=-1,AL200,IF(AK$199=99,AJ200,IF(AK$199=0,INDEX($E186:$M186,0,AK$197),(INDEX($E186:$M186,0,AK$199+1)-INDEX($E186:$M186,0,AK$199))/(INDEX($E$185:$M$185,0,AK$199+1)-INDEX($E$185:$M$185,0,AK$199))+AJ200)))</f>
        <v>120.26325308523312</v>
      </c>
      <c r="AL200" s="186" cm="1">
        <f t="array" ref="AL200">IF(AL$199=-1,AM200,IF(AL$199=99,AK200,IF(AL$199=0,INDEX($E186:$M186,0,AL$197),(INDEX($E186:$M186,0,AL$199+1)-INDEX($E186:$M186,0,AL$199))/(INDEX($E$185:$M$185,0,AL$199+1)-INDEX($E$185:$M$185,0,AL$199))+AK200)))</f>
        <v>123.25755163577207</v>
      </c>
      <c r="AM200" s="186" cm="1">
        <f t="array" ref="AM200">IF(AM$199=-1,AN200,IF(AM$199=99,AL200,IF(AM$199=0,INDEX($E186:$M186,0,AM$197),(INDEX($E186:$M186,0,AM$199+1)-INDEX($E186:$M186,0,AM$199))/(INDEX($E$185:$M$185,0,AM$199+1)-INDEX($E$185:$M$185,0,AM$199))+AL200)))</f>
        <v>126.25185018631103</v>
      </c>
      <c r="AN200" s="186" cm="1">
        <f t="array" ref="AN200">IF(AN$199=-1,AO200,IF(AN$199=99,AM200,IF(AN$199=0,INDEX($E186:$M186,0,AN$197),(INDEX($E186:$M186,0,AN$199+1)-INDEX($E186:$M186,0,AN$199))/(INDEX($E$185:$M$185,0,AN$199+1)-INDEX($E$185:$M$185,0,AN$199))+AM200)))</f>
        <v>129.24614873684999</v>
      </c>
      <c r="AO200" s="186" cm="1">
        <f t="array" ref="AO200">IF(AO$199=-1,AP200,IF(AO$199=99,AN200,IF(AO$199=0,INDEX($E186:$M186,0,AO$197),(INDEX($E186:$M186,0,AO$199+1)-INDEX($E186:$M186,0,AO$199))/(INDEX($E$185:$M$185,0,AO$199+1)-INDEX($E$185:$M$185,0,AO$199))+AN200)))</f>
        <v>132.240447287389</v>
      </c>
      <c r="AP200" s="186" cm="1">
        <f t="array" ref="AP200">IF(AP$199=-1,AQ200,IF(AP$199=99,AO200,IF(AP$199=0,INDEX($E186:$M186,0,AP$197),(INDEX($E186:$M186,0,AP$199+1)-INDEX($E186:$M186,0,AP$199))/(INDEX($E$185:$M$185,0,AP$199+1)-INDEX($E$185:$M$185,0,AP$199))+AO200)))</f>
        <v>135.27667093893115</v>
      </c>
      <c r="AQ200" s="186" cm="1">
        <f t="array" ref="AQ200">IF(AQ$199=-1,AR200,IF(AQ$199=99,AP200,IF(AQ$199=0,INDEX($E186:$M186,0,AQ$197),(INDEX($E186:$M186,0,AQ$199+1)-INDEX($E186:$M186,0,AQ$199))/(INDEX($E$185:$M$185,0,AQ$199+1)-INDEX($E$185:$M$185,0,AQ$199))+AP200)))</f>
        <v>162.60268380281036</v>
      </c>
      <c r="AR200" s="186" cm="1">
        <f t="array" ref="AR200">IF(AR$199=-1,AS200,IF(AR$199=99,AQ200,IF(AR$199=0,INDEX($E186:$M186,0,AR$197),(INDEX($E186:$M186,0,AR$199+1)-INDEX($E186:$M186,0,AR$199))/(INDEX($E$185:$M$185,0,AR$199+1)-INDEX($E$185:$M$185,0,AR$199))+AQ200)))</f>
        <v>162.60268380281036</v>
      </c>
      <c r="AS200" s="186" cm="1">
        <f t="array" ref="AS200">IF(AS$199=-1,#REF!,IF(AS$199=99,AR200,IF(AS$199=0,INDEX($E186:$M186,0,AS$197),(INDEX($E186:$M186,0,AS$199+1)-INDEX($E186:$M186,0,AS$199))/(INDEX($E$185:$M$185,0,AS$199+1)-INDEX($E$185:$M$185,0,AS$199))+AR200)))</f>
        <v>162.60268380281036</v>
      </c>
      <c r="AT200" s="186"/>
      <c r="AW200" s="186"/>
      <c r="AX200" s="186"/>
      <c r="BH200" s="186">
        <f t="shared" ref="BH200:BH207" si="591">E186</f>
        <v>76.916431902036379</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10.954519631150319</v>
      </c>
      <c r="O201" s="186" cm="1">
        <f t="array" ref="O201">IF(O$199=-1,P201,IF(O$199=99,N201,IF(O$199=0,INDEX($E187:$M187,0,O$197),(INDEX($E187:$M187,0,O$199+1)-INDEX($E187:$M187,0,O$199))/(INDEX($E$185:$M$185,0,O$199+1)-INDEX($E$185:$M$185,0,O$199))+N201)))</f>
        <v>12.045090741757619</v>
      </c>
      <c r="P201" s="186" cm="1">
        <f t="array" ref="P201">IF(P$199=-1,Q201,IF(P$199=99,O201,IF(P$199=0,INDEX($E187:$M187,0,P$197),(INDEX($E187:$M187,0,P$199+1)-INDEX($E187:$M187,0,P$199))/(INDEX($E$185:$M$185,0,P$199+1)-INDEX($E$185:$M$185,0,P$199))+O201)))</f>
        <v>13.135661852364917</v>
      </c>
      <c r="Q201" s="186" cm="1">
        <f t="array" ref="Q201">IF(Q$199=-1,R201,IF(Q$199=99,P201,IF(Q$199=0,INDEX($E187:$M187,0,Q$197),(INDEX($E187:$M187,0,Q$199+1)-INDEX($E187:$M187,0,Q$199))/(INDEX($E$185:$M$185,0,Q$199+1)-INDEX($E$185:$M$185,0,Q$199))+P201)))</f>
        <v>15.015120662347517</v>
      </c>
      <c r="R201" s="186" cm="1">
        <f t="array" ref="R201">IF(R$199=-1,S201,IF(R$199=99,Q201,IF(R$199=0,INDEX($E187:$M187,0,R$197),(INDEX($E187:$M187,0,R$199+1)-INDEX($E187:$M187,0,R$199))/(INDEX($E$185:$M$185,0,R$199+1)-INDEX($E$185:$M$185,0,R$199))+Q201)))</f>
        <v>16.894579472330115</v>
      </c>
      <c r="S201" s="186" cm="1">
        <f t="array" ref="S201">IF(S$199=-1,T201,IF(S$199=99,R201,IF(S$199=0,INDEX($E187:$M187,0,S$197),(INDEX($E187:$M187,0,S$199+1)-INDEX($E187:$M187,0,S$199))/(INDEX($E$185:$M$185,0,S$199+1)-INDEX($E$185:$M$185,0,S$199))+R201)))</f>
        <v>17.316181660004503</v>
      </c>
      <c r="T201" s="186" cm="1">
        <f t="array" ref="T201">IF(T$199=-1,U201,IF(T$199=99,S201,IF(T$199=0,INDEX($E187:$M187,0,T$197),(INDEX($E187:$M187,0,T$199+1)-INDEX($E187:$M187,0,T$199))/(INDEX($E$185:$M$185,0,T$199+1)-INDEX($E$185:$M$185,0,T$199))+S201)))</f>
        <v>17.737783847678891</v>
      </c>
      <c r="U201" s="186" cm="1">
        <f t="array" ref="U201">IF(U$199=-1,V201,IF(U$199=99,T201,IF(U$199=0,INDEX($E187:$M187,0,U$197),(INDEX($E187:$M187,0,U$199+1)-INDEX($E187:$M187,0,U$199))/(INDEX($E$185:$M$185,0,U$199+1)-INDEX($E$185:$M$185,0,U$199))+T201)))</f>
        <v>16.56332871291103</v>
      </c>
      <c r="V201" s="186" cm="1">
        <f t="array" ref="V201">IF(V$199=-1,W201,IF(V$199=99,U201,IF(V$199=0,INDEX($E187:$M187,0,V$197),(INDEX($E187:$M187,0,V$199+1)-INDEX($E187:$M187,0,V$199))/(INDEX($E$185:$M$185,0,V$199+1)-INDEX($E$185:$M$185,0,V$199))+U201)))</f>
        <v>16.721155055604289</v>
      </c>
      <c r="W201" s="186" cm="1">
        <f t="array" ref="W201">IF(W$199=-1,X201,IF(W$199=99,V201,IF(W$199=0,INDEX($E187:$M187,0,W$197),(INDEX($E187:$M187,0,W$199+1)-INDEX($E187:$M187,0,W$199))/(INDEX($E$185:$M$185,0,W$199+1)-INDEX($E$185:$M$185,0,W$199))+V201)))</f>
        <v>17.278605674834353</v>
      </c>
      <c r="X201" s="186" cm="1">
        <f t="array" ref="X201">IF(X$199=-1,Y201,IF(X$199=99,W201,IF(X$199=0,INDEX($E187:$M187,0,X$197),(INDEX($E187:$M187,0,X$199+1)-INDEX($E187:$M187,0,X$199))/(INDEX($E$185:$M$185,0,X$199+1)-INDEX($E$185:$M$185,0,X$199))+W201)))</f>
        <v>17.836056294064417</v>
      </c>
      <c r="Y201" s="186" cm="1">
        <f t="array" ref="Y201">IF(Y$199=-1,Z201,IF(Y$199=99,X201,IF(Y$199=0,INDEX($E187:$M187,0,Y$197),(INDEX($E187:$M187,0,Y$199+1)-INDEX($E187:$M187,0,Y$199))/(INDEX($E$185:$M$185,0,Y$199+1)-INDEX($E$185:$M$185,0,Y$199))+X201)))</f>
        <v>18.39350691329448</v>
      </c>
      <c r="Z201" s="186" cm="1">
        <f t="array" ref="Z201">IF(Z$199=-1,AA201,IF(Z$199=99,Y201,IF(Z$199=0,INDEX($E187:$M187,0,Z$197),(INDEX($E187:$M187,0,Z$199+1)-INDEX($E187:$M187,0,Z$199))/(INDEX($E$185:$M$185,0,Z$199+1)-INDEX($E$185:$M$185,0,Z$199))+Y201)))</f>
        <v>18.950957532524544</v>
      </c>
      <c r="AA201" s="186" cm="1">
        <f t="array" ref="AA201">IF(AA$199=-1,AB201,IF(AA$199=99,Z201,IF(AA$199=0,INDEX($E187:$M187,0,AA$197),(INDEX($E187:$M187,0,AA$199+1)-INDEX($E187:$M187,0,AA$199))/(INDEX($E$185:$M$185,0,AA$199+1)-INDEX($E$185:$M$185,0,AA$199))+Z201)))</f>
        <v>19.508408151754608</v>
      </c>
      <c r="AB201" s="186" cm="1">
        <f t="array" ref="AB201">IF(AB$199=-1,AC201,IF(AB$199=99,AA201,IF(AB$199=0,INDEX($E187:$M187,0,AB$197),(INDEX($E187:$M187,0,AB$199+1)-INDEX($E187:$M187,0,AB$199))/(INDEX($E$185:$M$185,0,AB$199+1)-INDEX($E$185:$M$185,0,AB$199))+AA201)))</f>
        <v>20.065858770984672</v>
      </c>
      <c r="AC201" s="186" cm="1">
        <f t="array" ref="AC201">IF(AC$199=-1,AD201,IF(AC$199=99,AB201,IF(AC$199=0,INDEX($E187:$M187,0,AC$197),(INDEX($E187:$M187,0,AC$199+1)-INDEX($E187:$M187,0,AC$199))/(INDEX($E$185:$M$185,0,AC$199+1)-INDEX($E$185:$M$185,0,AC$199))+AB201)))</f>
        <v>20.623309390214736</v>
      </c>
      <c r="AD201" s="186" cm="1">
        <f t="array" ref="AD201">IF(AD$199=-1,AE201,IF(AD$199=99,AC201,IF(AD$199=0,INDEX($E187:$M187,0,AD$197),(INDEX($E187:$M187,0,AD$199+1)-INDEX($E187:$M187,0,AD$199))/(INDEX($E$185:$M$185,0,AD$199+1)-INDEX($E$185:$M$185,0,AD$199))+AC201)))</f>
        <v>21.1807600094448</v>
      </c>
      <c r="AE201" s="186" cm="1">
        <f t="array" ref="AE201">IF(AE$199=-1,AF201,IF(AE$199=99,AD201,IF(AE$199=0,INDEX($E187:$M187,0,AE$197),(INDEX($E187:$M187,0,AE$199+1)-INDEX($E187:$M187,0,AE$199))/(INDEX($E$185:$M$185,0,AE$199+1)-INDEX($E$185:$M$185,0,AE$199))+AD201)))</f>
        <v>21.738210628674867</v>
      </c>
      <c r="AF201" s="186" cm="1">
        <f t="array" ref="AF201">IF(AF$199=-1,AG201,IF(AF$199=99,AE201,IF(AF$199=0,INDEX($E187:$M187,0,AF$197),(INDEX($E187:$M187,0,AF$199+1)-INDEX($E187:$M187,0,AF$199))/(INDEX($E$185:$M$185,0,AF$199+1)-INDEX($E$185:$M$185,0,AF$199))+AE201)))</f>
        <v>22.374499070664399</v>
      </c>
      <c r="AG201" s="186" cm="1">
        <f t="array" ref="AG201">IF(AG$199=-1,AH201,IF(AG$199=99,AF201,IF(AG$199=0,INDEX($E187:$M187,0,AG$197),(INDEX($E187:$M187,0,AG$199+1)-INDEX($E187:$M187,0,AG$199))/(INDEX($E$185:$M$185,0,AG$199+1)-INDEX($E$185:$M$185,0,AG$199))+AF201)))</f>
        <v>23.010787512653931</v>
      </c>
      <c r="AH201" s="186" cm="1">
        <f t="array" ref="AH201">IF(AH$199=-1,AI201,IF(AH$199=99,AG201,IF(AH$199=0,INDEX($E187:$M187,0,AH$197),(INDEX($E187:$M187,0,AH$199+1)-INDEX($E187:$M187,0,AH$199))/(INDEX($E$185:$M$185,0,AH$199+1)-INDEX($E$185:$M$185,0,AH$199))+AG201)))</f>
        <v>23.647075954643462</v>
      </c>
      <c r="AI201" s="186" cm="1">
        <f t="array" ref="AI201">IF(AI$199=-1,AJ201,IF(AI$199=99,AH201,IF(AI$199=0,INDEX($E187:$M187,0,AI$197),(INDEX($E187:$M187,0,AI$199+1)-INDEX($E187:$M187,0,AI$199))/(INDEX($E$185:$M$185,0,AI$199+1)-INDEX($E$185:$M$185,0,AI$199))+AH201)))</f>
        <v>24.283364396632994</v>
      </c>
      <c r="AJ201" s="186" cm="1">
        <f t="array" ref="AJ201">IF(AJ$199=-1,AK201,IF(AJ$199=99,AI201,IF(AJ$199=0,INDEX($E187:$M187,0,AJ$197),(INDEX($E187:$M187,0,AJ$199+1)-INDEX($E187:$M187,0,AJ$199))/(INDEX($E$185:$M$185,0,AJ$199+1)-INDEX($E$185:$M$185,0,AJ$199))+AI201)))</f>
        <v>24.919652838622525</v>
      </c>
      <c r="AK201" s="186" cm="1">
        <f t="array" ref="AK201">IF(AK$199=-1,AL201,IF(AK$199=99,AJ201,IF(AK$199=0,INDEX($E187:$M187,0,AK$197),(INDEX($E187:$M187,0,AK$199+1)-INDEX($E187:$M187,0,AK$199))/(INDEX($E$185:$M$185,0,AK$199+1)-INDEX($E$185:$M$185,0,AK$199))+AJ201)))</f>
        <v>25.555941280612057</v>
      </c>
      <c r="AL201" s="186" cm="1">
        <f t="array" ref="AL201">IF(AL$199=-1,AM201,IF(AL$199=99,AK201,IF(AL$199=0,INDEX($E187:$M187,0,AL$197),(INDEX($E187:$M187,0,AL$199+1)-INDEX($E187:$M187,0,AL$199))/(INDEX($E$185:$M$185,0,AL$199+1)-INDEX($E$185:$M$185,0,AL$199))+AK201)))</f>
        <v>26.192229722601589</v>
      </c>
      <c r="AM201" s="186" cm="1">
        <f t="array" ref="AM201">IF(AM$199=-1,AN201,IF(AM$199=99,AL201,IF(AM$199=0,INDEX($E187:$M187,0,AM$197),(INDEX($E187:$M187,0,AM$199+1)-INDEX($E187:$M187,0,AM$199))/(INDEX($E$185:$M$185,0,AM$199+1)-INDEX($E$185:$M$185,0,AM$199))+AL201)))</f>
        <v>26.82851816459112</v>
      </c>
      <c r="AN201" s="186" cm="1">
        <f t="array" ref="AN201">IF(AN$199=-1,AO201,IF(AN$199=99,AM201,IF(AN$199=0,INDEX($E187:$M187,0,AN$197),(INDEX($E187:$M187,0,AN$199+1)-INDEX($E187:$M187,0,AN$199))/(INDEX($E$185:$M$185,0,AN$199+1)-INDEX($E$185:$M$185,0,AN$199))+AM201)))</f>
        <v>27.464806606580652</v>
      </c>
      <c r="AO201" s="186" cm="1">
        <f t="array" ref="AO201">IF(AO$199=-1,AP201,IF(AO$199=99,AN201,IF(AO$199=0,INDEX($E187:$M187,0,AO$197),(INDEX($E187:$M187,0,AO$199+1)-INDEX($E187:$M187,0,AO$199))/(INDEX($E$185:$M$185,0,AO$199+1)-INDEX($E$185:$M$185,0,AO$199))+AN201)))</f>
        <v>28.101095048570169</v>
      </c>
      <c r="AP201" s="186" cm="1">
        <f t="array" ref="AP201">IF(AP$199=-1,AQ201,IF(AP$199=99,AO201,IF(AP$199=0,INDEX($E187:$M187,0,AP$197),(INDEX($E187:$M187,0,AP$199+1)-INDEX($E187:$M187,0,AP$199))/(INDEX($E$185:$M$185,0,AP$199+1)-INDEX($E$185:$M$185,0,AP$199))+AO201)))</f>
        <v>28.746292574522872</v>
      </c>
      <c r="AQ201" s="186" cm="1">
        <f t="array" ref="AQ201">IF(AQ$199=-1,AR201,IF(AQ$199=99,AP201,IF(AQ$199=0,INDEX($E187:$M187,0,AQ$197),(INDEX($E187:$M187,0,AQ$199+1)-INDEX($E187:$M187,0,AQ$199))/(INDEX($E$185:$M$185,0,AQ$199+1)-INDEX($E$185:$M$185,0,AQ$199))+AP201)))</f>
        <v>34.553070308097205</v>
      </c>
      <c r="AR201" s="186" cm="1">
        <f t="array" ref="AR201">IF(AR$199=-1,AS201,IF(AR$199=99,AQ201,IF(AR$199=0,INDEX($E187:$M187,0,AR$197),(INDEX($E187:$M187,0,AR$199+1)-INDEX($E187:$M187,0,AR$199))/(INDEX($E$185:$M$185,0,AR$199+1)-INDEX($E$185:$M$185,0,AR$199))+AQ201)))</f>
        <v>34.553070308097205</v>
      </c>
      <c r="AS201" s="186" cm="1">
        <f t="array" ref="AS201">IF(AS$199=-1,#REF!,IF(AS$199=99,AR201,IF(AS$199=0,INDEX($E187:$M187,0,AS$197),(INDEX($E187:$M187,0,AS$199+1)-INDEX($E187:$M187,0,AS$199))/(INDEX($E$185:$M$185,0,AS$199+1)-INDEX($E$185:$M$185,0,AS$199))+AR201)))</f>
        <v>34.553070308097205</v>
      </c>
      <c r="AT201" s="186"/>
      <c r="AW201" s="186"/>
      <c r="AX201" s="186"/>
      <c r="BH201" s="186">
        <f t="shared" si="591"/>
        <v>9.8639485205430191</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2.8980905300598225</v>
      </c>
      <c r="R202" s="186" cm="1">
        <f t="array" ref="R202">IF(R$199=-1,S202,IF(R$199=99,Q202,IF(R$199=0,INDEX($E188:$M188,0,R$197),(INDEX($E188:$M188,0,R$199+1)-INDEX($E188:$M188,0,R$199))/(INDEX($E$185:$M$185,0,R$199+1)-INDEX($E$185:$M$185,0,R$199))+Q202)))</f>
        <v>2.9813963774700198</v>
      </c>
      <c r="S202" s="186" cm="1">
        <f t="array" ref="S202">IF(S$199=-1,T202,IF(S$199=99,R202,IF(S$199=0,INDEX($E188:$M188,0,S$197),(INDEX($E188:$M188,0,S$199+1)-INDEX($E188:$M188,0,S$199))/(INDEX($E$185:$M$185,0,S$199+1)-INDEX($E$185:$M$185,0,S$199))+R202)))</f>
        <v>3.0557967635302061</v>
      </c>
      <c r="T202" s="186" cm="1">
        <f t="array" ref="T202">IF(T$199=-1,U202,IF(T$199=99,S202,IF(T$199=0,INDEX($E188:$M188,0,T$197),(INDEX($E188:$M188,0,T$199+1)-INDEX($E188:$M188,0,T$199))/(INDEX($E$185:$M$185,0,T$199+1)-INDEX($E$185:$M$185,0,T$199))+S202)))</f>
        <v>3.1301971495903924</v>
      </c>
      <c r="U202" s="186" cm="1">
        <f t="array" ref="U202">IF(U$199=-1,V202,IF(U$199=99,T202,IF(U$199=0,INDEX($E188:$M188,0,U$197),(INDEX($E188:$M188,0,U$199+1)-INDEX($E188:$M188,0,U$199))/(INDEX($E$185:$M$185,0,U$199+1)-INDEX($E$185:$M$185,0,U$199))+T202)))</f>
        <v>2.9229403611019462</v>
      </c>
      <c r="V202" s="186" cm="1">
        <f t="array" ref="V202">IF(V$199=-1,W202,IF(V$199=99,U202,IF(V$199=0,INDEX($E188:$M188,0,V$197),(INDEX($E188:$M188,0,V$199+1)-INDEX($E188:$M188,0,V$199))/(INDEX($E$185:$M$185,0,V$199+1)-INDEX($E$185:$M$185,0,V$199))+U202)))</f>
        <v>2.9507920686360505</v>
      </c>
      <c r="W202" s="186" cm="1">
        <f t="array" ref="W202">IF(W$199=-1,X202,IF(W$199=99,V202,IF(W$199=0,INDEX($E188:$M188,0,W$197),(INDEX($E188:$M188,0,W$199+1)-INDEX($E188:$M188,0,W$199))/(INDEX($E$185:$M$185,0,W$199+1)-INDEX($E$185:$M$185,0,W$199))+V202)))</f>
        <v>3.0491657073237088</v>
      </c>
      <c r="X202" s="186" cm="1">
        <f t="array" ref="X202">IF(X$199=-1,Y202,IF(X$199=99,W202,IF(X$199=0,INDEX($E188:$M188,0,X$197),(INDEX($E188:$M188,0,X$199+1)-INDEX($E188:$M188,0,X$199))/(INDEX($E$185:$M$185,0,X$199+1)-INDEX($E$185:$M$185,0,X$199))+W202)))</f>
        <v>3.1475393460113672</v>
      </c>
      <c r="Y202" s="186" cm="1">
        <f t="array" ref="Y202">IF(Y$199=-1,Z202,IF(Y$199=99,X202,IF(Y$199=0,INDEX($E188:$M188,0,Y$197),(INDEX($E188:$M188,0,Y$199+1)-INDEX($E188:$M188,0,Y$199))/(INDEX($E$185:$M$185,0,Y$199+1)-INDEX($E$185:$M$185,0,Y$199))+X202)))</f>
        <v>3.2459129846990256</v>
      </c>
      <c r="Z202" s="186" cm="1">
        <f t="array" ref="Z202">IF(Z$199=-1,AA202,IF(Z$199=99,Y202,IF(Z$199=0,INDEX($E188:$M188,0,Z$197),(INDEX($E188:$M188,0,Z$199+1)-INDEX($E188:$M188,0,Z$199))/(INDEX($E$185:$M$185,0,Z$199+1)-INDEX($E$185:$M$185,0,Z$199))+Y202)))</f>
        <v>3.3442866233866839</v>
      </c>
      <c r="AA202" s="186" cm="1">
        <f t="array" ref="AA202">IF(AA$199=-1,AB202,IF(AA$199=99,Z202,IF(AA$199=0,INDEX($E188:$M188,0,AA$197),(INDEX($E188:$M188,0,AA$199+1)-INDEX($E188:$M188,0,AA$199))/(INDEX($E$185:$M$185,0,AA$199+1)-INDEX($E$185:$M$185,0,AA$199))+Z202)))</f>
        <v>3.4426602620743423</v>
      </c>
      <c r="AB202" s="186" cm="1">
        <f t="array" ref="AB202">IF(AB$199=-1,AC202,IF(AB$199=99,AA202,IF(AB$199=0,INDEX($E188:$M188,0,AB$197),(INDEX($E188:$M188,0,AB$199+1)-INDEX($E188:$M188,0,AB$199))/(INDEX($E$185:$M$185,0,AB$199+1)-INDEX($E$185:$M$185,0,AB$199))+AA202)))</f>
        <v>3.5410339007620006</v>
      </c>
      <c r="AC202" s="186" cm="1">
        <f t="array" ref="AC202">IF(AC$199=-1,AD202,IF(AC$199=99,AB202,IF(AC$199=0,INDEX($E188:$M188,0,AC$197),(INDEX($E188:$M188,0,AC$199+1)-INDEX($E188:$M188,0,AC$199))/(INDEX($E$185:$M$185,0,AC$199+1)-INDEX($E$185:$M$185,0,AC$199))+AB202)))</f>
        <v>3.639407539449659</v>
      </c>
      <c r="AD202" s="186" cm="1">
        <f t="array" ref="AD202">IF(AD$199=-1,AE202,IF(AD$199=99,AC202,IF(AD$199=0,INDEX($E188:$M188,0,AD$197),(INDEX($E188:$M188,0,AD$199+1)-INDEX($E188:$M188,0,AD$199))/(INDEX($E$185:$M$185,0,AD$199+1)-INDEX($E$185:$M$185,0,AD$199))+AC202)))</f>
        <v>3.7377811781373174</v>
      </c>
      <c r="AE202" s="186" cm="1">
        <f t="array" ref="AE202">IF(AE$199=-1,AF202,IF(AE$199=99,AD202,IF(AE$199=0,INDEX($E188:$M188,0,AE$197),(INDEX($E188:$M188,0,AE$199+1)-INDEX($E188:$M188,0,AE$199))/(INDEX($E$185:$M$185,0,AE$199+1)-INDEX($E$185:$M$185,0,AE$199))+AD202)))</f>
        <v>3.8361548168249762</v>
      </c>
      <c r="AF202" s="186" cm="1">
        <f t="array" ref="AF202">IF(AF$199=-1,AG202,IF(AF$199=99,AE202,IF(AF$199=0,INDEX($E188:$M188,0,AF$197),(INDEX($E188:$M188,0,AF$199+1)-INDEX($E188:$M188,0,AF$199))/(INDEX($E$185:$M$185,0,AF$199+1)-INDEX($E$185:$M$185,0,AF$199))+AE202)))</f>
        <v>3.9484410124701874</v>
      </c>
      <c r="AG202" s="186" cm="1">
        <f t="array" ref="AG202">IF(AG$199=-1,AH202,IF(AG$199=99,AF202,IF(AG$199=0,INDEX($E188:$M188,0,AG$197),(INDEX($E188:$M188,0,AG$199+1)-INDEX($E188:$M188,0,AG$199))/(INDEX($E$185:$M$185,0,AG$199+1)-INDEX($E$185:$M$185,0,AG$199))+AF202)))</f>
        <v>4.0607272081153987</v>
      </c>
      <c r="AH202" s="186" cm="1">
        <f t="array" ref="AH202">IF(AH$199=-1,AI202,IF(AH$199=99,AG202,IF(AH$199=0,INDEX($E188:$M188,0,AH$197),(INDEX($E188:$M188,0,AH$199+1)-INDEX($E188:$M188,0,AH$199))/(INDEX($E$185:$M$185,0,AH$199+1)-INDEX($E$185:$M$185,0,AH$199))+AG202)))</f>
        <v>4.1730134037606099</v>
      </c>
      <c r="AI202" s="186" cm="1">
        <f t="array" ref="AI202">IF(AI$199=-1,AJ202,IF(AI$199=99,AH202,IF(AI$199=0,INDEX($E188:$M188,0,AI$197),(INDEX($E188:$M188,0,AI$199+1)-INDEX($E188:$M188,0,AI$199))/(INDEX($E$185:$M$185,0,AI$199+1)-INDEX($E$185:$M$185,0,AI$199))+AH202)))</f>
        <v>4.2852995994058212</v>
      </c>
      <c r="AJ202" s="186" cm="1">
        <f t="array" ref="AJ202">IF(AJ$199=-1,AK202,IF(AJ$199=99,AI202,IF(AJ$199=0,INDEX($E188:$M188,0,AJ$197),(INDEX($E188:$M188,0,AJ$199+1)-INDEX($E188:$M188,0,AJ$199))/(INDEX($E$185:$M$185,0,AJ$199+1)-INDEX($E$185:$M$185,0,AJ$199))+AI202)))</f>
        <v>4.3975857950510324</v>
      </c>
      <c r="AK202" s="186" cm="1">
        <f t="array" ref="AK202">IF(AK$199=-1,AL202,IF(AK$199=99,AJ202,IF(AK$199=0,INDEX($E188:$M188,0,AK$197),(INDEX($E188:$M188,0,AK$199+1)-INDEX($E188:$M188,0,AK$199))/(INDEX($E$185:$M$185,0,AK$199+1)-INDEX($E$185:$M$185,0,AK$199))+AJ202)))</f>
        <v>4.5098719906962437</v>
      </c>
      <c r="AL202" s="186" cm="1">
        <f t="array" ref="AL202">IF(AL$199=-1,AM202,IF(AL$199=99,AK202,IF(AL$199=0,INDEX($E188:$M188,0,AL$197),(INDEX($E188:$M188,0,AL$199+1)-INDEX($E188:$M188,0,AL$199))/(INDEX($E$185:$M$185,0,AL$199+1)-INDEX($E$185:$M$185,0,AL$199))+AK202)))</f>
        <v>4.6221581863414549</v>
      </c>
      <c r="AM202" s="186" cm="1">
        <f t="array" ref="AM202">IF(AM$199=-1,AN202,IF(AM$199=99,AL202,IF(AM$199=0,INDEX($E188:$M188,0,AM$197),(INDEX($E188:$M188,0,AM$199+1)-INDEX($E188:$M188,0,AM$199))/(INDEX($E$185:$M$185,0,AM$199+1)-INDEX($E$185:$M$185,0,AM$199))+AL202)))</f>
        <v>4.7344443819866662</v>
      </c>
      <c r="AN202" s="186" cm="1">
        <f t="array" ref="AN202">IF(AN$199=-1,AO202,IF(AN$199=99,AM202,IF(AN$199=0,INDEX($E188:$M188,0,AN$197),(INDEX($E188:$M188,0,AN$199+1)-INDEX($E188:$M188,0,AN$199))/(INDEX($E$185:$M$185,0,AN$199+1)-INDEX($E$185:$M$185,0,AN$199))+AM202)))</f>
        <v>4.8467305776318774</v>
      </c>
      <c r="AO202" s="186" cm="1">
        <f t="array" ref="AO202">IF(AO$199=-1,AP202,IF(AO$199=99,AN202,IF(AO$199=0,INDEX($E188:$M188,0,AO$197),(INDEX($E188:$M188,0,AO$199+1)-INDEX($E188:$M188,0,AO$199))/(INDEX($E$185:$M$185,0,AO$199+1)-INDEX($E$185:$M$185,0,AO$199))+AN202)))</f>
        <v>4.9590167732770878</v>
      </c>
      <c r="AP202" s="186" cm="1">
        <f t="array" ref="AP202">IF(AP$199=-1,AQ202,IF(AP$199=99,AO202,IF(AP$199=0,INDEX($E188:$M188,0,AP$197),(INDEX($E188:$M188,0,AP$199+1)-INDEX($E188:$M188,0,AP$199))/(INDEX($E$185:$M$185,0,AP$199+1)-INDEX($E$185:$M$185,0,AP$199))+AO202)))</f>
        <v>5.072875160209918</v>
      </c>
      <c r="AQ202" s="186" cm="1">
        <f t="array" ref="AQ202">IF(AQ$199=-1,AR202,IF(AQ$199=99,AP202,IF(AQ$199=0,INDEX($E188:$M188,0,AQ$197),(INDEX($E188:$M188,0,AQ$199+1)-INDEX($E188:$M188,0,AQ$199))/(INDEX($E$185:$M$185,0,AQ$199+1)-INDEX($E$185:$M$185,0,AQ$199))+AP202)))</f>
        <v>6.0976006426053884</v>
      </c>
      <c r="AR202" s="186" cm="1">
        <f t="array" ref="AR202">IF(AR$199=-1,AS202,IF(AR$199=99,AQ202,IF(AR$199=0,INDEX($E188:$M188,0,AR$197),(INDEX($E188:$M188,0,AR$199+1)-INDEX($E188:$M188,0,AR$199))/(INDEX($E$185:$M$185,0,AR$199+1)-INDEX($E$185:$M$185,0,AR$199))+AQ202)))</f>
        <v>6.0976006426053884</v>
      </c>
      <c r="AS202" s="186" cm="1">
        <f t="array" ref="AS202">IF(AS$199=-1,#REF!,IF(AS$199=99,AR202,IF(AS$199=0,INDEX($E188:$M188,0,AS$197),(INDEX($E188:$M188,0,AS$199+1)-INDEX($E188:$M188,0,AS$199))/(INDEX($E$185:$M$185,0,AS$199+1)-INDEX($E$185:$M$185,0,AS$199))+AR202)))</f>
        <v>6.0976006426053884</v>
      </c>
      <c r="AT202" s="186"/>
      <c r="AW202" s="186"/>
      <c r="AX202" s="186"/>
      <c r="BH202" s="186">
        <f t="shared" si="591"/>
        <v>3.3624693609771357</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0.92196083177633081</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6.9124271047261487</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5.9838372630530099</v>
      </c>
      <c r="BI204" s="109">
        <f t="shared" si="592"/>
        <v>7.91070126989602E-2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10.353677967075182</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14.550109199356424</v>
      </c>
      <c r="BI206" s="109">
        <f t="shared" si="592"/>
        <v>7.910701269896056E-2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79.781599989650317</v>
      </c>
      <c r="O219" s="186" cm="1">
        <f t="array" ref="O219">IF(O$218=-1,P219,IF(O$218=99,N219,IF(O$218=0,INDEX($E186:$M186,0,O$216),(INDEX($E186:$M186,0,O$218+1)-INDEX($E186:$M186,0,O$218))/(INDEX($E$185:$M$185,0,O$218+1)-INDEX($E$185:$M$185,0,O$218))+N219)))</f>
        <v>79.503903399200524</v>
      </c>
      <c r="P219" s="186" cm="1">
        <f t="array" ref="P219">IF(P$218=-1,Q219,IF(P$218=99,O219,IF(P$218=0,INDEX($E186:$M186,0,P$216),(INDEX($E186:$M186,0,P$218+1)-INDEX($E186:$M186,0,P$218))/(INDEX($E$185:$M$185,0,P$218+1)-INDEX($E$185:$M$185,0,P$218))+O219)))</f>
        <v>81.487913694138825</v>
      </c>
      <c r="Q219" s="186" cm="1">
        <f t="array" ref="Q219">IF(Q$218=-1,R219,IF(Q$218=99,P219,IF(Q$218=0,INDEX($E186:$M186,0,Q$216),(INDEX($E186:$M186,0,Q$218+1)-INDEX($E186:$M186,0,Q$218))/(INDEX($E$185:$M$185,0,Q$218+1)-INDEX($E$185:$M$185,0,Q$218))+P219)))</f>
        <v>83.471923989077126</v>
      </c>
      <c r="R219" s="186" cm="1">
        <f t="array" ref="R219">IF(R$218=-1,S219,IF(R$218=99,Q219,IF(R$218=0,INDEX($E186:$M186,0,R$216),(INDEX($E186:$M186,0,R$218+1)-INDEX($E186:$M186,0,R$218))/(INDEX($E$185:$M$185,0,R$218+1)-INDEX($E$185:$M$185,0,R$218))+Q219)))</f>
        <v>77.945076296051894</v>
      </c>
      <c r="S219" s="186" cm="1">
        <f t="array" ref="S219">IF(S$218=-1,T219,IF(S$218=99,R219,IF(S$218=0,INDEX($E186:$M186,0,S$216),(INDEX($E186:$M186,0,S$218+1)-INDEX($E186:$M186,0,S$218))/(INDEX($E$185:$M$185,0,S$218+1)-INDEX($E$185:$M$185,0,S$218))+R219)))</f>
        <v>78.687788496961346</v>
      </c>
      <c r="T219" s="186" cm="1">
        <f t="array" ref="T219">IF(T$218=-1,U219,IF(T$218=99,S219,IF(T$218=0,INDEX($E186:$M186,0,T$216),(INDEX($E186:$M186,0,T$218+1)-INDEX($E186:$M186,0,T$218))/(INDEX($E$185:$M$185,0,T$218+1)-INDEX($E$185:$M$185,0,T$218))+S219)))</f>
        <v>81.311085528632233</v>
      </c>
      <c r="U219" s="186" cm="1">
        <f t="array" ref="U219">IF(U$218=-1,V219,IF(U$218=99,T219,IF(U$218=0,INDEX($E186:$M186,0,U$216),(INDEX($E186:$M186,0,U$218+1)-INDEX($E186:$M186,0,U$218))/(INDEX($E$185:$M$185,0,U$218+1)-INDEX($E$185:$M$185,0,U$218))+T219)))</f>
        <v>83.934382560303121</v>
      </c>
      <c r="V219" s="186" cm="1">
        <f t="array" ref="V219">IF(V$218=-1,W219,IF(V$218=99,U219,IF(V$218=0,INDEX($E186:$M186,0,V$216),(INDEX($E186:$M186,0,V$218+1)-INDEX($E186:$M186,0,V$218))/(INDEX($E$185:$M$185,0,V$218+1)-INDEX($E$185:$M$185,0,V$218))+U219)))</f>
        <v>86.557679591974008</v>
      </c>
      <c r="W219" s="186" cm="1">
        <f t="array" ref="W219">IF(W$218=-1,X219,IF(W$218=99,V219,IF(W$218=0,INDEX($E186:$M186,0,W$216),(INDEX($E186:$M186,0,W$218+1)-INDEX($E186:$M186,0,W$218))/(INDEX($E$185:$M$185,0,W$218+1)-INDEX($E$185:$M$185,0,W$218))+V219)))</f>
        <v>89.180976623644895</v>
      </c>
      <c r="X219" s="186" cm="1">
        <f t="array" ref="X219">IF(X$218=-1,Y219,IF(X$218=99,W219,IF(X$218=0,INDEX($E186:$M186,0,X$216),(INDEX($E186:$M186,0,X$218+1)-INDEX($E186:$M186,0,X$218))/(INDEX($E$185:$M$185,0,X$218+1)-INDEX($E$185:$M$185,0,X$218))+W219)))</f>
        <v>91.804273655315782</v>
      </c>
      <c r="Y219" s="186" cm="1">
        <f t="array" ref="Y219">IF(Y$218=-1,Z219,IF(Y$218=99,X219,IF(Y$218=0,INDEX($E186:$M186,0,Y$216),(INDEX($E186:$M186,0,Y$218+1)-INDEX($E186:$M186,0,Y$218))/(INDEX($E$185:$M$185,0,Y$218+1)-INDEX($E$185:$M$185,0,Y$218))+X219)))</f>
        <v>94.42757068698667</v>
      </c>
      <c r="Z219" s="186" cm="1">
        <f t="array" ref="Z219">IF(Z$218=-1,AA219,IF(Z$218=99,Y219,IF(Z$218=0,INDEX($E186:$M186,0,Z$216),(INDEX($E186:$M186,0,Z$218+1)-INDEX($E186:$M186,0,Z$218))/(INDEX($E$185:$M$185,0,Z$218+1)-INDEX($E$185:$M$185,0,Z$218))+Y219)))</f>
        <v>97.050867718657557</v>
      </c>
      <c r="AA219" s="186" cm="1">
        <f t="array" ref="AA219">IF(AA$218=-1,AB219,IF(AA$218=99,Z219,IF(AA$218=0,INDEX($E186:$M186,0,AA$216),(INDEX($E186:$M186,0,AA$218+1)-INDEX($E186:$M186,0,AA$218))/(INDEX($E$185:$M$185,0,AA$218+1)-INDEX($E$185:$M$185,0,AA$218))+Z219)))</f>
        <v>99.674164750328444</v>
      </c>
      <c r="AB219" s="186" cm="1">
        <f t="array" ref="AB219">IF(AB$218=-1,AC219,IF(AB$218=99,AA219,IF(AB$218=0,INDEX($E186:$M186,0,AB$216),(INDEX($E186:$M186,0,AB$218+1)-INDEX($E186:$M186,0,AB$218))/(INDEX($E$185:$M$185,0,AB$218+1)-INDEX($E$185:$M$185,0,AB$218))+AA219)))</f>
        <v>102.29746178199936</v>
      </c>
      <c r="AC219" s="186" cm="1">
        <f t="array" ref="AC219">IF(AC$218=-1,AD219,IF(AC$218=99,AB219,IF(AC$218=0,INDEX($E186:$M186,0,AC$216),(INDEX($E186:$M186,0,AC$218+1)-INDEX($E186:$M186,0,AC$218))/(INDEX($E$185:$M$185,0,AC$218+1)-INDEX($E$185:$M$185,0,AC$218))+AB219)))</f>
        <v>105.29176033253833</v>
      </c>
      <c r="AD219" s="186" cm="1">
        <f t="array" ref="AD219">IF(AD$218=-1,AE219,IF(AD$218=99,AC219,IF(AD$218=0,INDEX($E186:$M186,0,AD$216),(INDEX($E186:$M186,0,AD$218+1)-INDEX($E186:$M186,0,AD$218))/(INDEX($E$185:$M$185,0,AD$218+1)-INDEX($E$185:$M$185,0,AD$218))+AC219)))</f>
        <v>108.28605888307729</v>
      </c>
      <c r="AE219" s="186" cm="1">
        <f t="array" ref="AE219">IF(AE$218=-1,AF219,IF(AE$218=99,AD219,IF(AE$218=0,INDEX($E186:$M186,0,AE$216),(INDEX($E186:$M186,0,AE$218+1)-INDEX($E186:$M186,0,AE$218))/(INDEX($E$185:$M$185,0,AE$218+1)-INDEX($E$185:$M$185,0,AE$218))+AD219)))</f>
        <v>111.28035743361625</v>
      </c>
      <c r="AF219" s="186" cm="1">
        <f t="array" ref="AF219">IF(AF$218=-1,AG219,IF(AF$218=99,AE219,IF(AF$218=0,INDEX($E186:$M186,0,AF$216),(INDEX($E186:$M186,0,AF$218+1)-INDEX($E186:$M186,0,AF$218))/(INDEX($E$185:$M$185,0,AF$218+1)-INDEX($E$185:$M$185,0,AF$218))+AE219)))</f>
        <v>114.2746559841552</v>
      </c>
      <c r="AG219" s="186" cm="1">
        <f t="array" ref="AG219">IF(AG$218=-1,AH219,IF(AG$218=99,AF219,IF(AG$218=0,INDEX($E186:$M186,0,AG$216),(INDEX($E186:$M186,0,AG$218+1)-INDEX($E186:$M186,0,AG$218))/(INDEX($E$185:$M$185,0,AG$218+1)-INDEX($E$185:$M$185,0,AG$218))+AF219)))</f>
        <v>117.26895453469416</v>
      </c>
      <c r="AH219" s="186" cm="1">
        <f t="array" ref="AH219">IF(AH$218=-1,AI219,IF(AH$218=99,AG219,IF(AH$218=0,INDEX($E186:$M186,0,AH$216),(INDEX($E186:$M186,0,AH$218+1)-INDEX($E186:$M186,0,AH$218))/(INDEX($E$185:$M$185,0,AH$218+1)-INDEX($E$185:$M$185,0,AH$218))+AG219)))</f>
        <v>120.26325308523312</v>
      </c>
      <c r="AI219" s="186" cm="1">
        <f t="array" ref="AI219">IF(AI$218=-1,AJ219,IF(AI$218=99,AH219,IF(AI$218=0,INDEX($E186:$M186,0,AI$216),(INDEX($E186:$M186,0,AI$218+1)-INDEX($E186:$M186,0,AI$218))/(INDEX($E$185:$M$185,0,AI$218+1)-INDEX($E$185:$M$185,0,AI$218))+AH219)))</f>
        <v>123.25755163577207</v>
      </c>
      <c r="AJ219" s="186" cm="1">
        <f t="array" ref="AJ219">IF(AJ$218=-1,AK219,IF(AJ$218=99,AI219,IF(AJ$218=0,INDEX($E186:$M186,0,AJ$216),(INDEX($E186:$M186,0,AJ$218+1)-INDEX($E186:$M186,0,AJ$218))/(INDEX($E$185:$M$185,0,AJ$218+1)-INDEX($E$185:$M$185,0,AJ$218))+AI219)))</f>
        <v>126.25185018631103</v>
      </c>
      <c r="AK219" s="186" cm="1">
        <f t="array" ref="AK219">IF(AK$218=-1,AL219,IF(AK$218=99,AJ219,IF(AK$218=0,INDEX($E186:$M186,0,AK$216),(INDEX($E186:$M186,0,AK$218+1)-INDEX($E186:$M186,0,AK$218))/(INDEX($E$185:$M$185,0,AK$218+1)-INDEX($E$185:$M$185,0,AK$218))+AJ219)))</f>
        <v>129.24614873684999</v>
      </c>
      <c r="AL219" s="186" cm="1">
        <f t="array" ref="AL219">IF(AL$218=-1,AM219,IF(AL$218=99,AK219,IF(AL$218=0,INDEX($E186:$M186,0,AL$216),(INDEX($E186:$M186,0,AL$218+1)-INDEX($E186:$M186,0,AL$218))/(INDEX($E$185:$M$185,0,AL$218+1)-INDEX($E$185:$M$185,0,AL$218))+AK219)))</f>
        <v>132.240447287389</v>
      </c>
      <c r="AM219" s="299">
        <f>(AL219+AN219)/2</f>
        <v>147.42156554509967</v>
      </c>
      <c r="AN219" s="186" cm="1">
        <f t="array" ref="AN219">IF(AN$218=-1,AO219,IF(AN$218=99,AM219,IF(AN$218=0,INDEX($E186:$M186,0,AN$216),(INDEX($E186:$M186,0,AN$218+1)-INDEX($E186:$M186,0,AN$218))/(INDEX($E$185:$M$185,0,AN$218+1)-INDEX($E$185:$M$185,0,AN$218))+AM219)))</f>
        <v>162.60268380281036</v>
      </c>
      <c r="AO219" s="186" cm="1">
        <f t="array" ref="AO219">IF(AO$218=-1,AP219,IF(AO$218=99,AN219,IF(AO$218=0,INDEX($E186:$M186,0,AO$216),(INDEX($E186:$M186,0,AO$218+1)-INDEX($E186:$M186,0,AO$218))/(INDEX($E$185:$M$185,0,AO$218+1)-INDEX($E$185:$M$185,0,AO$218))+AN219)))</f>
        <v>162.60268380281036</v>
      </c>
      <c r="AP219" s="186" cm="1">
        <f t="array" ref="AP219">IF(AP$218=-1,#REF!,IF(AP$218=99,AO219,IF(AP$218=0,INDEX($E186:$M186,0,AP$216),(INDEX($E186:$M186,0,AP$218+1)-INDEX($E186:$M186,0,AP$218))/(INDEX($E$185:$M$185,0,AP$218+1)-INDEX($E$185:$M$185,0,AP$218))+AO219)))</f>
        <v>162.60268380281036</v>
      </c>
      <c r="AQ219" s="186"/>
      <c r="AT219" s="186"/>
      <c r="AU219" s="186"/>
      <c r="BE219" s="186">
        <f t="shared" ref="BE219:BE226" si="603">E186</f>
        <v>76.916431902036379</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10.954519631150319</v>
      </c>
      <c r="L220" s="186" cm="1">
        <f t="array" ref="L220">IF(L$218=-1,M220,IF(L$218=99,K220,IF(L$218=0,INDEX($E187:$M187,0,L$216),(INDEX($E187:$M187,0,L$218+1)-INDEX($E187:$M187,0,L$218))/(INDEX($E$185:$M$185,0,L$218+1)-INDEX($E$185:$M$185,0,L$218))+K220)))</f>
        <v>12.045090741757619</v>
      </c>
      <c r="M220" s="186" cm="1">
        <f t="array" ref="M220">IF(M$218=-1,N220,IF(M$218=99,L220,IF(M$218=0,INDEX($E187:$M187,0,M$216),(INDEX($E187:$M187,0,M$218+1)-INDEX($E187:$M187,0,M$218))/(INDEX($E$185:$M$185,0,M$218+1)-INDEX($E$185:$M$185,0,M$218))+L220)))</f>
        <v>13.135661852364917</v>
      </c>
      <c r="N220" s="186" cm="1">
        <f t="array" ref="N220">IF(N$218=-1,O220,IF(N$218=99,M220,IF(N$218=0,INDEX($E187:$M187,0,N$216),(INDEX($E187:$M187,0,N$218+1)-INDEX($E187:$M187,0,N$218))/(INDEX($E$185:$M$185,0,N$218+1)-INDEX($E$185:$M$185,0,N$218))+M220)))</f>
        <v>15.015120662347517</v>
      </c>
      <c r="O220" s="186" cm="1">
        <f t="array" ref="O220">IF(O$218=-1,P220,IF(O$218=99,N220,IF(O$218=0,INDEX($E187:$M187,0,O$216),(INDEX($E187:$M187,0,O$218+1)-INDEX($E187:$M187,0,O$218))/(INDEX($E$185:$M$185,0,O$218+1)-INDEX($E$185:$M$185,0,O$218))+N220)))</f>
        <v>16.894579472330115</v>
      </c>
      <c r="P220" s="186" cm="1">
        <f t="array" ref="P220">IF(P$218=-1,Q220,IF(P$218=99,O220,IF(P$218=0,INDEX($E187:$M187,0,P$216),(INDEX($E187:$M187,0,P$218+1)-INDEX($E187:$M187,0,P$218))/(INDEX($E$185:$M$185,0,P$218+1)-INDEX($E$185:$M$185,0,P$218))+O220)))</f>
        <v>17.316181660004503</v>
      </c>
      <c r="Q220" s="186" cm="1">
        <f t="array" ref="Q220">IF(Q$218=-1,R220,IF(Q$218=99,P220,IF(Q$218=0,INDEX($E187:$M187,0,Q$216),(INDEX($E187:$M187,0,Q$218+1)-INDEX($E187:$M187,0,Q$218))/(INDEX($E$185:$M$185,0,Q$218+1)-INDEX($E$185:$M$185,0,Q$218))+P220)))</f>
        <v>17.737783847678891</v>
      </c>
      <c r="R220" s="186" cm="1">
        <f t="array" ref="R220">IF(R$218=-1,S220,IF(R$218=99,Q220,IF(R$218=0,INDEX($E187:$M187,0,R$216),(INDEX($E187:$M187,0,R$218+1)-INDEX($E187:$M187,0,R$218))/(INDEX($E$185:$M$185,0,R$218+1)-INDEX($E$185:$M$185,0,R$218))+Q220)))</f>
        <v>16.56332871291103</v>
      </c>
      <c r="S220" s="186" cm="1">
        <f t="array" ref="S220">IF(S$218=-1,T220,IF(S$218=99,R220,IF(S$218=0,INDEX($E187:$M187,0,S$216),(INDEX($E187:$M187,0,S$218+1)-INDEX($E187:$M187,0,S$218))/(INDEX($E$185:$M$185,0,S$218+1)-INDEX($E$185:$M$185,0,S$218))+R220)))</f>
        <v>16.721155055604289</v>
      </c>
      <c r="T220" s="186" cm="1">
        <f t="array" ref="T220">IF(T$218=-1,U220,IF(T$218=99,S220,IF(T$218=0,INDEX($E187:$M187,0,T$216),(INDEX($E187:$M187,0,T$218+1)-INDEX($E187:$M187,0,T$218))/(INDEX($E$185:$M$185,0,T$218+1)-INDEX($E$185:$M$185,0,T$218))+S220)))</f>
        <v>17.278605674834353</v>
      </c>
      <c r="U220" s="186" cm="1">
        <f t="array" ref="U220">IF(U$218=-1,V220,IF(U$218=99,T220,IF(U$218=0,INDEX($E187:$M187,0,U$216),(INDEX($E187:$M187,0,U$218+1)-INDEX($E187:$M187,0,U$218))/(INDEX($E$185:$M$185,0,U$218+1)-INDEX($E$185:$M$185,0,U$218))+T220)))</f>
        <v>17.836056294064417</v>
      </c>
      <c r="V220" s="186" cm="1">
        <f t="array" ref="V220">IF(V$218=-1,W220,IF(V$218=99,U220,IF(V$218=0,INDEX($E187:$M187,0,V$216),(INDEX($E187:$M187,0,V$218+1)-INDEX($E187:$M187,0,V$218))/(INDEX($E$185:$M$185,0,V$218+1)-INDEX($E$185:$M$185,0,V$218))+U220)))</f>
        <v>18.39350691329448</v>
      </c>
      <c r="W220" s="186" cm="1">
        <f t="array" ref="W220">IF(W$218=-1,X220,IF(W$218=99,V220,IF(W$218=0,INDEX($E187:$M187,0,W$216),(INDEX($E187:$M187,0,W$218+1)-INDEX($E187:$M187,0,W$218))/(INDEX($E$185:$M$185,0,W$218+1)-INDEX($E$185:$M$185,0,W$218))+V220)))</f>
        <v>18.950957532524544</v>
      </c>
      <c r="X220" s="186" cm="1">
        <f t="array" ref="X220">IF(X$218=-1,Y220,IF(X$218=99,W220,IF(X$218=0,INDEX($E187:$M187,0,X$216),(INDEX($E187:$M187,0,X$218+1)-INDEX($E187:$M187,0,X$218))/(INDEX($E$185:$M$185,0,X$218+1)-INDEX($E$185:$M$185,0,X$218))+W220)))</f>
        <v>19.508408151754608</v>
      </c>
      <c r="Y220" s="186" cm="1">
        <f t="array" ref="Y220">IF(Y$218=-1,Z220,IF(Y$218=99,X220,IF(Y$218=0,INDEX($E187:$M187,0,Y$216),(INDEX($E187:$M187,0,Y$218+1)-INDEX($E187:$M187,0,Y$218))/(INDEX($E$185:$M$185,0,Y$218+1)-INDEX($E$185:$M$185,0,Y$218))+X220)))</f>
        <v>20.065858770984672</v>
      </c>
      <c r="Z220" s="186" cm="1">
        <f t="array" ref="Z220">IF(Z$218=-1,AA220,IF(Z$218=99,Y220,IF(Z$218=0,INDEX($E187:$M187,0,Z$216),(INDEX($E187:$M187,0,Z$218+1)-INDEX($E187:$M187,0,Z$218))/(INDEX($E$185:$M$185,0,Z$218+1)-INDEX($E$185:$M$185,0,Z$218))+Y220)))</f>
        <v>20.623309390214736</v>
      </c>
      <c r="AA220" s="186" cm="1">
        <f t="array" ref="AA220">IF(AA$218=-1,AB220,IF(AA$218=99,Z220,IF(AA$218=0,INDEX($E187:$M187,0,AA$216),(INDEX($E187:$M187,0,AA$218+1)-INDEX($E187:$M187,0,AA$218))/(INDEX($E$185:$M$185,0,AA$218+1)-INDEX($E$185:$M$185,0,AA$218))+Z220)))</f>
        <v>21.1807600094448</v>
      </c>
      <c r="AB220" s="186" cm="1">
        <f t="array" ref="AB220">IF(AB$218=-1,AC220,IF(AB$218=99,AA220,IF(AB$218=0,INDEX($E187:$M187,0,AB$216),(INDEX($E187:$M187,0,AB$218+1)-INDEX($E187:$M187,0,AB$218))/(INDEX($E$185:$M$185,0,AB$218+1)-INDEX($E$185:$M$185,0,AB$218))+AA220)))</f>
        <v>21.738210628674867</v>
      </c>
      <c r="AC220" s="186" cm="1">
        <f t="array" ref="AC220">IF(AC$218=-1,AD220,IF(AC$218=99,AB220,IF(AC$218=0,INDEX($E187:$M187,0,AC$216),(INDEX($E187:$M187,0,AC$218+1)-INDEX($E187:$M187,0,AC$218))/(INDEX($E$185:$M$185,0,AC$218+1)-INDEX($E$185:$M$185,0,AC$218))+AB220)))</f>
        <v>22.374499070664399</v>
      </c>
      <c r="AD220" s="186" cm="1">
        <f t="array" ref="AD220">IF(AD$218=-1,AE220,IF(AD$218=99,AC220,IF(AD$218=0,INDEX($E187:$M187,0,AD$216),(INDEX($E187:$M187,0,AD$218+1)-INDEX($E187:$M187,0,AD$218))/(INDEX($E$185:$M$185,0,AD$218+1)-INDEX($E$185:$M$185,0,AD$218))+AC220)))</f>
        <v>23.010787512653931</v>
      </c>
      <c r="AE220" s="186" cm="1">
        <f t="array" ref="AE220">IF(AE$218=-1,AF220,IF(AE$218=99,AD220,IF(AE$218=0,INDEX($E187:$M187,0,AE$216),(INDEX($E187:$M187,0,AE$218+1)-INDEX($E187:$M187,0,AE$218))/(INDEX($E$185:$M$185,0,AE$218+1)-INDEX($E$185:$M$185,0,AE$218))+AD220)))</f>
        <v>23.647075954643462</v>
      </c>
      <c r="AF220" s="186" cm="1">
        <f t="array" ref="AF220">IF(AF$218=-1,AG220,IF(AF$218=99,AE220,IF(AF$218=0,INDEX($E187:$M187,0,AF$216),(INDEX($E187:$M187,0,AF$218+1)-INDEX($E187:$M187,0,AF$218))/(INDEX($E$185:$M$185,0,AF$218+1)-INDEX($E$185:$M$185,0,AF$218))+AE220)))</f>
        <v>24.283364396632994</v>
      </c>
      <c r="AG220" s="186" cm="1">
        <f t="array" ref="AG220">IF(AG$218=-1,AH220,IF(AG$218=99,AF220,IF(AG$218=0,INDEX($E187:$M187,0,AG$216),(INDEX($E187:$M187,0,AG$218+1)-INDEX($E187:$M187,0,AG$218))/(INDEX($E$185:$M$185,0,AG$218+1)-INDEX($E$185:$M$185,0,AG$218))+AF220)))</f>
        <v>24.919652838622525</v>
      </c>
      <c r="AH220" s="186" cm="1">
        <f t="array" ref="AH220">IF(AH$218=-1,AI220,IF(AH$218=99,AG220,IF(AH$218=0,INDEX($E187:$M187,0,AH$216),(INDEX($E187:$M187,0,AH$218+1)-INDEX($E187:$M187,0,AH$218))/(INDEX($E$185:$M$185,0,AH$218+1)-INDEX($E$185:$M$185,0,AH$218))+AG220)))</f>
        <v>25.555941280612057</v>
      </c>
      <c r="AI220" s="186" cm="1">
        <f t="array" ref="AI220">IF(AI$218=-1,AJ220,IF(AI$218=99,AH220,IF(AI$218=0,INDEX($E187:$M187,0,AI$216),(INDEX($E187:$M187,0,AI$218+1)-INDEX($E187:$M187,0,AI$218))/(INDEX($E$185:$M$185,0,AI$218+1)-INDEX($E$185:$M$185,0,AI$218))+AH220)))</f>
        <v>26.192229722601589</v>
      </c>
      <c r="AJ220" s="186" cm="1">
        <f t="array" ref="AJ220">IF(AJ$218=-1,AK220,IF(AJ$218=99,AI220,IF(AJ$218=0,INDEX($E187:$M187,0,AJ$216),(INDEX($E187:$M187,0,AJ$218+1)-INDEX($E187:$M187,0,AJ$218))/(INDEX($E$185:$M$185,0,AJ$218+1)-INDEX($E$185:$M$185,0,AJ$218))+AI220)))</f>
        <v>26.82851816459112</v>
      </c>
      <c r="AK220" s="186" cm="1">
        <f t="array" ref="AK220">IF(AK$218=-1,AL220,IF(AK$218=99,AJ220,IF(AK$218=0,INDEX($E187:$M187,0,AK$216),(INDEX($E187:$M187,0,AK$218+1)-INDEX($E187:$M187,0,AK$218))/(INDEX($E$185:$M$185,0,AK$218+1)-INDEX($E$185:$M$185,0,AK$218))+AJ220)))</f>
        <v>27.464806606580652</v>
      </c>
      <c r="AL220" s="186" cm="1">
        <f t="array" ref="AL220">IF(AL$218=-1,AM220,IF(AL$218=99,AK220,IF(AL$218=0,INDEX($E187:$M187,0,AL$216),(INDEX($E187:$M187,0,AL$218+1)-INDEX($E187:$M187,0,AL$218))/(INDEX($E$185:$M$185,0,AL$218+1)-INDEX($E$185:$M$185,0,AL$218))+AK220)))</f>
        <v>28.101095048570169</v>
      </c>
      <c r="AM220" s="299">
        <f t="shared" ref="AM220:AM226" si="605">(AL220+AN220)/2</f>
        <v>31.327082678333689</v>
      </c>
      <c r="AN220" s="186" cm="1">
        <f t="array" ref="AN220">IF(AN$218=-1,AO220,IF(AN$218=99,AM220,IF(AN$218=0,INDEX($E187:$M187,0,AN$216),(INDEX($E187:$M187,0,AN$218+1)-INDEX($E187:$M187,0,AN$218))/(INDEX($E$185:$M$185,0,AN$218+1)-INDEX($E$185:$M$185,0,AN$218))+AM220)))</f>
        <v>34.553070308097205</v>
      </c>
      <c r="AO220" s="186" cm="1">
        <f t="array" ref="AO220">IF(AO$218=-1,AP220,IF(AO$218=99,AN220,IF(AO$218=0,INDEX($E187:$M187,0,AO$216),(INDEX($E187:$M187,0,AO$218+1)-INDEX($E187:$M187,0,AO$218))/(INDEX($E$185:$M$185,0,AO$218+1)-INDEX($E$185:$M$185,0,AO$218))+AN220)))</f>
        <v>34.553070308097205</v>
      </c>
      <c r="AP220" s="186" cm="1">
        <f t="array" ref="AP220">IF(AP$218=-1,#REF!,IF(AP$218=99,AO220,IF(AP$218=0,INDEX($E187:$M187,0,AP$216),(INDEX($E187:$M187,0,AP$218+1)-INDEX($E187:$M187,0,AP$218))/(INDEX($E$185:$M$185,0,AP$218+1)-INDEX($E$185:$M$185,0,AP$218))+AO220)))</f>
        <v>34.553070308097205</v>
      </c>
      <c r="AQ220" s="186"/>
      <c r="AT220" s="186"/>
      <c r="AU220" s="186"/>
      <c r="BE220" s="186">
        <f t="shared" si="603"/>
        <v>9.8639485205430191</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2.8980905300598225</v>
      </c>
      <c r="O221" s="186" cm="1">
        <f t="array" ref="O221">IF(O$218=-1,P221,IF(O$218=99,N221,IF(O$218=0,INDEX($E188:$M188,0,O$216),(INDEX($E188:$M188,0,O$218+1)-INDEX($E188:$M188,0,O$218))/(INDEX($E$185:$M$185,0,O$218+1)-INDEX($E$185:$M$185,0,O$218))+N221)))</f>
        <v>2.9813963774700198</v>
      </c>
      <c r="P221" s="186" cm="1">
        <f t="array" ref="P221">IF(P$218=-1,Q221,IF(P$218=99,O221,IF(P$218=0,INDEX($E188:$M188,0,P$216),(INDEX($E188:$M188,0,P$218+1)-INDEX($E188:$M188,0,P$218))/(INDEX($E$185:$M$185,0,P$218+1)-INDEX($E$185:$M$185,0,P$218))+O221)))</f>
        <v>3.0557967635302061</v>
      </c>
      <c r="Q221" s="186" cm="1">
        <f t="array" ref="Q221">IF(Q$218=-1,R221,IF(Q$218=99,P221,IF(Q$218=0,INDEX($E188:$M188,0,Q$216),(INDEX($E188:$M188,0,Q$218+1)-INDEX($E188:$M188,0,Q$218))/(INDEX($E$185:$M$185,0,Q$218+1)-INDEX($E$185:$M$185,0,Q$218))+P221)))</f>
        <v>3.1301971495903924</v>
      </c>
      <c r="R221" s="186" cm="1">
        <f t="array" ref="R221">IF(R$218=-1,S221,IF(R$218=99,Q221,IF(R$218=0,INDEX($E188:$M188,0,R$216),(INDEX($E188:$M188,0,R$218+1)-INDEX($E188:$M188,0,R$218))/(INDEX($E$185:$M$185,0,R$218+1)-INDEX($E$185:$M$185,0,R$218))+Q221)))</f>
        <v>2.9229403611019462</v>
      </c>
      <c r="S221" s="186" cm="1">
        <f t="array" ref="S221">IF(S$218=-1,T221,IF(S$218=99,R221,IF(S$218=0,INDEX($E188:$M188,0,S$216),(INDEX($E188:$M188,0,S$218+1)-INDEX($E188:$M188,0,S$218))/(INDEX($E$185:$M$185,0,S$218+1)-INDEX($E$185:$M$185,0,S$218))+R221)))</f>
        <v>2.9507920686360505</v>
      </c>
      <c r="T221" s="186" cm="1">
        <f t="array" ref="T221">IF(T$218=-1,U221,IF(T$218=99,S221,IF(T$218=0,INDEX($E188:$M188,0,T$216),(INDEX($E188:$M188,0,T$218+1)-INDEX($E188:$M188,0,T$218))/(INDEX($E$185:$M$185,0,T$218+1)-INDEX($E$185:$M$185,0,T$218))+S221)))</f>
        <v>3.0491657073237088</v>
      </c>
      <c r="U221" s="186" cm="1">
        <f t="array" ref="U221">IF(U$218=-1,V221,IF(U$218=99,T221,IF(U$218=0,INDEX($E188:$M188,0,U$216),(INDEX($E188:$M188,0,U$218+1)-INDEX($E188:$M188,0,U$218))/(INDEX($E$185:$M$185,0,U$218+1)-INDEX($E$185:$M$185,0,U$218))+T221)))</f>
        <v>3.1475393460113672</v>
      </c>
      <c r="V221" s="186" cm="1">
        <f t="array" ref="V221">IF(V$218=-1,W221,IF(V$218=99,U221,IF(V$218=0,INDEX($E188:$M188,0,V$216),(INDEX($E188:$M188,0,V$218+1)-INDEX($E188:$M188,0,V$218))/(INDEX($E$185:$M$185,0,V$218+1)-INDEX($E$185:$M$185,0,V$218))+U221)))</f>
        <v>3.2459129846990256</v>
      </c>
      <c r="W221" s="186" cm="1">
        <f t="array" ref="W221">IF(W$218=-1,X221,IF(W$218=99,V221,IF(W$218=0,INDEX($E188:$M188,0,W$216),(INDEX($E188:$M188,0,W$218+1)-INDEX($E188:$M188,0,W$218))/(INDEX($E$185:$M$185,0,W$218+1)-INDEX($E$185:$M$185,0,W$218))+V221)))</f>
        <v>3.3442866233866839</v>
      </c>
      <c r="X221" s="186" cm="1">
        <f t="array" ref="X221">IF(X$218=-1,Y221,IF(X$218=99,W221,IF(X$218=0,INDEX($E188:$M188,0,X$216),(INDEX($E188:$M188,0,X$218+1)-INDEX($E188:$M188,0,X$218))/(INDEX($E$185:$M$185,0,X$218+1)-INDEX($E$185:$M$185,0,X$218))+W221)))</f>
        <v>3.4426602620743423</v>
      </c>
      <c r="Y221" s="186" cm="1">
        <f t="array" ref="Y221">IF(Y$218=-1,Z221,IF(Y$218=99,X221,IF(Y$218=0,INDEX($E188:$M188,0,Y$216),(INDEX($E188:$M188,0,Y$218+1)-INDEX($E188:$M188,0,Y$218))/(INDEX($E$185:$M$185,0,Y$218+1)-INDEX($E$185:$M$185,0,Y$218))+X221)))</f>
        <v>3.5410339007620006</v>
      </c>
      <c r="Z221" s="186" cm="1">
        <f t="array" ref="Z221">IF(Z$218=-1,AA221,IF(Z$218=99,Y221,IF(Z$218=0,INDEX($E188:$M188,0,Z$216),(INDEX($E188:$M188,0,Z$218+1)-INDEX($E188:$M188,0,Z$218))/(INDEX($E$185:$M$185,0,Z$218+1)-INDEX($E$185:$M$185,0,Z$218))+Y221)))</f>
        <v>3.639407539449659</v>
      </c>
      <c r="AA221" s="186" cm="1">
        <f t="array" ref="AA221">IF(AA$218=-1,AB221,IF(AA$218=99,Z221,IF(AA$218=0,INDEX($E188:$M188,0,AA$216),(INDEX($E188:$M188,0,AA$218+1)-INDEX($E188:$M188,0,AA$218))/(INDEX($E$185:$M$185,0,AA$218+1)-INDEX($E$185:$M$185,0,AA$218))+Z221)))</f>
        <v>3.7377811781373174</v>
      </c>
      <c r="AB221" s="186" cm="1">
        <f t="array" ref="AB221">IF(AB$218=-1,AC221,IF(AB$218=99,AA221,IF(AB$218=0,INDEX($E188:$M188,0,AB$216),(INDEX($E188:$M188,0,AB$218+1)-INDEX($E188:$M188,0,AB$218))/(INDEX($E$185:$M$185,0,AB$218+1)-INDEX($E$185:$M$185,0,AB$218))+AA221)))</f>
        <v>3.8361548168249762</v>
      </c>
      <c r="AC221" s="186" cm="1">
        <f t="array" ref="AC221">IF(AC$218=-1,AD221,IF(AC$218=99,AB221,IF(AC$218=0,INDEX($E188:$M188,0,AC$216),(INDEX($E188:$M188,0,AC$218+1)-INDEX($E188:$M188,0,AC$218))/(INDEX($E$185:$M$185,0,AC$218+1)-INDEX($E$185:$M$185,0,AC$218))+AB221)))</f>
        <v>3.9484410124701874</v>
      </c>
      <c r="AD221" s="186" cm="1">
        <f t="array" ref="AD221">IF(AD$218=-1,AE221,IF(AD$218=99,AC221,IF(AD$218=0,INDEX($E188:$M188,0,AD$216),(INDEX($E188:$M188,0,AD$218+1)-INDEX($E188:$M188,0,AD$218))/(INDEX($E$185:$M$185,0,AD$218+1)-INDEX($E$185:$M$185,0,AD$218))+AC221)))</f>
        <v>4.0607272081153987</v>
      </c>
      <c r="AE221" s="186" cm="1">
        <f t="array" ref="AE221">IF(AE$218=-1,AF221,IF(AE$218=99,AD221,IF(AE$218=0,INDEX($E188:$M188,0,AE$216),(INDEX($E188:$M188,0,AE$218+1)-INDEX($E188:$M188,0,AE$218))/(INDEX($E$185:$M$185,0,AE$218+1)-INDEX($E$185:$M$185,0,AE$218))+AD221)))</f>
        <v>4.1730134037606099</v>
      </c>
      <c r="AF221" s="186" cm="1">
        <f t="array" ref="AF221">IF(AF$218=-1,AG221,IF(AF$218=99,AE221,IF(AF$218=0,INDEX($E188:$M188,0,AF$216),(INDEX($E188:$M188,0,AF$218+1)-INDEX($E188:$M188,0,AF$218))/(INDEX($E$185:$M$185,0,AF$218+1)-INDEX($E$185:$M$185,0,AF$218))+AE221)))</f>
        <v>4.2852995994058212</v>
      </c>
      <c r="AG221" s="186" cm="1">
        <f t="array" ref="AG221">IF(AG$218=-1,AH221,IF(AG$218=99,AF221,IF(AG$218=0,INDEX($E188:$M188,0,AG$216),(INDEX($E188:$M188,0,AG$218+1)-INDEX($E188:$M188,0,AG$218))/(INDEX($E$185:$M$185,0,AG$218+1)-INDEX($E$185:$M$185,0,AG$218))+AF221)))</f>
        <v>4.3975857950510324</v>
      </c>
      <c r="AH221" s="186" cm="1">
        <f t="array" ref="AH221">IF(AH$218=-1,AI221,IF(AH$218=99,AG221,IF(AH$218=0,INDEX($E188:$M188,0,AH$216),(INDEX($E188:$M188,0,AH$218+1)-INDEX($E188:$M188,0,AH$218))/(INDEX($E$185:$M$185,0,AH$218+1)-INDEX($E$185:$M$185,0,AH$218))+AG221)))</f>
        <v>4.5098719906962437</v>
      </c>
      <c r="AI221" s="186" cm="1">
        <f t="array" ref="AI221">IF(AI$218=-1,AJ221,IF(AI$218=99,AH221,IF(AI$218=0,INDEX($E188:$M188,0,AI$216),(INDEX($E188:$M188,0,AI$218+1)-INDEX($E188:$M188,0,AI$218))/(INDEX($E$185:$M$185,0,AI$218+1)-INDEX($E$185:$M$185,0,AI$218))+AH221)))</f>
        <v>4.6221581863414549</v>
      </c>
      <c r="AJ221" s="186" cm="1">
        <f t="array" ref="AJ221">IF(AJ$218=-1,AK221,IF(AJ$218=99,AI221,IF(AJ$218=0,INDEX($E188:$M188,0,AJ$216),(INDEX($E188:$M188,0,AJ$218+1)-INDEX($E188:$M188,0,AJ$218))/(INDEX($E$185:$M$185,0,AJ$218+1)-INDEX($E$185:$M$185,0,AJ$218))+AI221)))</f>
        <v>4.7344443819866662</v>
      </c>
      <c r="AK221" s="186" cm="1">
        <f t="array" ref="AK221">IF(AK$218=-1,AL221,IF(AK$218=99,AJ221,IF(AK$218=0,INDEX($E188:$M188,0,AK$216),(INDEX($E188:$M188,0,AK$218+1)-INDEX($E188:$M188,0,AK$218))/(INDEX($E$185:$M$185,0,AK$218+1)-INDEX($E$185:$M$185,0,AK$218))+AJ221)))</f>
        <v>4.8467305776318774</v>
      </c>
      <c r="AL221" s="186" cm="1">
        <f t="array" ref="AL221">IF(AL$218=-1,AM221,IF(AL$218=99,AK221,IF(AL$218=0,INDEX($E188:$M188,0,AL$216),(INDEX($E188:$M188,0,AL$218+1)-INDEX($E188:$M188,0,AL$218))/(INDEX($E$185:$M$185,0,AL$218+1)-INDEX($E$185:$M$185,0,AL$218))+AK221)))</f>
        <v>4.9590167732770878</v>
      </c>
      <c r="AM221" s="299">
        <f t="shared" si="605"/>
        <v>5.5283087079412381</v>
      </c>
      <c r="AN221" s="186" cm="1">
        <f t="array" ref="AN221">IF(AN$218=-1,AO221,IF(AN$218=99,AM221,IF(AN$218=0,INDEX($E188:$M188,0,AN$216),(INDEX($E188:$M188,0,AN$218+1)-INDEX($E188:$M188,0,AN$218))/(INDEX($E$185:$M$185,0,AN$218+1)-INDEX($E$185:$M$185,0,AN$218))+AM221)))</f>
        <v>6.0976006426053884</v>
      </c>
      <c r="AO221" s="186" cm="1">
        <f t="array" ref="AO221">IF(AO$218=-1,AP221,IF(AO$218=99,AN221,IF(AO$218=0,INDEX($E188:$M188,0,AO$216),(INDEX($E188:$M188,0,AO$218+1)-INDEX($E188:$M188,0,AO$218))/(INDEX($E$185:$M$185,0,AO$218+1)-INDEX($E$185:$M$185,0,AO$218))+AN221)))</f>
        <v>6.0976006426053884</v>
      </c>
      <c r="AP221" s="186" cm="1">
        <f t="array" ref="AP221">IF(AP$218=-1,#REF!,IF(AP$218=99,AO221,IF(AP$218=0,INDEX($E188:$M188,0,AP$216),(INDEX($E188:$M188,0,AP$218+1)-INDEX($E188:$M188,0,AP$218))/(INDEX($E$185:$M$185,0,AP$218+1)-INDEX($E$185:$M$185,0,AP$218))+AO221)))</f>
        <v>6.0976006426053884</v>
      </c>
      <c r="AQ221" s="186"/>
      <c r="AT221" s="186"/>
      <c r="AU221" s="186"/>
      <c r="BE221" s="186">
        <f t="shared" si="603"/>
        <v>3.3624693609771357</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0.92196083177633081</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6.9124271047261487</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5.9838372630530099</v>
      </c>
      <c r="BF223" s="109">
        <f t="shared" si="604"/>
        <v>7.91070126989602E-2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10.353677967075182</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14.550109199356424</v>
      </c>
      <c r="BF225" s="109">
        <f t="shared" si="604"/>
        <v>7.910701269896056E-2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111.69423998551039</v>
      </c>
      <c r="O233" s="186" cm="1">
        <f t="array" ref="O233">IF(P$231=-1,P233,IF(P$231=99,N233,IF(P$231=0,INDEX($E161:$M161,0,P$229),(INDEX($E161:$M161,0,P$231+1)-INDEX($E161:$M161,0,P$231))/(INDEX($E$160:$M$160,0,P$231+1)-INDEX($E$160:$M$160,0,P$231))+N233)))</f>
        <v>111.30546475888069</v>
      </c>
      <c r="P233" s="186" cm="1">
        <f t="array" ref="P233">IF(Q$231=-1,Q233,IF(Q$231=99,O233,IF(Q$231=0,INDEX($E161:$M161,0,Q$229),(INDEX($E161:$M161,0,Q$231+1)-INDEX($E161:$M161,0,Q$231))/(INDEX($E$160:$M$160,0,Q$231+1)-INDEX($E$160:$M$160,0,Q$231))+O233)))</f>
        <v>114.08307917179431</v>
      </c>
      <c r="Q233" s="186" cm="1">
        <f t="array" ref="Q233">IF(R$231=-1,R233,IF(R$231=99,P233,IF(R$231=0,INDEX($E161:$M161,0,R$229),(INDEX($E161:$M161,0,R$231+1)-INDEX($E161:$M161,0,R$231))/(INDEX($E$160:$M$160,0,R$231+1)-INDEX($E$160:$M$160,0,R$231))+P233)))</f>
        <v>116.86069358470795</v>
      </c>
      <c r="R233" s="186" cm="1">
        <f t="array" ref="R233">IF(S$231=-1,S233,IF(S$231=99,Q233,IF(S$231=0,INDEX($E161:$M161,0,S$229),(INDEX($E161:$M161,0,S$231+1)-INDEX($E161:$M161,0,S$231))/(INDEX($E$160:$M$160,0,S$231+1)-INDEX($E$160:$M$160,0,S$231))+Q233)))</f>
        <v>116.86069358470795</v>
      </c>
      <c r="S233" s="186" cm="1">
        <f t="array" ref="S233">IF(T$231=-1,T233,IF(T$231=99,R233,IF(T$231=0,INDEX($E161:$M161,0,T$229),(INDEX($E161:$M161,0,T$231+1)-INDEX($E161:$M161,0,T$231))/(INDEX($E$160:$M$160,0,T$231+1)-INDEX($E$160:$M$160,0,T$231))+R233)))</f>
        <v>109.12310681447265</v>
      </c>
      <c r="T233" s="186" cm="1">
        <f t="array" ref="T233">IF(U$231=-1,U233,IF(U$231=99,S233,IF(U$231=0,INDEX($E161:$M161,0,U$229),(INDEX($E161:$M161,0,U$231+1)-INDEX($E161:$M161,0,U$231))/(INDEX($E$160:$M$160,0,U$231+1)-INDEX($E$160:$M$160,0,U$231))+S233)))</f>
        <v>101.38552004423735</v>
      </c>
      <c r="U233" s="186" cm="1">
        <f t="array" ref="U233">IF(V$231=-1,V233,IF(V$231=99,T233,IF(V$231=0,INDEX($E161:$M161,0,V$229),(INDEX($E161:$M161,0,V$231+1)-INDEX($E161:$M161,0,V$231))/(INDEX($E$160:$M$160,0,V$231+1)-INDEX($E$160:$M$160,0,V$231))+T233)))</f>
        <v>93.647933274002057</v>
      </c>
      <c r="V233" s="186" cm="1">
        <f t="array" ref="V233">IF(W$231=-1,W233,IF(W$231=99,U233,IF(W$231=0,INDEX($E161:$M161,0,W$229),(INDEX($E161:$M161,0,W$231+1)-INDEX($E161:$M161,0,W$231))/(INDEX($E$160:$M$160,0,W$231+1)-INDEX($E$160:$M$160,0,W$231))+U233)))</f>
        <v>85.91034650376676</v>
      </c>
      <c r="W233" s="186" cm="1">
        <f t="array" ref="W233">IF(X$231=-1,X233,IF(X$231=99,V233,IF(X$231=0,INDEX($E161:$M161,0,X$229),(INDEX($E161:$M161,0,X$231+1)-INDEX($E161:$M161,0,X$231))/(INDEX($E$160:$M$160,0,X$231+1)-INDEX($E$160:$M$160,0,X$231))+V233)))</f>
        <v>78.172759733531464</v>
      </c>
      <c r="X233" s="186" cm="1">
        <f t="array" ref="X233">IF(Y$231=-1,Y233,IF(Y$231=99,W233,IF(Y$231=0,INDEX($E161:$M161,0,Y$229),(INDEX($E161:$M161,0,Y$231+1)-INDEX($E161:$M161,0,Y$231))/(INDEX($E$160:$M$160,0,Y$231+1)-INDEX($E$160:$M$160,0,Y$231))+W233)))</f>
        <v>70.435172963296168</v>
      </c>
      <c r="Y233" s="186" cm="1">
        <f t="array" ref="Y233">IF(Z$231=-1,Z233,IF(Z$231=99,X233,IF(Z$231=0,INDEX($E161:$M161,0,Z$229),(INDEX($E161:$M161,0,Z$231+1)-INDEX($E161:$M161,0,Z$231))/(INDEX($E$160:$M$160,0,Z$231+1)-INDEX($E$160:$M$160,0,Z$231))+X233)))</f>
        <v>62.697586193060872</v>
      </c>
      <c r="Z233" s="186" cm="1">
        <f t="array" ref="Z233">IF(AA$231=-1,AA233,IF(AA$231=99,Y233,IF(AA$231=0,INDEX($E161:$M161,0,AA$229),(INDEX($E161:$M161,0,AA$231+1)-INDEX($E161:$M161,0,AA$231))/(INDEX($E$160:$M$160,0,AA$231+1)-INDEX($E$160:$M$160,0,AA$231))+Y233)))</f>
        <v>54.959999422825575</v>
      </c>
      <c r="AA233" s="186" cm="1">
        <f t="array" ref="AA233">IF(AB$231=-1,AB233,IF(AB$231=99,Z233,IF(AB$231=0,INDEX($E161:$M161,0,AB$229),(INDEX($E161:$M161,0,AB$231+1)-INDEX($E161:$M161,0,AB$231))/(INDEX($E$160:$M$160,0,AB$231+1)-INDEX($E$160:$M$160,0,AB$231))+Z233)))</f>
        <v>47.222412652590279</v>
      </c>
      <c r="AB233" s="186" cm="1">
        <f t="array" ref="AB233">IF(AC$231=-1,AC233,IF(AC$231=99,AA233,IF(AC$231=0,INDEX($E161:$M161,0,AC$229),(INDEX($E161:$M161,0,AC$231+1)-INDEX($E161:$M161,0,AC$231))/(INDEX($E$160:$M$160,0,AC$231+1)-INDEX($E$160:$M$160,0,AC$231))+AA233)))</f>
        <v>109.12310681447265</v>
      </c>
      <c r="AC233" s="186" cm="1">
        <f t="array" ref="AC233">IF(AD$231=-1,AD233,IF(AD$231=99,AB233,IF(AD$231=0,INDEX($E161:$M161,0,AD$229),(INDEX($E161:$M161,0,AD$231+1)-INDEX($E161:$M161,0,AD$231))/(INDEX($E$160:$M$160,0,AD$231+1)-INDEX($E$160:$M$160,0,AD$231))+AB233)))</f>
        <v>110.16290389574587</v>
      </c>
      <c r="AD233" s="186" cm="1">
        <f t="array" ref="AD233">IF(AE$231=-1,AE233,IF(AE$231=99,AC233,IF(AE$231=0,INDEX($E161:$M161,0,AE$229),(INDEX($E161:$M161,0,AE$231+1)-INDEX($E161:$M161,0,AE$231))/(INDEX($E$160:$M$160,0,AE$231+1)-INDEX($E$160:$M$160,0,AE$231))+AC233)))</f>
        <v>111.20270097701909</v>
      </c>
      <c r="AE233" s="186" cm="1">
        <f t="array" ref="AE233">IF(AF$231=-1,AF233,IF(AF$231=99,AD233,IF(AF$231=0,INDEX($E161:$M161,0,AF$229),(INDEX($E161:$M161,0,AF$231+1)-INDEX($E161:$M161,0,AF$231))/(INDEX($E$160:$M$160,0,AF$231+1)-INDEX($E$160:$M$160,0,AF$231))+AD233)))</f>
        <v>112.24249805829231</v>
      </c>
      <c r="AF233" s="186" cm="1">
        <f t="array" ref="AF233">IF(AG$231=-1,AG233,IF(AG$231=99,AE233,IF(AG$231=0,INDEX($E161:$M161,0,AG$229),(INDEX($E161:$M161,0,AG$231+1)-INDEX($E161:$M161,0,AG$231))/(INDEX($E$160:$M$160,0,AG$231+1)-INDEX($E$160:$M$160,0,AG$231))+AE233)))</f>
        <v>113.28229513956553</v>
      </c>
      <c r="AG233" s="186" cm="1">
        <f t="array" ref="AG233">IF(AH$231=-1,AH233,IF(AH$231=99,AF233,IF(AH$231=0,INDEX($E161:$M161,0,AH$229),(INDEX($E161:$M161,0,AH$231+1)-INDEX($E161:$M161,0,AH$231))/(INDEX($E$160:$M$160,0,AH$231+1)-INDEX($E$160:$M$160,0,AH$231))+AF233)))</f>
        <v>114.32209222083875</v>
      </c>
      <c r="AH233" s="186" cm="1">
        <f t="array" ref="AH233">IF(AI$231=-1,AI233,IF(AI$231=99,AG233,IF(AI$231=0,INDEX($E161:$M161,0,AI$229),(INDEX($E161:$M161,0,AI$231+1)-INDEX($E161:$M161,0,AI$231))/(INDEX($E$160:$M$160,0,AI$231+1)-INDEX($E$160:$M$160,0,AI$231))+AG233)))</f>
        <v>115.36188930211198</v>
      </c>
      <c r="AI233" s="186" cm="1">
        <f t="array" ref="AI233">IF(AJ$231=-1,AJ233,IF(AJ$231=99,AH233,IF(AJ$231=0,INDEX($E161:$M161,0,AJ$229),(INDEX($E161:$M161,0,AJ$231+1)-INDEX($E161:$M161,0,AJ$231))/(INDEX($E$160:$M$160,0,AJ$231+1)-INDEX($E$160:$M$160,0,AJ$231))+AH233)))</f>
        <v>116.4016863833852</v>
      </c>
      <c r="AJ233" s="186" cm="1">
        <f t="array" ref="AJ233">IF(AK$231=-1,AK233,IF(AK$231=99,AI233,IF(AK$231=0,INDEX($E161:$M161,0,AK$229),(INDEX($E161:$M161,0,AK$231+1)-INDEX($E161:$M161,0,AK$231))/(INDEX($E$160:$M$160,0,AK$231+1)-INDEX($E$160:$M$160,0,AK$231))+AI233)))</f>
        <v>117.44148346465842</v>
      </c>
      <c r="AK233" s="186" cm="1">
        <f t="array" ref="AK233">IF(AL$231=-1,AL233,IF(AL$231=99,AJ233,IF(AL$231=0,INDEX($E161:$M161,0,AL$229),(INDEX($E161:$M161,0,AL$231+1)-INDEX($E161:$M161,0,AL$231))/(INDEX($E$160:$M$160,0,AL$231+1)-INDEX($E$160:$M$160,0,AL$231))+AJ233)))</f>
        <v>118.48128054593164</v>
      </c>
      <c r="AL233" s="186" cm="1">
        <f t="array" ref="AL233">IF(AM$231=-1,AM233,IF(AM$231=99,AK233,IF(AM$231=0,INDEX($E161:$M161,0,AM$229),(INDEX($E161:$M161,0,AM$231+1)-INDEX($E161:$M161,0,AM$231))/(INDEX($E$160:$M$160,0,AM$231+1)-INDEX($E$160:$M$160,0,AM$231))+AK233)))</f>
        <v>110.16290389574587</v>
      </c>
      <c r="AM233" s="186" cm="1">
        <f t="array" ref="AM233">IF(AN$231=-1,AN233,IF(AN$231=99,AL233,IF(AN$231=0,INDEX($E161:$M161,0,AN$229),(INDEX($E161:$M161,0,AN$231+1)-INDEX($E161:$M161,0,AN$231))/(INDEX($E$160:$M$160,0,AN$231+1)-INDEX($E$160:$M$160,0,AN$231))+AL233)))</f>
        <v>113.83551974008512</v>
      </c>
      <c r="AN233" s="186" cm="1">
        <f t="array" ref="AN233">IF(AO$231=-1,AO233,IF(AO$231=99,AM233,IF(AO$231=0,INDEX($E161:$M161,0,AO$229),(INDEX($E161:$M161,0,AO$231+1)-INDEX($E161:$M161,0,AO$231))/(INDEX($E$160:$M$160,0,AO$231+1)-INDEX($E$160:$M$160,0,AO$231))+AM233)))</f>
        <v>117.50813558442437</v>
      </c>
      <c r="AO233" s="186" cm="1">
        <f t="array" ref="AO233">IF(AP$231=-1,AP233,IF(AP$231=99,AN233,IF(AP$231=0,INDEX($E161:$M161,0,AP$229),(INDEX($E161:$M161,0,AP$231+1)-INDEX($E161:$M161,0,AP$231))/(INDEX($E$160:$M$160,0,AP$231+1)-INDEX($E$160:$M$160,0,AP$231))+AN233)))</f>
        <v>121.18075142876361</v>
      </c>
      <c r="AP233" s="186" cm="1">
        <f t="array" ref="AP233">IF(AQ$231=-1,AQ233,IF(AQ$231=99,AO233,IF(AQ$231=0,INDEX($E161:$M161,0,AQ$229),(INDEX($E161:$M161,0,AQ$231+1)-INDEX($E161:$M161,0,AQ$231))/(INDEX($E$160:$M$160,0,AQ$231+1)-INDEX($E$160:$M$160,0,AQ$231))+AO233)))</f>
        <v>124.85336727310286</v>
      </c>
      <c r="AQ233" s="186" cm="1">
        <f t="array" ref="AQ233">IF(AR$231=-1,AR233,IF(AR$231=99,AP233,IF(AR$231=0,INDEX($E161:$M161,0,AR$229),(INDEX($E161:$M161,0,AR$231+1)-INDEX($E161:$M161,0,AR$231))/(INDEX($E$160:$M$160,0,AR$231+1)-INDEX($E$160:$M$160,0,AR$231))+AP233)))</f>
        <v>128.52598311744211</v>
      </c>
      <c r="AR233" s="186" cm="1">
        <f t="array" ref="AR233">IF(AS$231=-1,AS233,IF(AS$231=99,AQ233,IF(AS$231=0,INDEX($E161:$M161,0,AS$229),(INDEX($E161:$M161,0,AS$231+1)-INDEX($E161:$M161,0,AS$231))/(INDEX($E$160:$M$160,0,AS$231+1)-INDEX($E$160:$M$160,0,AS$231))+AQ233)))</f>
        <v>132.19859896178136</v>
      </c>
      <c r="AS233" s="186" cm="1">
        <f t="array" ref="AS233">IF(AT$231=-1,AT233,IF(AT$231=99,AR233,IF(AT$231=0,INDEX($E161:$M161,0,AT$229),(INDEX($E161:$M161,0,AT$231+1)-INDEX($E161:$M161,0,AT$231))/(INDEX($E$160:$M$160,0,AT$231+1)-INDEX($E$160:$M$160,0,AT$231))+AR233)))</f>
        <v>135.87121480612061</v>
      </c>
      <c r="AT233" s="186" cm="1">
        <f t="array" ref="AT233">IF(AU$231=-1,AU233,IF(AU$231=99,AS233,IF(AU$231=0,INDEX($E161:$M161,0,AU$229),(INDEX($E161:$M161,0,AU$231+1)-INDEX($E161:$M161,0,AU$231))/(INDEX($E$160:$M$160,0,AU$231+1)-INDEX($E$160:$M$160,0,AU$231))+AS233)))</f>
        <v>139.54383065045985</v>
      </c>
      <c r="AU233" s="186" cm="1">
        <f t="array" ref="AU233">IF(AV$231=-1,AV233,IF(AV$231=99,AT233,IF(AV$231=0,INDEX($E161:$M161,0,AV$229),(INDEX($E161:$M161,0,AV$231+1)-INDEX($E161:$M161,0,AV$231))/(INDEX($E$160:$M$160,0,AV$231+1)-INDEX($E$160:$M$160,0,AV$231))+AT233)))</f>
        <v>143.2164464947991</v>
      </c>
      <c r="AV233" s="186" cm="1">
        <f t="array" ref="AV233">IF(AW$231=-1,AW233,IF(AW$231=99,AU233,IF(AW$231=0,INDEX($E161:$M161,0,AW$229),(INDEX($E161:$M161,0,AW$231+1)-INDEX($E161:$M161,0,AW$231))/(INDEX($E$160:$M$160,0,AW$231+1)-INDEX($E$160:$M$160,0,AW$231))+AU233)))</f>
        <v>143.21644649479907</v>
      </c>
      <c r="AW233" s="186" cm="1">
        <f t="array" ref="AW233">IF(AX$231=-1,AX233,IF(AX$231=99,AV233,IF(AX$231=0,INDEX($E161:$M161,0,AX$229),(INDEX($E161:$M161,0,AX$231+1)-INDEX($E161:$M161,0,AX$231))/(INDEX($E$160:$M$160,0,AX$231+1)-INDEX($E$160:$M$160,0,AX$231))+AV233)))</f>
        <v>143.21644649479907</v>
      </c>
      <c r="AX233" s="186" cm="1">
        <f t="array" ref="AX233">IF(AY$231=-1,AZ233,IF(AY$231=99,AW233,IF(AY$231=0,INDEX($E161:$M161,0,AY$229),(INDEX($E161:$M161,0,AY$231+1)-INDEX($E161:$M161,0,AY$231))/(INDEX($E$160:$M$160,0,AY$231+1)-INDEX($E$160:$M$160,0,AY$231))+AW233)))</f>
        <v>143.21644649479907</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13.809527928760227</v>
      </c>
      <c r="K234" s="186" cm="1">
        <f t="array" ref="K234">IF(L$231=-1,L234,IF(L$231=99,J234,IF(L$231=0,INDEX($E162:$M162,0,L$229),(INDEX($E162:$M162,0,L$231+1)-INDEX($E162:$M162,0,L$231))/(INDEX($E$160:$M$160,0,L$231+1)-INDEX($E$160:$M$160,0,L$231))+J234)))</f>
        <v>15.336327483610445</v>
      </c>
      <c r="L234" s="186" cm="1">
        <f t="array" ref="L234">IF(M$231=-1,M234,IF(M$231=99,K234,IF(M$231=0,INDEX($E162:$M162,0,M$229),(INDEX($E162:$M162,0,M$231+1)-INDEX($E162:$M162,0,M$231))/(INDEX($E$160:$M$160,0,M$231+1)-INDEX($E$160:$M$160,0,M$231))+K234)))</f>
        <v>16.863127038460661</v>
      </c>
      <c r="M234" s="186" cm="1">
        <f t="array" ref="M234">IF(N$231=-1,N234,IF(N$231=99,L234,IF(N$231=0,INDEX($E162:$M162,0,N$229),(INDEX($E162:$M162,0,N$231+1)-INDEX($E162:$M162,0,N$231))/(INDEX($E$160:$M$160,0,N$231+1)-INDEX($E$160:$M$160,0,N$231))+L234)))</f>
        <v>18.389926593310879</v>
      </c>
      <c r="N234" s="186" cm="1">
        <f t="array" ref="N234">IF(O$231=-1,O234,IF(O$231=99,M234,IF(O$231=0,INDEX($E162:$M162,0,O$229),(INDEX($E162:$M162,0,O$231+1)-INDEX($E162:$M162,0,O$231))/(INDEX($E$160:$M$160,0,O$231+1)-INDEX($E$160:$M$160,0,O$231))+M234)))</f>
        <v>21.021168927286517</v>
      </c>
      <c r="O234" s="186" cm="1">
        <f t="array" ref="O234">IF(P$231=-1,P234,IF(P$231=99,N234,IF(P$231=0,INDEX($E162:$M162,0,P$229),(INDEX($E162:$M162,0,P$231+1)-INDEX($E162:$M162,0,P$231))/(INDEX($E$160:$M$160,0,P$231+1)-INDEX($E$160:$M$160,0,P$231))+N234)))</f>
        <v>23.652411261262152</v>
      </c>
      <c r="P234" s="186" cm="1">
        <f t="array" ref="P234">IF(Q$231=-1,Q234,IF(Q$231=99,O234,IF(Q$231=0,INDEX($E162:$M162,0,Q$229),(INDEX($E162:$M162,0,Q$231+1)-INDEX($E162:$M162,0,Q$231))/(INDEX($E$160:$M$160,0,Q$231+1)-INDEX($E$160:$M$160,0,Q$231))+O234)))</f>
        <v>24.242654324006295</v>
      </c>
      <c r="Q234" s="186" cm="1">
        <f t="array" ref="Q234">IF(R$231=-1,R234,IF(R$231=99,P234,IF(R$231=0,INDEX($E162:$M162,0,R$229),(INDEX($E162:$M162,0,R$231+1)-INDEX($E162:$M162,0,R$231))/(INDEX($E$160:$M$160,0,R$231+1)-INDEX($E$160:$M$160,0,R$231))+P234)))</f>
        <v>24.832897386750439</v>
      </c>
      <c r="R234" s="186" cm="1">
        <f t="array" ref="R234">IF(S$231=-1,S234,IF(S$231=99,Q234,IF(S$231=0,INDEX($E162:$M162,0,S$229),(INDEX($E162:$M162,0,S$231+1)-INDEX($E162:$M162,0,S$231))/(INDEX($E$160:$M$160,0,S$231+1)-INDEX($E$160:$M$160,0,S$231))+Q234)))</f>
        <v>24.832897386750442</v>
      </c>
      <c r="S234" s="186" cm="1">
        <f t="array" ref="S234">IF(T$231=-1,T234,IF(T$231=99,R234,IF(T$231=0,INDEX($E162:$M162,0,T$229),(INDEX($E162:$M162,0,T$231+1)-INDEX($E162:$M162,0,T$231))/(INDEX($E$160:$M$160,0,T$231+1)-INDEX($E$160:$M$160,0,T$231))+R234)))</f>
        <v>23.188660198075443</v>
      </c>
      <c r="T234" s="186" cm="1">
        <f t="array" ref="T234">IF(U$231=-1,U234,IF(U$231=99,S234,IF(U$231=0,INDEX($E162:$M162,0,U$229),(INDEX($E162:$M162,0,U$231+1)-INDEX($E162:$M162,0,U$231))/(INDEX($E$160:$M$160,0,U$231+1)-INDEX($E$160:$M$160,0,U$231))+S234)))</f>
        <v>21.544423009400443</v>
      </c>
      <c r="U234" s="186" cm="1">
        <f t="array" ref="U234">IF(V$231=-1,V234,IF(V$231=99,T234,IF(V$231=0,INDEX($E162:$M162,0,V$229),(INDEX($E162:$M162,0,V$231+1)-INDEX($E162:$M162,0,V$231))/(INDEX($E$160:$M$160,0,V$231+1)-INDEX($E$160:$M$160,0,V$231))+T234)))</f>
        <v>19.900185820725444</v>
      </c>
      <c r="V234" s="186" cm="1">
        <f t="array" ref="V234">IF(W$231=-1,W234,IF(W$231=99,U234,IF(W$231=0,INDEX($E162:$M162,0,W$229),(INDEX($E162:$M162,0,W$231+1)-INDEX($E162:$M162,0,W$231))/(INDEX($E$160:$M$160,0,W$231+1)-INDEX($E$160:$M$160,0,W$231))+U234)))</f>
        <v>18.255948632050444</v>
      </c>
      <c r="W234" s="186" cm="1">
        <f t="array" ref="W234">IF(X$231=-1,X234,IF(X$231=99,V234,IF(X$231=0,INDEX($E162:$M162,0,X$229),(INDEX($E162:$M162,0,X$231+1)-INDEX($E162:$M162,0,X$231))/(INDEX($E$160:$M$160,0,X$231+1)-INDEX($E$160:$M$160,0,X$231))+V234)))</f>
        <v>16.611711443375444</v>
      </c>
      <c r="X234" s="186" cm="1">
        <f t="array" ref="X234">IF(Y$231=-1,Y234,IF(Y$231=99,W234,IF(Y$231=0,INDEX($E162:$M162,0,Y$229),(INDEX($E162:$M162,0,Y$231+1)-INDEX($E162:$M162,0,Y$231))/(INDEX($E$160:$M$160,0,Y$231+1)-INDEX($E$160:$M$160,0,Y$231))+W234)))</f>
        <v>14.967474254700445</v>
      </c>
      <c r="Y234" s="186" cm="1">
        <f t="array" ref="Y234">IF(Z$231=-1,Z234,IF(Z$231=99,X234,IF(Z$231=0,INDEX($E162:$M162,0,Z$229),(INDEX($E162:$M162,0,Z$231+1)-INDEX($E162:$M162,0,Z$231))/(INDEX($E$160:$M$160,0,Z$231+1)-INDEX($E$160:$M$160,0,Z$231))+X234)))</f>
        <v>13.323237066025445</v>
      </c>
      <c r="Z234" s="186" cm="1">
        <f t="array" ref="Z234">IF(AA$231=-1,AA234,IF(AA$231=99,Y234,IF(AA$231=0,INDEX($E162:$M162,0,AA$229),(INDEX($E162:$M162,0,AA$231+1)-INDEX($E162:$M162,0,AA$231))/(INDEX($E$160:$M$160,0,AA$231+1)-INDEX($E$160:$M$160,0,AA$231))+Y234)))</f>
        <v>11.678999877350446</v>
      </c>
      <c r="AA234" s="186" cm="1">
        <f t="array" ref="AA234">IF(AB$231=-1,AB234,IF(AB$231=99,Z234,IF(AB$231=0,INDEX($E162:$M162,0,AB$229),(INDEX($E162:$M162,0,AB$231+1)-INDEX($E162:$M162,0,AB$231))/(INDEX($E$160:$M$160,0,AB$231+1)-INDEX($E$160:$M$160,0,AB$231))+Z234)))</f>
        <v>10.034762688675446</v>
      </c>
      <c r="AB234" s="186" cm="1">
        <f t="array" ref="AB234">IF(AC$231=-1,AC234,IF(AC$231=99,AA234,IF(AC$231=0,INDEX($E162:$M162,0,AC$229),(INDEX($E162:$M162,0,AC$231+1)-INDEX($E162:$M162,0,AC$231))/(INDEX($E$160:$M$160,0,AC$231+1)-INDEX($E$160:$M$160,0,AC$231))+AA234)))</f>
        <v>23.188660198075443</v>
      </c>
      <c r="AC234" s="186" cm="1">
        <f t="array" ref="AC234">IF(AD$231=-1,AD234,IF(AD$231=99,AB234,IF(AD$231=0,INDEX($E162:$M162,0,AD$229),(INDEX($E162:$M162,0,AD$231+1)-INDEX($E162:$M162,0,AD$231))/(INDEX($E$160:$M$160,0,AD$231+1)-INDEX($E$160:$M$160,0,AD$231))+AB234)))</f>
        <v>23.409617077846001</v>
      </c>
      <c r="AD234" s="186" cm="1">
        <f t="array" ref="AD234">IF(AE$231=-1,AE234,IF(AE$231=99,AC234,IF(AE$231=0,INDEX($E162:$M162,0,AE$229),(INDEX($E162:$M162,0,AE$231+1)-INDEX($E162:$M162,0,AE$231))/(INDEX($E$160:$M$160,0,AE$231+1)-INDEX($E$160:$M$160,0,AE$231))+AC234)))</f>
        <v>23.630573957616559</v>
      </c>
      <c r="AE234" s="186" cm="1">
        <f t="array" ref="AE234">IF(AF$231=-1,AF234,IF(AF$231=99,AD234,IF(AF$231=0,INDEX($E162:$M162,0,AF$229),(INDEX($E162:$M162,0,AF$231+1)-INDEX($E162:$M162,0,AF$231))/(INDEX($E$160:$M$160,0,AF$231+1)-INDEX($E$160:$M$160,0,AF$231))+AD234)))</f>
        <v>23.851530837387116</v>
      </c>
      <c r="AF234" s="186" cm="1">
        <f t="array" ref="AF234">IF(AG$231=-1,AG234,IF(AG$231=99,AE234,IF(AG$231=0,INDEX($E162:$M162,0,AG$229),(INDEX($E162:$M162,0,AG$231+1)-INDEX($E162:$M162,0,AG$231))/(INDEX($E$160:$M$160,0,AG$231+1)-INDEX($E$160:$M$160,0,AG$231))+AE234)))</f>
        <v>24.072487717157674</v>
      </c>
      <c r="AG234" s="186" cm="1">
        <f t="array" ref="AG234">IF(AH$231=-1,AH234,IF(AH$231=99,AF234,IF(AH$231=0,INDEX($E162:$M162,0,AH$229),(INDEX($E162:$M162,0,AH$231+1)-INDEX($E162:$M162,0,AH$231))/(INDEX($E$160:$M$160,0,AH$231+1)-INDEX($E$160:$M$160,0,AH$231))+AF234)))</f>
        <v>24.293444596928232</v>
      </c>
      <c r="AH234" s="186" cm="1">
        <f t="array" ref="AH234">IF(AI$231=-1,AI234,IF(AI$231=99,AG234,IF(AI$231=0,INDEX($E162:$M162,0,AI$229),(INDEX($E162:$M162,0,AI$231+1)-INDEX($E162:$M162,0,AI$231))/(INDEX($E$160:$M$160,0,AI$231+1)-INDEX($E$160:$M$160,0,AI$231))+AG234)))</f>
        <v>24.51440147669879</v>
      </c>
      <c r="AI234" s="186" cm="1">
        <f t="array" ref="AI234">IF(AJ$231=-1,AJ234,IF(AJ$231=99,AH234,IF(AJ$231=0,INDEX($E162:$M162,0,AJ$229),(INDEX($E162:$M162,0,AJ$231+1)-INDEX($E162:$M162,0,AJ$231))/(INDEX($E$160:$M$160,0,AJ$231+1)-INDEX($E$160:$M$160,0,AJ$231))+AH234)))</f>
        <v>24.735358356469348</v>
      </c>
      <c r="AJ234" s="186" cm="1">
        <f t="array" ref="AJ234">IF(AK$231=-1,AK234,IF(AK$231=99,AI234,IF(AK$231=0,INDEX($E162:$M162,0,AK$229),(INDEX($E162:$M162,0,AK$231+1)-INDEX($E162:$M162,0,AK$231))/(INDEX($E$160:$M$160,0,AK$231+1)-INDEX($E$160:$M$160,0,AK$231))+AI234)))</f>
        <v>24.956315236239906</v>
      </c>
      <c r="AK234" s="186" cm="1">
        <f t="array" ref="AK234">IF(AL$231=-1,AL234,IF(AL$231=99,AJ234,IF(AL$231=0,INDEX($E162:$M162,0,AL$229),(INDEX($E162:$M162,0,AL$231+1)-INDEX($E162:$M162,0,AL$231))/(INDEX($E$160:$M$160,0,AL$231+1)-INDEX($E$160:$M$160,0,AL$231))+AJ234)))</f>
        <v>25.177272116010464</v>
      </c>
      <c r="AL234" s="186" cm="1">
        <f t="array" ref="AL234">IF(AM$231=-1,AM234,IF(AM$231=99,AK234,IF(AM$231=0,INDEX($E162:$M162,0,AM$229),(INDEX($E162:$M162,0,AM$231+1)-INDEX($E162:$M162,0,AM$231))/(INDEX($E$160:$M$160,0,AM$231+1)-INDEX($E$160:$M$160,0,AM$231))+AK234)))</f>
        <v>23.409617077846001</v>
      </c>
      <c r="AM234" s="186" cm="1">
        <f t="array" ref="AM234">IF(AN$231=-1,AN234,IF(AN$231=99,AL234,IF(AN$231=0,INDEX($E162:$M162,0,AN$229),(INDEX($E162:$M162,0,AN$231+1)-INDEX($E162:$M162,0,AN$231))/(INDEX($E$160:$M$160,0,AN$231+1)-INDEX($E$160:$M$160,0,AN$231))+AL234)))</f>
        <v>24.190047944768089</v>
      </c>
      <c r="AN234" s="186" cm="1">
        <f t="array" ref="AN234">IF(AO$231=-1,AO234,IF(AO$231=99,AM234,IF(AO$231=0,INDEX($E162:$M162,0,AO$229),(INDEX($E162:$M162,0,AO$231+1)-INDEX($E162:$M162,0,AO$231))/(INDEX($E$160:$M$160,0,AO$231+1)-INDEX($E$160:$M$160,0,AO$231))+AM234)))</f>
        <v>24.970478811690178</v>
      </c>
      <c r="AO234" s="186" cm="1">
        <f t="array" ref="AO234">IF(AP$231=-1,AP234,IF(AP$231=99,AN234,IF(AP$231=0,INDEX($E162:$M162,0,AP$229),(INDEX($E162:$M162,0,AP$231+1)-INDEX($E162:$M162,0,AP$231))/(INDEX($E$160:$M$160,0,AP$231+1)-INDEX($E$160:$M$160,0,AP$231))+AN234)))</f>
        <v>25.750909678612267</v>
      </c>
      <c r="AP234" s="186" cm="1">
        <f t="array" ref="AP234">IF(AQ$231=-1,AQ234,IF(AQ$231=99,AO234,IF(AQ$231=0,INDEX($E162:$M162,0,AQ$229),(INDEX($E162:$M162,0,AQ$231+1)-INDEX($E162:$M162,0,AQ$231))/(INDEX($E$160:$M$160,0,AQ$231+1)-INDEX($E$160:$M$160,0,AQ$231))+AO234)))</f>
        <v>26.531340545534356</v>
      </c>
      <c r="AQ234" s="186" cm="1">
        <f t="array" ref="AQ234">IF(AR$231=-1,AR234,IF(AR$231=99,AP234,IF(AR$231=0,INDEX($E162:$M162,0,AR$229),(INDEX($E162:$M162,0,AR$231+1)-INDEX($E162:$M162,0,AR$231))/(INDEX($E$160:$M$160,0,AR$231+1)-INDEX($E$160:$M$160,0,AR$231))+AP234)))</f>
        <v>27.311771412456444</v>
      </c>
      <c r="AR234" s="186" cm="1">
        <f t="array" ref="AR234">IF(AS$231=-1,AS234,IF(AS$231=99,AQ234,IF(AS$231=0,INDEX($E162:$M162,0,AS$229),(INDEX($E162:$M162,0,AS$231+1)-INDEX($E162:$M162,0,AS$231))/(INDEX($E$160:$M$160,0,AS$231+1)-INDEX($E$160:$M$160,0,AS$231))+AQ234)))</f>
        <v>28.092202279378533</v>
      </c>
      <c r="AS234" s="186" cm="1">
        <f t="array" ref="AS234">IF(AT$231=-1,AT234,IF(AT$231=99,AR234,IF(AT$231=0,INDEX($E162:$M162,0,AT$229),(INDEX($E162:$M162,0,AT$231+1)-INDEX($E162:$M162,0,AT$231))/(INDEX($E$160:$M$160,0,AT$231+1)-INDEX($E$160:$M$160,0,AT$231))+AR234)))</f>
        <v>28.872633146300622</v>
      </c>
      <c r="AT234" s="186" cm="1">
        <f t="array" ref="AT234">IF(AU$231=-1,AU234,IF(AU$231=99,AS234,IF(AU$231=0,INDEX($E162:$M162,0,AU$229),(INDEX($E162:$M162,0,AU$231+1)-INDEX($E162:$M162,0,AU$231))/(INDEX($E$160:$M$160,0,AU$231+1)-INDEX($E$160:$M$160,0,AU$231))+AS234)))</f>
        <v>29.653064013222711</v>
      </c>
      <c r="AU234" s="186" cm="1">
        <f t="array" ref="AU234">IF(AV$231=-1,AV234,IF(AV$231=99,AT234,IF(AV$231=0,INDEX($E162:$M162,0,AV$229),(INDEX($E162:$M162,0,AV$231+1)-INDEX($E162:$M162,0,AV$231))/(INDEX($E$160:$M$160,0,AV$231+1)-INDEX($E$160:$M$160,0,AV$231))+AT234)))</f>
        <v>30.433494880144799</v>
      </c>
      <c r="AV234" s="186" cm="1">
        <f t="array" ref="AV234">IF(AW$231=-1,AW234,IF(AW$231=99,AU234,IF(AW$231=0,INDEX($E162:$M162,0,AW$229),(INDEX($E162:$M162,0,AW$231+1)-INDEX($E162:$M162,0,AW$231))/(INDEX($E$160:$M$160,0,AW$231+1)-INDEX($E$160:$M$160,0,AW$231))+AU234)))</f>
        <v>30.433494880144806</v>
      </c>
      <c r="AW234" s="186" cm="1">
        <f t="array" ref="AW234">IF(AX$231=-1,AX234,IF(AX$231=99,AV234,IF(AX$231=0,INDEX($E162:$M162,0,AX$229),(INDEX($E162:$M162,0,AX$231+1)-INDEX($E162:$M162,0,AX$231))/(INDEX($E$160:$M$160,0,AX$231+1)-INDEX($E$160:$M$160,0,AX$231))+AV234)))</f>
        <v>30.433494880144806</v>
      </c>
      <c r="AX234" s="186" cm="1">
        <f t="array" ref="AX234">IF(AY$231=-1,AZ234,IF(AY$231=99,AW234,IF(AY$231=0,INDEX($E162:$M162,0,AY$229),(INDEX($E162:$M162,0,AY$231+1)-INDEX($E162:$M162,0,AY$231))/(INDEX($E$160:$M$160,0,AY$231+1)-INDEX($E$160:$M$160,0,AY$231))+AW234)))</f>
        <v>30.433494880144806</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4.0573267420837498</v>
      </c>
      <c r="O235" s="186" cm="1">
        <f t="array" ref="O235">IF(P$231=-1,P235,IF(P$231=99,N235,IF(P$231=0,INDEX($E163:$M163,0,P$229),(INDEX($E163:$M163,0,P$231+1)-INDEX($E163:$M163,0,P$231))/(INDEX($E$160:$M$160,0,P$231+1)-INDEX($E$160:$M$160,0,P$231))+N235)))</f>
        <v>4.1739549284580262</v>
      </c>
      <c r="P235" s="186" cm="1">
        <f t="array" ref="P235">IF(Q$231=-1,Q235,IF(Q$231=99,O235,IF(Q$231=0,INDEX($E163:$M163,0,Q$229),(INDEX($E163:$M163,0,Q$231+1)-INDEX($E163:$M163,0,Q$231))/(INDEX($E$160:$M$160,0,Q$231+1)-INDEX($E$160:$M$160,0,Q$231))+O235)))</f>
        <v>4.2781154689422873</v>
      </c>
      <c r="Q235" s="186" cm="1">
        <f t="array" ref="Q235">IF(R$231=-1,R235,IF(R$231=99,P235,IF(R$231=0,INDEX($E163:$M163,0,R$229),(INDEX($E163:$M163,0,R$231+1)-INDEX($E163:$M163,0,R$231))/(INDEX($E$160:$M$160,0,R$231+1)-INDEX($E$160:$M$160,0,R$231))+P235)))</f>
        <v>4.3822760094265476</v>
      </c>
      <c r="R235" s="186" cm="1">
        <f t="array" ref="R235">IF(S$231=-1,S235,IF(S$231=99,Q235,IF(S$231=0,INDEX($E163:$M163,0,S$229),(INDEX($E163:$M163,0,S$231+1)-INDEX($E163:$M163,0,S$231))/(INDEX($E$160:$M$160,0,S$231+1)-INDEX($E$160:$M$160,0,S$231))+Q235)))</f>
        <v>4.3822760094265476</v>
      </c>
      <c r="S235" s="186" cm="1">
        <f t="array" ref="S235">IF(T$231=-1,T235,IF(T$231=99,R235,IF(T$231=0,INDEX($E163:$M163,0,T$229),(INDEX($E163:$M163,0,T$231+1)-INDEX($E163:$M163,0,T$231))/(INDEX($E$160:$M$160,0,T$231+1)-INDEX($E$160:$M$160,0,T$231))+R235)))</f>
        <v>4.0921165055427249</v>
      </c>
      <c r="T235" s="186" cm="1">
        <f t="array" ref="T235">IF(U$231=-1,U235,IF(U$231=99,S235,IF(U$231=0,INDEX($E163:$M163,0,U$229),(INDEX($E163:$M163,0,U$231+1)-INDEX($E163:$M163,0,U$231))/(INDEX($E$160:$M$160,0,U$231+1)-INDEX($E$160:$M$160,0,U$231))+S235)))</f>
        <v>3.8019570016589022</v>
      </c>
      <c r="U235" s="186" cm="1">
        <f t="array" ref="U235">IF(V$231=-1,V235,IF(V$231=99,T235,IF(V$231=0,INDEX($E163:$M163,0,V$229),(INDEX($E163:$M163,0,V$231+1)-INDEX($E163:$M163,0,V$231))/(INDEX($E$160:$M$160,0,V$231+1)-INDEX($E$160:$M$160,0,V$231))+T235)))</f>
        <v>3.5117974977750794</v>
      </c>
      <c r="V235" s="186" cm="1">
        <f t="array" ref="V235">IF(W$231=-1,W235,IF(W$231=99,U235,IF(W$231=0,INDEX($E163:$M163,0,W$229),(INDEX($E163:$M163,0,W$231+1)-INDEX($E163:$M163,0,W$231))/(INDEX($E$160:$M$160,0,W$231+1)-INDEX($E$160:$M$160,0,W$231))+U235)))</f>
        <v>3.2216379938912567</v>
      </c>
      <c r="W235" s="186" cm="1">
        <f t="array" ref="W235">IF(X$231=-1,X235,IF(X$231=99,V235,IF(X$231=0,INDEX($E163:$M163,0,X$229),(INDEX($E163:$M163,0,X$231+1)-INDEX($E163:$M163,0,X$231))/(INDEX($E$160:$M$160,0,X$231+1)-INDEX($E$160:$M$160,0,X$231))+V235)))</f>
        <v>2.931478490007434</v>
      </c>
      <c r="X235" s="186" cm="1">
        <f t="array" ref="X235">IF(Y$231=-1,Y235,IF(Y$231=99,W235,IF(Y$231=0,INDEX($E163:$M163,0,Y$229),(INDEX($E163:$M163,0,Y$231+1)-INDEX($E163:$M163,0,Y$231))/(INDEX($E$160:$M$160,0,Y$231+1)-INDEX($E$160:$M$160,0,Y$231))+W235)))</f>
        <v>2.6413189861236113</v>
      </c>
      <c r="Y235" s="186" cm="1">
        <f t="array" ref="Y235">IF(Z$231=-1,Z235,IF(Z$231=99,X235,IF(Z$231=0,INDEX($E163:$M163,0,Z$229),(INDEX($E163:$M163,0,Z$231+1)-INDEX($E163:$M163,0,Z$231))/(INDEX($E$160:$M$160,0,Z$231+1)-INDEX($E$160:$M$160,0,Z$231))+X235)))</f>
        <v>2.3511594822397885</v>
      </c>
      <c r="Z235" s="186" cm="1">
        <f t="array" ref="Z235">IF(AA$231=-1,AA235,IF(AA$231=99,Y235,IF(AA$231=0,INDEX($E163:$M163,0,AA$229),(INDEX($E163:$M163,0,AA$231+1)-INDEX($E163:$M163,0,AA$231))/(INDEX($E$160:$M$160,0,AA$231+1)-INDEX($E$160:$M$160,0,AA$231))+Y235)))</f>
        <v>2.0609999783559658</v>
      </c>
      <c r="AA235" s="186" cm="1">
        <f t="array" ref="AA235">IF(AB$231=-1,AB235,IF(AB$231=99,Z235,IF(AB$231=0,INDEX($E163:$M163,0,AB$229),(INDEX($E163:$M163,0,AB$231+1)-INDEX($E163:$M163,0,AB$231))/(INDEX($E$160:$M$160,0,AB$231+1)-INDEX($E$160:$M$160,0,AB$231))+Z235)))</f>
        <v>1.7708404744721431</v>
      </c>
      <c r="AB235" s="186" cm="1">
        <f t="array" ref="AB235">IF(AC$231=-1,AC235,IF(AC$231=99,AA235,IF(AC$231=0,INDEX($E163:$M163,0,AC$229),(INDEX($E163:$M163,0,AC$231+1)-INDEX($E163:$M163,0,AC$231))/(INDEX($E$160:$M$160,0,AC$231+1)-INDEX($E$160:$M$160,0,AC$231))+AA235)))</f>
        <v>4.0921165055427249</v>
      </c>
      <c r="AC235" s="186" cm="1">
        <f t="array" ref="AC235">IF(AD$231=-1,AD235,IF(AD$231=99,AB235,IF(AD$231=0,INDEX($E163:$M163,0,AD$229),(INDEX($E163:$M163,0,AD$231+1)-INDEX($E163:$M163,0,AD$231))/(INDEX($E$160:$M$160,0,AD$231+1)-INDEX($E$160:$M$160,0,AD$231))+AB235)))</f>
        <v>4.1311088960904705</v>
      </c>
      <c r="AD235" s="186" cm="1">
        <f t="array" ref="AD235">IF(AE$231=-1,AE235,IF(AE$231=99,AC235,IF(AE$231=0,INDEX($E163:$M163,0,AE$229),(INDEX($E163:$M163,0,AE$231+1)-INDEX($E163:$M163,0,AE$231))/(INDEX($E$160:$M$160,0,AE$231+1)-INDEX($E$160:$M$160,0,AE$231))+AC235)))</f>
        <v>4.1701012866382161</v>
      </c>
      <c r="AE235" s="186" cm="1">
        <f t="array" ref="AE235">IF(AF$231=-1,AF235,IF(AF$231=99,AD235,IF(AF$231=0,INDEX($E163:$M163,0,AF$229),(INDEX($E163:$M163,0,AF$231+1)-INDEX($E163:$M163,0,AF$231))/(INDEX($E$160:$M$160,0,AF$231+1)-INDEX($E$160:$M$160,0,AF$231))+AD235)))</f>
        <v>4.2090936771859617</v>
      </c>
      <c r="AF235" s="186" cm="1">
        <f t="array" ref="AF235">IF(AG$231=-1,AG235,IF(AG$231=99,AE235,IF(AG$231=0,INDEX($E163:$M163,0,AG$229),(INDEX($E163:$M163,0,AG$231+1)-INDEX($E163:$M163,0,AG$231))/(INDEX($E$160:$M$160,0,AG$231+1)-INDEX($E$160:$M$160,0,AG$231))+AE235)))</f>
        <v>4.2480860677337073</v>
      </c>
      <c r="AG235" s="186" cm="1">
        <f t="array" ref="AG235">IF(AH$231=-1,AH235,IF(AH$231=99,AF235,IF(AH$231=0,INDEX($E163:$M163,0,AH$229),(INDEX($E163:$M163,0,AH$231+1)-INDEX($E163:$M163,0,AH$231))/(INDEX($E$160:$M$160,0,AH$231+1)-INDEX($E$160:$M$160,0,AH$231))+AF235)))</f>
        <v>4.287078458281453</v>
      </c>
      <c r="AH235" s="186" cm="1">
        <f t="array" ref="AH235">IF(AI$231=-1,AI235,IF(AI$231=99,AG235,IF(AI$231=0,INDEX($E163:$M163,0,AI$229),(INDEX($E163:$M163,0,AI$231+1)-INDEX($E163:$M163,0,AI$231))/(INDEX($E$160:$M$160,0,AI$231+1)-INDEX($E$160:$M$160,0,AI$231))+AG235)))</f>
        <v>4.3260708488291986</v>
      </c>
      <c r="AI235" s="186" cm="1">
        <f t="array" ref="AI235">IF(AJ$231=-1,AJ235,IF(AJ$231=99,AH235,IF(AJ$231=0,INDEX($E163:$M163,0,AJ$229),(INDEX($E163:$M163,0,AJ$231+1)-INDEX($E163:$M163,0,AJ$231))/(INDEX($E$160:$M$160,0,AJ$231+1)-INDEX($E$160:$M$160,0,AJ$231))+AH235)))</f>
        <v>4.3650632393769442</v>
      </c>
      <c r="AJ235" s="186" cm="1">
        <f t="array" ref="AJ235">IF(AK$231=-1,AK235,IF(AK$231=99,AI235,IF(AK$231=0,INDEX($E163:$M163,0,AK$229),(INDEX($E163:$M163,0,AK$231+1)-INDEX($E163:$M163,0,AK$231))/(INDEX($E$160:$M$160,0,AK$231+1)-INDEX($E$160:$M$160,0,AK$231))+AI235)))</f>
        <v>4.4040556299246898</v>
      </c>
      <c r="AK235" s="186" cm="1">
        <f t="array" ref="AK235">IF(AL$231=-1,AL235,IF(AL$231=99,AJ235,IF(AL$231=0,INDEX($E163:$M163,0,AL$229),(INDEX($E163:$M163,0,AL$231+1)-INDEX($E163:$M163,0,AL$231))/(INDEX($E$160:$M$160,0,AL$231+1)-INDEX($E$160:$M$160,0,AL$231))+AJ235)))</f>
        <v>4.4430480204724354</v>
      </c>
      <c r="AL235" s="186" cm="1">
        <f t="array" ref="AL235">IF(AM$231=-1,AM235,IF(AM$231=99,AK235,IF(AM$231=0,INDEX($E163:$M163,0,AM$229),(INDEX($E163:$M163,0,AM$231+1)-INDEX($E163:$M163,0,AM$231))/(INDEX($E$160:$M$160,0,AM$231+1)-INDEX($E$160:$M$160,0,AM$231))+AK235)))</f>
        <v>4.1311088960904705</v>
      </c>
      <c r="AM235" s="186" cm="1">
        <f t="array" ref="AM235">IF(AN$231=-1,AN235,IF(AN$231=99,AL235,IF(AN$231=0,INDEX($E163:$M163,0,AN$229),(INDEX($E163:$M163,0,AN$231+1)-INDEX($E163:$M163,0,AN$231))/(INDEX($E$160:$M$160,0,AN$231+1)-INDEX($E$160:$M$160,0,AN$231))+AL235)))</f>
        <v>4.2688319902531919</v>
      </c>
      <c r="AN235" s="186" cm="1">
        <f t="array" ref="AN235">IF(AO$231=-1,AO235,IF(AO$231=99,AM235,IF(AO$231=0,INDEX($E163:$M163,0,AO$229),(INDEX($E163:$M163,0,AO$231+1)-INDEX($E163:$M163,0,AO$231))/(INDEX($E$160:$M$160,0,AO$231+1)-INDEX($E$160:$M$160,0,AO$231))+AM235)))</f>
        <v>4.4065550844159134</v>
      </c>
      <c r="AO235" s="186" cm="1">
        <f t="array" ref="AO235">IF(AP$231=-1,AP235,IF(AP$231=99,AN235,IF(AP$231=0,INDEX($E163:$M163,0,AP$229),(INDEX($E163:$M163,0,AP$231+1)-INDEX($E163:$M163,0,AP$231))/(INDEX($E$160:$M$160,0,AP$231+1)-INDEX($E$160:$M$160,0,AP$231))+AN235)))</f>
        <v>4.5442781785786348</v>
      </c>
      <c r="AP235" s="186" cm="1">
        <f t="array" ref="AP235">IF(AQ$231=-1,AQ235,IF(AQ$231=99,AO235,IF(AQ$231=0,INDEX($E163:$M163,0,AQ$229),(INDEX($E163:$M163,0,AQ$231+1)-INDEX($E163:$M163,0,AQ$231))/(INDEX($E$160:$M$160,0,AQ$231+1)-INDEX($E$160:$M$160,0,AQ$231))+AO235)))</f>
        <v>4.6820012727413562</v>
      </c>
      <c r="AQ235" s="186" cm="1">
        <f t="array" ref="AQ235">IF(AR$231=-1,AR235,IF(AR$231=99,AP235,IF(AR$231=0,INDEX($E163:$M163,0,AR$229),(INDEX($E163:$M163,0,AR$231+1)-INDEX($E163:$M163,0,AR$231))/(INDEX($E$160:$M$160,0,AR$231+1)-INDEX($E$160:$M$160,0,AR$231))+AP235)))</f>
        <v>4.8197243669040777</v>
      </c>
      <c r="AR235" s="186" cm="1">
        <f t="array" ref="AR235">IF(AS$231=-1,AS235,IF(AS$231=99,AQ235,IF(AS$231=0,INDEX($E163:$M163,0,AS$229),(INDEX($E163:$M163,0,AS$231+1)-INDEX($E163:$M163,0,AS$231))/(INDEX($E$160:$M$160,0,AS$231+1)-INDEX($E$160:$M$160,0,AS$231))+AQ235)))</f>
        <v>4.9574474610667991</v>
      </c>
      <c r="AS235" s="186" cm="1">
        <f t="array" ref="AS235">IF(AT$231=-1,AT235,IF(AT$231=99,AR235,IF(AT$231=0,INDEX($E163:$M163,0,AT$229),(INDEX($E163:$M163,0,AT$231+1)-INDEX($E163:$M163,0,AT$231))/(INDEX($E$160:$M$160,0,AT$231+1)-INDEX($E$160:$M$160,0,AT$231))+AR235)))</f>
        <v>5.0951705552295206</v>
      </c>
      <c r="AT235" s="186" cm="1">
        <f t="array" ref="AT235">IF(AU$231=-1,AU235,IF(AU$231=99,AS235,IF(AU$231=0,INDEX($E163:$M163,0,AU$229),(INDEX($E163:$M163,0,AU$231+1)-INDEX($E163:$M163,0,AU$231))/(INDEX($E$160:$M$160,0,AU$231+1)-INDEX($E$160:$M$160,0,AU$231))+AS235)))</f>
        <v>5.232893649392242</v>
      </c>
      <c r="AU235" s="186" cm="1">
        <f t="array" ref="AU235">IF(AV$231=-1,AV235,IF(AV$231=99,AT235,IF(AV$231=0,INDEX($E163:$M163,0,AV$229),(INDEX($E163:$M163,0,AV$231+1)-INDEX($E163:$M163,0,AV$231))/(INDEX($E$160:$M$160,0,AV$231+1)-INDEX($E$160:$M$160,0,AV$231))+AT235)))</f>
        <v>5.3706167435549634</v>
      </c>
      <c r="AV235" s="186" cm="1">
        <f t="array" ref="AV235">IF(AW$231=-1,AW235,IF(AW$231=99,AU235,IF(AW$231=0,INDEX($E163:$M163,0,AW$229),(INDEX($E163:$M163,0,AW$231+1)-INDEX($E163:$M163,0,AW$231))/(INDEX($E$160:$M$160,0,AW$231+1)-INDEX($E$160:$M$160,0,AW$231))+AU235)))</f>
        <v>5.3706167435549652</v>
      </c>
      <c r="AW235" s="186" cm="1">
        <f t="array" ref="AW235">IF(AX$231=-1,AX235,IF(AX$231=99,AV235,IF(AX$231=0,INDEX($E163:$M163,0,AX$229),(INDEX($E163:$M163,0,AX$231+1)-INDEX($E163:$M163,0,AX$231))/(INDEX($E$160:$M$160,0,AX$231+1)-INDEX($E$160:$M$160,0,AX$231))+AV235)))</f>
        <v>5.3706167435549652</v>
      </c>
      <c r="AX235" s="186" cm="1">
        <f t="array" ref="AX235">IF(AY$231=-1,AZ235,IF(AY$231=99,AW235,IF(AY$231=0,INDEX($E163:$M163,0,AY$229),(INDEX($E163:$M163,0,AY$231+1)-INDEX($E163:$M163,0,AY$231))/(INDEX($E$160:$M$160,0,AY$231+1)-INDEX($E$160:$M$160,0,AY$231))+AW235)))</f>
        <v>5.3706167435549652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23.049020794408271</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96.773979466166082</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10.353677967075182</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1.1649226976433504E-2</v>
      </c>
      <c r="E253" s="109">
        <f t="shared" si="626"/>
        <v>1.0105199438475737E-2</v>
      </c>
      <c r="F253" s="109"/>
      <c r="G253" s="109">
        <f>I107/I$111</f>
        <v>1.0232236052699349E-2</v>
      </c>
      <c r="H253" s="109">
        <f t="shared" ref="H253:J255" si="627">K107/K$111</f>
        <v>7.8743488312674904E-3</v>
      </c>
      <c r="I253" s="109">
        <f t="shared" si="627"/>
        <v>5.4425354825881718E-3</v>
      </c>
      <c r="J253" s="109">
        <f t="shared" si="627"/>
        <v>3.7626952390554511E-3</v>
      </c>
      <c r="K253" s="109">
        <f>M107/M$111</f>
        <v>3.7626952390554511E-3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0.38777035977778862</v>
      </c>
      <c r="E254" s="109">
        <f t="shared" si="626"/>
        <v>0.36361467644264844</v>
      </c>
      <c r="F254" s="109"/>
      <c r="G254" s="109">
        <f>I108/I$111</f>
        <v>0.40604253932815965</v>
      </c>
      <c r="H254" s="109">
        <f t="shared" si="627"/>
        <v>0.34617488666048751</v>
      </c>
      <c r="I254" s="109">
        <f t="shared" si="627"/>
        <v>0.30533325399432243</v>
      </c>
      <c r="J254" s="109">
        <f t="shared" si="627"/>
        <v>0.27396141774977223</v>
      </c>
      <c r="K254" s="109">
        <f>M108/M$111</f>
        <v>0.27396141774977223</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0.53340059208599533</v>
      </c>
      <c r="E255" s="109">
        <f t="shared" si="626"/>
        <v>0.55955814501531798</v>
      </c>
      <c r="F255" s="109"/>
      <c r="G255" s="109">
        <f>I109/I$111</f>
        <v>0.52056869702298547</v>
      </c>
      <c r="H255" s="109">
        <f t="shared" si="627"/>
        <v>0.59142729804842631</v>
      </c>
      <c r="I255" s="109">
        <f t="shared" si="627"/>
        <v>0.64124502974325914</v>
      </c>
      <c r="J255" s="109">
        <f t="shared" si="627"/>
        <v>0.67739576219479358</v>
      </c>
      <c r="K255" s="109">
        <f>M109/M$111</f>
        <v>0.67739576219479358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3.4107453508997829E-3</v>
      </c>
      <c r="Q260" s="186" cm="1">
        <f t="array" ref="Q260">IF(S$252=-1,R260,IF(S$252=99,P260,IF(S$252=0,INDEX($D253:$K253,0,S$250),(INDEX($D253:$K253,0,S$252+1)-INDEX($D253:$K253,0,S$252))/(INDEX($D$249:$K$249,0,S$252+1)-INDEX($D$249:$K$249,0,S$252))+P260)))</f>
        <v>6.8214907017995659E-3</v>
      </c>
      <c r="R260" s="186" cm="1">
        <f t="array" ref="R260">IF(T$252=-1,S260,IF(T$252=99,Q260,IF(T$252=0,INDEX($D253:$K253,0,T$250),(INDEX($D253:$K253,0,T$252+1)-INDEX($D253:$K253,0,T$252))/(INDEX($D$249:$K$249,0,T$252+1)-INDEX($D$249:$K$249,0,T$252))+Q260)))</f>
        <v>1.0232236052699349E-2</v>
      </c>
      <c r="S260" s="186" cm="1">
        <f t="array" ref="S260">IF(U$252=-1,T260,IF(U$252=99,R260,IF(U$252=0,INDEX($D253:$K253,0,U$250),(INDEX($D253:$K253,0,U$252+1)-INDEX($D253:$K253,0,U$252))/(INDEX($D$249:$K$249,0,U$252+1)-INDEX($D$249:$K$249,0,U$252))+R260)))</f>
        <v>9.9964473305561626E-3</v>
      </c>
      <c r="T260" s="186" cm="1">
        <f t="array" ref="T260">IF(V$252=-1,U260,IF(V$252=99,S260,IF(V$252=0,INDEX($D253:$K253,0,V$250),(INDEX($D253:$K253,0,V$252+1)-INDEX($D253:$K253,0,V$252))/(INDEX($D$249:$K$249,0,V$252+1)-INDEX($D$249:$K$249,0,V$252))+S260)))</f>
        <v>9.7606586084129764E-3</v>
      </c>
      <c r="U260" s="186" cm="1">
        <f t="array" ref="U260">IF(W$252=-1,V260,IF(W$252=99,T260,IF(W$252=0,INDEX($D253:$K253,0,W$250),(INDEX($D253:$K253,0,W$252+1)-INDEX($D253:$K253,0,W$252))/(INDEX($D$249:$K$249,0,W$252+1)-INDEX($D$249:$K$249,0,W$252))+T260)))</f>
        <v>9.5248698862697902E-3</v>
      </c>
      <c r="V260" s="186" cm="1">
        <f t="array" ref="V260">IF(X$252=-1,W260,IF(X$252=99,U260,IF(X$252=0,INDEX($D253:$K253,0,X$250),(INDEX($D253:$K253,0,X$252+1)-INDEX($D253:$K253,0,X$252))/(INDEX($D$249:$K$249,0,X$252+1)-INDEX($D$249:$K$249,0,X$252))+U260)))</f>
        <v>9.289081164126604E-3</v>
      </c>
      <c r="W260" s="186" cm="1">
        <f t="array" ref="W260">IF(Y$252=-1,X260,IF(Y$252=99,V260,IF(Y$252=0,INDEX($D253:$K253,0,Y$250),(INDEX($D253:$K253,0,Y$252+1)-INDEX($D253:$K253,0,Y$252))/(INDEX($D$249:$K$249,0,Y$252+1)-INDEX($D$249:$K$249,0,Y$252))+V260)))</f>
        <v>9.0532924419834179E-3</v>
      </c>
      <c r="X260" s="186" cm="1">
        <f t="array" ref="X260">IF(Z$252=-1,Y260,IF(Z$252=99,W260,IF(Z$252=0,INDEX($D253:$K253,0,Z$250),(INDEX($D253:$K253,0,Z$252+1)-INDEX($D253:$K253,0,Z$252))/(INDEX($D$249:$K$249,0,Z$252+1)-INDEX($D$249:$K$249,0,Z$252))+W260)))</f>
        <v>8.8175037198402317E-3</v>
      </c>
      <c r="Y260" s="186" cm="1">
        <f t="array" ref="Y260">IF(AA$252=-1,Z260,IF(AA$252=99,X260,IF(AA$252=0,INDEX($D253:$K253,0,AA$250),(INDEX($D253:$K253,0,AA$252+1)-INDEX($D253:$K253,0,AA$252))/(INDEX($D$249:$K$249,0,AA$252+1)-INDEX($D$249:$K$249,0,AA$252))+X260)))</f>
        <v>8.5817149976970455E-3</v>
      </c>
      <c r="Z260" s="186" cm="1">
        <f t="array" ref="Z260">IF(AB$252=-1,AA260,IF(AB$252=99,Y260,IF(AB$252=0,INDEX($D253:$K253,0,AB$250),(INDEX($D253:$K253,0,AB$252+1)-INDEX($D253:$K253,0,AB$252))/(INDEX($D$249:$K$249,0,AB$252+1)-INDEX($D$249:$K$249,0,AB$252))+Y260)))</f>
        <v>8.3459262755538593E-3</v>
      </c>
      <c r="AA260" s="186" cm="1">
        <f t="array" ref="AA260">IF(AC$252=-1,AB260,IF(AC$252=99,Z260,IF(AC$252=0,INDEX($D253:$K253,0,AC$250),(INDEX($D253:$K253,0,AC$252+1)-INDEX($D253:$K253,0,AC$252))/(INDEX($D$249:$K$249,0,AC$252+1)-INDEX($D$249:$K$249,0,AC$252))+Z260)))</f>
        <v>8.1101375534106731E-3</v>
      </c>
      <c r="AB260" s="186" cm="1">
        <f t="array" ref="AB260">IF(AD$252=-1,AC260,IF(AD$252=99,AA260,IF(AD$252=0,INDEX($D253:$K253,0,AD$250),(INDEX($D253:$K253,0,AD$252+1)-INDEX($D253:$K253,0,AD$252))/(INDEX($D$249:$K$249,0,AD$252+1)-INDEX($D$249:$K$249,0,AD$252))+AA260)))</f>
        <v>7.8743488312674904E-3</v>
      </c>
      <c r="AC260" s="186" cm="1">
        <f t="array" ref="AC260">IF(AE$252=-1,AD260,IF(AE$252=99,AB260,IF(AE$252=0,INDEX($D253:$K253,0,AE$250),(INDEX($D253:$K253,0,AE$252+1)-INDEX($D253:$K253,0,AE$252))/(INDEX($D$249:$K$249,0,AE$252+1)-INDEX($D$249:$K$249,0,AE$252))+AB260)))</f>
        <v>7.6311674963995581E-3</v>
      </c>
      <c r="AD260" s="186" cm="1">
        <f t="array" ref="AD260">IF(AF$252=-1,AE260,IF(AF$252=99,AC260,IF(AF$252=0,INDEX($D253:$K253,0,AF$250),(INDEX($D253:$K253,0,AF$252+1)-INDEX($D253:$K253,0,AF$252))/(INDEX($D$249:$K$249,0,AF$252+1)-INDEX($D$249:$K$249,0,AF$252))+AC260)))</f>
        <v>7.3879861615316258E-3</v>
      </c>
      <c r="AE260" s="186" cm="1">
        <f t="array" ref="AE260">IF(AG$252=-1,AF260,IF(AG$252=99,AD260,IF(AG$252=0,INDEX($D253:$K253,0,AG$250),(INDEX($D253:$K253,0,AG$252+1)-INDEX($D253:$K253,0,AG$252))/(INDEX($D$249:$K$249,0,AG$252+1)-INDEX($D$249:$K$249,0,AG$252))+AD260)))</f>
        <v>7.1448048266636935E-3</v>
      </c>
      <c r="AF260" s="186" cm="1">
        <f t="array" ref="AF260">IF(AH$252=-1,AG260,IF(AH$252=99,AE260,IF(AH$252=0,INDEX($D253:$K253,0,AH$250),(INDEX($D253:$K253,0,AH$252+1)-INDEX($D253:$K253,0,AH$252))/(INDEX($D$249:$K$249,0,AH$252+1)-INDEX($D$249:$K$249,0,AH$252))+AE260)))</f>
        <v>6.9016234917957612E-3</v>
      </c>
      <c r="AG260" s="186" cm="1">
        <f t="array" ref="AG260">IF(AI$252=-1,AH260,IF(AI$252=99,AF260,IF(AI$252=0,INDEX($D253:$K253,0,AI$250),(INDEX($D253:$K253,0,AI$252+1)-INDEX($D253:$K253,0,AI$252))/(INDEX($D$249:$K$249,0,AI$252+1)-INDEX($D$249:$K$249,0,AI$252))+AF260)))</f>
        <v>6.6584421569278289E-3</v>
      </c>
      <c r="AH260" s="186" cm="1">
        <f t="array" ref="AH260">IF(AJ$252=-1,AI260,IF(AJ$252=99,AG260,IF(AJ$252=0,INDEX($D253:$K253,0,AJ$250),(INDEX($D253:$K253,0,AJ$252+1)-INDEX($D253:$K253,0,AJ$252))/(INDEX($D$249:$K$249,0,AJ$252+1)-INDEX($D$249:$K$249,0,AJ$252))+AG260)))</f>
        <v>6.4152608220598966E-3</v>
      </c>
      <c r="AI260" s="186" cm="1">
        <f t="array" ref="AI260">IF(AK$252=-1,AJ260,IF(AK$252=99,AH260,IF(AK$252=0,INDEX($D253:$K253,0,AK$250),(INDEX($D253:$K253,0,AK$252+1)-INDEX($D253:$K253,0,AK$252))/(INDEX($D$249:$K$249,0,AK$252+1)-INDEX($D$249:$K$249,0,AK$252))+AH260)))</f>
        <v>6.1720794871919643E-3</v>
      </c>
      <c r="AJ260" s="186" cm="1">
        <f t="array" ref="AJ260">IF(AL$252=-1,AK260,IF(AL$252=99,AI260,IF(AL$252=0,INDEX($D253:$K253,0,AL$250),(INDEX($D253:$K253,0,AL$252+1)-INDEX($D253:$K253,0,AL$252))/(INDEX($D$249:$K$249,0,AL$252+1)-INDEX($D$249:$K$249,0,AL$252))+AI260)))</f>
        <v>5.928898152324032E-3</v>
      </c>
      <c r="AK260" s="186" cm="1">
        <f t="array" ref="AK260">IF(AM$252=-1,AL260,IF(AM$252=99,AJ260,IF(AM$252=0,INDEX($D253:$K253,0,AM$250),(INDEX($D253:$K253,0,AM$252+1)-INDEX($D253:$K253,0,AM$252))/(INDEX($D$249:$K$249,0,AM$252+1)-INDEX($D$249:$K$249,0,AM$252))+AJ260)))</f>
        <v>5.6857168174560997E-3</v>
      </c>
      <c r="AL260" s="186" cm="1">
        <f t="array" ref="AL260">IF(AN$252=-1,AM260,IF(AN$252=99,AK260,IF(AN$252=0,INDEX($D253:$K253,0,AN$250),(INDEX($D253:$K253,0,AN$252+1)-INDEX($D253:$K253,0,AN$252))/(INDEX($D$249:$K$249,0,AN$252+1)-INDEX($D$249:$K$249,0,AN$252))+AK260)))</f>
        <v>5.4425354825881718E-3</v>
      </c>
      <c r="AM260" s="186" cm="1">
        <f t="array" ref="AM260">IF(AO$252=-1,AN260,IF(AO$252=99,AL260,IF(AO$252=0,INDEX($D253:$K253,0,AO$250),(INDEX($D253:$K253,0,AO$252+1)-INDEX($D253:$K253,0,AO$252))/(INDEX($D$249:$K$249,0,AO$252+1)-INDEX($D$249:$K$249,0,AO$252))+AL260)))</f>
        <v>5.2745514582348994E-3</v>
      </c>
      <c r="AN260" s="186" cm="1">
        <f t="array" ref="AN260">IF(AP$252=-1,AO260,IF(AP$252=99,AM260,IF(AP$252=0,INDEX($D253:$K253,0,AP$250),(INDEX($D253:$K253,0,AP$252+1)-INDEX($D253:$K253,0,AP$252))/(INDEX($D$249:$K$249,0,AP$252+1)-INDEX($D$249:$K$249,0,AP$252))+AM260)))</f>
        <v>5.106567433881627E-3</v>
      </c>
      <c r="AO260" s="186" cm="1">
        <f t="array" ref="AO260">IF(AQ$252=-1,AP260,IF(AQ$252=99,AN260,IF(AQ$252=0,INDEX($D253:$K253,0,AQ$250),(INDEX($D253:$K253,0,AQ$252+1)-INDEX($D253:$K253,0,AQ$252))/(INDEX($D$249:$K$249,0,AQ$252+1)-INDEX($D$249:$K$249,0,AQ$252))+AN260)))</f>
        <v>4.9385834095283547E-3</v>
      </c>
      <c r="AP260" s="186" cm="1">
        <f t="array" ref="AP260">IF(AR$252=-1,AQ260,IF(AR$252=99,AO260,IF(AR$252=0,INDEX($D253:$K253,0,AR$250),(INDEX($D253:$K253,0,AR$252+1)-INDEX($D253:$K253,0,AR$252))/(INDEX($D$249:$K$249,0,AR$252+1)-INDEX($D$249:$K$249,0,AR$252))+AO260)))</f>
        <v>4.7705993851750823E-3</v>
      </c>
      <c r="AQ260" s="186" cm="1">
        <f t="array" ref="AQ260">IF(AS$252=-1,AR260,IF(AS$252=99,AP260,IF(AS$252=0,INDEX($D253:$K253,0,AS$250),(INDEX($D253:$K253,0,AS$252+1)-INDEX($D253:$K253,0,AS$252))/(INDEX($D$249:$K$249,0,AS$252+1)-INDEX($D$249:$K$249,0,AS$252))+AP260)))</f>
        <v>4.6026153608218099E-3</v>
      </c>
      <c r="AR260" s="186" cm="1">
        <f t="array" ref="AR260">IF(AT$252=-1,AW260,IF(AT$252=99,AQ260,IF(AT$252=0,INDEX($D253:$K253,0,AT$250),(INDEX($D253:$K253,0,AT$252+1)-INDEX($D253:$K253,0,AT$252))/(INDEX($D$249:$K$249,0,AT$252+1)-INDEX($D$249:$K$249,0,AT$252))+AQ260)))</f>
        <v>4.4346313364685376E-3</v>
      </c>
      <c r="AS260" s="186" cm="1">
        <f t="array" ref="AS260">IF(AU$252=-1,AX260,IF(AU$252=99,AR260,IF(AU$252=0,INDEX($D253:$K253,0,AU$250),(INDEX($D253:$K253,0,AU$252+1)-INDEX($D253:$K253,0,AU$252))/(INDEX($D$249:$K$249,0,AU$252+1)-INDEX($D$249:$K$249,0,AU$252))+AR260)))</f>
        <v>4.2666473121152652E-3</v>
      </c>
      <c r="AT260" s="186" cm="1">
        <f t="array" ref="AT260">IF(AV$252=-1,AY260,IF(AV$252=99,AS260,IF(AV$252=0,INDEX($D253:$K253,0,AV$250),(INDEX($D253:$K253,0,AV$252+1)-INDEX($D253:$K253,0,AV$252))/(INDEX($D$249:$K$249,0,AV$252+1)-INDEX($D$249:$K$249,0,AV$252))+AS260)))</f>
        <v>4.0986632877619928E-3</v>
      </c>
      <c r="AU260" s="186" cm="1">
        <f t="array" ref="AU260">IF(AW$252=-1,AZ260,IF(AW$252=99,AT260,IF(AW$252=0,INDEX($D253:$K253,0,AW$250),(INDEX($D253:$K253,0,AW$252+1)-INDEX($D253:$K253,0,AW$252))/(INDEX($D$249:$K$249,0,AW$252+1)-INDEX($D$249:$K$249,0,AW$252))+AT260)))</f>
        <v>3.9306792634087205E-3</v>
      </c>
      <c r="AV260" s="186" cm="1">
        <f t="array" ref="AV260">IF(AX$252=-1,BA260,IF(AX$252=99,AU260,IF(AX$252=0,INDEX($D253:$K253,0,AX$250),(INDEX($D253:$K253,0,AX$252+1)-INDEX($D253:$K253,0,AX$252))/(INDEX($D$249:$K$249,0,AX$252+1)-INDEX($D$249:$K$249,0,AX$252))+AU260)))</f>
        <v>3.7626952390554511E-3</v>
      </c>
      <c r="AW260" s="186" cm="1">
        <f t="array" ref="AW260">IF(AY$252=-1,BB260,IF(AY$252=99,AV260,IF(AY$252=0,INDEX($D253:$K253,0,AY$250),(INDEX($D253:$K253,0,AY$252+1)-INDEX($D253:$K253,0,AY$252))/(INDEX($D$249:$K$249,0,AY$252+1)-INDEX($D$249:$K$249,0,AY$252))+AV260)))</f>
        <v>3.7626952390554511E-3</v>
      </c>
      <c r="AX260" s="186" cm="1">
        <f t="array" ref="AX260">IF(AV$252=-1,AZ260,IF(AV$252=99,AW260,IF(AV$252=0,INDEX($D253:$K253,0,AV$250),(INDEX($D253:$K253,0,AV$252+1)-INDEX($D253:$K253,0,AV$252))/(INDEX($D$249:$K$249,0,AV$252+1)-INDEX($D$249:$K$249,0,AV$252))+AW260)))</f>
        <v>3.5947112147021792E-3</v>
      </c>
      <c r="AY260" s="186" cm="1">
        <f t="array" ref="AY260">IF(AW$252=-1,BA260,IF(AW$252=99,AX260,IF(AW$252=0,INDEX($D253:$K253,0,AW$250),(INDEX($D253:$K253,0,AW$252+1)-INDEX($D253:$K253,0,AW$252))/(INDEX($D$249:$K$249,0,AW$252+1)-INDEX($D$249:$K$249,0,AW$252))+AX260)))</f>
        <v>3.4267271903489073E-3</v>
      </c>
      <c r="AZ260" s="186" cm="1">
        <f t="array" ref="AZ260">IF(AX$252=-1,BB260,IF(AX$252=99,AY260,IF(AX$252=0,INDEX($D253:$K253,0,AX$250),(INDEX($D253:$K253,0,AX$252+1)-INDEX($D253:$K253,0,AX$252))/(INDEX($D$249:$K$249,0,AX$252+1)-INDEX($D$249:$K$249,0,AX$252))+AY260)))</f>
        <v>3.7626952390554511E-3</v>
      </c>
      <c r="BA260" s="186" cm="1">
        <f t="array" ref="BA260">IF(AY$252=-1,BC260,IF(AY$252=99,AZ260,IF(AY$252=0,INDEX($D253:$K253,0,AY$250),(INDEX($D253:$K253,0,AY$252+1)-INDEX($D253:$K253,0,AY$252))/(INDEX($D$249:$K$249,0,AY$252+1)-INDEX($D$249:$K$249,0,AY$252))+AZ260)))</f>
        <v>3.7626952390554511E-3</v>
      </c>
      <c r="BB260" s="186" cm="1">
        <f t="array" ref="BB260">IF(AZ$252=-1,BD260,IF(AZ$252=99,BA260,IF(AZ$252=0,INDEX($D253:$K253,0,AZ$250),(INDEX($D253:$K253,0,AZ$252+1)-INDEX($D253:$K253,0,AZ$252))/(INDEX($D$249:$K$249,0,AZ$252+1)-INDEX($D$249:$K$249,0,AZ$252))+BA260)))</f>
        <v>3.7626952390554511E-3</v>
      </c>
      <c r="BC260" s="186" cm="1">
        <f t="array" ref="BC260">IF(BA$252=-1,BE260,IF(BA$252=99,BB260,IF(BA$252=0,INDEX($D253:$K253,0,BA$250),(INDEX($D253:$K253,0,BA$252+1)-INDEX($D253:$K253,0,BA$252))/(INDEX($D$249:$K$249,0,BA$252+1)-INDEX($D$249:$K$249,0,BA$252))+BB260)))</f>
        <v>3.7626952390554511E-3</v>
      </c>
      <c r="BD260" s="186" cm="1">
        <f t="array" ref="BD260">IF(BB$252=-1,BF260,IF(BB$252=99,BC260,IF(BB$252=0,INDEX($D253:$K253,0,BB$250),(INDEX($D253:$K253,0,BB$252+1)-INDEX($D253:$K253,0,BB$252))/(INDEX($D$249:$K$249,0,BB$252+1)-INDEX($D$249:$K$249,0,BB$252))+BC260)))</f>
        <v>3.7626952390554511E-3</v>
      </c>
    </row>
    <row r="261" spans="1:56">
      <c r="A261" s="185" t="s">
        <v>16</v>
      </c>
      <c r="E261" s="185" t="s">
        <v>441</v>
      </c>
      <c r="F261" s="185" t="s">
        <v>441</v>
      </c>
      <c r="G261" s="185" t="s">
        <v>436</v>
      </c>
      <c r="H261" s="186" t="s">
        <v>440</v>
      </c>
      <c r="I261" s="185" t="s">
        <v>276</v>
      </c>
      <c r="J261" s="186">
        <f t="shared" si="633"/>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0.13534751310938656</v>
      </c>
      <c r="Q261" s="186" cm="1">
        <f t="array" ref="Q261">IF(S$252=-1,R261,IF(S$252=99,P261,IF(S$252=0,INDEX($D254:$K254,0,S$250),(INDEX($D254:$K254,0,S$252+1)-INDEX($D254:$K254,0,S$252))/(INDEX($D$249:$K$249,0,S$252+1)-INDEX($D$249:$K$249,0,S$252))+P261)))</f>
        <v>0.27069502621877312</v>
      </c>
      <c r="R261" s="186" cm="1">
        <f t="array" ref="R261">IF(T$252=-1,S261,IF(T$252=99,Q261,IF(T$252=0,INDEX($D254:$K254,0,T$250),(INDEX($D254:$K254,0,T$252+1)-INDEX($D254:$K254,0,T$252))/(INDEX($D$249:$K$249,0,T$252+1)-INDEX($D$249:$K$249,0,T$252))+Q261)))</f>
        <v>0.40604253932815965</v>
      </c>
      <c r="S261" s="186" cm="1">
        <f t="array" ref="S261">IF(U$252=-1,T261,IF(U$252=99,R261,IF(U$252=0,INDEX($D254:$K254,0,U$250),(INDEX($D254:$K254,0,U$252+1)-INDEX($D254:$K254,0,U$252))/(INDEX($D$249:$K$249,0,U$252+1)-INDEX($D$249:$K$249,0,U$252))+R261)))</f>
        <v>0.40005577406139242</v>
      </c>
      <c r="T261" s="186" cm="1">
        <f t="array" ref="T261">IF(V$252=-1,U261,IF(V$252=99,S261,IF(V$252=0,INDEX($D254:$K254,0,V$250),(INDEX($D254:$K254,0,V$252+1)-INDEX($D254:$K254,0,V$252))/(INDEX($D$249:$K$249,0,V$252+1)-INDEX($D$249:$K$249,0,V$252))+S261)))</f>
        <v>0.3940690087946252</v>
      </c>
      <c r="U261" s="186" cm="1">
        <f t="array" ref="U261">IF(W$252=-1,V261,IF(W$252=99,T261,IF(W$252=0,INDEX($D254:$K254,0,W$250),(INDEX($D254:$K254,0,W$252+1)-INDEX($D254:$K254,0,W$252))/(INDEX($D$249:$K$249,0,W$252+1)-INDEX($D$249:$K$249,0,W$252))+T261)))</f>
        <v>0.38808224352785797</v>
      </c>
      <c r="V261" s="186" cm="1">
        <f t="array" ref="V261">IF(X$252=-1,W261,IF(X$252=99,U261,IF(X$252=0,INDEX($D254:$K254,0,X$250),(INDEX($D254:$K254,0,X$252+1)-INDEX($D254:$K254,0,X$252))/(INDEX($D$249:$K$249,0,X$252+1)-INDEX($D$249:$K$249,0,X$252))+U261)))</f>
        <v>0.38209547826109075</v>
      </c>
      <c r="W261" s="186" cm="1">
        <f t="array" ref="W261">IF(Y$252=-1,X261,IF(Y$252=99,V261,IF(Y$252=0,INDEX($D254:$K254,0,Y$250),(INDEX($D254:$K254,0,Y$252+1)-INDEX($D254:$K254,0,Y$252))/(INDEX($D$249:$K$249,0,Y$252+1)-INDEX($D$249:$K$249,0,Y$252))+V261)))</f>
        <v>0.37610871299432352</v>
      </c>
      <c r="X261" s="186" cm="1">
        <f t="array" ref="X261">IF(Z$252=-1,Y261,IF(Z$252=99,W261,IF(Z$252=0,INDEX($D254:$K254,0,Z$250),(INDEX($D254:$K254,0,Z$252+1)-INDEX($D254:$K254,0,Z$252))/(INDEX($D$249:$K$249,0,Z$252+1)-INDEX($D$249:$K$249,0,Z$252))+W261)))</f>
        <v>0.3701219477275563</v>
      </c>
      <c r="Y261" s="186" cm="1">
        <f t="array" ref="Y261">IF(AA$252=-1,Z261,IF(AA$252=99,X261,IF(AA$252=0,INDEX($D254:$K254,0,AA$250),(INDEX($D254:$K254,0,AA$252+1)-INDEX($D254:$K254,0,AA$252))/(INDEX($D$249:$K$249,0,AA$252+1)-INDEX($D$249:$K$249,0,AA$252))+X261)))</f>
        <v>0.36413518246078908</v>
      </c>
      <c r="Z261" s="186" cm="1">
        <f t="array" ref="Z261">IF(AB$252=-1,AA261,IF(AB$252=99,Y261,IF(AB$252=0,INDEX($D254:$K254,0,AB$250),(INDEX($D254:$K254,0,AB$252+1)-INDEX($D254:$K254,0,AB$252))/(INDEX($D$249:$K$249,0,AB$252+1)-INDEX($D$249:$K$249,0,AB$252))+Y261)))</f>
        <v>0.35814841719402185</v>
      </c>
      <c r="AA261" s="186" cm="1">
        <f t="array" ref="AA261">IF(AC$252=-1,AB261,IF(AC$252=99,Z261,IF(AC$252=0,INDEX($D254:$K254,0,AC$250),(INDEX($D254:$K254,0,AC$252+1)-INDEX($D254:$K254,0,AC$252))/(INDEX($D$249:$K$249,0,AC$252+1)-INDEX($D$249:$K$249,0,AC$252))+Z261)))</f>
        <v>0.35216165192725463</v>
      </c>
      <c r="AB261" s="186" cm="1">
        <f t="array" ref="AB261">IF(AD$252=-1,AC261,IF(AD$252=99,AA261,IF(AD$252=0,INDEX($D254:$K254,0,AD$250),(INDEX($D254:$K254,0,AD$252+1)-INDEX($D254:$K254,0,AD$252))/(INDEX($D$249:$K$249,0,AD$252+1)-INDEX($D$249:$K$249,0,AD$252))+AA261)))</f>
        <v>0.34617488666048751</v>
      </c>
      <c r="AC261" s="186" cm="1">
        <f t="array" ref="AC261">IF(AE$252=-1,AD261,IF(AE$252=99,AB261,IF(AE$252=0,INDEX($D254:$K254,0,AE$250),(INDEX($D254:$K254,0,AE$252+1)-INDEX($D254:$K254,0,AE$252))/(INDEX($D$249:$K$249,0,AE$252+1)-INDEX($D$249:$K$249,0,AE$252))+AB261)))</f>
        <v>0.34209072339387103</v>
      </c>
      <c r="AD261" s="186" cm="1">
        <f t="array" ref="AD261">IF(AF$252=-1,AE261,IF(AF$252=99,AC261,IF(AF$252=0,INDEX($D254:$K254,0,AF$250),(INDEX($D254:$K254,0,AF$252+1)-INDEX($D254:$K254,0,AF$252))/(INDEX($D$249:$K$249,0,AF$252+1)-INDEX($D$249:$K$249,0,AF$252))+AC261)))</f>
        <v>0.3380065601272545</v>
      </c>
      <c r="AE261" s="186" cm="1">
        <f t="array" ref="AE261">IF(AG$252=-1,AF261,IF(AG$252=99,AD261,IF(AG$252=0,INDEX($D254:$K254,0,AG$250),(INDEX($D254:$K254,0,AG$252+1)-INDEX($D254:$K254,0,AG$252))/(INDEX($D$249:$K$249,0,AG$252+1)-INDEX($D$249:$K$249,0,AG$252))+AD261)))</f>
        <v>0.33392239686063796</v>
      </c>
      <c r="AF261" s="186" cm="1">
        <f t="array" ref="AF261">IF(AH$252=-1,AG261,IF(AH$252=99,AE261,IF(AH$252=0,INDEX($D254:$K254,0,AH$250),(INDEX($D254:$K254,0,AH$252+1)-INDEX($D254:$K254,0,AH$252))/(INDEX($D$249:$K$249,0,AH$252+1)-INDEX($D$249:$K$249,0,AH$252))+AE261)))</f>
        <v>0.32983823359402142</v>
      </c>
      <c r="AG261" s="186" cm="1">
        <f t="array" ref="AG261">IF(AI$252=-1,AH261,IF(AI$252=99,AF261,IF(AI$252=0,INDEX($D254:$K254,0,AI$250),(INDEX($D254:$K254,0,AI$252+1)-INDEX($D254:$K254,0,AI$252))/(INDEX($D$249:$K$249,0,AI$252+1)-INDEX($D$249:$K$249,0,AI$252))+AF261)))</f>
        <v>0.32575407032740489</v>
      </c>
      <c r="AH261" s="186" cm="1">
        <f t="array" ref="AH261">IF(AJ$252=-1,AI261,IF(AJ$252=99,AG261,IF(AJ$252=0,INDEX($D254:$K254,0,AJ$250),(INDEX($D254:$K254,0,AJ$252+1)-INDEX($D254:$K254,0,AJ$252))/(INDEX($D$249:$K$249,0,AJ$252+1)-INDEX($D$249:$K$249,0,AJ$252))+AG261)))</f>
        <v>0.32166990706078835</v>
      </c>
      <c r="AI261" s="186" cm="1">
        <f t="array" ref="AI261">IF(AK$252=-1,AJ261,IF(AK$252=99,AH261,IF(AK$252=0,INDEX($D254:$K254,0,AK$250),(INDEX($D254:$K254,0,AK$252+1)-INDEX($D254:$K254,0,AK$252))/(INDEX($D$249:$K$249,0,AK$252+1)-INDEX($D$249:$K$249,0,AK$252))+AH261)))</f>
        <v>0.31758574379417182</v>
      </c>
      <c r="AJ261" s="186" cm="1">
        <f t="array" ref="AJ261">IF(AL$252=-1,AK261,IF(AL$252=99,AI261,IF(AL$252=0,INDEX($D254:$K254,0,AL$250),(INDEX($D254:$K254,0,AL$252+1)-INDEX($D254:$K254,0,AL$252))/(INDEX($D$249:$K$249,0,AL$252+1)-INDEX($D$249:$K$249,0,AL$252))+AI261)))</f>
        <v>0.31350158052755528</v>
      </c>
      <c r="AK261" s="186" cm="1">
        <f t="array" ref="AK261">IF(AM$252=-1,AL261,IF(AM$252=99,AJ261,IF(AM$252=0,INDEX($D254:$K254,0,AM$250),(INDEX($D254:$K254,0,AM$252+1)-INDEX($D254:$K254,0,AM$252))/(INDEX($D$249:$K$249,0,AM$252+1)-INDEX($D$249:$K$249,0,AM$252))+AJ261)))</f>
        <v>0.30941741726093874</v>
      </c>
      <c r="AL261" s="186" cm="1">
        <f t="array" ref="AL261">IF(AN$252=-1,AM261,IF(AN$252=99,AK261,IF(AN$252=0,INDEX($D254:$K254,0,AN$250),(INDEX($D254:$K254,0,AN$252+1)-INDEX($D254:$K254,0,AN$252))/(INDEX($D$249:$K$249,0,AN$252+1)-INDEX($D$249:$K$249,0,AN$252))+AK261)))</f>
        <v>0.30533325399432243</v>
      </c>
      <c r="AM261" s="186" cm="1">
        <f t="array" ref="AM261">IF(AO$252=-1,AN261,IF(AO$252=99,AL261,IF(AO$252=0,INDEX($D254:$K254,0,AO$250),(INDEX($D254:$K254,0,AO$252+1)-INDEX($D254:$K254,0,AO$252))/(INDEX($D$249:$K$249,0,AO$252+1)-INDEX($D$249:$K$249,0,AO$252))+AL261)))</f>
        <v>0.3021960703698674</v>
      </c>
      <c r="AN261" s="186" cm="1">
        <f t="array" ref="AN261">IF(AP$252=-1,AO261,IF(AP$252=99,AM261,IF(AP$252=0,INDEX($D254:$K254,0,AP$250),(INDEX($D254:$K254,0,AP$252+1)-INDEX($D254:$K254,0,AP$252))/(INDEX($D$249:$K$249,0,AP$252+1)-INDEX($D$249:$K$249,0,AP$252))+AM261)))</f>
        <v>0.29905888674541237</v>
      </c>
      <c r="AO261" s="186" cm="1">
        <f t="array" ref="AO261">IF(AQ$252=-1,AP261,IF(AQ$252=99,AN261,IF(AQ$252=0,INDEX($D254:$K254,0,AQ$250),(INDEX($D254:$K254,0,AQ$252+1)-INDEX($D254:$K254,0,AQ$252))/(INDEX($D$249:$K$249,0,AQ$252+1)-INDEX($D$249:$K$249,0,AQ$252))+AN261)))</f>
        <v>0.29592170312095734</v>
      </c>
      <c r="AP261" s="186" cm="1">
        <f t="array" ref="AP261">IF(AR$252=-1,AQ261,IF(AR$252=99,AO261,IF(AR$252=0,INDEX($D254:$K254,0,AR$250),(INDEX($D254:$K254,0,AR$252+1)-INDEX($D254:$K254,0,AR$252))/(INDEX($D$249:$K$249,0,AR$252+1)-INDEX($D$249:$K$249,0,AR$252))+AO261)))</f>
        <v>0.2927845194965023</v>
      </c>
      <c r="AQ261" s="186" cm="1">
        <f t="array" ref="AQ261">IF(AS$252=-1,AR261,IF(AS$252=99,AP261,IF(AS$252=0,INDEX($D254:$K254,0,AS$250),(INDEX($D254:$K254,0,AS$252+1)-INDEX($D254:$K254,0,AS$252))/(INDEX($D$249:$K$249,0,AS$252+1)-INDEX($D$249:$K$249,0,AS$252))+AP261)))</f>
        <v>0.28964733587204727</v>
      </c>
      <c r="AR261" s="186" cm="1">
        <f t="array" ref="AR261">IF(AT$252=-1,AW261,IF(AT$252=99,AQ261,IF(AT$252=0,INDEX($D254:$K254,0,AT$250),(INDEX($D254:$K254,0,AT$252+1)-INDEX($D254:$K254,0,AT$252))/(INDEX($D$249:$K$249,0,AT$252+1)-INDEX($D$249:$K$249,0,AT$252))+AQ261)))</f>
        <v>0.28651015224759224</v>
      </c>
      <c r="AS261" s="186" cm="1">
        <f t="array" ref="AS261">IF(AU$252=-1,AX261,IF(AU$252=99,AR261,IF(AU$252=0,INDEX($D254:$K254,0,AU$250),(INDEX($D254:$K254,0,AU$252+1)-INDEX($D254:$K254,0,AU$252))/(INDEX($D$249:$K$249,0,AU$252+1)-INDEX($D$249:$K$249,0,AU$252))+AR261)))</f>
        <v>0.28337296862313721</v>
      </c>
      <c r="AT261" s="186" cm="1">
        <f t="array" ref="AT261">IF(AV$252=-1,AY261,IF(AV$252=99,AS261,IF(AV$252=0,INDEX($D254:$K254,0,AV$250),(INDEX($D254:$K254,0,AV$252+1)-INDEX($D254:$K254,0,AV$252))/(INDEX($D$249:$K$249,0,AV$252+1)-INDEX($D$249:$K$249,0,AV$252))+AS261)))</f>
        <v>0.28023578499868218</v>
      </c>
      <c r="AU261" s="186" cm="1">
        <f t="array" ref="AU261">IF(AW$252=-1,AZ261,IF(AW$252=99,AT261,IF(AW$252=0,INDEX($D254:$K254,0,AW$250),(INDEX($D254:$K254,0,AW$252+1)-INDEX($D254:$K254,0,AW$252))/(INDEX($D$249:$K$249,0,AW$252+1)-INDEX($D$249:$K$249,0,AW$252))+AT261)))</f>
        <v>0.27709860137422715</v>
      </c>
      <c r="AV261" s="186" cm="1">
        <f t="array" ref="AV261">IF(AX$252=-1,BA261,IF(AX$252=99,AU261,IF(AX$252=0,INDEX($D254:$K254,0,AX$250),(INDEX($D254:$K254,0,AX$252+1)-INDEX($D254:$K254,0,AX$252))/(INDEX($D$249:$K$249,0,AX$252+1)-INDEX($D$249:$K$249,0,AX$252))+AU261)))</f>
        <v>0.27396141774977223</v>
      </c>
      <c r="AW261" s="186" cm="1">
        <f t="array" ref="AW261">IF(AY$252=-1,BB261,IF(AY$252=99,AV261,IF(AY$252=0,INDEX($D254:$K254,0,AY$250),(INDEX($D254:$K254,0,AY$252+1)-INDEX($D254:$K254,0,AY$252))/(INDEX($D$249:$K$249,0,AY$252+1)-INDEX($D$249:$K$249,0,AY$252))+AV261)))</f>
        <v>0.27396141774977223</v>
      </c>
      <c r="AX261" s="186" cm="1">
        <f t="array" ref="AX261">IF(AV$252=-1,AZ261,IF(AV$252=99,AW261,IF(AV$252=0,INDEX($D254:$K254,0,AV$250),(INDEX($D254:$K254,0,AV$252+1)-INDEX($D254:$K254,0,AV$252))/(INDEX($D$249:$K$249,0,AV$252+1)-INDEX($D$249:$K$249,0,AV$252))+AW261)))</f>
        <v>0.2708242341253172</v>
      </c>
      <c r="AY261" s="186" cm="1">
        <f t="array" ref="AY261">IF(AW$252=-1,BA261,IF(AW$252=99,AX261,IF(AW$252=0,INDEX($D254:$K254,0,AW$250),(INDEX($D254:$K254,0,AW$252+1)-INDEX($D254:$K254,0,AW$252))/(INDEX($D$249:$K$249,0,AW$252+1)-INDEX($D$249:$K$249,0,AW$252))+AX261)))</f>
        <v>0.26768705050086217</v>
      </c>
      <c r="AZ261" s="186" cm="1">
        <f t="array" ref="AZ261">IF(AX$252=-1,BB261,IF(AX$252=99,AY261,IF(AX$252=0,INDEX($D254:$K254,0,AX$250),(INDEX($D254:$K254,0,AX$252+1)-INDEX($D254:$K254,0,AX$252))/(INDEX($D$249:$K$249,0,AX$252+1)-INDEX($D$249:$K$249,0,AX$252))+AY261)))</f>
        <v>0.27396141774977223</v>
      </c>
      <c r="BA261" s="186" cm="1">
        <f t="array" ref="BA261">IF(AY$252=-1,BC261,IF(AY$252=99,AZ261,IF(AY$252=0,INDEX($D254:$K254,0,AY$250),(INDEX($D254:$K254,0,AY$252+1)-INDEX($D254:$K254,0,AY$252))/(INDEX($D$249:$K$249,0,AY$252+1)-INDEX($D$249:$K$249,0,AY$252))+AZ261)))</f>
        <v>0.27396141774977223</v>
      </c>
      <c r="BB261" s="186" cm="1">
        <f t="array" ref="BB261">IF(AZ$252=-1,BD261,IF(AZ$252=99,BA261,IF(AZ$252=0,INDEX($D254:$K254,0,AZ$250),(INDEX($D254:$K254,0,AZ$252+1)-INDEX($D254:$K254,0,AZ$252))/(INDEX($D$249:$K$249,0,AZ$252+1)-INDEX($D$249:$K$249,0,AZ$252))+BA261)))</f>
        <v>0.27396141774977223</v>
      </c>
      <c r="BC261" s="186" cm="1">
        <f t="array" ref="BC261">IF(BA$252=-1,BE261,IF(BA$252=99,BB261,IF(BA$252=0,INDEX($D254:$K254,0,BA$250),(INDEX($D254:$K254,0,BA$252+1)-INDEX($D254:$K254,0,BA$252))/(INDEX($D$249:$K$249,0,BA$252+1)-INDEX($D$249:$K$249,0,BA$252))+BB261)))</f>
        <v>0.27396141774977223</v>
      </c>
      <c r="BD261" s="186" cm="1">
        <f t="array" ref="BD261">IF(BB$252=-1,BF261,IF(BB$252=99,BC261,IF(BB$252=0,INDEX($D254:$K254,0,BB$250),(INDEX($D254:$K254,0,BB$252+1)-INDEX($D254:$K254,0,BB$252))/(INDEX($D$249:$K$249,0,BB$252+1)-INDEX($D$249:$K$249,0,BB$252))+BC261)))</f>
        <v>0.27396141774977223</v>
      </c>
    </row>
    <row r="262" spans="1:56">
      <c r="A262" s="185" t="s">
        <v>16</v>
      </c>
      <c r="E262" s="185" t="s">
        <v>441</v>
      </c>
      <c r="F262" s="185" t="s">
        <v>441</v>
      </c>
      <c r="G262" s="185" t="s">
        <v>437</v>
      </c>
      <c r="H262" s="186" t="s">
        <v>440</v>
      </c>
      <c r="I262" s="185" t="s">
        <v>277</v>
      </c>
      <c r="J262" s="186">
        <f t="shared" si="633"/>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0.17352289900766182</v>
      </c>
      <c r="Q262" s="186" cm="1">
        <f t="array" ref="Q262">IF(S$252=-1,R262,IF(S$252=99,P262,IF(S$252=0,INDEX($D255:$K255,0,S$250),(INDEX($D255:$K255,0,S$252+1)-INDEX($D255:$K255,0,S$252))/(INDEX($D$249:$K$249,0,S$252+1)-INDEX($D$249:$K$249,0,S$252))+P262)))</f>
        <v>0.34704579801532365</v>
      </c>
      <c r="R262" s="186" cm="1">
        <f t="array" ref="R262">IF(T$252=-1,S262,IF(T$252=99,Q262,IF(T$252=0,INDEX($D255:$K255,0,T$250),(INDEX($D255:$K255,0,T$252+1)-INDEX($D255:$K255,0,T$252))/(INDEX($D$249:$K$249,0,T$252+1)-INDEX($D$249:$K$249,0,T$252))+Q262)))</f>
        <v>0.52056869702298547</v>
      </c>
      <c r="S262" s="186" cm="1">
        <f t="array" ref="S262">IF(U$252=-1,T262,IF(U$252=99,R262,IF(U$252=0,INDEX($D255:$K255,0,U$250),(INDEX($D255:$K255,0,U$252+1)-INDEX($D255:$K255,0,U$252))/(INDEX($D$249:$K$249,0,U$252+1)-INDEX($D$249:$K$249,0,U$252))+R262)))</f>
        <v>0.52765455712552956</v>
      </c>
      <c r="T262" s="186" cm="1">
        <f t="array" ref="T262">IF(V$252=-1,U262,IF(V$252=99,S262,IF(V$252=0,INDEX($D255:$K255,0,V$250),(INDEX($D255:$K255,0,V$252+1)-INDEX($D255:$K255,0,V$252))/(INDEX($D$249:$K$249,0,V$252+1)-INDEX($D$249:$K$249,0,V$252))+S262)))</f>
        <v>0.53474041722807364</v>
      </c>
      <c r="U262" s="186" cm="1">
        <f t="array" ref="U262">IF(W$252=-1,V262,IF(W$252=99,T262,IF(W$252=0,INDEX($D255:$K255,0,W$250),(INDEX($D255:$K255,0,W$252+1)-INDEX($D255:$K255,0,W$252))/(INDEX($D$249:$K$249,0,W$252+1)-INDEX($D$249:$K$249,0,W$252))+T262)))</f>
        <v>0.54182627733061772</v>
      </c>
      <c r="V262" s="186" cm="1">
        <f t="array" ref="V262">IF(X$252=-1,W262,IF(X$252=99,U262,IF(X$252=0,INDEX($D255:$K255,0,X$250),(INDEX($D255:$K255,0,X$252+1)-INDEX($D255:$K255,0,X$252))/(INDEX($D$249:$K$249,0,X$252+1)-INDEX($D$249:$K$249,0,X$252))+U262)))</f>
        <v>0.54891213743316181</v>
      </c>
      <c r="W262" s="186" cm="1">
        <f t="array" ref="W262">IF(Y$252=-1,X262,IF(Y$252=99,V262,IF(Y$252=0,INDEX($D255:$K255,0,Y$250),(INDEX($D255:$K255,0,Y$252+1)-INDEX($D255:$K255,0,Y$252))/(INDEX($D$249:$K$249,0,Y$252+1)-INDEX($D$249:$K$249,0,Y$252))+V262)))</f>
        <v>0.55599799753570589</v>
      </c>
      <c r="X262" s="186" cm="1">
        <f t="array" ref="X262">IF(Z$252=-1,Y262,IF(Z$252=99,W262,IF(Z$252=0,INDEX($D255:$K255,0,Z$250),(INDEX($D255:$K255,0,Z$252+1)-INDEX($D255:$K255,0,Z$252))/(INDEX($D$249:$K$249,0,Z$252+1)-INDEX($D$249:$K$249,0,Z$252))+W262)))</f>
        <v>0.56308385763824997</v>
      </c>
      <c r="Y262" s="186" cm="1">
        <f t="array" ref="Y262">IF(AA$252=-1,Z262,IF(AA$252=99,X262,IF(AA$252=0,INDEX($D255:$K255,0,AA$250),(INDEX($D255:$K255,0,AA$252+1)-INDEX($D255:$K255,0,AA$252))/(INDEX($D$249:$K$249,0,AA$252+1)-INDEX($D$249:$K$249,0,AA$252))+X262)))</f>
        <v>0.57016971774079406</v>
      </c>
      <c r="Z262" s="186" cm="1">
        <f t="array" ref="Z262">IF(AB$252=-1,AA262,IF(AB$252=99,Y262,IF(AB$252=0,INDEX($D255:$K255,0,AB$250),(INDEX($D255:$K255,0,AB$252+1)-INDEX($D255:$K255,0,AB$252))/(INDEX($D$249:$K$249,0,AB$252+1)-INDEX($D$249:$K$249,0,AB$252))+Y262)))</f>
        <v>0.57725557784333814</v>
      </c>
      <c r="AA262" s="186" cm="1">
        <f t="array" ref="AA262">IF(AC$252=-1,AB262,IF(AC$252=99,Z262,IF(AC$252=0,INDEX($D255:$K255,0,AC$250),(INDEX($D255:$K255,0,AC$252+1)-INDEX($D255:$K255,0,AC$252))/(INDEX($D$249:$K$249,0,AC$252+1)-INDEX($D$249:$K$249,0,AC$252))+Z262)))</f>
        <v>0.58434143794588222</v>
      </c>
      <c r="AB262" s="186" cm="1">
        <f t="array" ref="AB262">IF(AD$252=-1,AC262,IF(AD$252=99,AA262,IF(AD$252=0,INDEX($D255:$K255,0,AD$250),(INDEX($D255:$K255,0,AD$252+1)-INDEX($D255:$K255,0,AD$252))/(INDEX($D$249:$K$249,0,AD$252+1)-INDEX($D$249:$K$249,0,AD$252))+AA262)))</f>
        <v>0.59142729804842631</v>
      </c>
      <c r="AC262" s="186" cm="1">
        <f t="array" ref="AC262">IF(AE$252=-1,AD262,IF(AE$252=99,AB262,IF(AE$252=0,INDEX($D255:$K255,0,AE$250),(INDEX($D255:$K255,0,AE$252+1)-INDEX($D255:$K255,0,AE$252))/(INDEX($D$249:$K$249,0,AE$252+1)-INDEX($D$249:$K$249,0,AE$252))+AB262)))</f>
        <v>0.59640907121790954</v>
      </c>
      <c r="AD262" s="186" cm="1">
        <f t="array" ref="AD262">IF(AF$252=-1,AE262,IF(AF$252=99,AC262,IF(AF$252=0,INDEX($D255:$K255,0,AF$250),(INDEX($D255:$K255,0,AF$252+1)-INDEX($D255:$K255,0,AF$252))/(INDEX($D$249:$K$249,0,AF$252+1)-INDEX($D$249:$K$249,0,AF$252))+AC262)))</f>
        <v>0.60139084438739276</v>
      </c>
      <c r="AE262" s="186" cm="1">
        <f t="array" ref="AE262">IF(AG$252=-1,AF262,IF(AG$252=99,AD262,IF(AG$252=0,INDEX($D255:$K255,0,AG$250),(INDEX($D255:$K255,0,AG$252+1)-INDEX($D255:$K255,0,AG$252))/(INDEX($D$249:$K$249,0,AG$252+1)-INDEX($D$249:$K$249,0,AG$252))+AD262)))</f>
        <v>0.60637261755687599</v>
      </c>
      <c r="AF262" s="186" cm="1">
        <f t="array" ref="AF262">IF(AH$252=-1,AG262,IF(AH$252=99,AE262,IF(AH$252=0,INDEX($D255:$K255,0,AH$250),(INDEX($D255:$K255,0,AH$252+1)-INDEX($D255:$K255,0,AH$252))/(INDEX($D$249:$K$249,0,AH$252+1)-INDEX($D$249:$K$249,0,AH$252))+AE262)))</f>
        <v>0.61135439072635922</v>
      </c>
      <c r="AG262" s="186" cm="1">
        <f t="array" ref="AG262">IF(AI$252=-1,AH262,IF(AI$252=99,AF262,IF(AI$252=0,INDEX($D255:$K255,0,AI$250),(INDEX($D255:$K255,0,AI$252+1)-INDEX($D255:$K255,0,AI$252))/(INDEX($D$249:$K$249,0,AI$252+1)-INDEX($D$249:$K$249,0,AI$252))+AF262)))</f>
        <v>0.61633616389584245</v>
      </c>
      <c r="AH262" s="186" cm="1">
        <f t="array" ref="AH262">IF(AJ$252=-1,AI262,IF(AJ$252=99,AG262,IF(AJ$252=0,INDEX($D255:$K255,0,AJ$250),(INDEX($D255:$K255,0,AJ$252+1)-INDEX($D255:$K255,0,AJ$252))/(INDEX($D$249:$K$249,0,AJ$252+1)-INDEX($D$249:$K$249,0,AJ$252))+AG262)))</f>
        <v>0.62131793706532568</v>
      </c>
      <c r="AI262" s="186" cm="1">
        <f t="array" ref="AI262">IF(AK$252=-1,AJ262,IF(AK$252=99,AH262,IF(AK$252=0,INDEX($D255:$K255,0,AK$250),(INDEX($D255:$K255,0,AK$252+1)-INDEX($D255:$K255,0,AK$252))/(INDEX($D$249:$K$249,0,AK$252+1)-INDEX($D$249:$K$249,0,AK$252))+AH262)))</f>
        <v>0.6262997102348089</v>
      </c>
      <c r="AJ262" s="186" cm="1">
        <f t="array" ref="AJ262">IF(AL$252=-1,AK262,IF(AL$252=99,AI262,IF(AL$252=0,INDEX($D255:$K255,0,AL$250),(INDEX($D255:$K255,0,AL$252+1)-INDEX($D255:$K255,0,AL$252))/(INDEX($D$249:$K$249,0,AL$252+1)-INDEX($D$249:$K$249,0,AL$252))+AI262)))</f>
        <v>0.63128148340429213</v>
      </c>
      <c r="AK262" s="186" cm="1">
        <f t="array" ref="AK262">IF(AM$252=-1,AL262,IF(AM$252=99,AJ262,IF(AM$252=0,INDEX($D255:$K255,0,AM$250),(INDEX($D255:$K255,0,AM$252+1)-INDEX($D255:$K255,0,AM$252))/(INDEX($D$249:$K$249,0,AM$252+1)-INDEX($D$249:$K$249,0,AM$252))+AJ262)))</f>
        <v>0.63626325657377536</v>
      </c>
      <c r="AL262" s="186" cm="1">
        <f t="array" ref="AL262">IF(AN$252=-1,AM262,IF(AN$252=99,AK262,IF(AN$252=0,INDEX($D255:$K255,0,AN$250),(INDEX($D255:$K255,0,AN$252+1)-INDEX($D255:$K255,0,AN$252))/(INDEX($D$249:$K$249,0,AN$252+1)-INDEX($D$249:$K$249,0,AN$252))+AK262)))</f>
        <v>0.64124502974325914</v>
      </c>
      <c r="AM262" s="186" cm="1">
        <f t="array" ref="AM262">IF(AO$252=-1,AN262,IF(AO$252=99,AL262,IF(AO$252=0,INDEX($D255:$K255,0,AO$250),(INDEX($D255:$K255,0,AO$252+1)-INDEX($D255:$K255,0,AO$252))/(INDEX($D$249:$K$249,0,AO$252+1)-INDEX($D$249:$K$249,0,AO$252))+AL262)))</f>
        <v>0.64486010298841256</v>
      </c>
      <c r="AN262" s="186" cm="1">
        <f t="array" ref="AN262">IF(AP$252=-1,AO262,IF(AP$252=99,AM262,IF(AP$252=0,INDEX($D255:$K255,0,AP$250),(INDEX($D255:$K255,0,AP$252+1)-INDEX($D255:$K255,0,AP$252))/(INDEX($D$249:$K$249,0,AP$252+1)-INDEX($D$249:$K$249,0,AP$252))+AM262)))</f>
        <v>0.64847517623356599</v>
      </c>
      <c r="AO262" s="186" cm="1">
        <f t="array" ref="AO262">IF(AQ$252=-1,AP262,IF(AQ$252=99,AN262,IF(AQ$252=0,INDEX($D255:$K255,0,AQ$250),(INDEX($D255:$K255,0,AQ$252+1)-INDEX($D255:$K255,0,AQ$252))/(INDEX($D$249:$K$249,0,AQ$252+1)-INDEX($D$249:$K$249,0,AQ$252))+AN262)))</f>
        <v>0.65209024947871941</v>
      </c>
      <c r="AP262" s="186" cm="1">
        <f t="array" ref="AP262">IF(AR$252=-1,AQ262,IF(AR$252=99,AO262,IF(AR$252=0,INDEX($D255:$K255,0,AR$250),(INDEX($D255:$K255,0,AR$252+1)-INDEX($D255:$K255,0,AR$252))/(INDEX($D$249:$K$249,0,AR$252+1)-INDEX($D$249:$K$249,0,AR$252))+AO262)))</f>
        <v>0.65570532272387283</v>
      </c>
      <c r="AQ262" s="186" cm="1">
        <f t="array" ref="AQ262">IF(AS$252=-1,AR262,IF(AS$252=99,AP262,IF(AS$252=0,INDEX($D255:$K255,0,AS$250),(INDEX($D255:$K255,0,AS$252+1)-INDEX($D255:$K255,0,AS$252))/(INDEX($D$249:$K$249,0,AS$252+1)-INDEX($D$249:$K$249,0,AS$252))+AP262)))</f>
        <v>0.65932039596902625</v>
      </c>
      <c r="AR262" s="186" cm="1">
        <f t="array" ref="AR262">IF(AT$252=-1,AW262,IF(AT$252=99,AQ262,IF(AT$252=0,INDEX($D255:$K255,0,AT$250),(INDEX($D255:$K255,0,AT$252+1)-INDEX($D255:$K255,0,AT$252))/(INDEX($D$249:$K$249,0,AT$252+1)-INDEX($D$249:$K$249,0,AT$252))+AQ262)))</f>
        <v>0.66293546921417967</v>
      </c>
      <c r="AS262" s="186" cm="1">
        <f t="array" ref="AS262">IF(AU$252=-1,AX262,IF(AU$252=99,AR262,IF(AU$252=0,INDEX($D255:$K255,0,AU$250),(INDEX($D255:$K255,0,AU$252+1)-INDEX($D255:$K255,0,AU$252))/(INDEX($D$249:$K$249,0,AU$252+1)-INDEX($D$249:$K$249,0,AU$252))+AR262)))</f>
        <v>0.6665505424593331</v>
      </c>
      <c r="AT262" s="186" cm="1">
        <f t="array" ref="AT262">IF(AV$252=-1,AY262,IF(AV$252=99,AS262,IF(AV$252=0,INDEX($D255:$K255,0,AV$250),(INDEX($D255:$K255,0,AV$252+1)-INDEX($D255:$K255,0,AV$252))/(INDEX($D$249:$K$249,0,AV$252+1)-INDEX($D$249:$K$249,0,AV$252))+AS262)))</f>
        <v>0.67016561570448652</v>
      </c>
      <c r="AU262" s="186" cm="1">
        <f t="array" ref="AU262">IF(AW$252=-1,AZ262,IF(AW$252=99,AT262,IF(AW$252=0,INDEX($D255:$K255,0,AW$250),(INDEX($D255:$K255,0,AW$252+1)-INDEX($D255:$K255,0,AW$252))/(INDEX($D$249:$K$249,0,AW$252+1)-INDEX($D$249:$K$249,0,AW$252))+AT262)))</f>
        <v>0.67378068894963994</v>
      </c>
      <c r="AV262" s="186" cm="1">
        <f t="array" ref="AV262">IF(AX$252=-1,BA262,IF(AX$252=99,AU262,IF(AX$252=0,INDEX($D255:$K255,0,AX$250),(INDEX($D255:$K255,0,AX$252+1)-INDEX($D255:$K255,0,AX$252))/(INDEX($D$249:$K$249,0,AX$252+1)-INDEX($D$249:$K$249,0,AX$252))+AU262)))</f>
        <v>0.67739576219479358</v>
      </c>
      <c r="AW262" s="186" cm="1">
        <f t="array" ref="AW262">IF(AY$252=-1,BB262,IF(AY$252=99,AV262,IF(AY$252=0,INDEX($D255:$K255,0,AY$250),(INDEX($D255:$K255,0,AY$252+1)-INDEX($D255:$K255,0,AY$252))/(INDEX($D$249:$K$249,0,AY$252+1)-INDEX($D$249:$K$249,0,AY$252))+AV262)))</f>
        <v>0.67739576219479358</v>
      </c>
      <c r="AX262" s="186" cm="1">
        <f t="array" ref="AX262">IF(AV$252=-1,AZ262,IF(AV$252=99,AW262,IF(AV$252=0,INDEX($D255:$K255,0,AV$250),(INDEX($D255:$K255,0,AV$252+1)-INDEX($D255:$K255,0,AV$252))/(INDEX($D$249:$K$249,0,AV$252+1)-INDEX($D$249:$K$249,0,AV$252))+AW262)))</f>
        <v>0.681010835439947</v>
      </c>
      <c r="AY262" s="186" cm="1">
        <f t="array" ref="AY262">IF(AW$252=-1,BA262,IF(AW$252=99,AX262,IF(AW$252=0,INDEX($D255:$K255,0,AW$250),(INDEX($D255:$K255,0,AW$252+1)-INDEX($D255:$K255,0,AW$252))/(INDEX($D$249:$K$249,0,AW$252+1)-INDEX($D$249:$K$249,0,AW$252))+AX262)))</f>
        <v>0.68462590868510043</v>
      </c>
      <c r="AZ262" s="186" cm="1">
        <f t="array" ref="AZ262">IF(AX$252=-1,BB262,IF(AX$252=99,AY262,IF(AX$252=0,INDEX($D255:$K255,0,AX$250),(INDEX($D255:$K255,0,AX$252+1)-INDEX($D255:$K255,0,AX$252))/(INDEX($D$249:$K$249,0,AX$252+1)-INDEX($D$249:$K$249,0,AX$252))+AY262)))</f>
        <v>0.67739576219479358</v>
      </c>
      <c r="BA262" s="186" cm="1">
        <f t="array" ref="BA262">IF(AY$252=-1,BC262,IF(AY$252=99,AZ262,IF(AY$252=0,INDEX($D255:$K255,0,AY$250),(INDEX($D255:$K255,0,AY$252+1)-INDEX($D255:$K255,0,AY$252))/(INDEX($D$249:$K$249,0,AY$252+1)-INDEX($D$249:$K$249,0,AY$252))+AZ262)))</f>
        <v>0.67739576219479358</v>
      </c>
      <c r="BB262" s="186" cm="1">
        <f t="array" ref="BB262">IF(AZ$252=-1,BD262,IF(AZ$252=99,BA262,IF(AZ$252=0,INDEX($D255:$K255,0,AZ$250),(INDEX($D255:$K255,0,AZ$252+1)-INDEX($D255:$K255,0,AZ$252))/(INDEX($D$249:$K$249,0,AZ$252+1)-INDEX($D$249:$K$249,0,AZ$252))+BA262)))</f>
        <v>0.67739576219479358</v>
      </c>
      <c r="BC262" s="186" cm="1">
        <f t="array" ref="BC262">IF(BA$252=-1,BE262,IF(BA$252=99,BB262,IF(BA$252=0,INDEX($D255:$K255,0,BA$250),(INDEX($D255:$K255,0,BA$252+1)-INDEX($D255:$K255,0,BA$252))/(INDEX($D$249:$K$249,0,BA$252+1)-INDEX($D$249:$K$249,0,BA$252))+BB262)))</f>
        <v>0.67739576219479358</v>
      </c>
      <c r="BD262" s="186" cm="1">
        <f t="array" ref="BD262">IF(BB$252=-1,BF262,IF(BB$252=99,BC262,IF(BB$252=0,INDEX($D255:$K255,0,BB$250),(INDEX($D255:$K255,0,BB$252+1)-INDEX($D255:$K255,0,BB$252))/(INDEX($D$249:$K$249,0,BB$252+1)-INDEX($D$249:$K$249,0,BB$252))+BC262)))</f>
        <v>0.67739576219479358</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0" t="s">
        <v>296</v>
      </c>
      <c r="C2" s="350"/>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2021-04-08T13:07:32Z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