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E03C9A64-D165-4182-885F-B7B418407DF4}" xr6:coauthVersionLast="47" xr6:coauthVersionMax="47" xr10:uidLastSave="{00000000-0000-0000-0000-000000000000}"/>
  <bookViews>
    <workbookView xWindow="-120" yWindow="-16320" windowWidth="29040" windowHeight="15840" tabRatio="847" activeTab="5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  <externalReference r:id="rId2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L84" i="36" l="1"/>
  <c r="CK84" i="36"/>
  <c r="CJ84" i="36"/>
  <c r="CI84" i="36"/>
  <c r="CH84" i="36"/>
  <c r="CG84" i="36"/>
  <c r="CF84" i="36"/>
  <c r="CE84" i="36"/>
  <c r="CD84" i="36"/>
  <c r="CL83" i="36"/>
  <c r="CK83" i="36"/>
  <c r="CJ83" i="36"/>
  <c r="CI83" i="36"/>
  <c r="CH83" i="36"/>
  <c r="CG83" i="36"/>
  <c r="CF83" i="36"/>
  <c r="CE83" i="36"/>
  <c r="CD83" i="36"/>
  <c r="CL82" i="36"/>
  <c r="CK82" i="36"/>
  <c r="CJ82" i="36"/>
  <c r="CI82" i="36"/>
  <c r="CH82" i="36"/>
  <c r="CG82" i="36"/>
  <c r="CF82" i="36"/>
  <c r="CE82" i="36"/>
  <c r="CD82" i="36"/>
  <c r="CL81" i="36"/>
  <c r="CK81" i="36"/>
  <c r="CJ81" i="36"/>
  <c r="CI81" i="36"/>
  <c r="CH81" i="36"/>
  <c r="CG81" i="36"/>
  <c r="CF81" i="36"/>
  <c r="CE81" i="36"/>
  <c r="CD81" i="36"/>
  <c r="CL80" i="36"/>
  <c r="CK80" i="36"/>
  <c r="CJ80" i="36"/>
  <c r="CI80" i="36"/>
  <c r="CH80" i="36"/>
  <c r="CG80" i="36"/>
  <c r="CF80" i="36"/>
  <c r="CE80" i="36"/>
  <c r="CD80" i="36"/>
  <c r="CL79" i="36"/>
  <c r="CK79" i="36"/>
  <c r="CJ79" i="36"/>
  <c r="CI79" i="36"/>
  <c r="CH79" i="36"/>
  <c r="CG79" i="36"/>
  <c r="CF79" i="36"/>
  <c r="CE79" i="36"/>
  <c r="CD79" i="36"/>
  <c r="CL78" i="36"/>
  <c r="CK78" i="36"/>
  <c r="CJ78" i="36"/>
  <c r="CI78" i="36"/>
  <c r="CH78" i="36"/>
  <c r="CG78" i="36"/>
  <c r="CF78" i="36"/>
  <c r="CE78" i="36"/>
  <c r="CD78" i="36"/>
  <c r="CL77" i="36"/>
  <c r="CK77" i="36"/>
  <c r="CJ77" i="36"/>
  <c r="CI77" i="36"/>
  <c r="CH77" i="36"/>
  <c r="CG77" i="36"/>
  <c r="CF77" i="36"/>
  <c r="CE77" i="36"/>
  <c r="CD77" i="36"/>
  <c r="CL76" i="36"/>
  <c r="CK76" i="36"/>
  <c r="CJ76" i="36"/>
  <c r="CI76" i="36"/>
  <c r="CH76" i="36"/>
  <c r="CG76" i="36"/>
  <c r="CF76" i="36"/>
  <c r="CE76" i="36"/>
  <c r="CD76" i="36"/>
  <c r="CL75" i="36"/>
  <c r="CK75" i="36"/>
  <c r="CJ75" i="36"/>
  <c r="CI75" i="36"/>
  <c r="CH75" i="36"/>
  <c r="CG75" i="36"/>
  <c r="CF75" i="36"/>
  <c r="CE75" i="36"/>
  <c r="CD75" i="36"/>
  <c r="CL74" i="36"/>
  <c r="CK74" i="36"/>
  <c r="CJ74" i="36"/>
  <c r="CI74" i="36"/>
  <c r="CH74" i="36"/>
  <c r="CG74" i="36"/>
  <c r="CF74" i="36"/>
  <c r="CE74" i="36"/>
  <c r="CD74" i="36"/>
  <c r="CL73" i="36"/>
  <c r="CK73" i="36"/>
  <c r="CJ73" i="36"/>
  <c r="CI73" i="36"/>
  <c r="CH73" i="36"/>
  <c r="CG73" i="36"/>
  <c r="CF73" i="36"/>
  <c r="CE73" i="36"/>
  <c r="CD73" i="36"/>
  <c r="CL72" i="36"/>
  <c r="CK72" i="36"/>
  <c r="CJ72" i="36"/>
  <c r="CI72" i="36"/>
  <c r="CH72" i="36"/>
  <c r="CG72" i="36"/>
  <c r="CF72" i="36"/>
  <c r="CE72" i="36"/>
  <c r="CD72" i="36"/>
  <c r="CL71" i="36"/>
  <c r="CK71" i="36"/>
  <c r="CJ71" i="36"/>
  <c r="CI71" i="36"/>
  <c r="CH71" i="36"/>
  <c r="CG71" i="36"/>
  <c r="CF71" i="36"/>
  <c r="CE71" i="36"/>
  <c r="CD71" i="36"/>
  <c r="CL70" i="36"/>
  <c r="CK70" i="36"/>
  <c r="CJ70" i="36"/>
  <c r="CI70" i="36"/>
  <c r="CH70" i="36"/>
  <c r="CG70" i="36"/>
  <c r="CF70" i="36"/>
  <c r="CE70" i="36"/>
  <c r="CD70" i="36"/>
  <c r="CL69" i="36"/>
  <c r="CK69" i="36"/>
  <c r="CJ69" i="36"/>
  <c r="CI69" i="36"/>
  <c r="CH69" i="36"/>
  <c r="CG69" i="36"/>
  <c r="CF69" i="36"/>
  <c r="CE69" i="36"/>
  <c r="CD69" i="36"/>
  <c r="CL68" i="36"/>
  <c r="CK68" i="36"/>
  <c r="CJ68" i="36"/>
  <c r="CI68" i="36"/>
  <c r="CH68" i="36"/>
  <c r="CG68" i="36"/>
  <c r="CF68" i="36"/>
  <c r="CE68" i="36"/>
  <c r="CD68" i="36"/>
  <c r="CL67" i="36"/>
  <c r="CK67" i="36"/>
  <c r="CJ67" i="36"/>
  <c r="CI67" i="36"/>
  <c r="CH67" i="36"/>
  <c r="CG67" i="36"/>
  <c r="CF67" i="36"/>
  <c r="CE67" i="36"/>
  <c r="CD67" i="36"/>
  <c r="CL66" i="36"/>
  <c r="CK66" i="36"/>
  <c r="CJ66" i="36"/>
  <c r="CI66" i="36"/>
  <c r="CH66" i="36"/>
  <c r="CG66" i="36"/>
  <c r="CF66" i="36"/>
  <c r="CE66" i="36"/>
  <c r="CD66" i="36"/>
  <c r="CL65" i="36"/>
  <c r="CK65" i="36"/>
  <c r="CJ65" i="36"/>
  <c r="CI65" i="36"/>
  <c r="CH65" i="36"/>
  <c r="CG65" i="36"/>
  <c r="CF65" i="36"/>
  <c r="CE65" i="36"/>
  <c r="CD65" i="36"/>
  <c r="CL64" i="36"/>
  <c r="CK64" i="36"/>
  <c r="CJ64" i="36"/>
  <c r="CI64" i="36"/>
  <c r="CH64" i="36"/>
  <c r="CG64" i="36"/>
  <c r="CF64" i="36"/>
  <c r="CE64" i="36"/>
  <c r="CD64" i="36"/>
  <c r="CL63" i="36"/>
  <c r="CK63" i="36"/>
  <c r="CJ63" i="36"/>
  <c r="CI63" i="36"/>
  <c r="CH63" i="36"/>
  <c r="CG63" i="36"/>
  <c r="CF63" i="36"/>
  <c r="CE63" i="36"/>
  <c r="CD63" i="36"/>
  <c r="CL62" i="36"/>
  <c r="CK62" i="36"/>
  <c r="CJ62" i="36"/>
  <c r="CI62" i="36"/>
  <c r="CH62" i="36"/>
  <c r="CG62" i="36"/>
  <c r="CF62" i="36"/>
  <c r="CE62" i="36"/>
  <c r="CD62" i="36"/>
  <c r="CL61" i="36"/>
  <c r="CK61" i="36"/>
  <c r="CJ61" i="36"/>
  <c r="CI61" i="36"/>
  <c r="CH61" i="36"/>
  <c r="CG61" i="36"/>
  <c r="CF61" i="36"/>
  <c r="CE61" i="36"/>
  <c r="CD61" i="36"/>
  <c r="CL60" i="36"/>
  <c r="CK60" i="36"/>
  <c r="CJ60" i="36"/>
  <c r="CI60" i="36"/>
  <c r="CH60" i="36"/>
  <c r="CG60" i="36"/>
  <c r="CF60" i="36"/>
  <c r="CE60" i="36"/>
  <c r="CD60" i="36"/>
  <c r="CL59" i="36"/>
  <c r="CK59" i="36"/>
  <c r="CJ59" i="36"/>
  <c r="CI59" i="36"/>
  <c r="CH59" i="36"/>
  <c r="CG59" i="36"/>
  <c r="CF59" i="36"/>
  <c r="CE59" i="36"/>
  <c r="CD59" i="36"/>
  <c r="CL58" i="36"/>
  <c r="CK58" i="36"/>
  <c r="CJ58" i="36"/>
  <c r="CI58" i="36"/>
  <c r="CH58" i="36"/>
  <c r="CG58" i="36"/>
  <c r="CF58" i="36"/>
  <c r="CE58" i="36"/>
  <c r="CD58" i="36"/>
  <c r="CL57" i="36"/>
  <c r="CK57" i="36"/>
  <c r="CJ57" i="36"/>
  <c r="CI57" i="36"/>
  <c r="CH57" i="36"/>
  <c r="CG57" i="36"/>
  <c r="CF57" i="36"/>
  <c r="CE57" i="36"/>
  <c r="CD57" i="36"/>
  <c r="CL56" i="36"/>
  <c r="CK56" i="36"/>
  <c r="CJ56" i="36"/>
  <c r="CI56" i="36"/>
  <c r="CH56" i="36"/>
  <c r="CG56" i="36"/>
  <c r="CF56" i="36"/>
  <c r="CE56" i="36"/>
  <c r="CD56" i="36"/>
  <c r="CL55" i="36"/>
  <c r="CK55" i="36"/>
  <c r="CJ55" i="36"/>
  <c r="CI55" i="36"/>
  <c r="CH55" i="36"/>
  <c r="CG55" i="36"/>
  <c r="CF55" i="36"/>
  <c r="CE55" i="36"/>
  <c r="CD55" i="36"/>
  <c r="CL54" i="36"/>
  <c r="CK54" i="36"/>
  <c r="CJ54" i="36"/>
  <c r="CI54" i="36"/>
  <c r="CH54" i="36"/>
  <c r="CG54" i="36"/>
  <c r="CF54" i="36"/>
  <c r="CE54" i="36"/>
  <c r="CD54" i="36"/>
  <c r="CL53" i="36"/>
  <c r="CK53" i="36"/>
  <c r="CJ53" i="36"/>
  <c r="CI53" i="36"/>
  <c r="CH53" i="36"/>
  <c r="CG53" i="36"/>
  <c r="CF53" i="36"/>
  <c r="CE53" i="36"/>
  <c r="CD53" i="36"/>
  <c r="CL52" i="36"/>
  <c r="CK52" i="36"/>
  <c r="CJ52" i="36"/>
  <c r="CI52" i="36"/>
  <c r="CH52" i="36"/>
  <c r="CG52" i="36"/>
  <c r="CF52" i="36"/>
  <c r="CE52" i="36"/>
  <c r="CD52" i="36"/>
  <c r="CL51" i="36"/>
  <c r="CK51" i="36"/>
  <c r="CJ51" i="36"/>
  <c r="CI51" i="36"/>
  <c r="CH51" i="36"/>
  <c r="CG51" i="36"/>
  <c r="CF51" i="36"/>
  <c r="CE51" i="36"/>
  <c r="CD51" i="36"/>
  <c r="CL50" i="36"/>
  <c r="CK50" i="36"/>
  <c r="CJ50" i="36"/>
  <c r="CI50" i="36"/>
  <c r="CH50" i="36"/>
  <c r="CG50" i="36"/>
  <c r="CF50" i="36"/>
  <c r="CE50" i="36"/>
  <c r="CD50" i="36"/>
  <c r="CL49" i="36"/>
  <c r="CK49" i="36"/>
  <c r="CJ49" i="36"/>
  <c r="CI49" i="36"/>
  <c r="CH49" i="36"/>
  <c r="CG49" i="36"/>
  <c r="CF49" i="36"/>
  <c r="CE49" i="36"/>
  <c r="CD49" i="36"/>
  <c r="CL48" i="36"/>
  <c r="CK48" i="36"/>
  <c r="CJ48" i="36"/>
  <c r="CI48" i="36"/>
  <c r="CH48" i="36"/>
  <c r="CG48" i="36"/>
  <c r="CF48" i="36"/>
  <c r="CE48" i="36"/>
  <c r="CD48" i="36"/>
  <c r="CL47" i="36"/>
  <c r="CK47" i="36"/>
  <c r="CJ47" i="36"/>
  <c r="CI47" i="36"/>
  <c r="CH47" i="36"/>
  <c r="CG47" i="36"/>
  <c r="CF47" i="36"/>
  <c r="CE47" i="36"/>
  <c r="CD47" i="36"/>
  <c r="CL46" i="36"/>
  <c r="CK46" i="36"/>
  <c r="CJ46" i="36"/>
  <c r="CI46" i="36"/>
  <c r="CH46" i="36"/>
  <c r="CG46" i="36"/>
  <c r="CF46" i="36"/>
  <c r="CE46" i="36"/>
  <c r="CD46" i="36"/>
  <c r="CL45" i="36"/>
  <c r="CK45" i="36"/>
  <c r="CJ45" i="36"/>
  <c r="CI45" i="36"/>
  <c r="CH45" i="36"/>
  <c r="CG45" i="36"/>
  <c r="CF45" i="36"/>
  <c r="CE45" i="36"/>
  <c r="CD45" i="36"/>
  <c r="CL44" i="36"/>
  <c r="CK44" i="36"/>
  <c r="CJ44" i="36"/>
  <c r="CI44" i="36"/>
  <c r="CH44" i="36"/>
  <c r="CG44" i="36"/>
  <c r="CF44" i="36"/>
  <c r="CE44" i="36"/>
  <c r="CD44" i="36"/>
  <c r="CL43" i="36"/>
  <c r="CK43" i="36"/>
  <c r="CJ43" i="36"/>
  <c r="CI43" i="36"/>
  <c r="CH43" i="36"/>
  <c r="CG43" i="36"/>
  <c r="CF43" i="36"/>
  <c r="CE43" i="36"/>
  <c r="CD43" i="36"/>
  <c r="CL42" i="36"/>
  <c r="CK42" i="36"/>
  <c r="CJ42" i="36"/>
  <c r="CI42" i="36"/>
  <c r="CH42" i="36"/>
  <c r="CG42" i="36"/>
  <c r="CF42" i="36"/>
  <c r="CE42" i="36"/>
  <c r="CD42" i="36"/>
  <c r="CL41" i="36"/>
  <c r="CK41" i="36"/>
  <c r="CJ41" i="36"/>
  <c r="CI41" i="36"/>
  <c r="CH41" i="36"/>
  <c r="CG41" i="36"/>
  <c r="CF41" i="36"/>
  <c r="CE41" i="36"/>
  <c r="CD41" i="36"/>
  <c r="CL40" i="36"/>
  <c r="CK40" i="36"/>
  <c r="CJ40" i="36"/>
  <c r="CI40" i="36"/>
  <c r="CH40" i="36"/>
  <c r="CG40" i="36"/>
  <c r="CF40" i="36"/>
  <c r="CE40" i="36"/>
  <c r="CD40" i="36"/>
  <c r="CL39" i="36"/>
  <c r="CK39" i="36"/>
  <c r="CJ39" i="36"/>
  <c r="CI39" i="36"/>
  <c r="CH39" i="36"/>
  <c r="CG39" i="36"/>
  <c r="CF39" i="36"/>
  <c r="CE39" i="36"/>
  <c r="CD39" i="36"/>
  <c r="CL38" i="36"/>
  <c r="CK38" i="36"/>
  <c r="CJ38" i="36"/>
  <c r="CI38" i="36"/>
  <c r="CH38" i="36"/>
  <c r="CG38" i="36"/>
  <c r="CF38" i="36"/>
  <c r="CE38" i="36"/>
  <c r="CD38" i="36"/>
  <c r="CL37" i="36"/>
  <c r="CK37" i="36"/>
  <c r="CJ37" i="36"/>
  <c r="CI37" i="36"/>
  <c r="CH37" i="36"/>
  <c r="CG37" i="36"/>
  <c r="CF37" i="36"/>
  <c r="CE37" i="36"/>
  <c r="CD37" i="36"/>
  <c r="CL36" i="36"/>
  <c r="CK36" i="36"/>
  <c r="CJ36" i="36"/>
  <c r="CI36" i="36"/>
  <c r="CH36" i="36"/>
  <c r="CG36" i="36"/>
  <c r="CF36" i="36"/>
  <c r="CE36" i="36"/>
  <c r="CD36" i="36"/>
  <c r="CL35" i="36"/>
  <c r="CK35" i="36"/>
  <c r="CJ35" i="36"/>
  <c r="CI35" i="36"/>
  <c r="CH35" i="36"/>
  <c r="CG35" i="36"/>
  <c r="CF35" i="36"/>
  <c r="CE35" i="36"/>
  <c r="CD35" i="36"/>
  <c r="CL34" i="36"/>
  <c r="CK34" i="36"/>
  <c r="CJ34" i="36"/>
  <c r="CI34" i="36"/>
  <c r="CH34" i="36"/>
  <c r="CG34" i="36"/>
  <c r="CF34" i="36"/>
  <c r="CE34" i="36"/>
  <c r="CD34" i="36"/>
  <c r="CL33" i="36"/>
  <c r="CK33" i="36"/>
  <c r="CJ33" i="36"/>
  <c r="CI33" i="36"/>
  <c r="CH33" i="36"/>
  <c r="CG33" i="36"/>
  <c r="CF33" i="36"/>
  <c r="CE33" i="36"/>
  <c r="CD33" i="36"/>
  <c r="CL32" i="36"/>
  <c r="CK32" i="36"/>
  <c r="CJ32" i="36"/>
  <c r="CI32" i="36"/>
  <c r="CH32" i="36"/>
  <c r="CG32" i="36"/>
  <c r="CF32" i="36"/>
  <c r="CE32" i="36"/>
  <c r="CD32" i="36"/>
  <c r="CL31" i="36"/>
  <c r="CK31" i="36"/>
  <c r="CJ31" i="36"/>
  <c r="CI31" i="36"/>
  <c r="CH31" i="36"/>
  <c r="CG31" i="36"/>
  <c r="CF31" i="36"/>
  <c r="CE31" i="36"/>
  <c r="CD31" i="36"/>
  <c r="CL30" i="36"/>
  <c r="CK30" i="36"/>
  <c r="CJ30" i="36"/>
  <c r="CI30" i="36"/>
  <c r="CH30" i="36"/>
  <c r="CG30" i="36"/>
  <c r="CF30" i="36"/>
  <c r="CE30" i="36"/>
  <c r="CD30" i="36"/>
  <c r="CL29" i="36"/>
  <c r="CK29" i="36"/>
  <c r="CJ29" i="36"/>
  <c r="CI29" i="36"/>
  <c r="CH29" i="36"/>
  <c r="CG29" i="36"/>
  <c r="CF29" i="36"/>
  <c r="CE29" i="36"/>
  <c r="CD29" i="36"/>
  <c r="CL28" i="36"/>
  <c r="CK28" i="36"/>
  <c r="CJ28" i="36"/>
  <c r="CI28" i="36"/>
  <c r="CH28" i="36"/>
  <c r="CG28" i="36"/>
  <c r="CF28" i="36"/>
  <c r="CE28" i="36"/>
  <c r="CD28" i="36"/>
  <c r="CL27" i="36"/>
  <c r="CK27" i="36"/>
  <c r="CJ27" i="36"/>
  <c r="CI27" i="36"/>
  <c r="CH27" i="36"/>
  <c r="CG27" i="36"/>
  <c r="CF27" i="36"/>
  <c r="CE27" i="36"/>
  <c r="CD27" i="36"/>
  <c r="CL26" i="36"/>
  <c r="CK26" i="36"/>
  <c r="CJ26" i="36"/>
  <c r="CI26" i="36"/>
  <c r="CH26" i="36"/>
  <c r="CG26" i="36"/>
  <c r="CF26" i="36"/>
  <c r="CE26" i="36"/>
  <c r="CD26" i="36"/>
  <c r="CL25" i="36"/>
  <c r="CK25" i="36"/>
  <c r="CJ25" i="36"/>
  <c r="CI25" i="36"/>
  <c r="CH25" i="36"/>
  <c r="CG25" i="36"/>
  <c r="CF25" i="36"/>
  <c r="CE25" i="36"/>
  <c r="CD25" i="36"/>
  <c r="CL24" i="36"/>
  <c r="CK24" i="36"/>
  <c r="CJ24" i="36"/>
  <c r="CI24" i="36"/>
  <c r="CH24" i="36"/>
  <c r="CG24" i="36"/>
  <c r="CF24" i="36"/>
  <c r="CE24" i="36"/>
  <c r="CD24" i="36"/>
  <c r="CL23" i="36"/>
  <c r="CK23" i="36"/>
  <c r="CJ23" i="36"/>
  <c r="CI23" i="36"/>
  <c r="CH23" i="36"/>
  <c r="CG23" i="36"/>
  <c r="CF23" i="36"/>
  <c r="CE23" i="36"/>
  <c r="CD23" i="36"/>
  <c r="CL22" i="36"/>
  <c r="CK22" i="36"/>
  <c r="CJ22" i="36"/>
  <c r="CI22" i="36"/>
  <c r="CH22" i="36"/>
  <c r="CG22" i="36"/>
  <c r="CF22" i="36"/>
  <c r="CE22" i="36"/>
  <c r="CD22" i="36"/>
  <c r="CL21" i="36"/>
  <c r="CK21" i="36"/>
  <c r="CJ21" i="36"/>
  <c r="CI21" i="36"/>
  <c r="CH21" i="36"/>
  <c r="CG21" i="36"/>
  <c r="CF21" i="36"/>
  <c r="CE21" i="36"/>
  <c r="CD21" i="36"/>
  <c r="CL20" i="36"/>
  <c r="CK20" i="36"/>
  <c r="CJ20" i="36"/>
  <c r="CI20" i="36"/>
  <c r="CH20" i="36"/>
  <c r="CG20" i="36"/>
  <c r="CF20" i="36"/>
  <c r="CE20" i="36"/>
  <c r="CD20" i="36"/>
  <c r="CL19" i="36"/>
  <c r="CK19" i="36"/>
  <c r="CJ19" i="36"/>
  <c r="CI19" i="36"/>
  <c r="CH19" i="36"/>
  <c r="CG19" i="36"/>
  <c r="CF19" i="36"/>
  <c r="CE19" i="36"/>
  <c r="CD19" i="36"/>
  <c r="CL18" i="36"/>
  <c r="CK18" i="36"/>
  <c r="CJ18" i="36"/>
  <c r="CI18" i="36"/>
  <c r="CH18" i="36"/>
  <c r="CG18" i="36"/>
  <c r="CF18" i="36"/>
  <c r="CE18" i="36"/>
  <c r="CD18" i="36"/>
  <c r="CL17" i="36"/>
  <c r="CK17" i="36"/>
  <c r="CJ17" i="36"/>
  <c r="CI17" i="36"/>
  <c r="CH17" i="36"/>
  <c r="CG17" i="36"/>
  <c r="CF17" i="36"/>
  <c r="CE17" i="36"/>
  <c r="CD17" i="36"/>
  <c r="CL16" i="36"/>
  <c r="CK16" i="36"/>
  <c r="CJ16" i="36"/>
  <c r="CI16" i="36"/>
  <c r="CH16" i="36"/>
  <c r="CG16" i="36"/>
  <c r="CF16" i="36"/>
  <c r="CE16" i="36"/>
  <c r="CD16" i="36"/>
  <c r="CL15" i="36"/>
  <c r="CK15" i="36"/>
  <c r="CJ15" i="36"/>
  <c r="CI15" i="36"/>
  <c r="CH15" i="36"/>
  <c r="CG15" i="36"/>
  <c r="CF15" i="36"/>
  <c r="CE15" i="36"/>
  <c r="CD15" i="36"/>
  <c r="CL14" i="36"/>
  <c r="CK14" i="36"/>
  <c r="CJ14" i="36"/>
  <c r="CI14" i="36"/>
  <c r="CH14" i="36"/>
  <c r="CG14" i="36"/>
  <c r="CF14" i="36"/>
  <c r="CE14" i="36"/>
  <c r="CD14" i="36"/>
  <c r="CL13" i="36"/>
  <c r="CK13" i="36"/>
  <c r="CJ13" i="36"/>
  <c r="CI13" i="36"/>
  <c r="CH13" i="36"/>
  <c r="CG13" i="36"/>
  <c r="CF13" i="36"/>
  <c r="CE13" i="36"/>
  <c r="CD13" i="36"/>
  <c r="CL12" i="36"/>
  <c r="CK12" i="36"/>
  <c r="CJ12" i="36"/>
  <c r="CI12" i="36"/>
  <c r="CH12" i="36"/>
  <c r="CG12" i="36"/>
  <c r="CF12" i="36"/>
  <c r="CE12" i="36"/>
  <c r="CD12" i="36"/>
  <c r="CL11" i="36"/>
  <c r="CK11" i="36"/>
  <c r="CJ11" i="36"/>
  <c r="CI11" i="36"/>
  <c r="CH11" i="36"/>
  <c r="CG11" i="36"/>
  <c r="CF11" i="36"/>
  <c r="CE11" i="36"/>
  <c r="CD11" i="36"/>
  <c r="CL10" i="36"/>
  <c r="CK10" i="36"/>
  <c r="CJ10" i="36"/>
  <c r="CI10" i="36"/>
  <c r="CH10" i="36"/>
  <c r="CG10" i="36"/>
  <c r="CF10" i="36"/>
  <c r="CE10" i="36"/>
  <c r="CD10" i="36"/>
  <c r="CL9" i="36"/>
  <c r="CK9" i="36"/>
  <c r="CJ9" i="36"/>
  <c r="CI9" i="36"/>
  <c r="CH9" i="36"/>
  <c r="CG9" i="36"/>
  <c r="CF9" i="36"/>
  <c r="CE9" i="36"/>
  <c r="CD9" i="36"/>
  <c r="CL8" i="36"/>
  <c r="CK8" i="36"/>
  <c r="CJ8" i="36"/>
  <c r="CI8" i="36"/>
  <c r="CH8" i="36"/>
  <c r="CG8" i="36"/>
  <c r="CF8" i="36"/>
  <c r="CE8" i="36"/>
  <c r="CD8" i="36"/>
  <c r="AP43" i="36"/>
  <c r="AQ43" i="36" s="1"/>
  <c r="AQ42" i="36"/>
  <c r="AP42" i="36"/>
  <c r="AP41" i="36"/>
  <c r="AQ41" i="36" s="1"/>
  <c r="AO43" i="36"/>
  <c r="AO42" i="36"/>
  <c r="AO41" i="36"/>
  <c r="AO38" i="36"/>
  <c r="AO37" i="36"/>
  <c r="AO36" i="36"/>
  <c r="AO35" i="36"/>
  <c r="AO34" i="36"/>
  <c r="AO33" i="36"/>
  <c r="AO32" i="36"/>
  <c r="AO31" i="36"/>
  <c r="AO27" i="36"/>
  <c r="AO26" i="36"/>
  <c r="AO25" i="36"/>
  <c r="AO24" i="36"/>
  <c r="AO23" i="36"/>
  <c r="E5" i="36"/>
  <c r="AP38" i="36" l="1"/>
  <c r="AQ38" i="36" s="1"/>
  <c r="AP37" i="36"/>
  <c r="AQ37" i="36" s="1"/>
  <c r="AP30" i="36"/>
  <c r="AP29" i="36"/>
  <c r="AP28" i="36"/>
  <c r="AY17" i="36"/>
  <c r="AX17" i="36"/>
  <c r="AW17" i="36"/>
  <c r="AV17" i="36"/>
  <c r="AU17" i="36"/>
  <c r="AT17" i="36"/>
  <c r="AS17" i="36"/>
  <c r="AR17" i="36"/>
  <c r="AQ17" i="36"/>
  <c r="AP17" i="36"/>
  <c r="AO17" i="36"/>
  <c r="AY15" i="36"/>
  <c r="AX15" i="36"/>
  <c r="BP6" i="36"/>
  <c r="BP78" i="36" s="1"/>
  <c r="BQ78" i="36" s="1"/>
  <c r="BL6" i="36"/>
  <c r="BL69" i="36" s="1"/>
  <c r="BK6" i="36"/>
  <c r="BK78" i="36" s="1"/>
  <c r="BJ6" i="36"/>
  <c r="BJ23" i="36" s="1"/>
  <c r="BI6" i="36"/>
  <c r="BI49" i="36" s="1"/>
  <c r="BH6" i="36"/>
  <c r="BH80" i="36" s="1"/>
  <c r="CC80" i="36" s="1"/>
  <c r="BG6" i="36"/>
  <c r="BG77" i="36" s="1"/>
  <c r="CB77" i="36" s="1"/>
  <c r="U84" i="36"/>
  <c r="U83" i="36"/>
  <c r="U82" i="36"/>
  <c r="U81" i="36"/>
  <c r="U80" i="36"/>
  <c r="U79" i="36"/>
  <c r="U78" i="36"/>
  <c r="U77" i="36"/>
  <c r="U76" i="36"/>
  <c r="U75" i="36"/>
  <c r="U74" i="36"/>
  <c r="U73" i="36"/>
  <c r="U72" i="36"/>
  <c r="U71" i="36"/>
  <c r="U70" i="36"/>
  <c r="U69" i="36"/>
  <c r="U68" i="36"/>
  <c r="U67" i="36"/>
  <c r="U66" i="36"/>
  <c r="U65" i="36"/>
  <c r="U64" i="36"/>
  <c r="U63" i="36"/>
  <c r="U62" i="36"/>
  <c r="U61" i="36"/>
  <c r="U60" i="36"/>
  <c r="U59" i="36"/>
  <c r="U58" i="36"/>
  <c r="U57" i="36"/>
  <c r="U56" i="36"/>
  <c r="U55" i="36"/>
  <c r="U54" i="36"/>
  <c r="U53" i="36"/>
  <c r="U52" i="36"/>
  <c r="U51" i="36"/>
  <c r="U50" i="36"/>
  <c r="U49" i="36"/>
  <c r="U48" i="36"/>
  <c r="U47" i="36"/>
  <c r="U46" i="36"/>
  <c r="U45" i="36"/>
  <c r="U44" i="36"/>
  <c r="U43" i="36"/>
  <c r="U42" i="36"/>
  <c r="U41" i="36"/>
  <c r="U40" i="36"/>
  <c r="U39" i="36"/>
  <c r="U38" i="36"/>
  <c r="U37" i="36"/>
  <c r="U36" i="36"/>
  <c r="U35" i="36"/>
  <c r="U34" i="36"/>
  <c r="U33" i="36"/>
  <c r="U32" i="36"/>
  <c r="U31" i="36"/>
  <c r="U30" i="36"/>
  <c r="U29" i="36"/>
  <c r="U28" i="36"/>
  <c r="U27" i="36"/>
  <c r="U26" i="36"/>
  <c r="U25" i="36"/>
  <c r="U24" i="36"/>
  <c r="U23" i="36"/>
  <c r="U22" i="36"/>
  <c r="U21" i="36"/>
  <c r="U20" i="36"/>
  <c r="U19" i="36"/>
  <c r="U18" i="36"/>
  <c r="U17" i="36"/>
  <c r="U16" i="36"/>
  <c r="U15" i="36"/>
  <c r="U14" i="36"/>
  <c r="U13" i="36"/>
  <c r="U12" i="36"/>
  <c r="U11" i="36"/>
  <c r="U10" i="36"/>
  <c r="U9" i="36"/>
  <c r="U8" i="36"/>
  <c r="BI78" i="36"/>
  <c r="BG18" i="36"/>
  <c r="CB18" i="36" s="1"/>
  <c r="BF6" i="36"/>
  <c r="AY13" i="36"/>
  <c r="AX13" i="36"/>
  <c r="AW13" i="36"/>
  <c r="AV13" i="36"/>
  <c r="AU13" i="36"/>
  <c r="AT13" i="36"/>
  <c r="AS13" i="36"/>
  <c r="AR13" i="36"/>
  <c r="AQ13" i="36"/>
  <c r="AP13" i="36"/>
  <c r="AO13" i="36"/>
  <c r="AY9" i="36"/>
  <c r="AX9" i="36"/>
  <c r="AW9" i="36"/>
  <c r="AV9" i="36"/>
  <c r="AU9" i="36"/>
  <c r="AT9" i="36"/>
  <c r="AS9" i="36"/>
  <c r="AR9" i="36"/>
  <c r="AQ9" i="36"/>
  <c r="AP9" i="36"/>
  <c r="AO9" i="36"/>
  <c r="AP36" i="36" l="1"/>
  <c r="BA16" i="36"/>
  <c r="BB16" i="36"/>
  <c r="AZ16" i="36"/>
  <c r="BI8" i="36"/>
  <c r="BI23" i="36"/>
  <c r="BI69" i="36"/>
  <c r="BP49" i="36"/>
  <c r="BH21" i="36"/>
  <c r="CC21" i="36" s="1"/>
  <c r="BP8" i="36"/>
  <c r="BI50" i="36"/>
  <c r="BH17" i="36"/>
  <c r="CC17" i="36" s="1"/>
  <c r="BP50" i="36"/>
  <c r="BI22" i="36"/>
  <c r="BP69" i="36"/>
  <c r="AZ8" i="36"/>
  <c r="BB8" i="36"/>
  <c r="BP23" i="36"/>
  <c r="BG11" i="36"/>
  <c r="CB11" i="36" s="1"/>
  <c r="BG30" i="36"/>
  <c r="CB30" i="36" s="1"/>
  <c r="BG48" i="36"/>
  <c r="CB48" i="36" s="1"/>
  <c r="BG72" i="36"/>
  <c r="CB72" i="36" s="1"/>
  <c r="BG31" i="36"/>
  <c r="CB31" i="36" s="1"/>
  <c r="BG55" i="36"/>
  <c r="CB55" i="36" s="1"/>
  <c r="BG74" i="36"/>
  <c r="CB74" i="36" s="1"/>
  <c r="BG13" i="36"/>
  <c r="CB13" i="36" s="1"/>
  <c r="BG20" i="36"/>
  <c r="CB20" i="36" s="1"/>
  <c r="BG24" i="36"/>
  <c r="CB24" i="36" s="1"/>
  <c r="BG32" i="36"/>
  <c r="CB32" i="36" s="1"/>
  <c r="BG40" i="36"/>
  <c r="CB40" i="36" s="1"/>
  <c r="BG56" i="36"/>
  <c r="CB56" i="36" s="1"/>
  <c r="BG67" i="36"/>
  <c r="CB67" i="36" s="1"/>
  <c r="BG75" i="36"/>
  <c r="CB75" i="36" s="1"/>
  <c r="BG83" i="36"/>
  <c r="CB83" i="36" s="1"/>
  <c r="BG39" i="36"/>
  <c r="CB39" i="36" s="1"/>
  <c r="BG8" i="36"/>
  <c r="CB8" i="36" s="1"/>
  <c r="BG14" i="36"/>
  <c r="CB14" i="36" s="1"/>
  <c r="BG21" i="36"/>
  <c r="CB21" i="36" s="1"/>
  <c r="BG25" i="36"/>
  <c r="CB25" i="36" s="1"/>
  <c r="BG33" i="36"/>
  <c r="CB33" i="36" s="1"/>
  <c r="BG42" i="36"/>
  <c r="CB42" i="36" s="1"/>
  <c r="BG50" i="36"/>
  <c r="CB50" i="36" s="1"/>
  <c r="BG58" i="36"/>
  <c r="CB58" i="36" s="1"/>
  <c r="BG68" i="36"/>
  <c r="CB68" i="36" s="1"/>
  <c r="BG76" i="36"/>
  <c r="CB76" i="36" s="1"/>
  <c r="BG84" i="36"/>
  <c r="CB84" i="36" s="1"/>
  <c r="BG38" i="36"/>
  <c r="CB38" i="36" s="1"/>
  <c r="BG64" i="36"/>
  <c r="CB64" i="36" s="1"/>
  <c r="BG80" i="36"/>
  <c r="CB80" i="36" s="1"/>
  <c r="BG82" i="36"/>
  <c r="CB82" i="36" s="1"/>
  <c r="BA8" i="36"/>
  <c r="BG15" i="36"/>
  <c r="CB15" i="36" s="1"/>
  <c r="BG26" i="36"/>
  <c r="CB26" i="36" s="1"/>
  <c r="BG34" i="36"/>
  <c r="CB34" i="36" s="1"/>
  <c r="BG43" i="36"/>
  <c r="CB43" i="36" s="1"/>
  <c r="BG59" i="36"/>
  <c r="CB59" i="36" s="1"/>
  <c r="BG78" i="36"/>
  <c r="CB78" i="36" s="1"/>
  <c r="BG54" i="36"/>
  <c r="CB54" i="36" s="1"/>
  <c r="BG12" i="36"/>
  <c r="CB12" i="36" s="1"/>
  <c r="BB12" i="36"/>
  <c r="BG16" i="36"/>
  <c r="CB16" i="36" s="1"/>
  <c r="BG22" i="36"/>
  <c r="CB22" i="36" s="1"/>
  <c r="BG27" i="36"/>
  <c r="CB27" i="36" s="1"/>
  <c r="BG35" i="36"/>
  <c r="CB35" i="36" s="1"/>
  <c r="BG44" i="36"/>
  <c r="CB44" i="36" s="1"/>
  <c r="BG60" i="36"/>
  <c r="CB60" i="36" s="1"/>
  <c r="BG19" i="36"/>
  <c r="CB19" i="36" s="1"/>
  <c r="BA12" i="36"/>
  <c r="BG9" i="36"/>
  <c r="CB9" i="36" s="1"/>
  <c r="BG17" i="36"/>
  <c r="CB17" i="36" s="1"/>
  <c r="BG28" i="36"/>
  <c r="CB28" i="36" s="1"/>
  <c r="BG36" i="36"/>
  <c r="CB36" i="36" s="1"/>
  <c r="BG46" i="36"/>
  <c r="CB46" i="36" s="1"/>
  <c r="BG51" i="36"/>
  <c r="CB51" i="36" s="1"/>
  <c r="BG62" i="36"/>
  <c r="CB62" i="36" s="1"/>
  <c r="BG70" i="36"/>
  <c r="CB70" i="36" s="1"/>
  <c r="BG66" i="36"/>
  <c r="CB66" i="36" s="1"/>
  <c r="BG10" i="36"/>
  <c r="CB10" i="36" s="1"/>
  <c r="BG23" i="36"/>
  <c r="CB23" i="36" s="1"/>
  <c r="BG29" i="36"/>
  <c r="CB29" i="36" s="1"/>
  <c r="BG37" i="36"/>
  <c r="CB37" i="36" s="1"/>
  <c r="BG47" i="36"/>
  <c r="CB47" i="36" s="1"/>
  <c r="BG52" i="36"/>
  <c r="CB52" i="36" s="1"/>
  <c r="BG63" i="36"/>
  <c r="CB63" i="36" s="1"/>
  <c r="BG71" i="36"/>
  <c r="CB71" i="36" s="1"/>
  <c r="BG79" i="36"/>
  <c r="CB79" i="36" s="1"/>
  <c r="BL49" i="36"/>
  <c r="BL50" i="36"/>
  <c r="BK23" i="36"/>
  <c r="BK22" i="36"/>
  <c r="BK69" i="36"/>
  <c r="BK8" i="36"/>
  <c r="BL22" i="36"/>
  <c r="BL8" i="36"/>
  <c r="BL23" i="36"/>
  <c r="BK50" i="36"/>
  <c r="BK49" i="36"/>
  <c r="BJ22" i="36"/>
  <c r="BJ49" i="36"/>
  <c r="BJ69" i="36"/>
  <c r="BJ78" i="36"/>
  <c r="BJ50" i="36"/>
  <c r="BJ8" i="36"/>
  <c r="BH13" i="36"/>
  <c r="CC13" i="36" s="1"/>
  <c r="BH23" i="36"/>
  <c r="CC23" i="36" s="1"/>
  <c r="BH9" i="36"/>
  <c r="CC9" i="36" s="1"/>
  <c r="BH29" i="36"/>
  <c r="CC29" i="36" s="1"/>
  <c r="BH84" i="36"/>
  <c r="CC84" i="36" s="1"/>
  <c r="BH10" i="36"/>
  <c r="CC10" i="36" s="1"/>
  <c r="BH18" i="36"/>
  <c r="CC18" i="36" s="1"/>
  <c r="BH26" i="36"/>
  <c r="CC26" i="36" s="1"/>
  <c r="BH34" i="36"/>
  <c r="CC34" i="36" s="1"/>
  <c r="BH55" i="36"/>
  <c r="CC55" i="36" s="1"/>
  <c r="BH64" i="36"/>
  <c r="CC64" i="36" s="1"/>
  <c r="BH77" i="36"/>
  <c r="CC77" i="36" s="1"/>
  <c r="BH11" i="36"/>
  <c r="CC11" i="36" s="1"/>
  <c r="BH19" i="36"/>
  <c r="CC19" i="36" s="1"/>
  <c r="BH60" i="36"/>
  <c r="CC60" i="36" s="1"/>
  <c r="BH71" i="36"/>
  <c r="CC71" i="36" s="1"/>
  <c r="BH31" i="36"/>
  <c r="CC31" i="36" s="1"/>
  <c r="BH39" i="36"/>
  <c r="CC39" i="36" s="1"/>
  <c r="BH50" i="36"/>
  <c r="CC50" i="36" s="1"/>
  <c r="BH61" i="36"/>
  <c r="CC61" i="36" s="1"/>
  <c r="BH12" i="36"/>
  <c r="CC12" i="36" s="1"/>
  <c r="BH16" i="36"/>
  <c r="CC16" i="36" s="1"/>
  <c r="BH20" i="36"/>
  <c r="CC20" i="36" s="1"/>
  <c r="BH44" i="36"/>
  <c r="CC44" i="36" s="1"/>
  <c r="BH49" i="36"/>
  <c r="CC49" i="36" s="1"/>
  <c r="BH52" i="36"/>
  <c r="CC52" i="36" s="1"/>
  <c r="BH57" i="36"/>
  <c r="CC57" i="36" s="1"/>
  <c r="BH66" i="36"/>
  <c r="CC66" i="36" s="1"/>
  <c r="BH72" i="36"/>
  <c r="CC72" i="36" s="1"/>
  <c r="BH82" i="36"/>
  <c r="CC82" i="36" s="1"/>
  <c r="BH41" i="36"/>
  <c r="CC41" i="36" s="1"/>
  <c r="BH8" i="36"/>
  <c r="CC8" i="36" s="1"/>
  <c r="BH25" i="36"/>
  <c r="CC25" i="36" s="1"/>
  <c r="BH46" i="36"/>
  <c r="CC46" i="36" s="1"/>
  <c r="BH14" i="36"/>
  <c r="CC14" i="36" s="1"/>
  <c r="BH30" i="36"/>
  <c r="CC30" i="36" s="1"/>
  <c r="BH47" i="36"/>
  <c r="CC47" i="36" s="1"/>
  <c r="BH69" i="36"/>
  <c r="CC69" i="36" s="1"/>
  <c r="BH79" i="36"/>
  <c r="CC79" i="36" s="1"/>
  <c r="BH15" i="36"/>
  <c r="CC15" i="36" s="1"/>
  <c r="BH43" i="36"/>
  <c r="CC43" i="36" s="1"/>
  <c r="BH51" i="36"/>
  <c r="CC51" i="36" s="1"/>
  <c r="BH65" i="36"/>
  <c r="CC65" i="36" s="1"/>
  <c r="BH27" i="36"/>
  <c r="CC27" i="36" s="1"/>
  <c r="BH35" i="36"/>
  <c r="CC35" i="36" s="1"/>
  <c r="BH48" i="36"/>
  <c r="CC48" i="36" s="1"/>
  <c r="BH56" i="36"/>
  <c r="CC56" i="36" s="1"/>
  <c r="BH78" i="36"/>
  <c r="CC78" i="36" s="1"/>
  <c r="BH24" i="36"/>
  <c r="CC24" i="36" s="1"/>
  <c r="BH28" i="36"/>
  <c r="CC28" i="36" s="1"/>
  <c r="BH32" i="36"/>
  <c r="CC32" i="36" s="1"/>
  <c r="BH36" i="36"/>
  <c r="CC36" i="36" s="1"/>
  <c r="BH40" i="36"/>
  <c r="CC40" i="36" s="1"/>
  <c r="BH45" i="36"/>
  <c r="CC45" i="36" s="1"/>
  <c r="BH53" i="36"/>
  <c r="CC53" i="36" s="1"/>
  <c r="BH62" i="36"/>
  <c r="CC62" i="36" s="1"/>
  <c r="BH67" i="36"/>
  <c r="CC67" i="36" s="1"/>
  <c r="BH33" i="36"/>
  <c r="CC33" i="36" s="1"/>
  <c r="BH54" i="36"/>
  <c r="CC54" i="36" s="1"/>
  <c r="BH22" i="36"/>
  <c r="CC22" i="36" s="1"/>
  <c r="BH42" i="36"/>
  <c r="CC42" i="36" s="1"/>
  <c r="BH59" i="36"/>
  <c r="CC59" i="36" s="1"/>
  <c r="BH68" i="36"/>
  <c r="CC68" i="36" s="1"/>
  <c r="BH70" i="36"/>
  <c r="CC70" i="36" s="1"/>
  <c r="BH76" i="36"/>
  <c r="CC76" i="36" s="1"/>
  <c r="BH58" i="36"/>
  <c r="CC58" i="36" s="1"/>
  <c r="BH37" i="36"/>
  <c r="CC37" i="36" s="1"/>
  <c r="BH63" i="36"/>
  <c r="CC63" i="36" s="1"/>
  <c r="BH38" i="36"/>
  <c r="CC38" i="36" s="1"/>
  <c r="AZ12" i="36"/>
  <c r="BP22" i="36"/>
  <c r="BH83" i="36"/>
  <c r="CC83" i="36" s="1"/>
  <c r="BH75" i="36"/>
  <c r="CC75" i="36" s="1"/>
  <c r="BL78" i="36"/>
  <c r="BM78" i="36" s="1"/>
  <c r="BN78" i="36" s="1"/>
  <c r="BO78" i="36" s="1"/>
  <c r="BH81" i="36"/>
  <c r="CC81" i="36" s="1"/>
  <c r="BH74" i="36"/>
  <c r="CC74" i="36" s="1"/>
  <c r="BH73" i="36"/>
  <c r="CC73" i="36" s="1"/>
  <c r="BG41" i="36"/>
  <c r="CB41" i="36" s="1"/>
  <c r="BG49" i="36"/>
  <c r="CB49" i="36" s="1"/>
  <c r="BG57" i="36"/>
  <c r="CB57" i="36" s="1"/>
  <c r="BG65" i="36"/>
  <c r="CB65" i="36" s="1"/>
  <c r="BG73" i="36"/>
  <c r="CB73" i="36" s="1"/>
  <c r="BG81" i="36"/>
  <c r="CB81" i="36" s="1"/>
  <c r="BG45" i="36"/>
  <c r="CB45" i="36" s="1"/>
  <c r="BG53" i="36"/>
  <c r="CB53" i="36" s="1"/>
  <c r="BG61" i="36"/>
  <c r="CB61" i="36" s="1"/>
  <c r="BG69" i="36"/>
  <c r="CB69" i="36" s="1"/>
  <c r="AJ84" i="36"/>
  <c r="AI84" i="36"/>
  <c r="AH84" i="36"/>
  <c r="AG84" i="36"/>
  <c r="AF84" i="36"/>
  <c r="BP84" i="36" s="1"/>
  <c r="AE84" i="36"/>
  <c r="BL84" i="36" s="1"/>
  <c r="AD84" i="36"/>
  <c r="BK84" i="36" s="1"/>
  <c r="AC84" i="36"/>
  <c r="BJ84" i="36" s="1"/>
  <c r="AB84" i="36"/>
  <c r="BI84" i="36" s="1"/>
  <c r="AJ83" i="36"/>
  <c r="AI83" i="36"/>
  <c r="AH83" i="36"/>
  <c r="AG83" i="36"/>
  <c r="AF83" i="36"/>
  <c r="BP83" i="36" s="1"/>
  <c r="AE83" i="36"/>
  <c r="BL83" i="36" s="1"/>
  <c r="AD83" i="36"/>
  <c r="BK83" i="36" s="1"/>
  <c r="AC83" i="36"/>
  <c r="BJ83" i="36" s="1"/>
  <c r="AB83" i="36"/>
  <c r="BI83" i="36" s="1"/>
  <c r="AJ82" i="36"/>
  <c r="AI82" i="36"/>
  <c r="AH82" i="36"/>
  <c r="AG82" i="36"/>
  <c r="AF82" i="36"/>
  <c r="BP82" i="36" s="1"/>
  <c r="AE82" i="36"/>
  <c r="BL82" i="36" s="1"/>
  <c r="AD82" i="36"/>
  <c r="BK82" i="36" s="1"/>
  <c r="AC82" i="36"/>
  <c r="BJ82" i="36" s="1"/>
  <c r="AB82" i="36"/>
  <c r="BI82" i="36" s="1"/>
  <c r="AJ81" i="36"/>
  <c r="AI81" i="36"/>
  <c r="AH81" i="36"/>
  <c r="AG81" i="36"/>
  <c r="AF81" i="36"/>
  <c r="BP81" i="36" s="1"/>
  <c r="AE81" i="36"/>
  <c r="BL81" i="36" s="1"/>
  <c r="AD81" i="36"/>
  <c r="BK81" i="36" s="1"/>
  <c r="AC81" i="36"/>
  <c r="BJ81" i="36" s="1"/>
  <c r="AB81" i="36"/>
  <c r="BI81" i="36" s="1"/>
  <c r="AJ80" i="36"/>
  <c r="AI80" i="36"/>
  <c r="AH80" i="36"/>
  <c r="AG80" i="36"/>
  <c r="AF80" i="36"/>
  <c r="BP80" i="36" s="1"/>
  <c r="AE80" i="36"/>
  <c r="BL80" i="36" s="1"/>
  <c r="AD80" i="36"/>
  <c r="BK80" i="36" s="1"/>
  <c r="AC80" i="36"/>
  <c r="BJ80" i="36" s="1"/>
  <c r="AB80" i="36"/>
  <c r="BI80" i="36" s="1"/>
  <c r="AJ79" i="36"/>
  <c r="AI79" i="36"/>
  <c r="AH79" i="36"/>
  <c r="AG79" i="36"/>
  <c r="AF79" i="36"/>
  <c r="BP79" i="36" s="1"/>
  <c r="AE79" i="36"/>
  <c r="BL79" i="36" s="1"/>
  <c r="AD79" i="36"/>
  <c r="BK79" i="36" s="1"/>
  <c r="AC79" i="36"/>
  <c r="BJ79" i="36" s="1"/>
  <c r="AB79" i="36"/>
  <c r="BI79" i="36" s="1"/>
  <c r="AJ77" i="36"/>
  <c r="AI77" i="36"/>
  <c r="AH77" i="36"/>
  <c r="AG77" i="36"/>
  <c r="AF77" i="36"/>
  <c r="BP77" i="36" s="1"/>
  <c r="AE77" i="36"/>
  <c r="BL77" i="36" s="1"/>
  <c r="AD77" i="36"/>
  <c r="BK77" i="36" s="1"/>
  <c r="AC77" i="36"/>
  <c r="BJ77" i="36" s="1"/>
  <c r="AB77" i="36"/>
  <c r="BI77" i="36" s="1"/>
  <c r="AJ76" i="36"/>
  <c r="AI76" i="36"/>
  <c r="AH76" i="36"/>
  <c r="AG76" i="36"/>
  <c r="AF76" i="36"/>
  <c r="BP76" i="36" s="1"/>
  <c r="AE76" i="36"/>
  <c r="BL76" i="36" s="1"/>
  <c r="AD76" i="36"/>
  <c r="BK76" i="36" s="1"/>
  <c r="AC76" i="36"/>
  <c r="BJ76" i="36" s="1"/>
  <c r="AB76" i="36"/>
  <c r="BI76" i="36" s="1"/>
  <c r="AJ75" i="36"/>
  <c r="AI75" i="36"/>
  <c r="AH75" i="36"/>
  <c r="AG75" i="36"/>
  <c r="AF75" i="36"/>
  <c r="BP75" i="36" s="1"/>
  <c r="AE75" i="36"/>
  <c r="BL75" i="36" s="1"/>
  <c r="AD75" i="36"/>
  <c r="BK75" i="36" s="1"/>
  <c r="AC75" i="36"/>
  <c r="BJ75" i="36" s="1"/>
  <c r="AB75" i="36"/>
  <c r="BI75" i="36" s="1"/>
  <c r="AJ74" i="36"/>
  <c r="AI74" i="36"/>
  <c r="AH74" i="36"/>
  <c r="AG74" i="36"/>
  <c r="AF74" i="36"/>
  <c r="BP74" i="36" s="1"/>
  <c r="AE74" i="36"/>
  <c r="BL74" i="36" s="1"/>
  <c r="AD74" i="36"/>
  <c r="BK74" i="36" s="1"/>
  <c r="AC74" i="36"/>
  <c r="BJ74" i="36" s="1"/>
  <c r="AB74" i="36"/>
  <c r="BI74" i="36" s="1"/>
  <c r="AJ73" i="36"/>
  <c r="AI73" i="36"/>
  <c r="AH73" i="36"/>
  <c r="AG73" i="36"/>
  <c r="AF73" i="36"/>
  <c r="BP73" i="36" s="1"/>
  <c r="AE73" i="36"/>
  <c r="BL73" i="36" s="1"/>
  <c r="AD73" i="36"/>
  <c r="BK73" i="36" s="1"/>
  <c r="AC73" i="36"/>
  <c r="BJ73" i="36" s="1"/>
  <c r="AB73" i="36"/>
  <c r="BI73" i="36" s="1"/>
  <c r="AJ72" i="36"/>
  <c r="AI72" i="36"/>
  <c r="AH72" i="36"/>
  <c r="AG72" i="36"/>
  <c r="AF72" i="36"/>
  <c r="BP72" i="36" s="1"/>
  <c r="AE72" i="36"/>
  <c r="BL72" i="36" s="1"/>
  <c r="AD72" i="36"/>
  <c r="BK72" i="36" s="1"/>
  <c r="AC72" i="36"/>
  <c r="BJ72" i="36" s="1"/>
  <c r="AB72" i="36"/>
  <c r="BI72" i="36" s="1"/>
  <c r="AJ71" i="36"/>
  <c r="AI71" i="36"/>
  <c r="AH71" i="36"/>
  <c r="AG71" i="36"/>
  <c r="AF71" i="36"/>
  <c r="BP71" i="36" s="1"/>
  <c r="AE71" i="36"/>
  <c r="BL71" i="36" s="1"/>
  <c r="AD71" i="36"/>
  <c r="BK71" i="36" s="1"/>
  <c r="AC71" i="36"/>
  <c r="BJ71" i="36" s="1"/>
  <c r="AB71" i="36"/>
  <c r="BI71" i="36" s="1"/>
  <c r="AJ70" i="36"/>
  <c r="AI70" i="36"/>
  <c r="AH70" i="36"/>
  <c r="AG70" i="36"/>
  <c r="AF70" i="36"/>
  <c r="BP70" i="36" s="1"/>
  <c r="AE70" i="36"/>
  <c r="BL70" i="36" s="1"/>
  <c r="AD70" i="36"/>
  <c r="BK70" i="36" s="1"/>
  <c r="AC70" i="36"/>
  <c r="BJ70" i="36" s="1"/>
  <c r="AB70" i="36"/>
  <c r="BI70" i="36" s="1"/>
  <c r="AJ68" i="36"/>
  <c r="AI68" i="36"/>
  <c r="AH68" i="36"/>
  <c r="AG68" i="36"/>
  <c r="AF68" i="36"/>
  <c r="BP68" i="36" s="1"/>
  <c r="AE68" i="36"/>
  <c r="BL68" i="36" s="1"/>
  <c r="AD68" i="36"/>
  <c r="BK68" i="36" s="1"/>
  <c r="AC68" i="36"/>
  <c r="BJ68" i="36" s="1"/>
  <c r="AB68" i="36"/>
  <c r="BI68" i="36" s="1"/>
  <c r="AJ67" i="36"/>
  <c r="AI67" i="36"/>
  <c r="AH67" i="36"/>
  <c r="AG67" i="36"/>
  <c r="AF67" i="36"/>
  <c r="BP67" i="36" s="1"/>
  <c r="AE67" i="36"/>
  <c r="BL67" i="36" s="1"/>
  <c r="AD67" i="36"/>
  <c r="BK67" i="36" s="1"/>
  <c r="AC67" i="36"/>
  <c r="BJ67" i="36" s="1"/>
  <c r="AB67" i="36"/>
  <c r="BI67" i="36" s="1"/>
  <c r="AJ66" i="36"/>
  <c r="AI66" i="36"/>
  <c r="AH66" i="36"/>
  <c r="AG66" i="36"/>
  <c r="AF66" i="36"/>
  <c r="BP66" i="36" s="1"/>
  <c r="AE66" i="36"/>
  <c r="BL66" i="36" s="1"/>
  <c r="AD66" i="36"/>
  <c r="BK66" i="36" s="1"/>
  <c r="AC66" i="36"/>
  <c r="BJ66" i="36" s="1"/>
  <c r="AB66" i="36"/>
  <c r="BI66" i="36" s="1"/>
  <c r="AJ65" i="36"/>
  <c r="AI65" i="36"/>
  <c r="AH65" i="36"/>
  <c r="AG65" i="36"/>
  <c r="AF65" i="36"/>
  <c r="BP65" i="36" s="1"/>
  <c r="AE65" i="36"/>
  <c r="BL65" i="36" s="1"/>
  <c r="AD65" i="36"/>
  <c r="BK65" i="36" s="1"/>
  <c r="AC65" i="36"/>
  <c r="BJ65" i="36" s="1"/>
  <c r="AB65" i="36"/>
  <c r="BI65" i="36" s="1"/>
  <c r="AJ64" i="36"/>
  <c r="AI64" i="36"/>
  <c r="AH64" i="36"/>
  <c r="AG64" i="36"/>
  <c r="AF64" i="36"/>
  <c r="BP64" i="36" s="1"/>
  <c r="AE64" i="36"/>
  <c r="BL64" i="36" s="1"/>
  <c r="AD64" i="36"/>
  <c r="BK64" i="36" s="1"/>
  <c r="AC64" i="36"/>
  <c r="BJ64" i="36" s="1"/>
  <c r="AB64" i="36"/>
  <c r="BI64" i="36" s="1"/>
  <c r="AJ63" i="36"/>
  <c r="AI63" i="36"/>
  <c r="AH63" i="36"/>
  <c r="AG63" i="36"/>
  <c r="AF63" i="36"/>
  <c r="BP63" i="36" s="1"/>
  <c r="AE63" i="36"/>
  <c r="BL63" i="36" s="1"/>
  <c r="AD63" i="36"/>
  <c r="BK63" i="36" s="1"/>
  <c r="AC63" i="36"/>
  <c r="BJ63" i="36" s="1"/>
  <c r="AB63" i="36"/>
  <c r="BI63" i="36" s="1"/>
  <c r="AJ62" i="36"/>
  <c r="AI62" i="36"/>
  <c r="AH62" i="36"/>
  <c r="AG62" i="36"/>
  <c r="AF62" i="36"/>
  <c r="BP62" i="36" s="1"/>
  <c r="AE62" i="36"/>
  <c r="BL62" i="36" s="1"/>
  <c r="AD62" i="36"/>
  <c r="BK62" i="36" s="1"/>
  <c r="AC62" i="36"/>
  <c r="BJ62" i="36" s="1"/>
  <c r="AB62" i="36"/>
  <c r="BI62" i="36" s="1"/>
  <c r="AJ61" i="36"/>
  <c r="AI61" i="36"/>
  <c r="AH61" i="36"/>
  <c r="AG61" i="36"/>
  <c r="AF61" i="36"/>
  <c r="BP61" i="36" s="1"/>
  <c r="AE61" i="36"/>
  <c r="BL61" i="36" s="1"/>
  <c r="AD61" i="36"/>
  <c r="BK61" i="36" s="1"/>
  <c r="AC61" i="36"/>
  <c r="BJ61" i="36" s="1"/>
  <c r="AB61" i="36"/>
  <c r="BI61" i="36" s="1"/>
  <c r="AJ60" i="36"/>
  <c r="AI60" i="36"/>
  <c r="AH60" i="36"/>
  <c r="AG60" i="36"/>
  <c r="AF60" i="36"/>
  <c r="BP60" i="36" s="1"/>
  <c r="AE60" i="36"/>
  <c r="BL60" i="36" s="1"/>
  <c r="AD60" i="36"/>
  <c r="BK60" i="36" s="1"/>
  <c r="AC60" i="36"/>
  <c r="BJ60" i="36" s="1"/>
  <c r="AB60" i="36"/>
  <c r="BI60" i="36" s="1"/>
  <c r="AJ59" i="36"/>
  <c r="AI59" i="36"/>
  <c r="AH59" i="36"/>
  <c r="AG59" i="36"/>
  <c r="AF59" i="36"/>
  <c r="BP59" i="36" s="1"/>
  <c r="AE59" i="36"/>
  <c r="BL59" i="36" s="1"/>
  <c r="AD59" i="36"/>
  <c r="BK59" i="36" s="1"/>
  <c r="AC59" i="36"/>
  <c r="BJ59" i="36" s="1"/>
  <c r="AB59" i="36"/>
  <c r="BI59" i="36" s="1"/>
  <c r="AJ58" i="36"/>
  <c r="AI58" i="36"/>
  <c r="AH58" i="36"/>
  <c r="AG58" i="36"/>
  <c r="AF58" i="36"/>
  <c r="BP58" i="36" s="1"/>
  <c r="AE58" i="36"/>
  <c r="BL58" i="36" s="1"/>
  <c r="AD58" i="36"/>
  <c r="BK58" i="36" s="1"/>
  <c r="AC58" i="36"/>
  <c r="BJ58" i="36" s="1"/>
  <c r="AB58" i="36"/>
  <c r="BI58" i="36" s="1"/>
  <c r="AJ57" i="36"/>
  <c r="AI57" i="36"/>
  <c r="AH57" i="36"/>
  <c r="AG57" i="36"/>
  <c r="AF57" i="36"/>
  <c r="BP57" i="36" s="1"/>
  <c r="AE57" i="36"/>
  <c r="BL57" i="36" s="1"/>
  <c r="AD57" i="36"/>
  <c r="BK57" i="36" s="1"/>
  <c r="AC57" i="36"/>
  <c r="BJ57" i="36" s="1"/>
  <c r="AB57" i="36"/>
  <c r="BI57" i="36" s="1"/>
  <c r="AJ56" i="36"/>
  <c r="AI56" i="36"/>
  <c r="AH56" i="36"/>
  <c r="AG56" i="36"/>
  <c r="AF56" i="36"/>
  <c r="BP56" i="36" s="1"/>
  <c r="AE56" i="36"/>
  <c r="BL56" i="36" s="1"/>
  <c r="AD56" i="36"/>
  <c r="BK56" i="36" s="1"/>
  <c r="AC56" i="36"/>
  <c r="BJ56" i="36" s="1"/>
  <c r="AB56" i="36"/>
  <c r="BI56" i="36" s="1"/>
  <c r="AJ55" i="36"/>
  <c r="AI55" i="36"/>
  <c r="AH55" i="36"/>
  <c r="AG55" i="36"/>
  <c r="AF55" i="36"/>
  <c r="BP55" i="36" s="1"/>
  <c r="AE55" i="36"/>
  <c r="BL55" i="36" s="1"/>
  <c r="AD55" i="36"/>
  <c r="BK55" i="36" s="1"/>
  <c r="AC55" i="36"/>
  <c r="BJ55" i="36" s="1"/>
  <c r="AB55" i="36"/>
  <c r="BI55" i="36" s="1"/>
  <c r="AJ54" i="36"/>
  <c r="AI54" i="36"/>
  <c r="AH54" i="36"/>
  <c r="AG54" i="36"/>
  <c r="AF54" i="36"/>
  <c r="BP54" i="36" s="1"/>
  <c r="AE54" i="36"/>
  <c r="BL54" i="36" s="1"/>
  <c r="AD54" i="36"/>
  <c r="BK54" i="36" s="1"/>
  <c r="AC54" i="36"/>
  <c r="BJ54" i="36" s="1"/>
  <c r="AB54" i="36"/>
  <c r="BI54" i="36" s="1"/>
  <c r="AJ53" i="36"/>
  <c r="AI53" i="36"/>
  <c r="AH53" i="36"/>
  <c r="AG53" i="36"/>
  <c r="AF53" i="36"/>
  <c r="BP53" i="36" s="1"/>
  <c r="AE53" i="36"/>
  <c r="BL53" i="36" s="1"/>
  <c r="AD53" i="36"/>
  <c r="BK53" i="36" s="1"/>
  <c r="AC53" i="36"/>
  <c r="BJ53" i="36" s="1"/>
  <c r="AB53" i="36"/>
  <c r="BI53" i="36" s="1"/>
  <c r="AJ52" i="36"/>
  <c r="AI52" i="36"/>
  <c r="AH52" i="36"/>
  <c r="AG52" i="36"/>
  <c r="AF52" i="36"/>
  <c r="BP52" i="36" s="1"/>
  <c r="AE52" i="36"/>
  <c r="BL52" i="36" s="1"/>
  <c r="AD52" i="36"/>
  <c r="BK52" i="36" s="1"/>
  <c r="AC52" i="36"/>
  <c r="BJ52" i="36" s="1"/>
  <c r="AB52" i="36"/>
  <c r="BI52" i="36" s="1"/>
  <c r="AJ51" i="36"/>
  <c r="AI51" i="36"/>
  <c r="AH51" i="36"/>
  <c r="AG51" i="36"/>
  <c r="AF51" i="36"/>
  <c r="BP51" i="36" s="1"/>
  <c r="AE51" i="36"/>
  <c r="BL51" i="36" s="1"/>
  <c r="AD51" i="36"/>
  <c r="BK51" i="36" s="1"/>
  <c r="AC51" i="36"/>
  <c r="BJ51" i="36" s="1"/>
  <c r="AB51" i="36"/>
  <c r="BI51" i="36" s="1"/>
  <c r="AJ48" i="36"/>
  <c r="AI48" i="36"/>
  <c r="AH48" i="36"/>
  <c r="AG48" i="36"/>
  <c r="AF48" i="36"/>
  <c r="BP48" i="36" s="1"/>
  <c r="AE48" i="36"/>
  <c r="BL48" i="36" s="1"/>
  <c r="AD48" i="36"/>
  <c r="BK48" i="36" s="1"/>
  <c r="AC48" i="36"/>
  <c r="BJ48" i="36" s="1"/>
  <c r="AB48" i="36"/>
  <c r="BI48" i="36" s="1"/>
  <c r="AJ47" i="36"/>
  <c r="AI47" i="36"/>
  <c r="AH47" i="36"/>
  <c r="AG47" i="36"/>
  <c r="AF47" i="36"/>
  <c r="BP47" i="36" s="1"/>
  <c r="AE47" i="36"/>
  <c r="BL47" i="36" s="1"/>
  <c r="AD47" i="36"/>
  <c r="BK47" i="36" s="1"/>
  <c r="AC47" i="36"/>
  <c r="BJ47" i="36" s="1"/>
  <c r="AB47" i="36"/>
  <c r="BI47" i="36" s="1"/>
  <c r="AJ46" i="36"/>
  <c r="AI46" i="36"/>
  <c r="AH46" i="36"/>
  <c r="AG46" i="36"/>
  <c r="AF46" i="36"/>
  <c r="BP46" i="36" s="1"/>
  <c r="AE46" i="36"/>
  <c r="BL46" i="36" s="1"/>
  <c r="AD46" i="36"/>
  <c r="BK46" i="36" s="1"/>
  <c r="AC46" i="36"/>
  <c r="BJ46" i="36" s="1"/>
  <c r="AB46" i="36"/>
  <c r="BI46" i="36" s="1"/>
  <c r="AJ45" i="36"/>
  <c r="AI45" i="36"/>
  <c r="AH45" i="36"/>
  <c r="AG45" i="36"/>
  <c r="AF45" i="36"/>
  <c r="BP45" i="36" s="1"/>
  <c r="AE45" i="36"/>
  <c r="BL45" i="36" s="1"/>
  <c r="AD45" i="36"/>
  <c r="BK45" i="36" s="1"/>
  <c r="AC45" i="36"/>
  <c r="BJ45" i="36" s="1"/>
  <c r="AB45" i="36"/>
  <c r="BI45" i="36" s="1"/>
  <c r="AJ44" i="36"/>
  <c r="AI44" i="36"/>
  <c r="AH44" i="36"/>
  <c r="AG44" i="36"/>
  <c r="AF44" i="36"/>
  <c r="BP44" i="36" s="1"/>
  <c r="AE44" i="36"/>
  <c r="BL44" i="36" s="1"/>
  <c r="AD44" i="36"/>
  <c r="BK44" i="36" s="1"/>
  <c r="AC44" i="36"/>
  <c r="BJ44" i="36" s="1"/>
  <c r="AB44" i="36"/>
  <c r="BI44" i="36" s="1"/>
  <c r="AJ43" i="36"/>
  <c r="AI43" i="36"/>
  <c r="AH43" i="36"/>
  <c r="AG43" i="36"/>
  <c r="AF43" i="36"/>
  <c r="BP43" i="36" s="1"/>
  <c r="AE43" i="36"/>
  <c r="BL43" i="36" s="1"/>
  <c r="AD43" i="36"/>
  <c r="BK43" i="36" s="1"/>
  <c r="AC43" i="36"/>
  <c r="BJ43" i="36" s="1"/>
  <c r="AB43" i="36"/>
  <c r="BI43" i="36" s="1"/>
  <c r="AJ42" i="36"/>
  <c r="AI42" i="36"/>
  <c r="AH42" i="36"/>
  <c r="AG42" i="36"/>
  <c r="AF42" i="36"/>
  <c r="BP42" i="36" s="1"/>
  <c r="AE42" i="36"/>
  <c r="BL42" i="36" s="1"/>
  <c r="AD42" i="36"/>
  <c r="BK42" i="36" s="1"/>
  <c r="AC42" i="36"/>
  <c r="BJ42" i="36" s="1"/>
  <c r="AB42" i="36"/>
  <c r="BI42" i="36" s="1"/>
  <c r="AJ41" i="36"/>
  <c r="AI41" i="36"/>
  <c r="AH41" i="36"/>
  <c r="AG41" i="36"/>
  <c r="AF41" i="36"/>
  <c r="BP41" i="36" s="1"/>
  <c r="AE41" i="36"/>
  <c r="BL41" i="36" s="1"/>
  <c r="AD41" i="36"/>
  <c r="BK41" i="36" s="1"/>
  <c r="AC41" i="36"/>
  <c r="BJ41" i="36" s="1"/>
  <c r="AB41" i="36"/>
  <c r="BI41" i="36" s="1"/>
  <c r="AJ40" i="36"/>
  <c r="AI40" i="36"/>
  <c r="AH40" i="36"/>
  <c r="AG40" i="36"/>
  <c r="AF40" i="36"/>
  <c r="BP40" i="36" s="1"/>
  <c r="AE40" i="36"/>
  <c r="BL40" i="36" s="1"/>
  <c r="AD40" i="36"/>
  <c r="BK40" i="36" s="1"/>
  <c r="AC40" i="36"/>
  <c r="BJ40" i="36" s="1"/>
  <c r="AB40" i="36"/>
  <c r="BI40" i="36" s="1"/>
  <c r="AJ39" i="36"/>
  <c r="AI39" i="36"/>
  <c r="AH39" i="36"/>
  <c r="AG39" i="36"/>
  <c r="AF39" i="36"/>
  <c r="BP39" i="36" s="1"/>
  <c r="AE39" i="36"/>
  <c r="BL39" i="36" s="1"/>
  <c r="AD39" i="36"/>
  <c r="BK39" i="36" s="1"/>
  <c r="AC39" i="36"/>
  <c r="BJ39" i="36" s="1"/>
  <c r="AB39" i="36"/>
  <c r="BI39" i="36" s="1"/>
  <c r="AJ38" i="36"/>
  <c r="AI38" i="36"/>
  <c r="AH38" i="36"/>
  <c r="AG38" i="36"/>
  <c r="AF38" i="36"/>
  <c r="BP38" i="36" s="1"/>
  <c r="AE38" i="36"/>
  <c r="BL38" i="36" s="1"/>
  <c r="AD38" i="36"/>
  <c r="BK38" i="36" s="1"/>
  <c r="AC38" i="36"/>
  <c r="BJ38" i="36" s="1"/>
  <c r="AB38" i="36"/>
  <c r="BI38" i="36" s="1"/>
  <c r="AJ37" i="36"/>
  <c r="AI37" i="36"/>
  <c r="AH37" i="36"/>
  <c r="AG37" i="36"/>
  <c r="AF37" i="36"/>
  <c r="BP37" i="36" s="1"/>
  <c r="AE37" i="36"/>
  <c r="BL37" i="36" s="1"/>
  <c r="AD37" i="36"/>
  <c r="BK37" i="36" s="1"/>
  <c r="AC37" i="36"/>
  <c r="BJ37" i="36" s="1"/>
  <c r="AB37" i="36"/>
  <c r="BI37" i="36" s="1"/>
  <c r="AJ36" i="36"/>
  <c r="AI36" i="36"/>
  <c r="AH36" i="36"/>
  <c r="AG36" i="36"/>
  <c r="AF36" i="36"/>
  <c r="BP36" i="36" s="1"/>
  <c r="AE36" i="36"/>
  <c r="BL36" i="36" s="1"/>
  <c r="AD36" i="36"/>
  <c r="BK36" i="36" s="1"/>
  <c r="AC36" i="36"/>
  <c r="BJ36" i="36" s="1"/>
  <c r="AB36" i="36"/>
  <c r="BI36" i="36" s="1"/>
  <c r="AJ35" i="36"/>
  <c r="AI35" i="36"/>
  <c r="AH35" i="36"/>
  <c r="AG35" i="36"/>
  <c r="AF35" i="36"/>
  <c r="BP35" i="36" s="1"/>
  <c r="AE35" i="36"/>
  <c r="BL35" i="36" s="1"/>
  <c r="AD35" i="36"/>
  <c r="BK35" i="36" s="1"/>
  <c r="AC35" i="36"/>
  <c r="BJ35" i="36" s="1"/>
  <c r="AB35" i="36"/>
  <c r="BI35" i="36" s="1"/>
  <c r="AJ34" i="36"/>
  <c r="AI34" i="36"/>
  <c r="AH34" i="36"/>
  <c r="AG34" i="36"/>
  <c r="AF34" i="36"/>
  <c r="BP34" i="36" s="1"/>
  <c r="AE34" i="36"/>
  <c r="BL34" i="36" s="1"/>
  <c r="AD34" i="36"/>
  <c r="BK34" i="36" s="1"/>
  <c r="AC34" i="36"/>
  <c r="BJ34" i="36" s="1"/>
  <c r="AB34" i="36"/>
  <c r="BI34" i="36" s="1"/>
  <c r="AJ33" i="36"/>
  <c r="AI33" i="36"/>
  <c r="AH33" i="36"/>
  <c r="AG33" i="36"/>
  <c r="AF33" i="36"/>
  <c r="BP33" i="36" s="1"/>
  <c r="AE33" i="36"/>
  <c r="BL33" i="36" s="1"/>
  <c r="AD33" i="36"/>
  <c r="BK33" i="36" s="1"/>
  <c r="AC33" i="36"/>
  <c r="BJ33" i="36" s="1"/>
  <c r="AB33" i="36"/>
  <c r="BI33" i="36" s="1"/>
  <c r="AJ32" i="36"/>
  <c r="AI32" i="36"/>
  <c r="AH32" i="36"/>
  <c r="AG32" i="36"/>
  <c r="AF32" i="36"/>
  <c r="BP32" i="36" s="1"/>
  <c r="AE32" i="36"/>
  <c r="BL32" i="36" s="1"/>
  <c r="AD32" i="36"/>
  <c r="BK32" i="36" s="1"/>
  <c r="AC32" i="36"/>
  <c r="BJ32" i="36" s="1"/>
  <c r="AB32" i="36"/>
  <c r="BI32" i="36" s="1"/>
  <c r="AJ31" i="36"/>
  <c r="AI31" i="36"/>
  <c r="AH31" i="36"/>
  <c r="AG31" i="36"/>
  <c r="AF31" i="36"/>
  <c r="BP31" i="36" s="1"/>
  <c r="AE31" i="36"/>
  <c r="BL31" i="36" s="1"/>
  <c r="AD31" i="36"/>
  <c r="BK31" i="36" s="1"/>
  <c r="AC31" i="36"/>
  <c r="BJ31" i="36" s="1"/>
  <c r="AB31" i="36"/>
  <c r="BI31" i="36" s="1"/>
  <c r="AJ30" i="36"/>
  <c r="AI30" i="36"/>
  <c r="AH30" i="36"/>
  <c r="AG30" i="36"/>
  <c r="AF30" i="36"/>
  <c r="BP30" i="36" s="1"/>
  <c r="AE30" i="36"/>
  <c r="BL30" i="36" s="1"/>
  <c r="AD30" i="36"/>
  <c r="BK30" i="36" s="1"/>
  <c r="AC30" i="36"/>
  <c r="BJ30" i="36" s="1"/>
  <c r="AB30" i="36"/>
  <c r="BI30" i="36" s="1"/>
  <c r="AJ29" i="36"/>
  <c r="AI29" i="36"/>
  <c r="AH29" i="36"/>
  <c r="AG29" i="36"/>
  <c r="AF29" i="36"/>
  <c r="BP29" i="36" s="1"/>
  <c r="AE29" i="36"/>
  <c r="BL29" i="36" s="1"/>
  <c r="AD29" i="36"/>
  <c r="BK29" i="36" s="1"/>
  <c r="AC29" i="36"/>
  <c r="BJ29" i="36" s="1"/>
  <c r="AB29" i="36"/>
  <c r="BI29" i="36" s="1"/>
  <c r="AJ28" i="36"/>
  <c r="AI28" i="36"/>
  <c r="AH28" i="36"/>
  <c r="AG28" i="36"/>
  <c r="AF28" i="36"/>
  <c r="BP28" i="36" s="1"/>
  <c r="AE28" i="36"/>
  <c r="BL28" i="36" s="1"/>
  <c r="AD28" i="36"/>
  <c r="BK28" i="36" s="1"/>
  <c r="AC28" i="36"/>
  <c r="BJ28" i="36" s="1"/>
  <c r="AB28" i="36"/>
  <c r="BI28" i="36" s="1"/>
  <c r="AJ27" i="36"/>
  <c r="AI27" i="36"/>
  <c r="AH27" i="36"/>
  <c r="AG27" i="36"/>
  <c r="AF27" i="36"/>
  <c r="BP27" i="36" s="1"/>
  <c r="AE27" i="36"/>
  <c r="BL27" i="36" s="1"/>
  <c r="AD27" i="36"/>
  <c r="BK27" i="36" s="1"/>
  <c r="AC27" i="36"/>
  <c r="BJ27" i="36" s="1"/>
  <c r="AB27" i="36"/>
  <c r="BI27" i="36" s="1"/>
  <c r="AJ26" i="36"/>
  <c r="AI26" i="36"/>
  <c r="AH26" i="36"/>
  <c r="AG26" i="36"/>
  <c r="AF26" i="36"/>
  <c r="BP26" i="36" s="1"/>
  <c r="AE26" i="36"/>
  <c r="BL26" i="36" s="1"/>
  <c r="AD26" i="36"/>
  <c r="BK26" i="36" s="1"/>
  <c r="AC26" i="36"/>
  <c r="BJ26" i="36" s="1"/>
  <c r="AB26" i="36"/>
  <c r="BI26" i="36" s="1"/>
  <c r="AJ25" i="36"/>
  <c r="AI25" i="36"/>
  <c r="AH25" i="36"/>
  <c r="AG25" i="36"/>
  <c r="AF25" i="36"/>
  <c r="BP25" i="36" s="1"/>
  <c r="AE25" i="36"/>
  <c r="BL25" i="36" s="1"/>
  <c r="AD25" i="36"/>
  <c r="BK25" i="36" s="1"/>
  <c r="AC25" i="36"/>
  <c r="BJ25" i="36" s="1"/>
  <c r="AB25" i="36"/>
  <c r="BI25" i="36" s="1"/>
  <c r="AJ24" i="36"/>
  <c r="AI24" i="36"/>
  <c r="AH24" i="36"/>
  <c r="AG24" i="36"/>
  <c r="AF24" i="36"/>
  <c r="BP24" i="36" s="1"/>
  <c r="AE24" i="36"/>
  <c r="BL24" i="36" s="1"/>
  <c r="AD24" i="36"/>
  <c r="BK24" i="36" s="1"/>
  <c r="AC24" i="36"/>
  <c r="BJ24" i="36" s="1"/>
  <c r="AB24" i="36"/>
  <c r="BI24" i="36" s="1"/>
  <c r="AJ21" i="36"/>
  <c r="AI21" i="36"/>
  <c r="AH21" i="36"/>
  <c r="AG21" i="36"/>
  <c r="AF21" i="36"/>
  <c r="BP21" i="36" s="1"/>
  <c r="AE21" i="36"/>
  <c r="BL21" i="36" s="1"/>
  <c r="AD21" i="36"/>
  <c r="BK21" i="36" s="1"/>
  <c r="AC21" i="36"/>
  <c r="BJ21" i="36" s="1"/>
  <c r="AB21" i="36"/>
  <c r="BI21" i="36" s="1"/>
  <c r="AJ20" i="36"/>
  <c r="AI20" i="36"/>
  <c r="AH20" i="36"/>
  <c r="AG20" i="36"/>
  <c r="AF20" i="36"/>
  <c r="BP20" i="36" s="1"/>
  <c r="AE20" i="36"/>
  <c r="BL20" i="36" s="1"/>
  <c r="AD20" i="36"/>
  <c r="BK20" i="36" s="1"/>
  <c r="AC20" i="36"/>
  <c r="BJ20" i="36" s="1"/>
  <c r="AB20" i="36"/>
  <c r="BI20" i="36" s="1"/>
  <c r="AJ19" i="36"/>
  <c r="AI19" i="36"/>
  <c r="AH19" i="36"/>
  <c r="AG19" i="36"/>
  <c r="AF19" i="36"/>
  <c r="BP19" i="36" s="1"/>
  <c r="AE19" i="36"/>
  <c r="BL19" i="36" s="1"/>
  <c r="AD19" i="36"/>
  <c r="BK19" i="36" s="1"/>
  <c r="AC19" i="36"/>
  <c r="BJ19" i="36" s="1"/>
  <c r="AB19" i="36"/>
  <c r="BI19" i="36" s="1"/>
  <c r="AJ18" i="36"/>
  <c r="AI18" i="36"/>
  <c r="AH18" i="36"/>
  <c r="AG18" i="36"/>
  <c r="AF18" i="36"/>
  <c r="BP18" i="36" s="1"/>
  <c r="AE18" i="36"/>
  <c r="BL18" i="36" s="1"/>
  <c r="AD18" i="36"/>
  <c r="BK18" i="36" s="1"/>
  <c r="AC18" i="36"/>
  <c r="BJ18" i="36" s="1"/>
  <c r="AB18" i="36"/>
  <c r="BI18" i="36" s="1"/>
  <c r="AJ17" i="36"/>
  <c r="AI17" i="36"/>
  <c r="AH17" i="36"/>
  <c r="AG17" i="36"/>
  <c r="AF17" i="36"/>
  <c r="BP17" i="36" s="1"/>
  <c r="AE17" i="36"/>
  <c r="BL17" i="36" s="1"/>
  <c r="AD17" i="36"/>
  <c r="BK17" i="36" s="1"/>
  <c r="AC17" i="36"/>
  <c r="BJ17" i="36" s="1"/>
  <c r="AB17" i="36"/>
  <c r="BI17" i="36" s="1"/>
  <c r="AJ16" i="36"/>
  <c r="AI16" i="36"/>
  <c r="AH16" i="36"/>
  <c r="AG16" i="36"/>
  <c r="AF16" i="36"/>
  <c r="BP16" i="36" s="1"/>
  <c r="AE16" i="36"/>
  <c r="BL16" i="36" s="1"/>
  <c r="AD16" i="36"/>
  <c r="BK16" i="36" s="1"/>
  <c r="AC16" i="36"/>
  <c r="BJ16" i="36" s="1"/>
  <c r="AB16" i="36"/>
  <c r="BI16" i="36" s="1"/>
  <c r="AJ15" i="36"/>
  <c r="AI15" i="36"/>
  <c r="AH15" i="36"/>
  <c r="AG15" i="36"/>
  <c r="AF15" i="36"/>
  <c r="BP15" i="36" s="1"/>
  <c r="AE15" i="36"/>
  <c r="BL15" i="36" s="1"/>
  <c r="AD15" i="36"/>
  <c r="BK15" i="36" s="1"/>
  <c r="AC15" i="36"/>
  <c r="BJ15" i="36" s="1"/>
  <c r="AB15" i="36"/>
  <c r="BI15" i="36" s="1"/>
  <c r="AJ14" i="36"/>
  <c r="AI14" i="36"/>
  <c r="AH14" i="36"/>
  <c r="AG14" i="36"/>
  <c r="AF14" i="36"/>
  <c r="BP14" i="36" s="1"/>
  <c r="AE14" i="36"/>
  <c r="BL14" i="36" s="1"/>
  <c r="AD14" i="36"/>
  <c r="BK14" i="36" s="1"/>
  <c r="AC14" i="36"/>
  <c r="BJ14" i="36" s="1"/>
  <c r="AB14" i="36"/>
  <c r="BI14" i="36" s="1"/>
  <c r="AJ13" i="36"/>
  <c r="AI13" i="36"/>
  <c r="AH13" i="36"/>
  <c r="AG13" i="36"/>
  <c r="AF13" i="36"/>
  <c r="BP13" i="36" s="1"/>
  <c r="AE13" i="36"/>
  <c r="BL13" i="36" s="1"/>
  <c r="AD13" i="36"/>
  <c r="BK13" i="36" s="1"/>
  <c r="AC13" i="36"/>
  <c r="BJ13" i="36" s="1"/>
  <c r="AB13" i="36"/>
  <c r="BI13" i="36" s="1"/>
  <c r="AJ12" i="36"/>
  <c r="AI12" i="36"/>
  <c r="AH12" i="36"/>
  <c r="AG12" i="36"/>
  <c r="AF12" i="36"/>
  <c r="BP12" i="36" s="1"/>
  <c r="AE12" i="36"/>
  <c r="BL12" i="36" s="1"/>
  <c r="AD12" i="36"/>
  <c r="BK12" i="36" s="1"/>
  <c r="AC12" i="36"/>
  <c r="BJ12" i="36" s="1"/>
  <c r="AB12" i="36"/>
  <c r="BI12" i="36" s="1"/>
  <c r="AJ11" i="36"/>
  <c r="AI11" i="36"/>
  <c r="AH11" i="36"/>
  <c r="AG11" i="36"/>
  <c r="AF11" i="36"/>
  <c r="BP11" i="36" s="1"/>
  <c r="AE11" i="36"/>
  <c r="BL11" i="36" s="1"/>
  <c r="AD11" i="36"/>
  <c r="BK11" i="36" s="1"/>
  <c r="AC11" i="36"/>
  <c r="BJ11" i="36" s="1"/>
  <c r="AB11" i="36"/>
  <c r="BI11" i="36" s="1"/>
  <c r="AJ10" i="36"/>
  <c r="AI10" i="36"/>
  <c r="AH10" i="36"/>
  <c r="AG10" i="36"/>
  <c r="AF10" i="36"/>
  <c r="BP10" i="36" s="1"/>
  <c r="AE10" i="36"/>
  <c r="BL10" i="36" s="1"/>
  <c r="AD10" i="36"/>
  <c r="BK10" i="36" s="1"/>
  <c r="AC10" i="36"/>
  <c r="BJ10" i="36" s="1"/>
  <c r="AB10" i="36"/>
  <c r="BI10" i="36" s="1"/>
  <c r="AJ9" i="36"/>
  <c r="AI9" i="36"/>
  <c r="AH9" i="36"/>
  <c r="AG9" i="36"/>
  <c r="AF9" i="36"/>
  <c r="BP9" i="36" s="1"/>
  <c r="AE9" i="36"/>
  <c r="BL9" i="36" s="1"/>
  <c r="AD9" i="36"/>
  <c r="BK9" i="36" s="1"/>
  <c r="AC9" i="36"/>
  <c r="BJ9" i="36" s="1"/>
  <c r="AB9" i="36"/>
  <c r="BI9" i="36" s="1"/>
  <c r="Y9" i="36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X9" i="36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AQ36" i="36" l="1"/>
  <c r="BM69" i="36"/>
  <c r="BM52" i="36"/>
  <c r="BM60" i="36"/>
  <c r="BM68" i="36"/>
  <c r="BM77" i="36"/>
  <c r="BN77" i="36" s="1"/>
  <c r="BO77" i="36" s="1"/>
  <c r="BM11" i="36"/>
  <c r="BN11" i="36" s="1"/>
  <c r="BO11" i="36" s="1"/>
  <c r="BM29" i="36"/>
  <c r="BM37" i="36"/>
  <c r="BM45" i="36"/>
  <c r="BM55" i="36"/>
  <c r="BM63" i="36"/>
  <c r="BM30" i="36"/>
  <c r="BM38" i="36"/>
  <c r="BM46" i="36"/>
  <c r="BM19" i="36"/>
  <c r="BN19" i="36" s="1"/>
  <c r="BO19" i="36" s="1"/>
  <c r="BM75" i="36"/>
  <c r="BN75" i="36" s="1"/>
  <c r="BO75" i="36" s="1"/>
  <c r="BM84" i="36"/>
  <c r="BN84" i="36" s="1"/>
  <c r="BO84" i="36" s="1"/>
  <c r="BM14" i="36"/>
  <c r="BN14" i="36" s="1"/>
  <c r="BO14" i="36" s="1"/>
  <c r="BM28" i="36"/>
  <c r="BM36" i="36"/>
  <c r="BM44" i="36"/>
  <c r="BM54" i="36"/>
  <c r="BM62" i="36"/>
  <c r="BM71" i="36"/>
  <c r="BM12" i="36"/>
  <c r="BN12" i="36" s="1"/>
  <c r="BO12" i="36" s="1"/>
  <c r="BM15" i="36"/>
  <c r="BN15" i="36" s="1"/>
  <c r="BO15" i="36" s="1"/>
  <c r="BM25" i="36"/>
  <c r="BN25" i="36" s="1"/>
  <c r="BO25" i="36" s="1"/>
  <c r="BM33" i="36"/>
  <c r="BM41" i="36"/>
  <c r="BM51" i="36"/>
  <c r="BM59" i="36"/>
  <c r="BM67" i="36"/>
  <c r="BM76" i="36"/>
  <c r="BN76" i="36" s="1"/>
  <c r="BO76" i="36" s="1"/>
  <c r="BM23" i="36"/>
  <c r="BN23" i="36" s="1"/>
  <c r="BO23" i="36" s="1"/>
  <c r="BM8" i="36"/>
  <c r="BN8" i="36" s="1"/>
  <c r="BO8" i="36" s="1"/>
  <c r="BM48" i="36"/>
  <c r="BM26" i="36"/>
  <c r="BN26" i="36" s="1"/>
  <c r="BO26" i="36" s="1"/>
  <c r="BM34" i="36"/>
  <c r="BM42" i="36"/>
  <c r="BM40" i="36"/>
  <c r="BM58" i="36"/>
  <c r="BM66" i="36"/>
  <c r="BM16" i="36"/>
  <c r="BN16" i="36" s="1"/>
  <c r="BO16" i="36" s="1"/>
  <c r="BM9" i="36"/>
  <c r="BN9" i="36" s="1"/>
  <c r="BO9" i="36" s="1"/>
  <c r="BM17" i="36"/>
  <c r="BN17" i="36" s="1"/>
  <c r="BO17" i="36" s="1"/>
  <c r="BM27" i="36"/>
  <c r="BN27" i="36" s="1"/>
  <c r="BO27" i="36" s="1"/>
  <c r="BM35" i="36"/>
  <c r="BM43" i="36"/>
  <c r="BM53" i="36"/>
  <c r="BM61" i="36"/>
  <c r="BM70" i="36"/>
  <c r="BM79" i="36"/>
  <c r="BN79" i="36" s="1"/>
  <c r="BO79" i="36" s="1"/>
  <c r="BM49" i="36"/>
  <c r="BM24" i="36"/>
  <c r="BN24" i="36" s="1"/>
  <c r="BO24" i="36" s="1"/>
  <c r="BM32" i="36"/>
  <c r="BM10" i="36"/>
  <c r="BN10" i="36" s="1"/>
  <c r="BO10" i="36" s="1"/>
  <c r="BM18" i="36"/>
  <c r="BN18" i="36" s="1"/>
  <c r="BO18" i="36" s="1"/>
  <c r="BM80" i="36"/>
  <c r="BN80" i="36" s="1"/>
  <c r="BO80" i="36" s="1"/>
  <c r="BM72" i="36"/>
  <c r="BN72" i="36" s="1"/>
  <c r="BO72" i="36" s="1"/>
  <c r="BM81" i="36"/>
  <c r="BN81" i="36" s="1"/>
  <c r="BO81" i="36" s="1"/>
  <c r="BM22" i="36"/>
  <c r="BN22" i="36" s="1"/>
  <c r="BO22" i="36" s="1"/>
  <c r="BM20" i="36"/>
  <c r="BN20" i="36" s="1"/>
  <c r="BO20" i="36" s="1"/>
  <c r="BM56" i="36"/>
  <c r="BM73" i="36"/>
  <c r="BN73" i="36" s="1"/>
  <c r="BO73" i="36" s="1"/>
  <c r="BM50" i="36"/>
  <c r="BM64" i="36"/>
  <c r="BM82" i="36"/>
  <c r="BN82" i="36" s="1"/>
  <c r="BO82" i="36" s="1"/>
  <c r="BM13" i="36"/>
  <c r="BN13" i="36" s="1"/>
  <c r="BO13" i="36" s="1"/>
  <c r="BM21" i="36"/>
  <c r="BN21" i="36" s="1"/>
  <c r="BO21" i="36" s="1"/>
  <c r="BM31" i="36"/>
  <c r="BM39" i="36"/>
  <c r="BM47" i="36"/>
  <c r="BM57" i="36"/>
  <c r="BM65" i="36"/>
  <c r="BM74" i="36"/>
  <c r="BN74" i="36" s="1"/>
  <c r="BO74" i="36" s="1"/>
  <c r="BM83" i="36"/>
  <c r="BN83" i="36" s="1"/>
  <c r="BO83" i="36" s="1"/>
  <c r="BQ66" i="36"/>
  <c r="BQ75" i="36"/>
  <c r="BQ84" i="36"/>
  <c r="BQ33" i="36"/>
  <c r="BQ51" i="36"/>
  <c r="BQ59" i="36"/>
  <c r="BQ67" i="36"/>
  <c r="BQ76" i="36"/>
  <c r="BQ23" i="36"/>
  <c r="BQ8" i="36"/>
  <c r="BQ14" i="36"/>
  <c r="BQ24" i="36"/>
  <c r="BQ32" i="36"/>
  <c r="BQ40" i="36"/>
  <c r="BQ48" i="36"/>
  <c r="BQ58" i="36"/>
  <c r="BQ15" i="36"/>
  <c r="BQ25" i="36"/>
  <c r="BQ41" i="36"/>
  <c r="BQ16" i="36"/>
  <c r="BQ26" i="36"/>
  <c r="BQ34" i="36"/>
  <c r="BQ42" i="36"/>
  <c r="BQ52" i="36"/>
  <c r="BQ60" i="36"/>
  <c r="BQ68" i="36"/>
  <c r="BQ77" i="36"/>
  <c r="BQ9" i="36"/>
  <c r="BQ17" i="36"/>
  <c r="BQ27" i="36"/>
  <c r="BQ35" i="36"/>
  <c r="BQ43" i="36"/>
  <c r="BQ53" i="36"/>
  <c r="BQ61" i="36"/>
  <c r="BQ70" i="36"/>
  <c r="BQ79" i="36"/>
  <c r="BQ49" i="36"/>
  <c r="BQ18" i="36"/>
  <c r="BQ28" i="36"/>
  <c r="BQ36" i="36"/>
  <c r="BQ62" i="36"/>
  <c r="BQ71" i="36"/>
  <c r="BQ80" i="36"/>
  <c r="BQ69" i="36"/>
  <c r="BQ10" i="36"/>
  <c r="BQ44" i="36"/>
  <c r="BQ54" i="36"/>
  <c r="BQ37" i="36"/>
  <c r="BQ55" i="36"/>
  <c r="BQ72" i="36"/>
  <c r="BQ81" i="36"/>
  <c r="BQ22" i="36"/>
  <c r="BQ11" i="36"/>
  <c r="BQ19" i="36"/>
  <c r="BQ29" i="36"/>
  <c r="BQ45" i="36"/>
  <c r="BQ63" i="36"/>
  <c r="BQ12" i="36"/>
  <c r="BQ20" i="36"/>
  <c r="BQ30" i="36"/>
  <c r="BQ38" i="36"/>
  <c r="BQ46" i="36"/>
  <c r="BQ56" i="36"/>
  <c r="BQ64" i="36"/>
  <c r="BQ73" i="36"/>
  <c r="BQ82" i="36"/>
  <c r="BQ50" i="36"/>
  <c r="BQ13" i="36"/>
  <c r="BQ21" i="36"/>
  <c r="BQ31" i="36"/>
  <c r="BQ39" i="36"/>
  <c r="BQ47" i="36"/>
  <c r="BQ57" i="36"/>
  <c r="BQ65" i="36"/>
  <c r="BQ74" i="36"/>
  <c r="BQ83" i="36"/>
  <c r="Y51" i="36"/>
  <c r="Y52" i="36"/>
  <c r="Y53" i="36" s="1"/>
  <c r="Y54" i="36" s="1"/>
  <c r="Y55" i="36" s="1"/>
  <c r="Y56" i="36" s="1"/>
  <c r="Y57" i="36" s="1"/>
  <c r="Y58" i="36" s="1"/>
  <c r="Y59" i="36" s="1"/>
  <c r="Y60" i="36" s="1"/>
  <c r="X52" i="36"/>
  <c r="X53" i="36" s="1"/>
  <c r="X54" i="36" s="1"/>
  <c r="X55" i="36" s="1"/>
  <c r="X56" i="36" s="1"/>
  <c r="X57" i="36" s="1"/>
  <c r="X58" i="36" s="1"/>
  <c r="X59" i="36" s="1"/>
  <c r="X60" i="36" s="1"/>
  <c r="X51" i="36"/>
  <c r="BN39" i="36" l="1"/>
  <c r="BN56" i="36"/>
  <c r="BN32" i="36"/>
  <c r="BN35" i="36"/>
  <c r="BN42" i="36"/>
  <c r="BN59" i="36"/>
  <c r="BN62" i="36"/>
  <c r="BN29" i="36"/>
  <c r="BN31" i="36"/>
  <c r="BN34" i="36"/>
  <c r="BN51" i="36"/>
  <c r="BN54" i="36"/>
  <c r="BN46" i="36"/>
  <c r="BN49" i="36"/>
  <c r="BN41" i="36"/>
  <c r="BN44" i="36"/>
  <c r="BN38" i="36"/>
  <c r="BN48" i="36"/>
  <c r="BN33" i="36"/>
  <c r="BN36" i="36"/>
  <c r="BN30" i="36"/>
  <c r="BN68" i="36"/>
  <c r="BN70" i="36"/>
  <c r="BN28" i="36"/>
  <c r="BN63" i="36"/>
  <c r="BN60" i="36"/>
  <c r="BN65" i="36"/>
  <c r="BN64" i="36"/>
  <c r="BN61" i="36"/>
  <c r="BN66" i="36"/>
  <c r="BN55" i="36"/>
  <c r="BN52" i="36"/>
  <c r="BN57" i="36"/>
  <c r="BN50" i="36"/>
  <c r="BN53" i="36"/>
  <c r="BN58" i="36"/>
  <c r="BN45" i="36"/>
  <c r="BN69" i="36"/>
  <c r="BN47" i="36"/>
  <c r="BN43" i="36"/>
  <c r="BN40" i="36"/>
  <c r="BN67" i="36"/>
  <c r="BN71" i="36"/>
  <c r="BN37" i="36"/>
  <c r="X61" i="36"/>
  <c r="X62" i="36" s="1"/>
  <c r="X63" i="36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X84" i="36" s="1"/>
  <c r="Y61" i="36"/>
  <c r="Y62" i="36" s="1"/>
  <c r="Y63" i="36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Y84" i="36" s="1"/>
  <c r="BO37" i="36" l="1"/>
  <c r="BO43" i="36"/>
  <c r="BO58" i="36"/>
  <c r="BO52" i="36"/>
  <c r="BO64" i="36"/>
  <c r="BO28" i="36"/>
  <c r="BO36" i="36"/>
  <c r="BO44" i="36"/>
  <c r="BO54" i="36"/>
  <c r="BO29" i="36"/>
  <c r="BO35" i="36"/>
  <c r="BO71" i="36"/>
  <c r="BO47" i="36"/>
  <c r="BO53" i="36"/>
  <c r="BO55" i="36"/>
  <c r="BO65" i="36"/>
  <c r="BO70" i="36"/>
  <c r="BO33" i="36"/>
  <c r="BO41" i="36"/>
  <c r="BO51" i="36"/>
  <c r="BO62" i="36"/>
  <c r="BO32" i="36"/>
  <c r="BO67" i="36"/>
  <c r="BO69" i="36"/>
  <c r="BO50" i="36"/>
  <c r="BO66" i="36"/>
  <c r="BO60" i="36"/>
  <c r="BO68" i="36"/>
  <c r="BO48" i="36"/>
  <c r="BO49" i="36"/>
  <c r="BO34" i="36"/>
  <c r="BO59" i="36"/>
  <c r="BO56" i="36"/>
  <c r="BO40" i="36"/>
  <c r="BO45" i="36"/>
  <c r="BO57" i="36"/>
  <c r="BO61" i="36"/>
  <c r="BO63" i="36"/>
  <c r="BO30" i="36"/>
  <c r="BO38" i="36"/>
  <c r="BO46" i="36"/>
  <c r="BO31" i="36"/>
  <c r="BO42" i="36"/>
  <c r="BO39" i="36"/>
  <c r="Z62" i="7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B62" i="27"/>
  <c r="B61" i="27"/>
  <c r="A138" i="36"/>
  <c r="A215" i="36" s="1"/>
  <c r="A139" i="36"/>
  <c r="A216" i="36" s="1"/>
  <c r="A128" i="36"/>
  <c r="A205" i="36" s="1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A137" i="36"/>
  <c r="A214" i="36" s="1"/>
  <c r="A136" i="36"/>
  <c r="A213" i="36" s="1"/>
  <c r="A135" i="36"/>
  <c r="A212" i="36" s="1"/>
  <c r="A134" i="36"/>
  <c r="A211" i="36" s="1"/>
  <c r="A133" i="36"/>
  <c r="A210" i="36" s="1"/>
  <c r="A132" i="36"/>
  <c r="A209" i="36" s="1"/>
  <c r="A131" i="36"/>
  <c r="A208" i="36" s="1"/>
  <c r="A130" i="36"/>
  <c r="A207" i="36" s="1"/>
  <c r="A129" i="36"/>
  <c r="A206" i="36" s="1"/>
  <c r="A127" i="36"/>
  <c r="A204" i="36" s="1"/>
  <c r="A126" i="36"/>
  <c r="A203" i="36" s="1"/>
  <c r="A125" i="36"/>
  <c r="A202" i="36" s="1"/>
  <c r="A124" i="36"/>
  <c r="A201" i="36" s="1"/>
  <c r="A123" i="36"/>
  <c r="A200" i="36" s="1"/>
  <c r="A122" i="36"/>
  <c r="A199" i="36" s="1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A112" i="36"/>
  <c r="A189" i="36" s="1"/>
  <c r="A111" i="36"/>
  <c r="A188" i="36" s="1"/>
  <c r="A110" i="36"/>
  <c r="A187" i="36" s="1"/>
  <c r="A109" i="36"/>
  <c r="A186" i="36" s="1"/>
  <c r="A108" i="36"/>
  <c r="A185" i="36" s="1"/>
  <c r="A107" i="36"/>
  <c r="A184" i="36" s="1"/>
  <c r="A106" i="36"/>
  <c r="A183" i="36" s="1"/>
  <c r="A105" i="36"/>
  <c r="A182" i="36" s="1"/>
  <c r="A104" i="36"/>
  <c r="A181" i="36" s="1"/>
  <c r="A103" i="36"/>
  <c r="A180" i="36" s="1"/>
  <c r="A102" i="36"/>
  <c r="A179" i="36" s="1"/>
  <c r="A101" i="36"/>
  <c r="A178" i="36" s="1"/>
  <c r="A100" i="36"/>
  <c r="A177" i="36" s="1"/>
  <c r="A99" i="36"/>
  <c r="A176" i="36" s="1"/>
  <c r="A98" i="36"/>
  <c r="A175" i="36" s="1"/>
  <c r="A97" i="36"/>
  <c r="A174" i="36" s="1"/>
  <c r="A96" i="36"/>
  <c r="A173" i="36" s="1"/>
  <c r="A95" i="36"/>
  <c r="A172" i="36" s="1"/>
  <c r="A94" i="36"/>
  <c r="A171" i="36" s="1"/>
  <c r="A93" i="36"/>
  <c r="A170" i="36" s="1"/>
  <c r="A92" i="36"/>
  <c r="A169" i="36" s="1"/>
  <c r="A91" i="36"/>
  <c r="A168" i="36" s="1"/>
  <c r="A90" i="36"/>
  <c r="A167" i="36" s="1"/>
  <c r="A89" i="36"/>
  <c r="A166" i="36" s="1"/>
  <c r="A88" i="36"/>
  <c r="A165" i="36" s="1"/>
  <c r="A87" i="36"/>
  <c r="A164" i="36" s="1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A85" i="36"/>
  <c r="A162" i="36" s="1"/>
  <c r="O4" i="36"/>
  <c r="G4" i="36"/>
  <c r="H4" i="36" s="1"/>
  <c r="I4" i="36" s="1"/>
  <c r="J4" i="36" s="1"/>
  <c r="K4" i="36" s="1"/>
  <c r="L4" i="36" s="1"/>
  <c r="M4" i="36" s="1"/>
  <c r="O3" i="36"/>
  <c r="K2" i="36"/>
  <c r="L2" i="36" s="1"/>
  <c r="B215" i="36" l="1"/>
  <c r="B216" i="36" s="1"/>
  <c r="C215" i="36"/>
  <c r="C216" i="36" s="1"/>
  <c r="C128" i="36"/>
  <c r="C138" i="36"/>
  <c r="C139" i="36" s="1"/>
  <c r="C205" i="36"/>
  <c r="P84" i="34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59" i="27" l="1"/>
  <c r="C61" i="27"/>
  <c r="C24" i="32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60" i="27" l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62" i="27"/>
  <c r="C51" i="32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  <c r="AQ28" i="36" l="1"/>
  <c r="AQ29" i="36" l="1"/>
  <c r="AQ30" i="36"/>
  <c r="AP35" i="36" l="1"/>
  <c r="AQ35" i="36" s="1"/>
  <c r="AP34" i="36"/>
  <c r="AQ34" i="36" s="1"/>
  <c r="AP33" i="36"/>
  <c r="AQ33" i="36" s="1"/>
  <c r="AP31" i="36"/>
  <c r="AQ31" i="36" s="1"/>
  <c r="AP25" i="36" l="1"/>
  <c r="AQ25" i="36" s="1"/>
  <c r="AP32" i="36"/>
  <c r="AP23" i="36"/>
  <c r="AQ23" i="36" l="1"/>
  <c r="AP26" i="36"/>
  <c r="AQ26" i="36" s="1"/>
  <c r="AP27" i="36"/>
  <c r="AQ27" i="36" s="1"/>
  <c r="AQ32" i="36"/>
  <c r="AP24" i="36"/>
  <c r="AQ24" i="3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C13" authorId="0" shapeId="0" xr:uid="{7E5DCD1D-D1F8-49A3-8C06-736F4B20ACB7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Evidently, household consumption is the remainder of Absorption, and its share of national income is strongly determined by the height of foreign savings.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  <author>Expert Technique International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Z6" authorId="0" shapeId="0" xr:uid="{F69D3F96-AC73-4183-A587-A3D118F7B4C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AN8" authorId="1" shapeId="0" xr:uid="{B2C7CBA0-9831-4C41-A952-61DF4EB5D439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Parameter GDP_RUN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<sst xmlns="http://schemas.openxmlformats.org/spreadsheetml/2006/main" count="3482" uniqueCount="529">
  <si>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</si>
  <si>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</si>
  <si>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</si>
  <si>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</si>
  <si>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</si>
  <si>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</si>
  <si>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</si>
  <si>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</si>
  <si>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</si>
  <si>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</si>
  <si>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</si>
  <si>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</si>
  <si>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</si>
  <si>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</si>
  <si>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</si>
  <si>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</si>
  <si>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</si>
  <si>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</si>
  <si>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</si>
  <si>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</si>
  <si>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</si>
  <si>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</si>
  <si>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</si>
  <si>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</si>
  <si>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</si>
  <si>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</si>
  <si>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</si>
  <si>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</si>
  <si>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</si>
  <si>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</si>
  <si>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</si>
  <si>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</si>
  <si>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</si>
  <si>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</si>
  <si>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</si>
  <si>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</si>
  <si>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</si>
  <si>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</si>
  <si>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</si>
  <si>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</si>
  <si>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</si>
  <si>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</si>
  <si>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</si>
  <si>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</si>
  <si>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</si>
  <si>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</si>
  <si>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</si>
  <si>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</si>
  <si>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</si>
  <si>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</si>
  <si>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</si>
  <si>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</si>
  <si>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</si>
  <si>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</si>
  <si>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</si>
  <si>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</si>
  <si>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</si>
  <si>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</si>
  <si>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</si>
  <si>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</si>
  <si>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</si>
  <si>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</si>
  <si>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</si>
  <si>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</si>
  <si>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</si>
  <si>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</si>
  <si>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</si>
  <si>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</si>
  <si>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</si>
  <si>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</si>
  <si>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</si>
  <si>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</si>
  <si>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</si>
  <si>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</si>
  <si>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</si>
  <si>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</si>
  <si>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</si>
  <si>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</si>
  <si>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</si>
  <si>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</si>
  <si>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</si>
  <si>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</si>
  <si>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</si>
  <si>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</si>
  <si>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</si>
  <si>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</si>
  <si>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</si>
  <si>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</si>
  <si>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</si>
  <si>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</si>
  <si>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</si>
  <si>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</si>
  <si>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</si>
  <si>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</si>
  <si>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</si>
  <si>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</si>
  <si>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</si>
  <si>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</si>
  <si>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</si>
  <si>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</si>
  <si>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</si>
  <si>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</si>
  <si>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</si>
  <si>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</si>
  <si>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</si>
  <si>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</si>
  <si>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</si>
  <si>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</si>
  <si>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</si>
  <si>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</si>
  <si>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</si>
  <si>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</si>
  <si>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</si>
  <si>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</si>
  <si>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</si>
  <si>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</si>
  <si>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</si>
  <si>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</si>
  <si>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</si>
  <si>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</si>
  <si>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</si>
  <si>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</si>
  <si>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</si>
  <si>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</si>
  <si>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</si>
  <si>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</si>
  <si>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</si>
  <si>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</si>
  <si>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</si>
  <si>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</si>
  <si>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</si>
  <si>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</si>
  <si>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</si>
  <si>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</si>
  <si>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</si>
  <si>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</si>
  <si>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</si>
  <si>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</si>
  <si>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</si>
  <si>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</si>
  <si>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</si>
  <si>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</si>
  <si>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</si>
  <si>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</si>
  <si>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</si>
  <si>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</si>
  <si>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</si>
  <si>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</si>
  <si>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</si>
  <si>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</si>
  <si>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</si>
  <si>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</si>
  <si>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</si>
  <si>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</si>
  <si>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</si>
  <si>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</si>
  <si>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</si>
  <si>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</si>
  <si>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</si>
  <si>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</si>
  <si>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</si>
  <si>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</si>
  <si>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</si>
  <si>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</si>
  <si>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</si>
  <si>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</si>
  <si>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</si>
  <si>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</si>
  <si>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</si>
  <si>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</si>
  <si>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</si>
  <si>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</si>
  <si>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</si>
  <si>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</si>
  <si>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</si>
  <si>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</si>
  <si>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</si>
  <si>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</si>
  <si>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</si>
  <si>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</si>
  <si>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</si>
  <si>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</si>
  <si>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</si>
  <si>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</si>
  <si>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</si>
  <si>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</si>
  <si>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</si>
  <si>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</si>
  <si>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</si>
  <si>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</si>
  <si>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</si>
  <si>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</si>
  <si>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</si>
  <si>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</si>
  <si>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</si>
  <si>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</si>
  <si>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</si>
  <si>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</si>
  <si>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</si>
  <si>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</si>
  <si>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</si>
  <si>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</si>
  <si>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</si>
  <si>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</si>
  <si>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</si>
  <si>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</si>
  <si>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</si>
  <si>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</si>
  <si>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</si>
  <si>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</si>
  <si>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</si>
  <si>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</si>
  <si>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</si>
  <si>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</si>
  <si>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</si>
  <si>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</si>
  <si>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</si>
  <si>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</si>
  <si>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</si>
  <si>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</si>
  <si>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</si>
  <si>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</si>
  <si>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</si>
  <si>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</si>
  <si>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</si>
  <si>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</si>
  <si>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</si>
  <si>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</si>
  <si>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</si>
  <si>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</si>
  <si>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</si>
  <si>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</si>
  <si>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</si>
  <si>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</si>
  <si>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</si>
  <si>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</si>
  <si>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</si>
  <si>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</si>
  <si>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</si>
  <si>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</si>
  <si>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</si>
  <si>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</si>
  <si>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</si>
  <si>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</si>
  <si>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</si>
  <si>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</si>
  <si>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</si>
  <si>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</si>
  <si>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</si>
  <si>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</si>
  <si>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</si>
  <si>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</si>
  <si>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</si>
  <si>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</si>
  <si>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</si>
  <si>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</si>
  <si>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</si>
  <si>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</si>
  <si>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</si>
  <si>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</si>
  <si>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</si>
  <si>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</si>
  <si>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</si>
  <si>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</si>
  <si>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</si>
  <si>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</si>
  <si>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</si>
  <si>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</si>
  <si>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</si>
  <si>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</si>
  <si>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</si>
  <si>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</si>
  <si>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</si>
  <si>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</si>
  <si>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</si>
  <si>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</si>
  <si>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</si>
  <si>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</si>
  <si>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</si>
  <si>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</si>
  <si>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</si>
  <si>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</si>
  <si>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</si>
  <si>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</si>
  <si>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</si>
  <si>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</si>
  <si>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</si>
  <si>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</si>
  <si>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</si>
  <si>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</si>
  <si>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</si>
  <si>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</si>
  <si>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</si>
  <si>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</si>
  <si>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</si>
  <si>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</si>
  <si>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</si>
  <si>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</si>
  <si>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</si>
  <si>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</si>
  <si>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</si>
  <si>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</si>
  <si>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</si>
  <si>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</si>
  <si>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</si>
  <si>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</si>
  <si>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</si>
  <si>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</si>
  <si>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</si>
  <si>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</si>
  <si>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</si>
  <si>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</si>
  <si>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</si>
  <si>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</si>
  <si>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</si>
  <si>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</si>
  <si>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</si>
  <si>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</si>
  <si>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</si>
  <si>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</si>
  <si>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</si>
  <si>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</si>
  <si>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</si>
  <si>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</si>
  <si>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</si>
  <si>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</si>
  <si>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</si>
  <si>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</si>
  <si>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</si>
  <si>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</si>
  <si>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</si>
  <si>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</si>
  <si>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</si>
  <si>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</si>
  <si>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</si>
  <si>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</si>
  <si>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</si>
  <si>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</si>
  <si>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</si>
  <si>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</si>
  <si>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</si>
  <si>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</si>
  <si>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</si>
  <si>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</si>
  <si>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</si>
  <si>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</si>
  <si>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</si>
  <si>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</si>
  <si>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</si>
  <si>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</si>
  <si>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</si>
  <si>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</si>
  <si>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</si>
  <si>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</si>
  <si>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</si>
  <si>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</si>
  <si>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</si>
  <si>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</si>
  <si>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</si>
  <si>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</si>
  <si>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</si>
  <si>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</si>
  <si>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</si>
  <si>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</si>
  <si>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</si>
  <si>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</si>
  <si>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</si>
  <si>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</si>
  <si>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</si>
  <si>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</si>
  <si>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</si>
  <si>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</si>
  <si>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</si>
  <si>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</si>
  <si>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</si>
  <si>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</si>
  <si>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</si>
  <si>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</si>
  <si>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</si>
  <si>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</si>
  <si>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</si>
  <si>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</si>
  <si>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</si>
  <si>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</si>
  <si>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</si>
  <si>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</si>
  <si>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</si>
  <si>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</si>
  <si>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</si>
  <si>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</si>
  <si>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</si>
  <si>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</si>
  <si>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</si>
  <si>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</si>
  <si>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</si>
  <si>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</si>
  <si>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</si>
  <si>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</si>
  <si>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</si>
  <si>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</si>
  <si>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</si>
  <si>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</si>
  <si>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</si>
  <si>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</si>
  <si>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</si>
  <si>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</si>
  <si>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</si>
  <si>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</si>
  <si>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</si>
  <si>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</si>
  <si>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</si>
  <si>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</si>
  <si>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</si>
  <si>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</si>
  <si>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</si>
  <si>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</si>
  <si>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</si>
  <si>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</si>
  <si>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</si>
  <si>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</si>
  <si>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</si>
  <si>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</si>
  <si>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</si>
  <si>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</si>
  <si>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</si>
  <si>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</si>
  <si>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</si>
  <si>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</si>
  <si>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</si>
  <si>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</si>
  <si>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</si>
  <si>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</si>
  <si>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</si>
  <si>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</si>
  <si>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</si>
  <si>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</si>
  <si>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</si>
  <si>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</si>
  <si>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</si>
  <si>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</si>
  <si>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</si>
  <si>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</si>
  <si>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</si>
  <si>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</si>
  <si>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</si>
  <si>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</si>
  <si>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Observed and targeted Growth rates for ZAF SDG beyond the gap report:</t>
  </si>
  <si>
    <t>SATIMGE linked, with NZP1, no SATIM rerun</t>
  </si>
  <si>
    <t>Gross Domestic Product</t>
  </si>
  <si>
    <t>Target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</si>
  <si>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</si>
  <si>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</si>
  <si>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</si>
  <si>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</si>
  <si>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</si>
  <si>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</si>
  <si>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</si>
  <si>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</si>
  <si>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</si>
  <si>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</si>
  <si>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</si>
  <si>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TFPPROJ multiplier</t>
  </si>
  <si>
    <t>WB</t>
  </si>
  <si>
    <t>up to 2025</t>
  </si>
  <si>
    <t>after 2025</t>
  </si>
  <si>
    <t>Original Values for Base used by SATIMGE before SDGgap changes [JS, 17/10/2022]</t>
  </si>
  <si>
    <t>Tweaked TFPPROJ multiplier</t>
  </si>
  <si>
    <t>OK</t>
  </si>
  <si>
    <t>interpolation</t>
  </si>
  <si>
    <t>2020-2030</t>
  </si>
  <si>
    <t>lin interpol</t>
  </si>
  <si>
    <t>Scenarios</t>
  </si>
  <si>
    <t>SATIMGE base</t>
  </si>
  <si>
    <t>as in 2029</t>
  </si>
  <si>
    <t>TFP growth for targeted Baseline Growth:</t>
  </si>
  <si>
    <t>&gt;1</t>
  </si>
  <si>
    <t>more neg growth</t>
  </si>
  <si>
    <t>Multiplier</t>
  </si>
  <si>
    <t>means:</t>
  </si>
  <si>
    <t>&lt;1</t>
  </si>
  <si>
    <t>less growth</t>
  </si>
  <si>
    <t>more growth</t>
  </si>
  <si>
    <t>weak impact</t>
  </si>
  <si>
    <t>Baseline - Transport scenarios</t>
  </si>
  <si>
    <t>Secondary</t>
  </si>
  <si>
    <t>Primary</t>
  </si>
  <si>
    <t>Tertiary</t>
  </si>
  <si>
    <t>Sector type</t>
  </si>
  <si>
    <t>Proposed Closures Setting for Funding Options SDG gap report</t>
  </si>
  <si>
    <t>1A</t>
  </si>
  <si>
    <t>1B</t>
  </si>
  <si>
    <t>Domestic borrowing to Gov</t>
  </si>
  <si>
    <t>Foreign Borrowing to Gov</t>
  </si>
  <si>
    <t>Funded by Tax increase</t>
  </si>
  <si>
    <t>Baseline Scenario = SDGgap_Test04_TFPPROJ</t>
  </si>
  <si>
    <t>Scenario Name/Acronym</t>
  </si>
  <si>
    <t>SDGbaseTra_UrbAS_BAU</t>
  </si>
  <si>
    <t>SDGbaseTra_UrbAS_IRTHigh</t>
  </si>
  <si>
    <t>SDGbaseTra_UrbAS_IRTLow</t>
  </si>
  <si>
    <t>SDGbaseTra_UrbAS_ERTHigh</t>
  </si>
  <si>
    <t>SDGbaseTra_UrbAS_ERTLow</t>
  </si>
  <si>
    <t>SDGbaseTra_RurAS_UAmaint</t>
  </si>
  <si>
    <t>SDGbaseTra_RurAS_UAdense</t>
  </si>
  <si>
    <t>SDGbaseTra_RurAS_UAsparse</t>
  </si>
  <si>
    <t>SDGbaseTra_RurAS_UAcombi</t>
  </si>
  <si>
    <t>SDGbaseTra_RurAS_CUG</t>
  </si>
  <si>
    <t>SDGbaseTra_RurAS_CRG</t>
  </si>
  <si>
    <t>SDGbaseTra_RurAS_CUS</t>
  </si>
  <si>
    <t>SDGbaseTra_RurAS_CRS</t>
  </si>
  <si>
    <t>See sheet Transport in Details Scenario Params for SATIMGE excel file</t>
  </si>
  <si>
    <t>! used in Scenario -TFP growth generator !</t>
  </si>
  <si>
    <t>Scenario - TFP growth Generator: (needs manual transplantation into "Base" scenario fields from Cell A8 onwards)</t>
  </si>
  <si>
    <t>scenario</t>
  </si>
  <si>
    <t>Sce. selector:</t>
  </si>
  <si>
    <t>Avg Annual additional TFP growth 2022-2030 by type of sector</t>
  </si>
  <si>
    <t>Original Base setting --&gt; Used for TFPPROJ reference, and UrbAS_BAU</t>
  </si>
  <si>
    <t>SATIMGE base - L</t>
  </si>
  <si>
    <t>SDGgap Funding 1A</t>
  </si>
  <si>
    <t>Result in SATIMGE for SDG Gap-analysis Baseline</t>
  </si>
  <si>
    <t>maybe 1B / 2</t>
  </si>
  <si>
    <t>-</t>
  </si>
  <si>
    <t>SDGbaseTra_AgMin</t>
  </si>
  <si>
    <t>SDGbaseTra_AgMed</t>
  </si>
  <si>
    <t>SDGbaseTra_AgMax</t>
  </si>
  <si>
    <r>
      <rPr>
        <b/>
        <i/>
        <sz val="11"/>
        <color theme="1"/>
        <rFont val="Calibri"/>
        <family val="2"/>
        <scheme val="minor"/>
      </rPr>
      <t>… if</t>
    </r>
    <r>
      <rPr>
        <b/>
        <sz val="11"/>
        <color theme="1"/>
        <rFont val="Calibri"/>
        <family val="2"/>
        <scheme val="minor"/>
      </rPr>
      <t xml:space="preserve"> copy-pasted correctly (numbers only) from cell CD8 and beyond in cell F8 etc)</t>
    </r>
  </si>
  <si>
    <t>Baseline - Water &amp; Sanitation scenarios</t>
  </si>
  <si>
    <t>SDGbaseWaS_1BW</t>
  </si>
  <si>
    <t>SDGbaseWaS_2BF</t>
  </si>
  <si>
    <t>SDGbaseWaS_2BW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</si>
</sst>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%"/>
  </numFmts>
  <fonts count="5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4EBB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trike/>
      <sz val="11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4EBB"/>
      </bottom>
      <diagonal/>
    </border>
    <border>
      <left/>
      <right/>
      <top style="medium">
        <color rgb="FF004EB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rgb="FF004EB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49" fillId="0" borderId="0" applyNumberFormat="0" applyFill="0" applyBorder="0" applyAlignment="0" applyProtection="0"/>
  </cellStyleXfs>
  <cellXfs count="29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169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6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5" fillId="0" borderId="0" xfId="0" applyFont="1"/>
    <xf numFmtId="0" fontId="5" fillId="0" borderId="4" xfId="0" applyFont="1" applyBorder="1"/>
    <xf numFmtId="0" fontId="5" fillId="0" borderId="1" xfId="0" applyFont="1" applyBorder="1"/>
    <xf numFmtId="0" fontId="0" fillId="24" borderId="0" xfId="0" applyFill="1"/>
    <xf numFmtId="2" fontId="5" fillId="25" borderId="0" xfId="0" applyNumberFormat="1" applyFont="1" applyFill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/>
    <xf numFmtId="0" fontId="5" fillId="25" borderId="0" xfId="0" applyFont="1" applyFill="1"/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25" borderId="0" xfId="0" applyFill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ill="1"/>
    <xf numFmtId="2" fontId="36" fillId="23" borderId="0" xfId="0" applyNumberFormat="1" applyFont="1" applyFill="1" applyAlignment="1">
      <alignment horizontal="center"/>
    </xf>
    <xf numFmtId="2" fontId="36" fillId="24" borderId="0" xfId="0" applyNumberFormat="1" applyFont="1" applyFill="1" applyAlignment="1">
      <alignment horizontal="center"/>
    </xf>
    <xf numFmtId="0" fontId="36" fillId="23" borderId="0" xfId="0" applyFont="1" applyFill="1" applyAlignment="1">
      <alignment horizontal="center"/>
    </xf>
    <xf numFmtId="0" fontId="36" fillId="24" borderId="0" xfId="0" applyFont="1" applyFill="1" applyAlignment="1">
      <alignment horizontal="center"/>
    </xf>
    <xf numFmtId="0" fontId="0" fillId="26" borderId="0" xfId="0" applyFill="1"/>
    <xf numFmtId="167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39" fillId="0" borderId="0" xfId="0" applyFont="1"/>
    <xf numFmtId="0" fontId="40" fillId="0" borderId="0" xfId="0" applyFont="1"/>
    <xf numFmtId="0" fontId="41" fillId="0" borderId="0" xfId="0" applyFont="1"/>
    <xf numFmtId="2" fontId="39" fillId="0" borderId="0" xfId="0" applyNumberFormat="1" applyFont="1"/>
    <xf numFmtId="10" fontId="39" fillId="0" borderId="0" xfId="1" applyNumberFormat="1" applyFont="1" applyFill="1"/>
    <xf numFmtId="10" fontId="39" fillId="0" borderId="4" xfId="1" applyNumberFormat="1" applyFont="1" applyFill="1" applyBorder="1"/>
    <xf numFmtId="0" fontId="19" fillId="28" borderId="8" xfId="0" applyFont="1" applyFill="1" applyBorder="1"/>
    <xf numFmtId="164" fontId="42" fillId="28" borderId="8" xfId="3" applyFont="1" applyFill="1" applyBorder="1"/>
    <xf numFmtId="0" fontId="1" fillId="0" borderId="0" xfId="0" quotePrefix="1" applyFont="1" applyAlignment="1">
      <alignment horizontal="center"/>
    </xf>
    <xf numFmtId="166" fontId="10" fillId="28" borderId="9" xfId="1" applyNumberFormat="1" applyFont="1" applyFill="1" applyBorder="1" applyAlignment="1">
      <alignment horizontal="center"/>
    </xf>
    <xf numFmtId="0" fontId="43" fillId="0" borderId="7" xfId="0" applyFont="1" applyBorder="1"/>
    <xf numFmtId="2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9" fontId="18" fillId="0" borderId="0" xfId="1" applyFont="1" applyAlignment="1">
      <alignment horizontal="center"/>
    </xf>
    <xf numFmtId="2" fontId="27" fillId="0" borderId="0" xfId="0" applyNumberFormat="1" applyFont="1" applyAlignment="1">
      <alignment horizontal="center"/>
    </xf>
    <xf numFmtId="0" fontId="43" fillId="0" borderId="7" xfId="0" applyFont="1" applyBorder="1" applyAlignment="1">
      <alignment horizontal="center"/>
    </xf>
    <xf numFmtId="2" fontId="36" fillId="0" borderId="0" xfId="0" applyNumberFormat="1" applyFont="1" applyAlignment="1">
      <alignment horizontal="right"/>
    </xf>
    <xf numFmtId="2" fontId="8" fillId="29" borderId="0" xfId="0" applyNumberFormat="1" applyFont="1" applyFill="1"/>
    <xf numFmtId="0" fontId="0" fillId="7" borderId="0" xfId="0" applyFill="1" applyAlignment="1">
      <alignment horizontal="center"/>
    </xf>
    <xf numFmtId="2" fontId="32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5" fillId="30" borderId="0" xfId="0" applyNumberFormat="1" applyFont="1" applyFill="1" applyAlignment="1">
      <alignment horizontal="right"/>
    </xf>
    <xf numFmtId="2" fontId="5" fillId="30" borderId="0" xfId="0" applyNumberFormat="1" applyFont="1" applyFill="1"/>
    <xf numFmtId="2" fontId="36" fillId="30" borderId="0" xfId="0" applyNumberFormat="1" applyFont="1" applyFill="1" applyAlignment="1">
      <alignment horizontal="right"/>
    </xf>
    <xf numFmtId="0" fontId="5" fillId="31" borderId="0" xfId="0" applyFont="1" applyFill="1"/>
    <xf numFmtId="10" fontId="18" fillId="0" borderId="0" xfId="1" applyNumberFormat="1" applyFont="1" applyAlignment="1">
      <alignment horizontal="center"/>
    </xf>
    <xf numFmtId="10" fontId="0" fillId="28" borderId="9" xfId="1" applyNumberFormat="1" applyFont="1" applyFill="1" applyBorder="1" applyAlignment="1">
      <alignment horizontal="center"/>
    </xf>
    <xf numFmtId="2" fontId="5" fillId="10" borderId="0" xfId="0" applyNumberFormat="1" applyFont="1" applyFill="1"/>
    <xf numFmtId="2" fontId="36" fillId="0" borderId="0" xfId="0" applyNumberFormat="1" applyFont="1" applyAlignment="1">
      <alignment horizontal="center"/>
    </xf>
    <xf numFmtId="9" fontId="18" fillId="0" borderId="5" xfId="1" applyFont="1" applyBorder="1" applyAlignment="1">
      <alignment horizontal="center"/>
    </xf>
    <xf numFmtId="2" fontId="27" fillId="0" borderId="5" xfId="0" applyNumberFormat="1" applyFont="1" applyBorder="1" applyAlignment="1">
      <alignment horizontal="center"/>
    </xf>
    <xf numFmtId="0" fontId="0" fillId="0" borderId="5" xfId="0" applyBorder="1"/>
    <xf numFmtId="10" fontId="18" fillId="0" borderId="5" xfId="1" applyNumberFormat="1" applyFont="1" applyBorder="1" applyAlignment="1">
      <alignment horizontal="center"/>
    </xf>
    <xf numFmtId="2" fontId="18" fillId="0" borderId="5" xfId="0" applyNumberFormat="1" applyFont="1" applyBorder="1" applyAlignment="1">
      <alignment horizontal="center"/>
    </xf>
    <xf numFmtId="2" fontId="36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2" fontId="45" fillId="0" borderId="0" xfId="0" applyNumberFormat="1" applyFont="1" applyAlignment="1">
      <alignment horizontal="right"/>
    </xf>
    <xf numFmtId="2" fontId="45" fillId="0" borderId="0" xfId="0" applyNumberFormat="1" applyFont="1" applyAlignment="1">
      <alignment horizontal="center"/>
    </xf>
    <xf numFmtId="2" fontId="45" fillId="12" borderId="0" xfId="0" applyNumberFormat="1" applyFont="1" applyFill="1" applyAlignment="1">
      <alignment horizontal="center"/>
    </xf>
    <xf numFmtId="2" fontId="46" fillId="0" borderId="5" xfId="0" applyNumberFormat="1" applyFont="1" applyBorder="1" applyAlignment="1">
      <alignment horizontal="center"/>
    </xf>
    <xf numFmtId="2" fontId="46" fillId="0" borderId="0" xfId="0" applyNumberFormat="1" applyFont="1" applyAlignment="1">
      <alignment horizontal="center"/>
    </xf>
    <xf numFmtId="0" fontId="1" fillId="27" borderId="8" xfId="0" applyFont="1" applyFill="1" applyBorder="1"/>
    <xf numFmtId="2" fontId="44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center"/>
    </xf>
    <xf numFmtId="2" fontId="4" fillId="32" borderId="0" xfId="0" applyNumberFormat="1" applyFont="1" applyFill="1" applyAlignment="1">
      <alignment horizontal="right" wrapText="1"/>
    </xf>
    <xf numFmtId="0" fontId="5" fillId="33" borderId="0" xfId="0" applyFont="1" applyFill="1"/>
    <xf numFmtId="0" fontId="5" fillId="27" borderId="0" xfId="0" applyFont="1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170" fontId="10" fillId="28" borderId="9" xfId="1" applyNumberFormat="1" applyFont="1" applyFill="1" applyBorder="1" applyAlignment="1">
      <alignment horizontal="center"/>
    </xf>
    <xf numFmtId="170" fontId="0" fillId="28" borderId="9" xfId="1" applyNumberFormat="1" applyFont="1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5" fillId="34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31" borderId="0" xfId="0" applyFont="1" applyFill="1" applyAlignment="1">
      <alignment horizontal="center"/>
    </xf>
    <xf numFmtId="0" fontId="10" fillId="31" borderId="1" xfId="0" applyFont="1" applyFill="1" applyBorder="1" applyAlignment="1">
      <alignment horizontal="center"/>
    </xf>
    <xf numFmtId="0" fontId="10" fillId="27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2" fontId="49" fillId="0" borderId="0" xfId="16" applyNumberFormat="1" applyAlignment="1">
      <alignment horizontal="left"/>
    </xf>
    <xf numFmtId="0" fontId="50" fillId="0" borderId="1" xfId="0" applyFont="1" applyBorder="1" applyAlignment="1">
      <alignment horizontal="center"/>
    </xf>
    <xf numFmtId="0" fontId="1" fillId="27" borderId="10" xfId="0" applyFont="1" applyFill="1" applyBorder="1"/>
    <xf numFmtId="2" fontId="44" fillId="0" borderId="12" xfId="0" applyNumberFormat="1" applyFont="1" applyBorder="1" applyAlignment="1">
      <alignment horizontal="left"/>
    </xf>
    <xf numFmtId="2" fontId="44" fillId="0" borderId="12" xfId="0" applyNumberFormat="1" applyFont="1" applyBorder="1" applyAlignment="1">
      <alignment horizontal="right"/>
    </xf>
    <xf numFmtId="2" fontId="44" fillId="0" borderId="13" xfId="0" applyNumberFormat="1" applyFont="1" applyBorder="1" applyAlignment="1">
      <alignment horizontal="right"/>
    </xf>
    <xf numFmtId="0" fontId="0" fillId="0" borderId="14" xfId="0" applyBorder="1"/>
    <xf numFmtId="2" fontId="44" fillId="0" borderId="15" xfId="0" applyNumberFormat="1" applyFont="1" applyBorder="1" applyAlignment="1">
      <alignment horizontal="right"/>
    </xf>
    <xf numFmtId="2" fontId="44" fillId="0" borderId="16" xfId="0" applyNumberFormat="1" applyFont="1" applyBorder="1" applyAlignment="1">
      <alignment horizontal="right"/>
    </xf>
    <xf numFmtId="0" fontId="50" fillId="0" borderId="17" xfId="0" applyFont="1" applyBorder="1" applyAlignment="1">
      <alignment horizontal="center"/>
    </xf>
    <xf numFmtId="2" fontId="47" fillId="0" borderId="14" xfId="0" applyNumberFormat="1" applyFont="1" applyBorder="1" applyAlignment="1">
      <alignment horizontal="right"/>
    </xf>
    <xf numFmtId="0" fontId="51" fillId="0" borderId="11" xfId="0" quotePrefix="1" applyFont="1" applyBorder="1"/>
    <xf numFmtId="0" fontId="1" fillId="27" borderId="21" xfId="0" applyFont="1" applyFill="1" applyBorder="1"/>
    <xf numFmtId="0" fontId="5" fillId="29" borderId="22" xfId="0" applyFont="1" applyFill="1" applyBorder="1"/>
    <xf numFmtId="0" fontId="1" fillId="29" borderId="23" xfId="0" applyFont="1" applyFill="1" applyBorder="1"/>
    <xf numFmtId="0" fontId="1" fillId="0" borderId="0" xfId="0" applyFont="1" applyAlignment="1">
      <alignment horizontal="right"/>
    </xf>
    <xf numFmtId="0" fontId="9" fillId="0" borderId="1" xfId="0" applyFont="1" applyBorder="1"/>
    <xf numFmtId="10" fontId="47" fillId="0" borderId="0" xfId="1" applyNumberFormat="1" applyFont="1" applyAlignment="1">
      <alignment horizontal="center"/>
    </xf>
    <xf numFmtId="10" fontId="47" fillId="0" borderId="15" xfId="1" applyNumberFormat="1" applyFont="1" applyBorder="1" applyAlignment="1">
      <alignment horizontal="center"/>
    </xf>
    <xf numFmtId="10" fontId="48" fillId="0" borderId="0" xfId="1" applyNumberFormat="1" applyFont="1" applyAlignment="1">
      <alignment horizontal="center"/>
    </xf>
    <xf numFmtId="10" fontId="48" fillId="0" borderId="15" xfId="1" applyNumberFormat="1" applyFont="1" applyBorder="1" applyAlignment="1">
      <alignment horizontal="center"/>
    </xf>
    <xf numFmtId="10" fontId="48" fillId="0" borderId="19" xfId="1" applyNumberFormat="1" applyFont="1" applyBorder="1" applyAlignment="1">
      <alignment horizontal="center"/>
    </xf>
    <xf numFmtId="10" fontId="48" fillId="0" borderId="20" xfId="1" applyNumberFormat="1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2" fillId="0" borderId="0" xfId="0" applyFont="1"/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0" fontId="16" fillId="28" borderId="9" xfId="1" applyNumberFormat="1" applyFont="1" applyFill="1" applyBorder="1" applyAlignment="1">
      <alignment horizontal="center"/>
    </xf>
    <xf numFmtId="0" fontId="53" fillId="0" borderId="0" xfId="0" applyFont="1"/>
    <xf numFmtId="2" fontId="36" fillId="0" borderId="1" xfId="0" applyNumberFormat="1" applyFont="1" applyBorder="1" applyAlignment="1">
      <alignment horizontal="right"/>
    </xf>
    <xf numFmtId="2" fontId="36" fillId="30" borderId="1" xfId="0" applyNumberFormat="1" applyFont="1" applyFill="1" applyBorder="1" applyAlignment="1">
      <alignment horizontal="right"/>
    </xf>
    <xf numFmtId="2" fontId="5" fillId="30" borderId="1" xfId="0" applyNumberFormat="1" applyFont="1" applyFill="1" applyBorder="1"/>
    <xf numFmtId="2" fontId="5" fillId="10" borderId="1" xfId="0" applyNumberFormat="1" applyFont="1" applyFill="1" applyBorder="1"/>
    <xf numFmtId="2" fontId="5" fillId="0" borderId="1" xfId="0" applyNumberFormat="1" applyFont="1" applyBorder="1" applyAlignment="1">
      <alignment horizontal="right"/>
    </xf>
    <xf numFmtId="2" fontId="5" fillId="30" borderId="1" xfId="0" applyNumberFormat="1" applyFont="1" applyFill="1" applyBorder="1" applyAlignment="1">
      <alignment horizontal="right"/>
    </xf>
    <xf numFmtId="0" fontId="5" fillId="29" borderId="0" xfId="0" applyFont="1" applyFill="1"/>
    <xf numFmtId="0" fontId="54" fillId="0" borderId="26" xfId="0" applyFont="1" applyBorder="1" applyAlignment="1">
      <alignment horizontal="left"/>
    </xf>
    <xf numFmtId="0" fontId="54" fillId="0" borderId="26" xfId="0" applyFont="1" applyBorder="1" applyAlignment="1">
      <alignment horizontal="center"/>
    </xf>
    <xf numFmtId="2" fontId="18" fillId="0" borderId="14" xfId="0" applyNumberFormat="1" applyFont="1" applyBorder="1" applyAlignment="1">
      <alignment horizontal="right"/>
    </xf>
    <xf numFmtId="10" fontId="18" fillId="0" borderId="19" xfId="1" applyNumberFormat="1" applyFont="1" applyBorder="1" applyAlignment="1">
      <alignment horizontal="center"/>
    </xf>
    <xf numFmtId="2" fontId="55" fillId="0" borderId="14" xfId="0" applyNumberFormat="1" applyFont="1" applyBorder="1" applyAlignment="1">
      <alignment horizontal="right"/>
    </xf>
    <xf numFmtId="10" fontId="55" fillId="0" borderId="0" xfId="1" applyNumberFormat="1" applyFont="1" applyAlignment="1">
      <alignment horizontal="center"/>
    </xf>
    <xf numFmtId="10" fontId="55" fillId="0" borderId="15" xfId="1" applyNumberFormat="1" applyFont="1" applyBorder="1" applyAlignment="1">
      <alignment horizontal="center"/>
    </xf>
    <xf numFmtId="10" fontId="18" fillId="0" borderId="0" xfId="1" quotePrefix="1" applyNumberFormat="1" applyFont="1" applyAlignment="1">
      <alignment horizontal="center"/>
    </xf>
    <xf numFmtId="2" fontId="5" fillId="0" borderId="14" xfId="0" applyNumberFormat="1" applyFont="1" applyBorder="1" applyAlignment="1">
      <alignment horizontal="right"/>
    </xf>
    <xf numFmtId="2" fontId="5" fillId="0" borderId="18" xfId="0" applyNumberFormat="1" applyFont="1" applyBorder="1" applyAlignment="1">
      <alignment horizontal="right"/>
    </xf>
    <xf numFmtId="0" fontId="53" fillId="27" borderId="0" xfId="0" applyFont="1" applyFill="1"/>
    <xf numFmtId="165" fontId="5" fillId="30" borderId="0" xfId="0" applyNumberFormat="1" applyFont="1" applyFill="1"/>
    <xf numFmtId="165" fontId="5" fillId="30" borderId="1" xfId="0" applyNumberFormat="1" applyFont="1" applyFill="1" applyBorder="1"/>
    <xf numFmtId="165" fontId="36" fillId="30" borderId="0" xfId="0" applyNumberFormat="1" applyFont="1" applyFill="1" applyAlignment="1">
      <alignment horizontal="right"/>
    </xf>
    <xf numFmtId="165" fontId="36" fillId="30" borderId="1" xfId="0" applyNumberFormat="1" applyFont="1" applyFill="1" applyBorder="1" applyAlignment="1">
      <alignment horizontal="right"/>
    </xf>
    <xf numFmtId="165" fontId="5" fillId="30" borderId="0" xfId="0" applyNumberFormat="1" applyFont="1" applyFill="1" applyAlignment="1">
      <alignment horizontal="right"/>
    </xf>
    <xf numFmtId="10" fontId="5" fillId="0" borderId="0" xfId="1" applyNumberFormat="1" applyFont="1" applyAlignment="1">
      <alignment horizontal="center"/>
    </xf>
    <xf numFmtId="10" fontId="5" fillId="0" borderId="19" xfId="1" applyNumberFormat="1" applyFont="1" applyBorder="1" applyAlignment="1">
      <alignment horizontal="center"/>
    </xf>
    <xf numFmtId="2" fontId="57" fillId="0" borderId="14" xfId="0" applyNumberFormat="1" applyFont="1" applyBorder="1" applyAlignment="1">
      <alignment horizontal="right"/>
    </xf>
    <xf numFmtId="10" fontId="57" fillId="0" borderId="0" xfId="1" applyNumberFormat="1" applyFont="1" applyAlignment="1">
      <alignment horizontal="center"/>
    </xf>
    <xf numFmtId="10" fontId="57" fillId="0" borderId="15" xfId="1" applyNumberFormat="1" applyFont="1" applyBorder="1" applyAlignment="1">
      <alignment horizontal="center"/>
    </xf>
    <xf numFmtId="0" fontId="0" fillId="7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  <xf numFmtId="2" fontId="5" fillId="0" borderId="16" xfId="0" applyNumberFormat="1" applyFont="1" applyBorder="1" applyAlignment="1">
      <alignment horizontal="right"/>
    </xf>
    <xf numFmtId="10" fontId="18" fillId="0" borderId="1" xfId="1" applyNumberFormat="1" applyFont="1" applyBorder="1" applyAlignment="1">
      <alignment horizontal="center"/>
    </xf>
  </cellXfs>
  <cellStyles count="17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Hyperlink" xfId="16" builtinId="8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542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SATIMGE/WB-infrastructure/Parameters%20Funding%20SDGgapS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tential_L_supply"/>
      <sheetName val="Content"/>
      <sheetName val="FundingParamsTRA"/>
      <sheetName val="Explainer"/>
      <sheetName val="IADJDYN"/>
      <sheetName val="Productivity_Sces"/>
      <sheetName val="GADJDYN"/>
      <sheetName val="NOYKFACTOR"/>
      <sheetName val="FundingParamsWaS"/>
      <sheetName val="NI_Baseline"/>
      <sheetName val="DMPSDYN"/>
      <sheetName val="TRNSFRGR"/>
      <sheetName val="NI_B_NewSI&amp;GovClos"/>
      <sheetName val="NI_B_NewSI&amp;GOV_fromgdx"/>
      <sheetName val="WaterSanitation"/>
      <sheetName val="BasicEduc"/>
      <sheetName val="TVETeduc"/>
      <sheetName val="OLD GADJ error FundingParamsTRA"/>
    </sheetNames>
    <sheetDataSet>
      <sheetData sheetId="0"/>
      <sheetData sheetId="1"/>
      <sheetData sheetId="2"/>
      <sheetData sheetId="3"/>
      <sheetData sheetId="4"/>
      <sheetData sheetId="5">
        <row r="5">
          <cell r="I5">
            <v>2.4277457598209651E-4</v>
          </cell>
        </row>
        <row r="8">
          <cell r="I8">
            <v>6.9512789413472831E-6</v>
          </cell>
        </row>
        <row r="9">
          <cell r="I9">
            <v>1.6158909584544912E-3</v>
          </cell>
        </row>
        <row r="13">
          <cell r="I13">
            <v>8.903347441524545E-6</v>
          </cell>
        </row>
        <row r="14">
          <cell r="I14">
            <v>1.796244607670916E-3</v>
          </cell>
        </row>
        <row r="21">
          <cell r="I21">
            <v>1.1844704554583307E-2</v>
          </cell>
        </row>
        <row r="22">
          <cell r="I22">
            <v>4.8041456361871404E-3</v>
          </cell>
        </row>
        <row r="23">
          <cell r="I23">
            <v>4.2110233020891119E-3</v>
          </cell>
        </row>
        <row r="24">
          <cell r="I24">
            <v>6.1726995956139508E-3</v>
          </cell>
        </row>
        <row r="25">
          <cell r="I25">
            <v>5.0239327342216367E-3</v>
          </cell>
        </row>
        <row r="26">
          <cell r="I26">
            <v>4.4457805284157104E-3</v>
          </cell>
        </row>
        <row r="27">
          <cell r="I27">
            <v>6.5767629817270468E-3</v>
          </cell>
        </row>
        <row r="28">
          <cell r="I28">
            <v>6.7501325934251621E-3</v>
          </cell>
        </row>
        <row r="31">
          <cell r="I31">
            <v>2.4213214541932704E-3</v>
          </cell>
        </row>
        <row r="32">
          <cell r="I32">
            <v>1.6896221701083736E-3</v>
          </cell>
        </row>
        <row r="33">
          <cell r="I33">
            <v>2.6012495800245006E-3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WB-infrastructure\Parameters%20Funding%20SDGgapSces.xlsx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5:C32"/>
  <sheetViews>
    <sheetView topLeftCell="A9" zoomScale="119" zoomScaleNormal="85" workbookViewId="0">
      <selection activeCell="A19" sqref="A19"/>
    </sheetView>
  </sheetViews>
  <sheetFormatPr defaultRowHeight="14.4" x14ac:dyDescent="0.3"/>
  <cols>
    <col min="1" max="1" width="13.88671875" customWidth="1"/>
  </cols>
  <sheetData>
    <row r="5" spans="1:3" x14ac:dyDescent="0.3">
      <c r="B5" s="7" t="s">
        <v>28</v>
      </c>
      <c r="C5" s="5"/>
    </row>
    <row r="6" spans="1:3" x14ac:dyDescent="0.3">
      <c r="B6" s="8" t="s">
        <v>31</v>
      </c>
      <c r="C6" s="5"/>
    </row>
    <row r="7" spans="1:3" x14ac:dyDescent="0.3">
      <c r="A7" s="252" t="s">
        <v>472</v>
      </c>
      <c r="B7" s="212">
        <v>1</v>
      </c>
      <c r="C7" s="5" t="s">
        <v>34</v>
      </c>
    </row>
    <row r="8" spans="1:3" x14ac:dyDescent="0.3">
      <c r="B8" s="5">
        <v>2</v>
      </c>
      <c r="C8" s="5" t="s">
        <v>37</v>
      </c>
    </row>
    <row r="9" spans="1:3" x14ac:dyDescent="0.3">
      <c r="B9" s="8" t="s">
        <v>40</v>
      </c>
      <c r="C9" s="5"/>
    </row>
    <row r="10" spans="1:3" x14ac:dyDescent="0.3">
      <c r="A10" s="252" t="s">
        <v>517</v>
      </c>
      <c r="B10" s="213">
        <v>1</v>
      </c>
      <c r="C10" s="5" t="s">
        <v>41</v>
      </c>
    </row>
    <row r="11" spans="1:3" x14ac:dyDescent="0.3">
      <c r="B11" s="5">
        <v>2</v>
      </c>
      <c r="C11" s="5" t="s">
        <v>42</v>
      </c>
    </row>
    <row r="12" spans="1:3" x14ac:dyDescent="0.3">
      <c r="A12" s="15" t="s">
        <v>519</v>
      </c>
      <c r="B12" s="263">
        <v>3</v>
      </c>
      <c r="C12" s="5" t="s">
        <v>43</v>
      </c>
    </row>
    <row r="13" spans="1:3" x14ac:dyDescent="0.3">
      <c r="A13" s="252" t="s">
        <v>472</v>
      </c>
      <c r="B13" s="212">
        <v>4</v>
      </c>
      <c r="C13" s="5" t="s">
        <v>44</v>
      </c>
    </row>
    <row r="14" spans="1:3" x14ac:dyDescent="0.3">
      <c r="B14" s="5">
        <v>5</v>
      </c>
      <c r="C14" s="5" t="s">
        <v>45</v>
      </c>
    </row>
    <row r="15" spans="1:3" x14ac:dyDescent="0.3">
      <c r="B15" s="8" t="s">
        <v>46</v>
      </c>
      <c r="C15" s="5"/>
    </row>
    <row r="16" spans="1:3" x14ac:dyDescent="0.3">
      <c r="B16" s="263">
        <v>1</v>
      </c>
      <c r="C16" s="5" t="s">
        <v>47</v>
      </c>
    </row>
    <row r="17" spans="1:3" x14ac:dyDescent="0.3">
      <c r="B17" s="5">
        <v>2</v>
      </c>
      <c r="C17" s="5" t="s">
        <v>48</v>
      </c>
    </row>
    <row r="18" spans="1:3" x14ac:dyDescent="0.3">
      <c r="A18" s="252" t="s">
        <v>472</v>
      </c>
      <c r="B18" s="212">
        <v>3</v>
      </c>
      <c r="C18" s="5" t="s">
        <v>49</v>
      </c>
    </row>
    <row r="19" spans="1:3" x14ac:dyDescent="0.3">
      <c r="B19" s="5">
        <v>4</v>
      </c>
      <c r="C19" s="5" t="s">
        <v>164</v>
      </c>
    </row>
    <row r="20" spans="1:3" x14ac:dyDescent="0.3">
      <c r="B20" s="5">
        <v>5</v>
      </c>
      <c r="C20" s="5" t="s">
        <v>165</v>
      </c>
    </row>
    <row r="21" spans="1:3" x14ac:dyDescent="0.3">
      <c r="B21" s="5">
        <v>6</v>
      </c>
      <c r="C21" s="5" t="s">
        <v>167</v>
      </c>
    </row>
    <row r="22" spans="1:3" x14ac:dyDescent="0.3">
      <c r="B22" s="5">
        <v>7</v>
      </c>
      <c r="C22" s="5" t="s">
        <v>166</v>
      </c>
    </row>
    <row r="23" spans="1:3" x14ac:dyDescent="0.3">
      <c r="B23" s="5"/>
      <c r="C23" s="5"/>
    </row>
    <row r="24" spans="1:3" x14ac:dyDescent="0.3">
      <c r="B24" s="8" t="s">
        <v>50</v>
      </c>
      <c r="C24" s="5"/>
    </row>
    <row r="25" spans="1:3" x14ac:dyDescent="0.3">
      <c r="A25" s="252" t="s">
        <v>472</v>
      </c>
      <c r="B25" s="212">
        <v>1</v>
      </c>
      <c r="C25" s="5" t="s">
        <v>51</v>
      </c>
    </row>
    <row r="26" spans="1:3" x14ac:dyDescent="0.3">
      <c r="B26" s="5">
        <v>2</v>
      </c>
      <c r="C26" s="5" t="s">
        <v>52</v>
      </c>
    </row>
    <row r="27" spans="1:3" x14ac:dyDescent="0.3">
      <c r="B27" s="5"/>
      <c r="C27" s="5"/>
    </row>
    <row r="28" spans="1:3" x14ac:dyDescent="0.3">
      <c r="B28" s="7" t="s">
        <v>54</v>
      </c>
      <c r="C28" s="5"/>
    </row>
    <row r="29" spans="1:3" x14ac:dyDescent="0.3">
      <c r="B29" s="5">
        <v>1</v>
      </c>
      <c r="C29" s="5" t="s">
        <v>55</v>
      </c>
    </row>
    <row r="30" spans="1:3" x14ac:dyDescent="0.3">
      <c r="B30" s="5">
        <v>2</v>
      </c>
      <c r="C30" s="5" t="s">
        <v>56</v>
      </c>
    </row>
    <row r="31" spans="1:3" x14ac:dyDescent="0.3">
      <c r="B31" s="5">
        <v>3</v>
      </c>
      <c r="C31" s="5" t="s">
        <v>57</v>
      </c>
    </row>
    <row r="32" spans="1:3" x14ac:dyDescent="0.3">
      <c r="A32" s="252" t="s">
        <v>516</v>
      </c>
      <c r="B32" s="212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topLeftCell="A3" zoomScale="85" zoomScaleNormal="85" workbookViewId="0">
      <selection activeCell="C12" sqref="C12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188</v>
      </c>
      <c r="C9" t="s">
        <v>186</v>
      </c>
      <c r="D9">
        <v>1</v>
      </c>
    </row>
    <row r="10" spans="1:6" x14ac:dyDescent="0.3">
      <c r="A10" t="s">
        <v>9</v>
      </c>
      <c r="B10" t="s">
        <v>189</v>
      </c>
      <c r="C10" t="s">
        <v>191</v>
      </c>
      <c r="D10">
        <v>1</v>
      </c>
    </row>
    <row r="11" spans="1:6" x14ac:dyDescent="0.3">
      <c r="A11" t="s">
        <v>9</v>
      </c>
      <c r="B11" t="s">
        <v>7</v>
      </c>
      <c r="C11" t="s">
        <v>187</v>
      </c>
      <c r="D11">
        <v>1</v>
      </c>
    </row>
    <row r="12" spans="1:6" x14ac:dyDescent="0.3">
      <c r="A12" t="s">
        <v>9</v>
      </c>
      <c r="B12" t="s">
        <v>8</v>
      </c>
      <c r="C12" t="s">
        <v>298</v>
      </c>
      <c r="D12">
        <v>1</v>
      </c>
    </row>
    <row r="13" spans="1:6" x14ac:dyDescent="0.3">
      <c r="A13" t="s">
        <v>9</v>
      </c>
      <c r="B13" t="s">
        <v>201</v>
      </c>
      <c r="C13" t="s">
        <v>202</v>
      </c>
      <c r="D13">
        <v>1</v>
      </c>
    </row>
    <row r="14" spans="1:6" x14ac:dyDescent="0.3">
      <c r="A14" t="s">
        <v>9</v>
      </c>
      <c r="B14" t="s">
        <v>207</v>
      </c>
      <c r="C14" t="s">
        <v>206</v>
      </c>
      <c r="D14">
        <v>1</v>
      </c>
    </row>
    <row r="15" spans="1:6" x14ac:dyDescent="0.3">
      <c r="A15" t="s">
        <v>127</v>
      </c>
      <c r="B15" t="s">
        <v>204</v>
      </c>
      <c r="C15" t="s">
        <v>208</v>
      </c>
      <c r="D15">
        <v>2</v>
      </c>
      <c r="F15" t="s">
        <v>126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3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3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3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3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3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3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3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3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3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3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3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3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3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3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3">
      <c r="A36" t="s">
        <v>3</v>
      </c>
      <c r="B36" t="s">
        <v>316</v>
      </c>
      <c r="C36" t="s">
        <v>317</v>
      </c>
      <c r="D36">
        <v>3</v>
      </c>
      <c r="E36">
        <v>1</v>
      </c>
    </row>
    <row r="37" spans="1:5" x14ac:dyDescent="0.3">
      <c r="A37" t="s">
        <v>3</v>
      </c>
      <c r="B37" t="s">
        <v>318</v>
      </c>
      <c r="C37" t="s">
        <v>319</v>
      </c>
      <c r="D37">
        <v>3</v>
      </c>
      <c r="E37">
        <v>1</v>
      </c>
    </row>
    <row r="38" spans="1:5" x14ac:dyDescent="0.3">
      <c r="A38" t="s">
        <v>127</v>
      </c>
      <c r="B38" t="s">
        <v>329</v>
      </c>
      <c r="C38" t="s">
        <v>330</v>
      </c>
      <c r="D38">
        <v>1</v>
      </c>
    </row>
    <row r="39" spans="1:5" x14ac:dyDescent="0.3">
      <c r="A39" t="s">
        <v>3</v>
      </c>
      <c r="B39" t="s">
        <v>331</v>
      </c>
      <c r="C39" t="s">
        <v>332</v>
      </c>
      <c r="D39">
        <v>1</v>
      </c>
      <c r="E39">
        <v>1</v>
      </c>
    </row>
    <row r="40" spans="1:5" x14ac:dyDescent="0.3">
      <c r="A40" t="s">
        <v>3</v>
      </c>
      <c r="B40" t="s">
        <v>333</v>
      </c>
      <c r="C40" t="s">
        <v>334</v>
      </c>
      <c r="D40">
        <v>1</v>
      </c>
      <c r="E40">
        <v>1</v>
      </c>
    </row>
    <row r="41" spans="1:5" x14ac:dyDescent="0.3">
      <c r="A41" t="s">
        <v>3</v>
      </c>
      <c r="B41" t="s">
        <v>151</v>
      </c>
      <c r="C41" t="s">
        <v>181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A7" sqref="A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329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A6" sqref="A6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210</v>
      </c>
      <c r="K1" s="44" t="s">
        <v>299</v>
      </c>
    </row>
    <row r="4" spans="1:43" x14ac:dyDescent="0.3">
      <c r="A4" s="14" t="s">
        <v>12</v>
      </c>
      <c r="F4" s="14" t="s">
        <v>13</v>
      </c>
      <c r="I4" s="14" t="s">
        <v>200</v>
      </c>
      <c r="K4" s="16" t="s">
        <v>15</v>
      </c>
    </row>
    <row r="5" spans="1:43" x14ac:dyDescent="0.3">
      <c r="A5" s="16" t="s">
        <v>14</v>
      </c>
      <c r="B5" s="16" t="s">
        <v>192</v>
      </c>
      <c r="C5" s="16" t="s">
        <v>193</v>
      </c>
      <c r="D5" s="16" t="s">
        <v>190</v>
      </c>
      <c r="F5" s="16" t="s">
        <v>14</v>
      </c>
      <c r="G5" s="16" t="s">
        <v>15</v>
      </c>
      <c r="I5" s="16" t="s">
        <v>14</v>
      </c>
      <c r="K5" s="17" t="s">
        <v>203</v>
      </c>
      <c r="O5" s="15" t="s">
        <v>209</v>
      </c>
      <c r="S5" s="15" t="s">
        <v>204</v>
      </c>
    </row>
    <row r="6" spans="1:43" x14ac:dyDescent="0.3">
      <c r="A6" s="15" t="s">
        <v>5</v>
      </c>
      <c r="B6" s="15" t="s">
        <v>6</v>
      </c>
      <c r="C6" s="15" t="s">
        <v>188</v>
      </c>
      <c r="D6" s="15" t="s">
        <v>189</v>
      </c>
      <c r="F6" s="15" t="s">
        <v>7</v>
      </c>
      <c r="G6" s="15" t="s">
        <v>8</v>
      </c>
      <c r="I6" s="15" t="s">
        <v>201</v>
      </c>
      <c r="K6" s="15" t="s">
        <v>8</v>
      </c>
      <c r="L6" s="15" t="s">
        <v>201</v>
      </c>
      <c r="O6" s="15" t="s">
        <v>205</v>
      </c>
      <c r="Q6" s="15" t="s">
        <v>207</v>
      </c>
      <c r="S6" s="15" t="s">
        <v>5</v>
      </c>
      <c r="T6" s="15" t="s">
        <v>207</v>
      </c>
      <c r="W6" s="23"/>
      <c r="X6" s="23" t="s">
        <v>288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213</v>
      </c>
      <c r="K7" s="43"/>
      <c r="L7" s="43"/>
      <c r="O7" s="43"/>
      <c r="Q7" s="15" t="s">
        <v>211</v>
      </c>
      <c r="S7" s="15">
        <v>2007</v>
      </c>
      <c r="T7" s="15" t="str">
        <f>Q8</f>
        <v>C:\SATMGE_1.0</v>
      </c>
      <c r="W7" s="15" t="str">
        <f>F8</f>
        <v>base</v>
      </c>
      <c r="X7" s="130" t="s">
        <v>253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212</v>
      </c>
      <c r="W8" s="15" t="str">
        <f t="shared" ref="W8:W16" si="2">F9</f>
        <v>sim1</v>
      </c>
      <c r="X8" s="130" t="s">
        <v>253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327</v>
      </c>
      <c r="K9" s="43"/>
      <c r="L9" s="43"/>
      <c r="O9" s="43"/>
      <c r="W9" s="15" t="str">
        <f t="shared" si="2"/>
        <v>sim2</v>
      </c>
      <c r="X9" s="130" t="s">
        <v>253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328</v>
      </c>
      <c r="K10" s="43"/>
      <c r="L10" s="43"/>
      <c r="O10" s="43"/>
      <c r="W10" s="15" t="str">
        <f t="shared" si="2"/>
        <v>sim3</v>
      </c>
      <c r="X10" s="130" t="s">
        <v>253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176</v>
      </c>
      <c r="W11" s="15" t="str">
        <f t="shared" si="2"/>
        <v>sim4</v>
      </c>
      <c r="X11" s="130" t="s">
        <v>253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177</v>
      </c>
      <c r="W12" s="15" t="str">
        <f t="shared" si="2"/>
        <v>sim5</v>
      </c>
      <c r="X12" s="130" t="s">
        <v>253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178</v>
      </c>
      <c r="W13" s="15" t="str">
        <f t="shared" si="2"/>
        <v>sim6</v>
      </c>
      <c r="X13" s="130" t="s">
        <v>253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172</v>
      </c>
      <c r="W14" s="15" t="str">
        <f t="shared" si="2"/>
        <v>sim7</v>
      </c>
      <c r="X14" s="130" t="s">
        <v>253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173</v>
      </c>
      <c r="W15" s="15" t="str">
        <f t="shared" si="2"/>
        <v>sim8</v>
      </c>
      <c r="X15" s="130" t="s">
        <v>253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174</v>
      </c>
      <c r="W16" s="15" t="str">
        <f t="shared" si="2"/>
        <v>sim9</v>
      </c>
      <c r="X16" s="130" t="s">
        <v>253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175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opLeftCell="D1" zoomScale="90" zoomScaleNormal="90" workbookViewId="0">
      <pane ySplit="6" topLeftCell="A7" activePane="bottomLeft" state="frozen"/>
      <selection activeCell="F8" sqref="F8"/>
      <selection pane="bottomLeft" activeCell="E14" sqref="E14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24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224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224">
        <v>6</v>
      </c>
      <c r="I8" s="15">
        <f t="shared" ref="I8:J19" si="1">$H8</f>
        <v>6</v>
      </c>
      <c r="J8" s="15">
        <f t="shared" si="1"/>
        <v>6</v>
      </c>
      <c r="K8" s="15">
        <f t="shared" si="0"/>
        <v>6</v>
      </c>
      <c r="L8" s="15">
        <f t="shared" si="0"/>
        <v>6</v>
      </c>
      <c r="M8" s="15">
        <f t="shared" si="0"/>
        <v>6</v>
      </c>
      <c r="N8" s="15">
        <f t="shared" si="0"/>
        <v>6</v>
      </c>
      <c r="O8" s="15">
        <f t="shared" si="0"/>
        <v>6</v>
      </c>
      <c r="P8" s="15">
        <f t="shared" si="0"/>
        <v>6</v>
      </c>
      <c r="Q8" s="15">
        <f t="shared" si="0"/>
        <v>6</v>
      </c>
    </row>
    <row r="9" spans="1:17" x14ac:dyDescent="0.3">
      <c r="E9" s="18"/>
      <c r="F9" s="20" t="s">
        <v>32</v>
      </c>
      <c r="G9" s="20" t="s">
        <v>33</v>
      </c>
      <c r="H9" s="224">
        <v>11</v>
      </c>
      <c r="I9" s="15">
        <f t="shared" si="1"/>
        <v>11</v>
      </c>
      <c r="J9" s="15">
        <f t="shared" si="1"/>
        <v>11</v>
      </c>
      <c r="K9" s="15">
        <f t="shared" si="0"/>
        <v>11</v>
      </c>
      <c r="L9" s="15">
        <f t="shared" si="0"/>
        <v>11</v>
      </c>
      <c r="M9" s="15">
        <f t="shared" si="0"/>
        <v>11</v>
      </c>
      <c r="N9" s="15">
        <f t="shared" si="0"/>
        <v>11</v>
      </c>
      <c r="O9" s="15">
        <f t="shared" si="0"/>
        <v>11</v>
      </c>
      <c r="P9" s="15">
        <f t="shared" si="0"/>
        <v>11</v>
      </c>
      <c r="Q9" s="15">
        <f t="shared" si="0"/>
        <v>11</v>
      </c>
    </row>
    <row r="10" spans="1:17" x14ac:dyDescent="0.3">
      <c r="E10" s="18"/>
      <c r="F10" s="22" t="s">
        <v>35</v>
      </c>
      <c r="G10" s="22" t="s">
        <v>36</v>
      </c>
      <c r="H10" s="225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100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101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102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103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198</v>
      </c>
      <c r="G16" s="19" t="s">
        <v>162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197</v>
      </c>
      <c r="G17" s="19" t="s">
        <v>194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199</v>
      </c>
      <c r="G18" s="19" t="s">
        <v>195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366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ht="41.4" x14ac:dyDescent="0.3">
      <c r="E24" s="222" t="s">
        <v>491</v>
      </c>
      <c r="F24" s="222" t="s">
        <v>492</v>
      </c>
      <c r="G24" s="223" t="s">
        <v>493</v>
      </c>
    </row>
    <row r="25" spans="4:17" x14ac:dyDescent="0.3">
      <c r="E25" s="244" t="s">
        <v>488</v>
      </c>
      <c r="F25" s="23"/>
      <c r="G25" s="23"/>
    </row>
    <row r="26" spans="4:17" x14ac:dyDescent="0.3">
      <c r="E26" s="251" t="s">
        <v>489</v>
      </c>
      <c r="F26" s="251" t="s">
        <v>490</v>
      </c>
      <c r="G26" s="251">
        <v>2</v>
      </c>
      <c r="H26" s="264" t="s">
        <v>515</v>
      </c>
    </row>
    <row r="27" spans="4:17" x14ac:dyDescent="0.3">
      <c r="D27" s="20"/>
      <c r="E27" s="221">
        <v>1</v>
      </c>
      <c r="F27" s="221">
        <v>1</v>
      </c>
      <c r="G27" s="221">
        <v>1</v>
      </c>
      <c r="H27" s="265">
        <v>1</v>
      </c>
    </row>
    <row r="28" spans="4:17" x14ac:dyDescent="0.3">
      <c r="D28" s="20"/>
      <c r="E28" s="226">
        <v>1</v>
      </c>
      <c r="F28" s="226">
        <v>3</v>
      </c>
      <c r="G28" s="226">
        <v>3</v>
      </c>
      <c r="H28" s="265">
        <v>4</v>
      </c>
    </row>
    <row r="29" spans="4:17" x14ac:dyDescent="0.3">
      <c r="D29" s="20"/>
      <c r="E29" s="221">
        <v>3</v>
      </c>
      <c r="F29" s="221">
        <v>3</v>
      </c>
      <c r="G29" s="221">
        <v>3</v>
      </c>
      <c r="H29" s="265">
        <v>3</v>
      </c>
    </row>
    <row r="30" spans="4:17" x14ac:dyDescent="0.3">
      <c r="D30" s="20"/>
      <c r="E30" s="227">
        <v>1</v>
      </c>
      <c r="F30" s="227">
        <v>1</v>
      </c>
      <c r="G30" s="227">
        <v>1</v>
      </c>
      <c r="H30" s="265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P316"/>
  <sheetViews>
    <sheetView tabSelected="1" topLeftCell="A7" zoomScale="81" zoomScaleNormal="85" workbookViewId="0">
      <selection activeCell="T7" sqref="T7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5.88671875" customWidth="1"/>
    <col min="6" max="7" width="9.33203125" customWidth="1"/>
    <col min="20" max="20" width="12" bestFit="1" customWidth="1"/>
    <col min="40" max="40" width="37.109375" customWidth="1"/>
    <col min="56" max="56" width="17.33203125" customWidth="1"/>
    <col min="57" max="57" width="6.109375" customWidth="1"/>
    <col min="58" max="58" width="16.88671875" customWidth="1"/>
    <col min="59" max="73" width="9.5546875" customWidth="1"/>
    <col min="77" max="77" width="27.5546875" customWidth="1"/>
    <col min="78" max="78" width="6.44140625" customWidth="1"/>
    <col min="79" max="79" width="8.5546875" customWidth="1"/>
  </cols>
  <sheetData>
    <row r="1" spans="1:94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R1" s="113">
        <v>2021</v>
      </c>
      <c r="S1" s="113">
        <v>2022</v>
      </c>
      <c r="T1" s="114">
        <v>2023</v>
      </c>
      <c r="U1" s="114">
        <v>2024</v>
      </c>
      <c r="V1" s="114">
        <v>2025</v>
      </c>
      <c r="W1" s="114">
        <v>2029</v>
      </c>
      <c r="X1" s="114">
        <v>2031</v>
      </c>
      <c r="Y1" s="114">
        <v>2035</v>
      </c>
      <c r="Z1" s="114">
        <v>2040</v>
      </c>
      <c r="AA1" s="114">
        <v>2045</v>
      </c>
      <c r="AD1" s="113">
        <v>2021</v>
      </c>
      <c r="AE1" s="113">
        <v>2022</v>
      </c>
      <c r="AF1" s="114">
        <v>2023</v>
      </c>
      <c r="AG1" s="114">
        <v>2024</v>
      </c>
      <c r="AH1" s="114">
        <v>2025</v>
      </c>
      <c r="AI1" s="114">
        <v>2029</v>
      </c>
      <c r="AJ1" s="114">
        <v>2031</v>
      </c>
      <c r="AK1" s="114">
        <v>2035</v>
      </c>
      <c r="AL1" s="114">
        <v>2040</v>
      </c>
      <c r="AM1" s="114">
        <v>2045</v>
      </c>
    </row>
    <row r="2" spans="1:94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>J2</f>
        <v>3</v>
      </c>
      <c r="L2" s="45">
        <f t="shared" ref="L2" si="0">K2</f>
        <v>3</v>
      </c>
      <c r="M2" s="45">
        <v>2</v>
      </c>
      <c r="N2" s="45">
        <v>2</v>
      </c>
      <c r="O2" s="45">
        <v>2</v>
      </c>
      <c r="Q2" t="s">
        <v>338</v>
      </c>
      <c r="R2">
        <v>2</v>
      </c>
      <c r="S2">
        <v>4</v>
      </c>
      <c r="T2">
        <v>-4</v>
      </c>
      <c r="U2">
        <v>-4</v>
      </c>
      <c r="V2">
        <v>-4</v>
      </c>
      <c r="W2">
        <v>3</v>
      </c>
      <c r="X2">
        <v>2</v>
      </c>
      <c r="Y2">
        <v>4</v>
      </c>
      <c r="Z2">
        <v>2.65</v>
      </c>
      <c r="AA2">
        <v>2.25</v>
      </c>
      <c r="AD2">
        <v>-1.5</v>
      </c>
      <c r="AE2">
        <v>-1.5</v>
      </c>
      <c r="AF2">
        <v>1.5</v>
      </c>
      <c r="AG2">
        <v>2</v>
      </c>
      <c r="AH2">
        <v>4</v>
      </c>
      <c r="AI2">
        <v>7</v>
      </c>
      <c r="AJ2">
        <v>3</v>
      </c>
      <c r="AK2">
        <v>2</v>
      </c>
      <c r="AL2">
        <v>1</v>
      </c>
      <c r="AM2">
        <v>1</v>
      </c>
    </row>
    <row r="3" spans="1:94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R3" s="45">
        <v>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D3" s="45">
        <v>1</v>
      </c>
      <c r="AE3" s="45">
        <v>1</v>
      </c>
      <c r="AF3" s="45">
        <v>1</v>
      </c>
      <c r="AG3" s="45">
        <v>1</v>
      </c>
      <c r="AH3" s="45">
        <v>1</v>
      </c>
      <c r="AI3" s="45">
        <v>1</v>
      </c>
      <c r="AJ3" s="45">
        <v>1</v>
      </c>
      <c r="AK3" s="45">
        <v>1</v>
      </c>
      <c r="AL3" s="45">
        <v>1</v>
      </c>
      <c r="AM3" s="45">
        <v>1</v>
      </c>
      <c r="BF3" t="s">
        <v>477</v>
      </c>
      <c r="BG3" s="214" t="s">
        <v>475</v>
      </c>
      <c r="BH3" s="214" t="s">
        <v>479</v>
      </c>
      <c r="BI3" s="214" t="s">
        <v>475</v>
      </c>
      <c r="BJ3" s="214" t="s">
        <v>475</v>
      </c>
      <c r="BK3" s="214" t="s">
        <v>475</v>
      </c>
      <c r="BL3" s="214" t="s">
        <v>475</v>
      </c>
      <c r="BM3" s="214" t="s">
        <v>475</v>
      </c>
      <c r="BN3" s="214" t="s">
        <v>475</v>
      </c>
      <c r="BO3" s="214" t="s">
        <v>475</v>
      </c>
      <c r="BP3" s="214" t="s">
        <v>475</v>
      </c>
      <c r="BQ3" s="214" t="s">
        <v>475</v>
      </c>
      <c r="BY3" s="34"/>
    </row>
    <row r="4" spans="1:94" ht="28.8" x14ac:dyDescent="0.3">
      <c r="F4" s="45">
        <v>1.5</v>
      </c>
      <c r="G4" s="45">
        <f t="shared" ref="G4:I4" si="1">F4</f>
        <v>1.5</v>
      </c>
      <c r="H4" s="45">
        <f t="shared" si="1"/>
        <v>1.5</v>
      </c>
      <c r="I4" s="45">
        <f t="shared" si="1"/>
        <v>1.5</v>
      </c>
      <c r="J4" s="45">
        <f>I4</f>
        <v>1.5</v>
      </c>
      <c r="K4" s="45">
        <f>J4</f>
        <v>1.5</v>
      </c>
      <c r="L4" s="45">
        <f>K4</f>
        <v>1.5</v>
      </c>
      <c r="M4" s="45">
        <f>L4</f>
        <v>1.5</v>
      </c>
      <c r="N4" s="45">
        <v>1</v>
      </c>
      <c r="O4" s="45">
        <f>N4</f>
        <v>1</v>
      </c>
      <c r="BF4" t="s">
        <v>478</v>
      </c>
      <c r="BG4" s="219" t="s">
        <v>476</v>
      </c>
      <c r="BH4" s="219" t="s">
        <v>480</v>
      </c>
      <c r="BI4" s="219" t="s">
        <v>480</v>
      </c>
      <c r="BJ4" s="219" t="s">
        <v>480</v>
      </c>
      <c r="BK4" s="219" t="s">
        <v>480</v>
      </c>
      <c r="BL4" s="219" t="s">
        <v>480</v>
      </c>
      <c r="BM4" s="219" t="s">
        <v>480</v>
      </c>
      <c r="BN4" s="218" t="s">
        <v>481</v>
      </c>
      <c r="BO4" s="218" t="s">
        <v>481</v>
      </c>
      <c r="BP4" s="215" t="s">
        <v>482</v>
      </c>
      <c r="BQ4" s="215" t="s">
        <v>482</v>
      </c>
    </row>
    <row r="5" spans="1:94" ht="18.600000000000001" thickBot="1" x14ac:dyDescent="0.4">
      <c r="A5" s="7" t="s">
        <v>157</v>
      </c>
      <c r="E5" s="2" t="str">
        <f>BY6</f>
        <v>SDGbaseWaS_1BW</v>
      </c>
      <c r="H5" s="2" t="s">
        <v>524</v>
      </c>
      <c r="T5" s="166"/>
      <c r="W5" s="168" t="s">
        <v>465</v>
      </c>
      <c r="AN5" s="168" t="s">
        <v>446</v>
      </c>
      <c r="BD5" s="168" t="s">
        <v>474</v>
      </c>
      <c r="BX5" s="168" t="s">
        <v>511</v>
      </c>
    </row>
    <row r="6" spans="1:94" ht="15" thickBot="1" x14ac:dyDescent="0.35">
      <c r="D6" s="285"/>
      <c r="E6" s="285"/>
      <c r="F6" s="285"/>
      <c r="G6" s="285"/>
      <c r="H6" s="286"/>
      <c r="I6" s="286"/>
      <c r="J6" s="286"/>
      <c r="K6" s="286"/>
      <c r="L6" s="286"/>
      <c r="M6" s="286"/>
      <c r="N6" s="286"/>
      <c r="O6" s="286"/>
      <c r="P6" s="286"/>
      <c r="Q6" s="286"/>
      <c r="R6" s="286"/>
      <c r="T6" s="166"/>
      <c r="U6" s="166"/>
      <c r="V6" s="167"/>
      <c r="W6" s="5"/>
      <c r="X6" s="5"/>
      <c r="Y6" s="5"/>
      <c r="Z6" s="184" t="s">
        <v>302</v>
      </c>
      <c r="AA6" s="184"/>
      <c r="AB6" s="184"/>
      <c r="AC6" s="184"/>
      <c r="AD6" s="286" t="s">
        <v>303</v>
      </c>
      <c r="AE6" s="286"/>
      <c r="AF6" s="286"/>
      <c r="AG6" s="286"/>
      <c r="AH6" s="286"/>
      <c r="AI6" s="286"/>
      <c r="AJ6" s="286"/>
      <c r="BD6" s="274" t="s">
        <v>461</v>
      </c>
      <c r="BE6" s="274" t="s">
        <v>462</v>
      </c>
      <c r="BF6" s="274" t="str">
        <f>AN11</f>
        <v>Baseline Scenario = SDGgap_Test04_TFPPROJ</v>
      </c>
      <c r="BG6" s="183">
        <f>AO15</f>
        <v>1.1499999999999999</v>
      </c>
      <c r="BH6" s="183">
        <f t="shared" ref="BH6:BL6" si="2">AP15</f>
        <v>0.85</v>
      </c>
      <c r="BI6" s="183">
        <f t="shared" si="2"/>
        <v>1.25</v>
      </c>
      <c r="BJ6" s="183">
        <f t="shared" si="2"/>
        <v>1.25</v>
      </c>
      <c r="BK6" s="183">
        <f t="shared" si="2"/>
        <v>1.25</v>
      </c>
      <c r="BL6" s="183">
        <f t="shared" si="2"/>
        <v>1.1000000000000001</v>
      </c>
      <c r="BM6" s="183" t="s">
        <v>468</v>
      </c>
      <c r="BN6" s="183" t="s">
        <v>468</v>
      </c>
      <c r="BO6" s="183" t="s">
        <v>468</v>
      </c>
      <c r="BP6" s="183">
        <f>BB15</f>
        <v>1.1499999999999999</v>
      </c>
      <c r="BQ6" s="183" t="s">
        <v>473</v>
      </c>
      <c r="BR6" s="5"/>
      <c r="BS6" s="5"/>
      <c r="BT6" s="5"/>
      <c r="BU6" s="5"/>
      <c r="BX6" s="243" t="s">
        <v>513</v>
      </c>
      <c r="BY6" s="240" t="s">
        <v>526</v>
      </c>
      <c r="BZ6" s="241"/>
      <c r="CA6" s="242" t="s">
        <v>512</v>
      </c>
    </row>
    <row r="7" spans="1:94" ht="28.8" x14ac:dyDescent="0.3">
      <c r="D7" s="144">
        <v>2020</v>
      </c>
      <c r="E7" s="144">
        <v>2021</v>
      </c>
      <c r="F7" s="190">
        <v>2022</v>
      </c>
      <c r="G7" s="190">
        <v>2023</v>
      </c>
      <c r="H7" s="190">
        <v>2024</v>
      </c>
      <c r="I7" s="190">
        <v>2025</v>
      </c>
      <c r="J7" s="190">
        <v>2026</v>
      </c>
      <c r="K7" s="190">
        <v>2027</v>
      </c>
      <c r="L7" s="190">
        <v>2028</v>
      </c>
      <c r="M7" s="190">
        <v>2029</v>
      </c>
      <c r="N7" s="190">
        <v>2030</v>
      </c>
      <c r="O7" s="147">
        <v>2031</v>
      </c>
      <c r="P7" s="147">
        <v>2035</v>
      </c>
      <c r="Q7" s="147">
        <v>2040</v>
      </c>
      <c r="R7" s="147">
        <v>2045</v>
      </c>
      <c r="T7" s="166"/>
      <c r="U7" s="167"/>
      <c r="V7" s="166"/>
      <c r="W7" s="5"/>
      <c r="X7" s="5"/>
      <c r="Y7" s="5"/>
      <c r="Z7" s="145">
        <v>2020</v>
      </c>
      <c r="AA7" s="145">
        <v>2021</v>
      </c>
      <c r="AB7" s="145">
        <v>2022</v>
      </c>
      <c r="AC7" s="146">
        <v>2023</v>
      </c>
      <c r="AD7" s="147">
        <v>2024</v>
      </c>
      <c r="AE7" s="147">
        <v>2025</v>
      </c>
      <c r="AF7" s="147">
        <v>2029</v>
      </c>
      <c r="AG7" s="147">
        <v>2031</v>
      </c>
      <c r="AH7" s="147">
        <v>2035</v>
      </c>
      <c r="AI7" s="147">
        <v>2040</v>
      </c>
      <c r="AJ7" s="147">
        <v>2045</v>
      </c>
      <c r="AN7" t="s">
        <v>471</v>
      </c>
      <c r="AO7" s="174" t="s">
        <v>450</v>
      </c>
      <c r="AP7" s="174" t="s">
        <v>451</v>
      </c>
      <c r="AQ7" s="174" t="s">
        <v>452</v>
      </c>
      <c r="AR7" s="174" t="s">
        <v>453</v>
      </c>
      <c r="AS7" s="174" t="s">
        <v>454</v>
      </c>
      <c r="AT7" s="174" t="s">
        <v>455</v>
      </c>
      <c r="AU7" s="174" t="s">
        <v>456</v>
      </c>
      <c r="AV7" s="174" t="s">
        <v>457</v>
      </c>
      <c r="AW7" s="174" t="s">
        <v>458</v>
      </c>
      <c r="AX7" s="174" t="s">
        <v>459</v>
      </c>
      <c r="AY7" s="174" t="s">
        <v>460</v>
      </c>
      <c r="AZ7" s="202" t="s">
        <v>469</v>
      </c>
      <c r="BA7" s="201" t="s">
        <v>463</v>
      </c>
      <c r="BB7" s="201" t="s">
        <v>464</v>
      </c>
      <c r="BC7" s="178"/>
      <c r="BD7" s="256" t="s">
        <v>474</v>
      </c>
      <c r="BE7" s="5"/>
      <c r="BF7" s="5"/>
      <c r="BG7" s="190">
        <v>2020</v>
      </c>
      <c r="BH7" s="190">
        <v>2021</v>
      </c>
      <c r="BI7" s="190">
        <v>2022</v>
      </c>
      <c r="BJ7" s="190">
        <v>2023</v>
      </c>
      <c r="BK7" s="190">
        <v>2024</v>
      </c>
      <c r="BL7" s="190">
        <v>2025</v>
      </c>
      <c r="BM7" s="190">
        <v>2026</v>
      </c>
      <c r="BN7" s="190">
        <v>2027</v>
      </c>
      <c r="BO7" s="190">
        <v>2028</v>
      </c>
      <c r="BP7" s="190">
        <v>2029</v>
      </c>
      <c r="BQ7" s="190">
        <v>2030</v>
      </c>
      <c r="BR7" s="144">
        <v>2031</v>
      </c>
      <c r="BS7" s="144">
        <v>2035</v>
      </c>
      <c r="BT7" s="144">
        <v>2040</v>
      </c>
      <c r="BU7" s="144">
        <v>2045</v>
      </c>
      <c r="BX7" s="215" t="s">
        <v>487</v>
      </c>
      <c r="CB7" s="144">
        <v>2020</v>
      </c>
      <c r="CC7" s="144">
        <v>2021</v>
      </c>
      <c r="CD7" s="190">
        <v>2022</v>
      </c>
      <c r="CE7" s="190">
        <v>2023</v>
      </c>
      <c r="CF7" s="190">
        <v>2024</v>
      </c>
      <c r="CG7" s="190">
        <v>2025</v>
      </c>
      <c r="CH7" s="190">
        <v>2026</v>
      </c>
      <c r="CI7" s="190">
        <v>2027</v>
      </c>
      <c r="CJ7" s="190">
        <v>2028</v>
      </c>
      <c r="CK7" s="190">
        <v>2029</v>
      </c>
      <c r="CL7" s="190">
        <v>2030</v>
      </c>
      <c r="CM7" s="144">
        <v>2031</v>
      </c>
      <c r="CN7" s="144">
        <v>2035</v>
      </c>
      <c r="CO7" s="144">
        <v>2040</v>
      </c>
      <c r="CP7" s="144">
        <v>2045</v>
      </c>
    </row>
    <row r="8" spans="1:94" ht="28.8" x14ac:dyDescent="0.3">
      <c r="A8" s="5" t="s">
        <v>339</v>
      </c>
      <c r="B8" s="5" t="s">
        <v>72</v>
      </c>
      <c r="C8" s="5" t="s">
        <v>16</v>
      </c>
      <c r="D8" s="140">
        <v>-0.80499999999999994</v>
      </c>
      <c r="E8" s="140">
        <v>-0.17</v>
      </c>
      <c r="F8" s="188">
        <v>-0.63286785458067296</v>
      </c>
      <c r="G8" s="188">
        <v>-0.50786785458067296</v>
      </c>
      <c r="H8" s="188">
        <v>-0.50786785458067296</v>
      </c>
      <c r="I8" s="188">
        <v>-0.41786785458067299</v>
      </c>
      <c r="J8" s="193">
        <v>-0.22411785458067301</v>
      </c>
      <c r="K8" s="193">
        <v>-3.0367854580673037E-2</v>
      </c>
      <c r="L8" s="193">
        <v>0.16338214541932697</v>
      </c>
      <c r="M8" s="188">
        <v>0.35713214541932703</v>
      </c>
      <c r="N8" s="193">
        <v>0.35713214541932703</v>
      </c>
      <c r="O8" s="140">
        <v>0.2</v>
      </c>
      <c r="P8" s="140">
        <v>0.1</v>
      </c>
      <c r="Q8" s="140">
        <v>0.1</v>
      </c>
      <c r="R8" s="140">
        <v>0.1</v>
      </c>
      <c r="S8" s="169"/>
      <c r="T8" s="170" t="s">
        <v>339</v>
      </c>
      <c r="U8" s="166">
        <f t="shared" ref="U8:U39" si="3">IF(T8=A8,1,FALSE)</f>
        <v>1</v>
      </c>
      <c r="V8" s="166"/>
      <c r="W8" s="5" t="s">
        <v>339</v>
      </c>
      <c r="X8" s="5" t="s">
        <v>72</v>
      </c>
      <c r="Y8" s="5" t="s">
        <v>16</v>
      </c>
      <c r="Z8" s="46">
        <v>-0.7</v>
      </c>
      <c r="AA8" s="46">
        <v>-0.2</v>
      </c>
      <c r="AB8" s="46">
        <v>-0.7</v>
      </c>
      <c r="AC8" s="46">
        <v>-0.6</v>
      </c>
      <c r="AD8" s="46">
        <v>-0.6</v>
      </c>
      <c r="AE8" s="46">
        <v>-0.6</v>
      </c>
      <c r="AF8" s="140">
        <v>0.1</v>
      </c>
      <c r="AG8" s="140">
        <v>0.2</v>
      </c>
      <c r="AH8" s="140">
        <v>0.1</v>
      </c>
      <c r="AI8" s="140">
        <v>0.1</v>
      </c>
      <c r="AJ8" s="140">
        <v>0.1</v>
      </c>
      <c r="AN8" s="211" t="s">
        <v>447</v>
      </c>
      <c r="AO8" s="175">
        <v>-6.2990229961786826E-2</v>
      </c>
      <c r="AP8" s="175">
        <v>3.1223657397942528E-2</v>
      </c>
      <c r="AQ8" s="175">
        <v>2.2123506826755346E-2</v>
      </c>
      <c r="AR8" s="175">
        <v>1.9301022822370228E-2</v>
      </c>
      <c r="AS8" s="175">
        <v>2.1245611041779133E-2</v>
      </c>
      <c r="AT8" s="175">
        <v>2.2929667890218441E-2</v>
      </c>
      <c r="AU8" s="175">
        <v>2.1629613232367895E-2</v>
      </c>
      <c r="AV8" s="175">
        <v>2.1073048421599294E-2</v>
      </c>
      <c r="AW8" s="175">
        <v>1.9401690208607825E-2</v>
      </c>
      <c r="AX8" s="216">
        <v>2.4725958442615603E-2</v>
      </c>
      <c r="AY8" s="216">
        <v>2.4082802473585962E-2</v>
      </c>
      <c r="AZ8" s="195">
        <f>PRODUCT(AO9:AY9)-1</f>
        <v>0.17359228857703024</v>
      </c>
      <c r="BA8" s="179">
        <f>PRODUCT(AO9:AT9)-1</f>
        <v>5.1668342415177815E-2</v>
      </c>
      <c r="BB8" s="179">
        <f>PRODUCT(AU9:AY9)-1</f>
        <v>0.1159338369754972</v>
      </c>
      <c r="BC8" s="179"/>
      <c r="BD8" s="120" t="s">
        <v>339</v>
      </c>
      <c r="BE8" s="120" t="s">
        <v>72</v>
      </c>
      <c r="BF8" s="120" t="s">
        <v>16</v>
      </c>
      <c r="BG8" s="187">
        <f t="shared" ref="BG8:BG39" si="4">IFERROR(BG$6*Z8,"eps")</f>
        <v>-0.80499999999999994</v>
      </c>
      <c r="BH8" s="187">
        <f t="shared" ref="BH8:BH39" si="5">IFERROR(BH$6*AA8,"eps")</f>
        <v>-0.17</v>
      </c>
      <c r="BI8" s="275">
        <f t="shared" ref="BI8:BI39" si="6">IFERROR(BI$6*AB8,"eps")</f>
        <v>-0.875</v>
      </c>
      <c r="BJ8" s="188">
        <f t="shared" ref="BJ8:BJ39" si="7">IFERROR(BJ$6*AC8,"eps")</f>
        <v>-0.75</v>
      </c>
      <c r="BK8" s="188">
        <f t="shared" ref="BK8:BK39" si="8">IFERROR(BK$6*AD8,"eps")</f>
        <v>-0.75</v>
      </c>
      <c r="BL8" s="188">
        <f t="shared" ref="BL8:BL39" si="9">IFERROR(BL$6*AE8,"eps")</f>
        <v>-0.66</v>
      </c>
      <c r="BM8" s="193">
        <f>IFERROR(($BP8-$BL8)/($BP$7-$BL$7)+BL8,"eps")</f>
        <v>-0.46625000000000005</v>
      </c>
      <c r="BN8" s="193">
        <f t="shared" ref="BN8:BO8" si="10">IFERROR(($BP8-$BL8)/($BP$7-$BL$7)+BM8,"eps")</f>
        <v>-0.27250000000000008</v>
      </c>
      <c r="BO8" s="193">
        <f t="shared" si="10"/>
        <v>-7.875000000000007E-2</v>
      </c>
      <c r="BP8" s="188">
        <f t="shared" ref="BP8:BP39" si="11">IFERROR(BP$6*AF8,"eps")</f>
        <v>0.11499999999999999</v>
      </c>
      <c r="BQ8" s="193">
        <f>BP8</f>
        <v>0.11499999999999999</v>
      </c>
      <c r="BR8" s="144">
        <v>0.2</v>
      </c>
      <c r="BS8" s="144">
        <v>0.1</v>
      </c>
      <c r="BT8" s="144">
        <v>0.1</v>
      </c>
      <c r="BU8" s="144">
        <v>0.1</v>
      </c>
      <c r="BX8" s="220">
        <v>1</v>
      </c>
      <c r="BY8" s="120" t="s">
        <v>339</v>
      </c>
      <c r="BZ8" s="120" t="s">
        <v>72</v>
      </c>
      <c r="CA8" s="120" t="s">
        <v>16</v>
      </c>
      <c r="CB8" s="140">
        <f>BG8</f>
        <v>-0.80499999999999994</v>
      </c>
      <c r="CC8" s="140">
        <f t="shared" ref="CC8:CC71" si="12">BH8</f>
        <v>-0.17</v>
      </c>
      <c r="CD8" s="188">
        <f>IFERROR(BI8+100*INDEX($AO$23:$AQ$43,MATCH($BY$6,$AN$23:$AN$43,0),MATCH($BX8,$AO$22:$AQ$22,0)),"eps")</f>
        <v>-0.63286785458067296</v>
      </c>
      <c r="CE8" s="188">
        <f t="shared" ref="CE8:CE71" si="13">IFERROR(BJ8+100*INDEX($AO$23:$AQ$43,MATCH($BY$6,$AN$23:$AN$43,0),MATCH($BX8,$AO$22:$AQ$22,0)),"eps")</f>
        <v>-0.50786785458067296</v>
      </c>
      <c r="CF8" s="188">
        <f t="shared" ref="CF8:CF71" si="14">IFERROR(BK8+100*INDEX($AO$23:$AQ$43,MATCH($BY$6,$AN$23:$AN$43,0),MATCH($BX8,$AO$22:$AQ$22,0)),"eps")</f>
        <v>-0.50786785458067296</v>
      </c>
      <c r="CG8" s="188">
        <f t="shared" ref="CG8:CG71" si="15">IFERROR(BL8+100*INDEX($AO$23:$AQ$43,MATCH($BY$6,$AN$23:$AN$43,0),MATCH($BX8,$AO$22:$AQ$22,0)),"eps")</f>
        <v>-0.41786785458067299</v>
      </c>
      <c r="CH8" s="193">
        <f t="shared" ref="CH8:CH71" si="16">IFERROR(BM8+100*INDEX($AO$23:$AQ$43,MATCH($BY$6,$AN$23:$AN$43,0),MATCH($BX8,$AO$22:$AQ$22,0)),"eps")</f>
        <v>-0.22411785458067301</v>
      </c>
      <c r="CI8" s="193">
        <f t="shared" ref="CI8:CI71" si="17">IFERROR(BN8+100*INDEX($AO$23:$AQ$43,MATCH($BY$6,$AN$23:$AN$43,0),MATCH($BX8,$AO$22:$AQ$22,0)),"eps")</f>
        <v>-3.0367854580673037E-2</v>
      </c>
      <c r="CJ8" s="193">
        <f t="shared" ref="CJ8:CJ71" si="18">IFERROR(BO8+100*INDEX($AO$23:$AQ$43,MATCH($BY$6,$AN$23:$AN$43,0),MATCH($BX8,$AO$22:$AQ$22,0)),"eps")</f>
        <v>0.16338214541932697</v>
      </c>
      <c r="CK8" s="188">
        <f t="shared" ref="CK8:CK71" si="19">IFERROR(BP8+100*INDEX($AO$23:$AQ$43,MATCH($BY$6,$AN$23:$AN$43,0),MATCH($BX8,$AO$22:$AQ$22,0)),"eps")</f>
        <v>0.35713214541932703</v>
      </c>
      <c r="CL8" s="193">
        <f t="shared" ref="CL8:CL71" si="20">IFERROR(BQ8+100*INDEX($AO$23:$AQ$43,MATCH($BY$6,$AN$23:$AN$43,0),MATCH($BX8,$AO$22:$AQ$22,0)),"eps")</f>
        <v>0.35713214541932703</v>
      </c>
      <c r="CM8" s="144">
        <v>0.2</v>
      </c>
      <c r="CN8" s="144">
        <v>0.1</v>
      </c>
      <c r="CO8" s="144">
        <v>0.1</v>
      </c>
      <c r="CP8" s="144">
        <v>0.1</v>
      </c>
    </row>
    <row r="9" spans="1:94" x14ac:dyDescent="0.3">
      <c r="A9" s="5" t="s">
        <v>340</v>
      </c>
      <c r="B9" s="5" t="s">
        <v>72</v>
      </c>
      <c r="C9" s="5" t="s">
        <v>16</v>
      </c>
      <c r="D9" s="140">
        <v>-0.80499999999999994</v>
      </c>
      <c r="E9" s="140">
        <v>-0.17</v>
      </c>
      <c r="F9" s="188">
        <v>-0.63286785458067296</v>
      </c>
      <c r="G9" s="188">
        <v>-0.50786785458067296</v>
      </c>
      <c r="H9" s="188">
        <v>-0.50786785458067296</v>
      </c>
      <c r="I9" s="188">
        <v>-0.41786785458067299</v>
      </c>
      <c r="J9" s="193">
        <v>-0.22411785458067301</v>
      </c>
      <c r="K9" s="193">
        <v>-3.0367854580673037E-2</v>
      </c>
      <c r="L9" s="193">
        <v>0.16338214541932697</v>
      </c>
      <c r="M9" s="188">
        <v>0.35713214541932703</v>
      </c>
      <c r="N9" s="193">
        <v>0.35713214541932703</v>
      </c>
      <c r="O9" s="141">
        <v>0.2</v>
      </c>
      <c r="P9" s="141">
        <v>0.1</v>
      </c>
      <c r="Q9" s="141">
        <v>0.1</v>
      </c>
      <c r="R9" s="141">
        <v>0.1</v>
      </c>
      <c r="S9" s="169"/>
      <c r="T9" s="170" t="s">
        <v>340</v>
      </c>
      <c r="U9" s="166">
        <f t="shared" si="3"/>
        <v>1</v>
      </c>
      <c r="V9" s="166"/>
      <c r="W9" s="5" t="s">
        <v>340</v>
      </c>
      <c r="X9" s="5" t="str">
        <f>X8</f>
        <v>nat</v>
      </c>
      <c r="Y9" s="5" t="str">
        <f>Y8</f>
        <v>base</v>
      </c>
      <c r="Z9" s="141">
        <v>-0.7</v>
      </c>
      <c r="AA9" s="141">
        <v>-0.2</v>
      </c>
      <c r="AB9" s="141">
        <f t="shared" ref="AB9:AJ21" si="21">AB$8</f>
        <v>-0.7</v>
      </c>
      <c r="AC9" s="141">
        <f t="shared" si="21"/>
        <v>-0.6</v>
      </c>
      <c r="AD9" s="141">
        <f t="shared" si="21"/>
        <v>-0.6</v>
      </c>
      <c r="AE9" s="141">
        <f t="shared" si="21"/>
        <v>-0.6</v>
      </c>
      <c r="AF9" s="141">
        <f t="shared" si="21"/>
        <v>0.1</v>
      </c>
      <c r="AG9" s="141">
        <f t="shared" si="21"/>
        <v>0.2</v>
      </c>
      <c r="AH9" s="141">
        <f t="shared" si="21"/>
        <v>0.1</v>
      </c>
      <c r="AI9" s="141">
        <f t="shared" si="21"/>
        <v>0.1</v>
      </c>
      <c r="AJ9" s="141">
        <f t="shared" si="21"/>
        <v>0.1</v>
      </c>
      <c r="AN9" s="122"/>
      <c r="AO9" s="180">
        <f>1+AO8</f>
        <v>0.93700977003821317</v>
      </c>
      <c r="AP9" s="180">
        <f t="shared" ref="AP9:AY9" si="22">1+AP8</f>
        <v>1.0312236573979425</v>
      </c>
      <c r="AQ9" s="180">
        <f t="shared" si="22"/>
        <v>1.0221235068267553</v>
      </c>
      <c r="AR9" s="180">
        <f t="shared" si="22"/>
        <v>1.0193010228223702</v>
      </c>
      <c r="AS9" s="180">
        <f t="shared" si="22"/>
        <v>1.0212456110417791</v>
      </c>
      <c r="AT9" s="180">
        <f t="shared" si="22"/>
        <v>1.0229296678902184</v>
      </c>
      <c r="AU9" s="180">
        <f t="shared" si="22"/>
        <v>1.0216296132323679</v>
      </c>
      <c r="AV9" s="180">
        <f t="shared" si="22"/>
        <v>1.0210730484215993</v>
      </c>
      <c r="AW9" s="180">
        <f t="shared" si="22"/>
        <v>1.0194016902086078</v>
      </c>
      <c r="AX9" s="180">
        <f t="shared" si="22"/>
        <v>1.0247259584426156</v>
      </c>
      <c r="AY9" s="180">
        <f t="shared" si="22"/>
        <v>1.024082802473586</v>
      </c>
      <c r="AZ9" s="196"/>
      <c r="BA9" s="122"/>
      <c r="BB9" s="122"/>
      <c r="BC9" s="122"/>
      <c r="BD9" s="182" t="s">
        <v>340</v>
      </c>
      <c r="BE9" s="182" t="s">
        <v>72</v>
      </c>
      <c r="BF9" s="182" t="s">
        <v>16</v>
      </c>
      <c r="BG9" s="189">
        <f t="shared" si="4"/>
        <v>-0.80499999999999994</v>
      </c>
      <c r="BH9" s="189">
        <f t="shared" si="5"/>
        <v>-0.17</v>
      </c>
      <c r="BI9" s="275">
        <f t="shared" si="6"/>
        <v>-0.875</v>
      </c>
      <c r="BJ9" s="188">
        <f t="shared" si="7"/>
        <v>-0.75</v>
      </c>
      <c r="BK9" s="188">
        <f t="shared" si="8"/>
        <v>-0.75</v>
      </c>
      <c r="BL9" s="188">
        <f t="shared" si="9"/>
        <v>-0.66</v>
      </c>
      <c r="BM9" s="193">
        <f t="shared" ref="BM9:BO9" si="23">IFERROR(($BP9-$BL9)/($BP$7-$BL$7)+BL9,"eps")</f>
        <v>-0.46625000000000005</v>
      </c>
      <c r="BN9" s="193">
        <f t="shared" si="23"/>
        <v>-0.27250000000000008</v>
      </c>
      <c r="BO9" s="193">
        <f t="shared" si="23"/>
        <v>-7.875000000000007E-2</v>
      </c>
      <c r="BP9" s="188">
        <f t="shared" si="11"/>
        <v>0.11499999999999999</v>
      </c>
      <c r="BQ9" s="193">
        <f t="shared" ref="BQ9:BQ72" si="24">BP9</f>
        <v>0.11499999999999999</v>
      </c>
      <c r="BR9" s="144">
        <v>0.2</v>
      </c>
      <c r="BS9" s="144">
        <v>0.1</v>
      </c>
      <c r="BT9" s="144">
        <v>0.1</v>
      </c>
      <c r="BU9" s="144">
        <v>0.1</v>
      </c>
      <c r="BX9" s="220">
        <v>1</v>
      </c>
      <c r="BY9" s="182" t="s">
        <v>340</v>
      </c>
      <c r="BZ9" s="182" t="s">
        <v>72</v>
      </c>
      <c r="CA9" s="182" t="s">
        <v>16</v>
      </c>
      <c r="CB9" s="140">
        <f t="shared" ref="CB9:CB72" si="25">BG9</f>
        <v>-0.80499999999999994</v>
      </c>
      <c r="CC9" s="140">
        <f t="shared" si="12"/>
        <v>-0.17</v>
      </c>
      <c r="CD9" s="188">
        <f t="shared" ref="CD9:CD72" si="26">IFERROR(BI9+100*INDEX($AO$23:$AQ$43,MATCH($BY$6,$AN$23:$AN$43,0),MATCH($BX9,$AO$22:$AQ$22,0)),"eps")</f>
        <v>-0.63286785458067296</v>
      </c>
      <c r="CE9" s="188">
        <f t="shared" si="13"/>
        <v>-0.50786785458067296</v>
      </c>
      <c r="CF9" s="188">
        <f t="shared" si="14"/>
        <v>-0.50786785458067296</v>
      </c>
      <c r="CG9" s="188">
        <f t="shared" si="15"/>
        <v>-0.41786785458067299</v>
      </c>
      <c r="CH9" s="193">
        <f t="shared" si="16"/>
        <v>-0.22411785458067301</v>
      </c>
      <c r="CI9" s="193">
        <f t="shared" si="17"/>
        <v>-3.0367854580673037E-2</v>
      </c>
      <c r="CJ9" s="193">
        <f t="shared" si="18"/>
        <v>0.16338214541932697</v>
      </c>
      <c r="CK9" s="188">
        <f t="shared" si="19"/>
        <v>0.35713214541932703</v>
      </c>
      <c r="CL9" s="193">
        <f t="shared" si="20"/>
        <v>0.35713214541932703</v>
      </c>
      <c r="CM9" s="144">
        <v>0.2</v>
      </c>
      <c r="CN9" s="144">
        <v>0.1</v>
      </c>
      <c r="CO9" s="144">
        <v>0.1</v>
      </c>
      <c r="CP9" s="144">
        <v>0.1</v>
      </c>
    </row>
    <row r="10" spans="1:94" ht="29.4" thickBot="1" x14ac:dyDescent="0.35">
      <c r="A10" s="5" t="s">
        <v>341</v>
      </c>
      <c r="B10" s="5" t="s">
        <v>72</v>
      </c>
      <c r="C10" s="5" t="s">
        <v>16</v>
      </c>
      <c r="D10" s="140">
        <v>-0.80499999999999994</v>
      </c>
      <c r="E10" s="140">
        <v>-0.17</v>
      </c>
      <c r="F10" s="188">
        <v>-0.63286785458067296</v>
      </c>
      <c r="G10" s="188">
        <v>-0.50786785458067296</v>
      </c>
      <c r="H10" s="188">
        <v>-0.50786785458067296</v>
      </c>
      <c r="I10" s="188">
        <v>-0.41786785458067299</v>
      </c>
      <c r="J10" s="193">
        <v>-0.22411785458067301</v>
      </c>
      <c r="K10" s="193">
        <v>-3.0367854580673037E-2</v>
      </c>
      <c r="L10" s="193">
        <v>0.16338214541932697</v>
      </c>
      <c r="M10" s="188">
        <v>0.35713214541932703</v>
      </c>
      <c r="N10" s="193">
        <v>0.35713214541932703</v>
      </c>
      <c r="O10" s="141">
        <v>0.2</v>
      </c>
      <c r="P10" s="141">
        <v>0.1</v>
      </c>
      <c r="Q10" s="141">
        <v>0.1</v>
      </c>
      <c r="R10" s="141">
        <v>0.1</v>
      </c>
      <c r="S10" s="169"/>
      <c r="T10" s="170" t="s">
        <v>341</v>
      </c>
      <c r="U10" s="166">
        <f t="shared" si="3"/>
        <v>1</v>
      </c>
      <c r="V10" s="166"/>
      <c r="W10" s="5" t="s">
        <v>341</v>
      </c>
      <c r="X10" s="5" t="str">
        <f t="shared" ref="X10:Y10" si="27">X9</f>
        <v>nat</v>
      </c>
      <c r="Y10" s="5" t="str">
        <f t="shared" si="27"/>
        <v>base</v>
      </c>
      <c r="Z10" s="141">
        <v>-0.7</v>
      </c>
      <c r="AA10" s="141">
        <v>-0.2</v>
      </c>
      <c r="AB10" s="141">
        <f t="shared" si="21"/>
        <v>-0.7</v>
      </c>
      <c r="AC10" s="141">
        <f t="shared" si="21"/>
        <v>-0.6</v>
      </c>
      <c r="AD10" s="141">
        <f t="shared" si="21"/>
        <v>-0.6</v>
      </c>
      <c r="AE10" s="141">
        <f t="shared" si="21"/>
        <v>-0.6</v>
      </c>
      <c r="AF10" s="141">
        <f t="shared" si="21"/>
        <v>0.1</v>
      </c>
      <c r="AG10" s="141">
        <f t="shared" si="21"/>
        <v>0.2</v>
      </c>
      <c r="AH10" s="141">
        <f t="shared" si="21"/>
        <v>0.1</v>
      </c>
      <c r="AI10" s="141">
        <f t="shared" si="21"/>
        <v>0.1</v>
      </c>
      <c r="AJ10" s="141">
        <f t="shared" si="21"/>
        <v>0.1</v>
      </c>
      <c r="AN10" s="176" t="s">
        <v>448</v>
      </c>
      <c r="AO10" s="181">
        <v>2020</v>
      </c>
      <c r="AP10" s="181">
        <v>2021</v>
      </c>
      <c r="AQ10" s="181">
        <v>2022</v>
      </c>
      <c r="AR10" s="181">
        <v>2023</v>
      </c>
      <c r="AS10" s="181">
        <v>2024</v>
      </c>
      <c r="AT10" s="181">
        <v>2025</v>
      </c>
      <c r="AU10" s="181">
        <v>2026</v>
      </c>
      <c r="AV10" s="181">
        <v>2027</v>
      </c>
      <c r="AW10" s="181">
        <v>2028</v>
      </c>
      <c r="AX10" s="181">
        <v>2029</v>
      </c>
      <c r="AY10" s="181">
        <v>2030</v>
      </c>
      <c r="AZ10" s="253" t="s">
        <v>469</v>
      </c>
      <c r="BA10" s="254" t="s">
        <v>463</v>
      </c>
      <c r="BB10" s="254" t="s">
        <v>464</v>
      </c>
      <c r="BC10" s="122"/>
      <c r="BD10" s="182" t="s">
        <v>341</v>
      </c>
      <c r="BE10" s="182" t="s">
        <v>72</v>
      </c>
      <c r="BF10" s="182" t="s">
        <v>16</v>
      </c>
      <c r="BG10" s="189">
        <f t="shared" si="4"/>
        <v>-0.80499999999999994</v>
      </c>
      <c r="BH10" s="189">
        <f t="shared" si="5"/>
        <v>-0.17</v>
      </c>
      <c r="BI10" s="275">
        <f t="shared" si="6"/>
        <v>-0.875</v>
      </c>
      <c r="BJ10" s="188">
        <f t="shared" si="7"/>
        <v>-0.75</v>
      </c>
      <c r="BK10" s="188">
        <f t="shared" si="8"/>
        <v>-0.75</v>
      </c>
      <c r="BL10" s="188">
        <f t="shared" si="9"/>
        <v>-0.66</v>
      </c>
      <c r="BM10" s="193">
        <f t="shared" ref="BM10:BO10" si="28">IFERROR(($BP10-$BL10)/($BP$7-$BL$7)+BL10,"eps")</f>
        <v>-0.46625000000000005</v>
      </c>
      <c r="BN10" s="193">
        <f t="shared" si="28"/>
        <v>-0.27250000000000008</v>
      </c>
      <c r="BO10" s="193">
        <f t="shared" si="28"/>
        <v>-7.875000000000007E-2</v>
      </c>
      <c r="BP10" s="188">
        <f t="shared" si="11"/>
        <v>0.11499999999999999</v>
      </c>
      <c r="BQ10" s="193">
        <f t="shared" si="24"/>
        <v>0.11499999999999999</v>
      </c>
      <c r="BR10" s="144">
        <v>0.2</v>
      </c>
      <c r="BS10" s="144">
        <v>0.1</v>
      </c>
      <c r="BT10" s="144">
        <v>0.1</v>
      </c>
      <c r="BU10" s="144">
        <v>0.1</v>
      </c>
      <c r="BX10" s="220">
        <v>1</v>
      </c>
      <c r="BY10" s="182" t="s">
        <v>341</v>
      </c>
      <c r="BZ10" s="182" t="s">
        <v>72</v>
      </c>
      <c r="CA10" s="182" t="s">
        <v>16</v>
      </c>
      <c r="CB10" s="140">
        <f t="shared" si="25"/>
        <v>-0.80499999999999994</v>
      </c>
      <c r="CC10" s="140">
        <f t="shared" si="12"/>
        <v>-0.17</v>
      </c>
      <c r="CD10" s="188">
        <f t="shared" si="26"/>
        <v>-0.63286785458067296</v>
      </c>
      <c r="CE10" s="188">
        <f t="shared" si="13"/>
        <v>-0.50786785458067296</v>
      </c>
      <c r="CF10" s="188">
        <f t="shared" si="14"/>
        <v>-0.50786785458067296</v>
      </c>
      <c r="CG10" s="188">
        <f t="shared" si="15"/>
        <v>-0.41786785458067299</v>
      </c>
      <c r="CH10" s="193">
        <f t="shared" si="16"/>
        <v>-0.22411785458067301</v>
      </c>
      <c r="CI10" s="193">
        <f t="shared" si="17"/>
        <v>-3.0367854580673037E-2</v>
      </c>
      <c r="CJ10" s="193">
        <f t="shared" si="18"/>
        <v>0.16338214541932697</v>
      </c>
      <c r="CK10" s="188">
        <f t="shared" si="19"/>
        <v>0.35713214541932703</v>
      </c>
      <c r="CL10" s="193">
        <f t="shared" si="20"/>
        <v>0.35713214541932703</v>
      </c>
      <c r="CM10" s="144">
        <v>0.2</v>
      </c>
      <c r="CN10" s="144">
        <v>0.1</v>
      </c>
      <c r="CO10" s="144">
        <v>0.1</v>
      </c>
      <c r="CP10" s="144">
        <v>0.1</v>
      </c>
    </row>
    <row r="11" spans="1:94" ht="15.6" x14ac:dyDescent="0.3">
      <c r="A11" s="5" t="s">
        <v>342</v>
      </c>
      <c r="B11" s="5" t="s">
        <v>72</v>
      </c>
      <c r="C11" s="5" t="s">
        <v>16</v>
      </c>
      <c r="D11" s="140">
        <v>-0.80499999999999994</v>
      </c>
      <c r="E11" s="140">
        <v>-0.17</v>
      </c>
      <c r="F11" s="188">
        <v>-0.63286785458067296</v>
      </c>
      <c r="G11" s="188">
        <v>-0.50786785458067296</v>
      </c>
      <c r="H11" s="188">
        <v>-0.50786785458067296</v>
      </c>
      <c r="I11" s="188">
        <v>-0.41786785458067299</v>
      </c>
      <c r="J11" s="193">
        <v>-0.22411785458067301</v>
      </c>
      <c r="K11" s="193">
        <v>-3.0367854580673037E-2</v>
      </c>
      <c r="L11" s="193">
        <v>0.16338214541932697</v>
      </c>
      <c r="M11" s="188">
        <v>0.35713214541932703</v>
      </c>
      <c r="N11" s="193">
        <v>0.35713214541932703</v>
      </c>
      <c r="O11" s="141">
        <v>0.2</v>
      </c>
      <c r="P11" s="141">
        <v>0.1</v>
      </c>
      <c r="Q11" s="141">
        <v>0.1</v>
      </c>
      <c r="R11" s="141">
        <v>0.1</v>
      </c>
      <c r="S11" s="169"/>
      <c r="T11" s="170" t="s">
        <v>342</v>
      </c>
      <c r="U11" s="166">
        <f t="shared" si="3"/>
        <v>1</v>
      </c>
      <c r="V11" s="166"/>
      <c r="W11" s="5" t="s">
        <v>342</v>
      </c>
      <c r="X11" s="5" t="str">
        <f t="shared" ref="X11:Y11" si="29">X10</f>
        <v>nat</v>
      </c>
      <c r="Y11" s="5" t="str">
        <f t="shared" si="29"/>
        <v>base</v>
      </c>
      <c r="Z11" s="46">
        <v>-0.7</v>
      </c>
      <c r="AA11" s="46">
        <v>-0.2</v>
      </c>
      <c r="AB11" s="141">
        <f t="shared" si="21"/>
        <v>-0.7</v>
      </c>
      <c r="AC11" s="141">
        <f t="shared" si="21"/>
        <v>-0.6</v>
      </c>
      <c r="AD11" s="141">
        <f t="shared" si="21"/>
        <v>-0.6</v>
      </c>
      <c r="AE11" s="141">
        <f t="shared" si="21"/>
        <v>-0.6</v>
      </c>
      <c r="AF11" s="141">
        <f t="shared" si="21"/>
        <v>0.1</v>
      </c>
      <c r="AG11" s="141">
        <f t="shared" si="21"/>
        <v>0.2</v>
      </c>
      <c r="AH11" s="141">
        <f t="shared" si="21"/>
        <v>0.1</v>
      </c>
      <c r="AI11" s="141">
        <f t="shared" si="21"/>
        <v>0.1</v>
      </c>
      <c r="AJ11" s="141">
        <f t="shared" si="21"/>
        <v>0.1</v>
      </c>
      <c r="AN11" s="208" t="s">
        <v>494</v>
      </c>
      <c r="AO11" s="172"/>
      <c r="AP11" s="173"/>
      <c r="AQ11" s="173"/>
      <c r="AR11" s="173"/>
      <c r="AS11" s="172"/>
      <c r="AT11" s="172"/>
      <c r="AU11" s="172"/>
      <c r="AV11" s="172"/>
      <c r="AW11" s="172"/>
      <c r="AX11" s="172"/>
      <c r="AY11" s="172"/>
      <c r="AZ11" s="197"/>
      <c r="BB11" s="134"/>
      <c r="BC11" s="134"/>
      <c r="BD11" s="120" t="s">
        <v>342</v>
      </c>
      <c r="BE11" s="120" t="s">
        <v>72</v>
      </c>
      <c r="BF11" s="120" t="s">
        <v>16</v>
      </c>
      <c r="BG11" s="187">
        <f t="shared" si="4"/>
        <v>-0.80499999999999994</v>
      </c>
      <c r="BH11" s="187">
        <f t="shared" si="5"/>
        <v>-0.17</v>
      </c>
      <c r="BI11" s="275">
        <f t="shared" si="6"/>
        <v>-0.875</v>
      </c>
      <c r="BJ11" s="188">
        <f t="shared" si="7"/>
        <v>-0.75</v>
      </c>
      <c r="BK11" s="188">
        <f t="shared" si="8"/>
        <v>-0.75</v>
      </c>
      <c r="BL11" s="188">
        <f t="shared" si="9"/>
        <v>-0.66</v>
      </c>
      <c r="BM11" s="193">
        <f t="shared" ref="BM11:BO11" si="30">IFERROR(($BP11-$BL11)/($BP$7-$BL$7)+BL11,"eps")</f>
        <v>-0.46625000000000005</v>
      </c>
      <c r="BN11" s="193">
        <f t="shared" si="30"/>
        <v>-0.27250000000000008</v>
      </c>
      <c r="BO11" s="193">
        <f t="shared" si="30"/>
        <v>-7.875000000000007E-2</v>
      </c>
      <c r="BP11" s="188">
        <f t="shared" si="11"/>
        <v>0.11499999999999999</v>
      </c>
      <c r="BQ11" s="193">
        <f t="shared" si="24"/>
        <v>0.11499999999999999</v>
      </c>
      <c r="BR11" s="144">
        <v>0.2</v>
      </c>
      <c r="BS11" s="144">
        <v>0.1</v>
      </c>
      <c r="BT11" s="144">
        <v>0.1</v>
      </c>
      <c r="BU11" s="144">
        <v>0.1</v>
      </c>
      <c r="BX11" s="220">
        <v>1</v>
      </c>
      <c r="BY11" s="120" t="s">
        <v>342</v>
      </c>
      <c r="BZ11" s="120" t="s">
        <v>72</v>
      </c>
      <c r="CA11" s="120" t="s">
        <v>16</v>
      </c>
      <c r="CB11" s="140">
        <f t="shared" si="25"/>
        <v>-0.80499999999999994</v>
      </c>
      <c r="CC11" s="140">
        <f t="shared" si="12"/>
        <v>-0.17</v>
      </c>
      <c r="CD11" s="188">
        <f t="shared" si="26"/>
        <v>-0.63286785458067296</v>
      </c>
      <c r="CE11" s="188">
        <f t="shared" si="13"/>
        <v>-0.50786785458067296</v>
      </c>
      <c r="CF11" s="188">
        <f t="shared" si="14"/>
        <v>-0.50786785458067296</v>
      </c>
      <c r="CG11" s="188">
        <f t="shared" si="15"/>
        <v>-0.41786785458067299</v>
      </c>
      <c r="CH11" s="193">
        <f t="shared" si="16"/>
        <v>-0.22411785458067301</v>
      </c>
      <c r="CI11" s="193">
        <f t="shared" si="17"/>
        <v>-3.0367854580673037E-2</v>
      </c>
      <c r="CJ11" s="193">
        <f t="shared" si="18"/>
        <v>0.16338214541932697</v>
      </c>
      <c r="CK11" s="188">
        <f t="shared" si="19"/>
        <v>0.35713214541932703</v>
      </c>
      <c r="CL11" s="193">
        <f t="shared" si="20"/>
        <v>0.35713214541932703</v>
      </c>
      <c r="CM11" s="144">
        <v>0.2</v>
      </c>
      <c r="CN11" s="144">
        <v>0.1</v>
      </c>
      <c r="CO11" s="144">
        <v>0.1</v>
      </c>
      <c r="CP11" s="144">
        <v>0.1</v>
      </c>
    </row>
    <row r="12" spans="1:94" x14ac:dyDescent="0.3">
      <c r="A12" s="5" t="s">
        <v>343</v>
      </c>
      <c r="B12" s="5" t="s">
        <v>72</v>
      </c>
      <c r="C12" s="5" t="s">
        <v>16</v>
      </c>
      <c r="D12" s="140">
        <v>-0.80499999999999994</v>
      </c>
      <c r="E12" s="140">
        <v>-0.17</v>
      </c>
      <c r="F12" s="188">
        <v>-0.63286785458067296</v>
      </c>
      <c r="G12" s="188">
        <v>-0.50786785458067296</v>
      </c>
      <c r="H12" s="188">
        <v>-0.50786785458067296</v>
      </c>
      <c r="I12" s="188">
        <v>-0.41786785458067299</v>
      </c>
      <c r="J12" s="193">
        <v>-0.22411785458067301</v>
      </c>
      <c r="K12" s="193">
        <v>-3.0367854580673037E-2</v>
      </c>
      <c r="L12" s="193">
        <v>0.16338214541932697</v>
      </c>
      <c r="M12" s="188">
        <v>0.35713214541932703</v>
      </c>
      <c r="N12" s="193">
        <v>0.35713214541932703</v>
      </c>
      <c r="O12" s="141">
        <v>0.2</v>
      </c>
      <c r="P12" s="141">
        <v>0.1</v>
      </c>
      <c r="Q12" s="141">
        <v>0.1</v>
      </c>
      <c r="R12" s="141">
        <v>0.1</v>
      </c>
      <c r="S12" s="169"/>
      <c r="T12" s="170" t="s">
        <v>343</v>
      </c>
      <c r="U12" s="166">
        <f t="shared" si="3"/>
        <v>1</v>
      </c>
      <c r="V12" s="166"/>
      <c r="W12" s="5" t="s">
        <v>343</v>
      </c>
      <c r="X12" s="5" t="str">
        <f t="shared" ref="X12:Y12" si="31">X11</f>
        <v>nat</v>
      </c>
      <c r="Y12" s="5" t="str">
        <f t="shared" si="31"/>
        <v>base</v>
      </c>
      <c r="Z12" s="46">
        <v>-0.7</v>
      </c>
      <c r="AA12" s="46">
        <v>-0.2</v>
      </c>
      <c r="AB12" s="141">
        <f t="shared" si="21"/>
        <v>-0.7</v>
      </c>
      <c r="AC12" s="141">
        <f t="shared" si="21"/>
        <v>-0.6</v>
      </c>
      <c r="AD12" s="141">
        <f t="shared" si="21"/>
        <v>-0.6</v>
      </c>
      <c r="AE12" s="141">
        <f t="shared" si="21"/>
        <v>-0.6</v>
      </c>
      <c r="AF12" s="141">
        <f t="shared" si="21"/>
        <v>0.1</v>
      </c>
      <c r="AG12" s="141">
        <f t="shared" si="21"/>
        <v>0.2</v>
      </c>
      <c r="AH12" s="141">
        <f t="shared" si="21"/>
        <v>0.1</v>
      </c>
      <c r="AI12" s="141">
        <f t="shared" si="21"/>
        <v>0.1</v>
      </c>
      <c r="AJ12" s="141">
        <f t="shared" si="21"/>
        <v>0.1</v>
      </c>
      <c r="AN12" s="203" t="s">
        <v>449</v>
      </c>
      <c r="AO12" s="255">
        <v>-6.95959181249894E-2</v>
      </c>
      <c r="AP12" s="255">
        <v>3.1784314555266098E-2</v>
      </c>
      <c r="AQ12" s="255">
        <v>1.8043925010146199E-2</v>
      </c>
      <c r="AR12" s="255">
        <v>1.54419932673586E-2</v>
      </c>
      <c r="AS12" s="255">
        <v>1.6794816868024299E-2</v>
      </c>
      <c r="AT12" s="255">
        <v>1.91990897015883E-2</v>
      </c>
      <c r="AU12" s="255">
        <v>2.0933220248660702E-2</v>
      </c>
      <c r="AV12" s="255">
        <v>2.2442813330990598E-2</v>
      </c>
      <c r="AW12" s="255">
        <v>2.4338915111500499E-2</v>
      </c>
      <c r="AX12" s="255">
        <v>2.5528641541894E-2</v>
      </c>
      <c r="AY12" s="255">
        <v>2.6112892321978397E-2</v>
      </c>
      <c r="AZ12" s="198">
        <f>PRODUCT(AO13:AY13)-1</f>
        <v>0.15717085850132961</v>
      </c>
      <c r="BA12" s="191">
        <f>PRODUCT(AO13:AT13)-1</f>
        <v>2.8429475791254211E-2</v>
      </c>
      <c r="BB12" s="191">
        <f>PRODUCT(AU13:AY13)-1</f>
        <v>0.12518250958435839</v>
      </c>
      <c r="BC12" s="191"/>
      <c r="BD12" s="261" t="s">
        <v>343</v>
      </c>
      <c r="BE12" s="261" t="s">
        <v>72</v>
      </c>
      <c r="BF12" s="261" t="s">
        <v>16</v>
      </c>
      <c r="BG12" s="262">
        <f t="shared" si="4"/>
        <v>-0.80499999999999994</v>
      </c>
      <c r="BH12" s="262">
        <f t="shared" si="5"/>
        <v>-0.17</v>
      </c>
      <c r="BI12" s="276">
        <f t="shared" si="6"/>
        <v>-0.875</v>
      </c>
      <c r="BJ12" s="259">
        <f t="shared" si="7"/>
        <v>-0.75</v>
      </c>
      <c r="BK12" s="259">
        <f t="shared" si="8"/>
        <v>-0.75</v>
      </c>
      <c r="BL12" s="259">
        <f t="shared" si="9"/>
        <v>-0.66</v>
      </c>
      <c r="BM12" s="260">
        <f t="shared" ref="BM12:BO12" si="32">IFERROR(($BP12-$BL12)/($BP$7-$BL$7)+BL12,"eps")</f>
        <v>-0.46625000000000005</v>
      </c>
      <c r="BN12" s="260">
        <f t="shared" si="32"/>
        <v>-0.27250000000000008</v>
      </c>
      <c r="BO12" s="260">
        <f t="shared" si="32"/>
        <v>-7.875000000000007E-2</v>
      </c>
      <c r="BP12" s="259">
        <f t="shared" si="11"/>
        <v>0.11499999999999999</v>
      </c>
      <c r="BQ12" s="260">
        <f t="shared" si="24"/>
        <v>0.11499999999999999</v>
      </c>
      <c r="BR12" s="144">
        <v>0.2</v>
      </c>
      <c r="BS12" s="144">
        <v>0.1</v>
      </c>
      <c r="BT12" s="144">
        <v>0.1</v>
      </c>
      <c r="BU12" s="144">
        <v>0.1</v>
      </c>
      <c r="BX12" s="220">
        <v>1</v>
      </c>
      <c r="BY12" s="120" t="s">
        <v>343</v>
      </c>
      <c r="BZ12" s="120" t="s">
        <v>72</v>
      </c>
      <c r="CA12" s="120" t="s">
        <v>16</v>
      </c>
      <c r="CB12" s="140">
        <f t="shared" si="25"/>
        <v>-0.80499999999999994</v>
      </c>
      <c r="CC12" s="140">
        <f t="shared" si="12"/>
        <v>-0.17</v>
      </c>
      <c r="CD12" s="188">
        <f t="shared" si="26"/>
        <v>-0.63286785458067296</v>
      </c>
      <c r="CE12" s="188">
        <f t="shared" si="13"/>
        <v>-0.50786785458067296</v>
      </c>
      <c r="CF12" s="188">
        <f t="shared" si="14"/>
        <v>-0.50786785458067296</v>
      </c>
      <c r="CG12" s="188">
        <f t="shared" si="15"/>
        <v>-0.41786785458067299</v>
      </c>
      <c r="CH12" s="193">
        <f t="shared" si="16"/>
        <v>-0.22411785458067301</v>
      </c>
      <c r="CI12" s="193">
        <f t="shared" si="17"/>
        <v>-3.0367854580673037E-2</v>
      </c>
      <c r="CJ12" s="193">
        <f t="shared" si="18"/>
        <v>0.16338214541932697</v>
      </c>
      <c r="CK12" s="188">
        <f t="shared" si="19"/>
        <v>0.35713214541932703</v>
      </c>
      <c r="CL12" s="193">
        <f t="shared" si="20"/>
        <v>0.35713214541932703</v>
      </c>
      <c r="CM12" s="144">
        <v>0.2</v>
      </c>
      <c r="CN12" s="144">
        <v>0.1</v>
      </c>
      <c r="CO12" s="144">
        <v>0.1</v>
      </c>
      <c r="CP12" s="144">
        <v>0.1</v>
      </c>
    </row>
    <row r="13" spans="1:94" x14ac:dyDescent="0.3">
      <c r="A13" s="5" t="s">
        <v>344</v>
      </c>
      <c r="B13" s="5" t="s">
        <v>72</v>
      </c>
      <c r="C13" s="5" t="s">
        <v>16</v>
      </c>
      <c r="D13" s="140">
        <v>-0.80499999999999994</v>
      </c>
      <c r="E13" s="140">
        <v>-0.17</v>
      </c>
      <c r="F13" s="188">
        <v>-0.63286785458067296</v>
      </c>
      <c r="G13" s="188">
        <v>-0.50786785458067296</v>
      </c>
      <c r="H13" s="188">
        <v>-0.50786785458067296</v>
      </c>
      <c r="I13" s="188">
        <v>-0.41786785458067299</v>
      </c>
      <c r="J13" s="193">
        <v>-0.22411785458067301</v>
      </c>
      <c r="K13" s="193">
        <v>-3.0367854580673037E-2</v>
      </c>
      <c r="L13" s="193">
        <v>0.16338214541932697</v>
      </c>
      <c r="M13" s="188">
        <v>0.35713214541932703</v>
      </c>
      <c r="N13" s="193">
        <v>0.35713214541932703</v>
      </c>
      <c r="O13" s="141">
        <v>0.2</v>
      </c>
      <c r="P13" s="141">
        <v>0.1</v>
      </c>
      <c r="Q13" s="141">
        <v>0.1</v>
      </c>
      <c r="R13" s="141">
        <v>0.1</v>
      </c>
      <c r="S13" s="169"/>
      <c r="T13" s="170" t="s">
        <v>344</v>
      </c>
      <c r="U13" s="166">
        <f t="shared" si="3"/>
        <v>1</v>
      </c>
      <c r="V13" s="166"/>
      <c r="W13" s="5" t="s">
        <v>344</v>
      </c>
      <c r="X13" s="5" t="str">
        <f t="shared" ref="X13:Y13" si="33">X12</f>
        <v>nat</v>
      </c>
      <c r="Y13" s="5" t="str">
        <f t="shared" si="33"/>
        <v>base</v>
      </c>
      <c r="Z13" s="46">
        <v>-0.7</v>
      </c>
      <c r="AA13" s="46">
        <v>-0.2</v>
      </c>
      <c r="AB13" s="141">
        <f t="shared" si="21"/>
        <v>-0.7</v>
      </c>
      <c r="AC13" s="141">
        <f t="shared" si="21"/>
        <v>-0.6</v>
      </c>
      <c r="AD13" s="141">
        <f t="shared" si="21"/>
        <v>-0.6</v>
      </c>
      <c r="AE13" s="141">
        <f t="shared" si="21"/>
        <v>-0.6</v>
      </c>
      <c r="AF13" s="141">
        <f t="shared" si="21"/>
        <v>0.1</v>
      </c>
      <c r="AG13" s="141">
        <f t="shared" si="21"/>
        <v>0.2</v>
      </c>
      <c r="AH13" s="141">
        <f t="shared" si="21"/>
        <v>0.1</v>
      </c>
      <c r="AI13" s="141">
        <f t="shared" si="21"/>
        <v>0.1</v>
      </c>
      <c r="AJ13" s="141">
        <f t="shared" si="21"/>
        <v>0.1</v>
      </c>
      <c r="AO13" s="210">
        <f>1+AO12</f>
        <v>0.93040408187501056</v>
      </c>
      <c r="AP13" s="210">
        <f t="shared" ref="AP13" si="34">1+AP12</f>
        <v>1.0317843145552661</v>
      </c>
      <c r="AQ13" s="210">
        <f t="shared" ref="AQ13" si="35">1+AQ12</f>
        <v>1.0180439250101463</v>
      </c>
      <c r="AR13" s="210">
        <f t="shared" ref="AR13" si="36">1+AR12</f>
        <v>1.0154419932673586</v>
      </c>
      <c r="AS13" s="210">
        <f t="shared" ref="AS13" si="37">1+AS12</f>
        <v>1.0167948168680243</v>
      </c>
      <c r="AT13" s="210">
        <f t="shared" ref="AT13" si="38">1+AT12</f>
        <v>1.0191990897015883</v>
      </c>
      <c r="AU13" s="210">
        <f t="shared" ref="AU13" si="39">1+AU12</f>
        <v>1.0209332202486607</v>
      </c>
      <c r="AV13" s="210">
        <f t="shared" ref="AV13" si="40">1+AV12</f>
        <v>1.0224428133309906</v>
      </c>
      <c r="AW13" s="210">
        <f t="shared" ref="AW13" si="41">1+AW12</f>
        <v>1.0243389151115005</v>
      </c>
      <c r="AX13" s="210">
        <f t="shared" ref="AX13" si="42">1+AX12</f>
        <v>1.025528641541894</v>
      </c>
      <c r="AY13" s="210">
        <f t="shared" ref="AY13" si="43">1+AY12</f>
        <v>1.0261128923219784</v>
      </c>
      <c r="AZ13" s="199"/>
      <c r="BA13" s="134"/>
      <c r="BB13" s="134"/>
      <c r="BC13" s="134"/>
      <c r="BD13" s="120" t="s">
        <v>344</v>
      </c>
      <c r="BE13" s="120" t="s">
        <v>72</v>
      </c>
      <c r="BF13" s="120" t="s">
        <v>16</v>
      </c>
      <c r="BG13" s="187">
        <f t="shared" si="4"/>
        <v>-0.80499999999999994</v>
      </c>
      <c r="BH13" s="187">
        <f t="shared" si="5"/>
        <v>-0.17</v>
      </c>
      <c r="BI13" s="275">
        <f t="shared" si="6"/>
        <v>-0.875</v>
      </c>
      <c r="BJ13" s="188">
        <f t="shared" si="7"/>
        <v>-0.75</v>
      </c>
      <c r="BK13" s="188">
        <f t="shared" si="8"/>
        <v>-0.75</v>
      </c>
      <c r="BL13" s="188">
        <f t="shared" si="9"/>
        <v>-0.66</v>
      </c>
      <c r="BM13" s="193">
        <f t="shared" ref="BM13:BO13" si="44">IFERROR(($BP13-$BL13)/($BP$7-$BL$7)+BL13,"eps")</f>
        <v>-0.46625000000000005</v>
      </c>
      <c r="BN13" s="193">
        <f t="shared" si="44"/>
        <v>-0.27250000000000008</v>
      </c>
      <c r="BO13" s="193">
        <f t="shared" si="44"/>
        <v>-7.875000000000007E-2</v>
      </c>
      <c r="BP13" s="188">
        <f t="shared" si="11"/>
        <v>0.11499999999999999</v>
      </c>
      <c r="BQ13" s="193">
        <f t="shared" si="24"/>
        <v>0.11499999999999999</v>
      </c>
      <c r="BR13" s="144">
        <v>0.2</v>
      </c>
      <c r="BS13" s="144">
        <v>0.1</v>
      </c>
      <c r="BT13" s="144">
        <v>0.1</v>
      </c>
      <c r="BU13" s="144">
        <v>0.1</v>
      </c>
      <c r="BX13" s="220">
        <v>1</v>
      </c>
      <c r="BY13" s="120" t="s">
        <v>344</v>
      </c>
      <c r="BZ13" s="120" t="s">
        <v>72</v>
      </c>
      <c r="CA13" s="120" t="s">
        <v>16</v>
      </c>
      <c r="CB13" s="140">
        <f t="shared" si="25"/>
        <v>-0.80499999999999994</v>
      </c>
      <c r="CC13" s="140">
        <f t="shared" si="12"/>
        <v>-0.17</v>
      </c>
      <c r="CD13" s="188">
        <f t="shared" si="26"/>
        <v>-0.63286785458067296</v>
      </c>
      <c r="CE13" s="188">
        <f t="shared" si="13"/>
        <v>-0.50786785458067296</v>
      </c>
      <c r="CF13" s="188">
        <f t="shared" si="14"/>
        <v>-0.50786785458067296</v>
      </c>
      <c r="CG13" s="188">
        <f t="shared" si="15"/>
        <v>-0.41786785458067299</v>
      </c>
      <c r="CH13" s="193">
        <f t="shared" si="16"/>
        <v>-0.22411785458067301</v>
      </c>
      <c r="CI13" s="193">
        <f t="shared" si="17"/>
        <v>-3.0367854580673037E-2</v>
      </c>
      <c r="CJ13" s="193">
        <f t="shared" si="18"/>
        <v>0.16338214541932697</v>
      </c>
      <c r="CK13" s="188">
        <f t="shared" si="19"/>
        <v>0.35713214541932703</v>
      </c>
      <c r="CL13" s="193">
        <f t="shared" si="20"/>
        <v>0.35713214541932703</v>
      </c>
      <c r="CM13" s="144">
        <v>0.2</v>
      </c>
      <c r="CN13" s="144">
        <v>0.1</v>
      </c>
      <c r="CO13" s="144">
        <v>0.1</v>
      </c>
      <c r="CP13" s="144">
        <v>0.1</v>
      </c>
    </row>
    <row r="14" spans="1:94" x14ac:dyDescent="0.3">
      <c r="A14" s="5" t="s">
        <v>345</v>
      </c>
      <c r="B14" s="5" t="s">
        <v>72</v>
      </c>
      <c r="C14" s="5" t="s">
        <v>16</v>
      </c>
      <c r="D14" s="140">
        <v>-0.80499999999999994</v>
      </c>
      <c r="E14" s="140">
        <v>-0.17</v>
      </c>
      <c r="F14" s="188">
        <v>-0.63286785458067296</v>
      </c>
      <c r="G14" s="188">
        <v>-0.50786785458067296</v>
      </c>
      <c r="H14" s="188">
        <v>-0.50786785458067296</v>
      </c>
      <c r="I14" s="188">
        <v>-0.41786785458067299</v>
      </c>
      <c r="J14" s="193">
        <v>-0.22411785458067301</v>
      </c>
      <c r="K14" s="193">
        <v>-3.0367854580673037E-2</v>
      </c>
      <c r="L14" s="193">
        <v>0.16338214541932697</v>
      </c>
      <c r="M14" s="188">
        <v>0.35713214541932703</v>
      </c>
      <c r="N14" s="193">
        <v>0.35713214541932703</v>
      </c>
      <c r="O14" s="141">
        <v>0.2</v>
      </c>
      <c r="P14" s="141">
        <v>0.1</v>
      </c>
      <c r="Q14" s="141">
        <v>0.1</v>
      </c>
      <c r="R14" s="141">
        <v>0.1</v>
      </c>
      <c r="S14" s="169"/>
      <c r="T14" s="170" t="s">
        <v>345</v>
      </c>
      <c r="U14" s="166">
        <f t="shared" si="3"/>
        <v>1</v>
      </c>
      <c r="V14" s="166"/>
      <c r="W14" s="5" t="s">
        <v>345</v>
      </c>
      <c r="X14" s="5" t="str">
        <f t="shared" ref="X14:Y14" si="45">X13</f>
        <v>nat</v>
      </c>
      <c r="Y14" s="5" t="str">
        <f t="shared" si="45"/>
        <v>base</v>
      </c>
      <c r="Z14" s="141">
        <v>-0.7</v>
      </c>
      <c r="AA14" s="141">
        <v>-0.2</v>
      </c>
      <c r="AB14" s="141">
        <f t="shared" si="21"/>
        <v>-0.7</v>
      </c>
      <c r="AC14" s="141">
        <f t="shared" si="21"/>
        <v>-0.6</v>
      </c>
      <c r="AD14" s="141">
        <f t="shared" si="21"/>
        <v>-0.6</v>
      </c>
      <c r="AE14" s="141">
        <f t="shared" si="21"/>
        <v>-0.6</v>
      </c>
      <c r="AF14" s="141">
        <f t="shared" si="21"/>
        <v>0.1</v>
      </c>
      <c r="AG14" s="141">
        <f t="shared" si="21"/>
        <v>0.2</v>
      </c>
      <c r="AH14" s="141">
        <f t="shared" si="21"/>
        <v>0.1</v>
      </c>
      <c r="AI14" s="141">
        <f t="shared" si="21"/>
        <v>0.1</v>
      </c>
      <c r="AJ14" s="141">
        <f t="shared" si="21"/>
        <v>0.1</v>
      </c>
      <c r="AN14" s="134"/>
      <c r="AO14" s="194" t="s">
        <v>467</v>
      </c>
      <c r="AP14" s="194" t="s">
        <v>467</v>
      </c>
      <c r="AQ14" s="194" t="s">
        <v>467</v>
      </c>
      <c r="AR14" s="194" t="s">
        <v>467</v>
      </c>
      <c r="AS14" s="194" t="s">
        <v>467</v>
      </c>
      <c r="AT14" s="194" t="s">
        <v>467</v>
      </c>
      <c r="AU14" s="194" t="s">
        <v>467</v>
      </c>
      <c r="AV14" s="194" t="s">
        <v>467</v>
      </c>
      <c r="AW14" s="194" t="s">
        <v>467</v>
      </c>
      <c r="AX14" s="194" t="s">
        <v>467</v>
      </c>
      <c r="AY14" s="194" t="s">
        <v>467</v>
      </c>
      <c r="AZ14" s="200" t="s">
        <v>467</v>
      </c>
      <c r="BA14" s="194" t="s">
        <v>467</v>
      </c>
      <c r="BB14" s="194" t="s">
        <v>467</v>
      </c>
      <c r="BC14" s="122"/>
      <c r="BD14" s="182" t="s">
        <v>345</v>
      </c>
      <c r="BE14" s="182" t="s">
        <v>72</v>
      </c>
      <c r="BF14" s="182" t="s">
        <v>16</v>
      </c>
      <c r="BG14" s="189">
        <f t="shared" si="4"/>
        <v>-0.80499999999999994</v>
      </c>
      <c r="BH14" s="189">
        <f t="shared" si="5"/>
        <v>-0.17</v>
      </c>
      <c r="BI14" s="275">
        <f t="shared" si="6"/>
        <v>-0.875</v>
      </c>
      <c r="BJ14" s="188">
        <f t="shared" si="7"/>
        <v>-0.75</v>
      </c>
      <c r="BK14" s="188">
        <f t="shared" si="8"/>
        <v>-0.75</v>
      </c>
      <c r="BL14" s="188">
        <f t="shared" si="9"/>
        <v>-0.66</v>
      </c>
      <c r="BM14" s="193">
        <f t="shared" ref="BM14:BO14" si="46">IFERROR(($BP14-$BL14)/($BP$7-$BL$7)+BL14,"eps")</f>
        <v>-0.46625000000000005</v>
      </c>
      <c r="BN14" s="193">
        <f t="shared" si="46"/>
        <v>-0.27250000000000008</v>
      </c>
      <c r="BO14" s="193">
        <f t="shared" si="46"/>
        <v>-7.875000000000007E-2</v>
      </c>
      <c r="BP14" s="188">
        <f t="shared" si="11"/>
        <v>0.11499999999999999</v>
      </c>
      <c r="BQ14" s="193">
        <f t="shared" si="24"/>
        <v>0.11499999999999999</v>
      </c>
      <c r="BR14" s="144">
        <v>0.2</v>
      </c>
      <c r="BS14" s="144">
        <v>0.1</v>
      </c>
      <c r="BT14" s="144">
        <v>0.1</v>
      </c>
      <c r="BU14" s="144">
        <v>0.1</v>
      </c>
      <c r="BX14" s="220">
        <v>1</v>
      </c>
      <c r="BY14" s="182" t="s">
        <v>345</v>
      </c>
      <c r="BZ14" s="182" t="s">
        <v>72</v>
      </c>
      <c r="CA14" s="182" t="s">
        <v>16</v>
      </c>
      <c r="CB14" s="140">
        <f t="shared" si="25"/>
        <v>-0.80499999999999994</v>
      </c>
      <c r="CC14" s="140">
        <f t="shared" si="12"/>
        <v>-0.17</v>
      </c>
      <c r="CD14" s="188">
        <f t="shared" si="26"/>
        <v>-0.63286785458067296</v>
      </c>
      <c r="CE14" s="188">
        <f t="shared" si="13"/>
        <v>-0.50786785458067296</v>
      </c>
      <c r="CF14" s="188">
        <f t="shared" si="14"/>
        <v>-0.50786785458067296</v>
      </c>
      <c r="CG14" s="188">
        <f t="shared" si="15"/>
        <v>-0.41786785458067299</v>
      </c>
      <c r="CH14" s="193">
        <f t="shared" si="16"/>
        <v>-0.22411785458067301</v>
      </c>
      <c r="CI14" s="193">
        <f t="shared" si="17"/>
        <v>-3.0367854580673037E-2</v>
      </c>
      <c r="CJ14" s="193">
        <f t="shared" si="18"/>
        <v>0.16338214541932697</v>
      </c>
      <c r="CK14" s="188">
        <f t="shared" si="19"/>
        <v>0.35713214541932703</v>
      </c>
      <c r="CL14" s="193">
        <f t="shared" si="20"/>
        <v>0.35713214541932703</v>
      </c>
      <c r="CM14" s="144">
        <v>0.2</v>
      </c>
      <c r="CN14" s="144">
        <v>0.1</v>
      </c>
      <c r="CO14" s="144">
        <v>0.1</v>
      </c>
      <c r="CP14" s="144">
        <v>0.1</v>
      </c>
    </row>
    <row r="15" spans="1:94" x14ac:dyDescent="0.3">
      <c r="A15" s="5" t="s">
        <v>346</v>
      </c>
      <c r="B15" s="5" t="s">
        <v>72</v>
      </c>
      <c r="C15" s="5" t="s">
        <v>16</v>
      </c>
      <c r="D15" s="140">
        <v>-0.80499999999999994</v>
      </c>
      <c r="E15" s="140">
        <v>-0.17</v>
      </c>
      <c r="F15" s="188">
        <v>-0.63286785458067296</v>
      </c>
      <c r="G15" s="188">
        <v>-0.50786785458067296</v>
      </c>
      <c r="H15" s="188">
        <v>-0.50786785458067296</v>
      </c>
      <c r="I15" s="188">
        <v>-0.41786785458067299</v>
      </c>
      <c r="J15" s="193">
        <v>-0.22411785458067301</v>
      </c>
      <c r="K15" s="193">
        <v>-3.0367854580673037E-2</v>
      </c>
      <c r="L15" s="193">
        <v>0.16338214541932697</v>
      </c>
      <c r="M15" s="188">
        <v>0.35713214541932703</v>
      </c>
      <c r="N15" s="193">
        <v>0.35713214541932703</v>
      </c>
      <c r="O15" s="141">
        <v>0.2</v>
      </c>
      <c r="P15" s="141">
        <v>0.1</v>
      </c>
      <c r="Q15" s="141">
        <v>0.1</v>
      </c>
      <c r="R15" s="141">
        <v>0.1</v>
      </c>
      <c r="S15" s="169"/>
      <c r="T15" s="170" t="s">
        <v>346</v>
      </c>
      <c r="U15" s="166">
        <f t="shared" si="3"/>
        <v>1</v>
      </c>
      <c r="V15" s="166"/>
      <c r="W15" s="5" t="s">
        <v>346</v>
      </c>
      <c r="X15" s="5" t="str">
        <f t="shared" ref="X15:Y15" si="47">X14</f>
        <v>nat</v>
      </c>
      <c r="Y15" s="5" t="str">
        <f t="shared" si="47"/>
        <v>base</v>
      </c>
      <c r="Z15" s="141">
        <v>-0.7</v>
      </c>
      <c r="AA15" s="141">
        <v>-0.2</v>
      </c>
      <c r="AB15" s="141">
        <f t="shared" si="21"/>
        <v>-0.7</v>
      </c>
      <c r="AC15" s="141">
        <f t="shared" si="21"/>
        <v>-0.6</v>
      </c>
      <c r="AD15" s="141">
        <f t="shared" si="21"/>
        <v>-0.6</v>
      </c>
      <c r="AE15" s="141">
        <f t="shared" si="21"/>
        <v>-0.6</v>
      </c>
      <c r="AF15" s="141">
        <f t="shared" si="21"/>
        <v>0.1</v>
      </c>
      <c r="AG15" s="141">
        <f t="shared" si="21"/>
        <v>0.2</v>
      </c>
      <c r="AH15" s="141">
        <f t="shared" si="21"/>
        <v>0.1</v>
      </c>
      <c r="AI15" s="141">
        <f t="shared" si="21"/>
        <v>0.1</v>
      </c>
      <c r="AJ15" s="141">
        <f t="shared" si="21"/>
        <v>0.1</v>
      </c>
      <c r="AN15" s="209" t="s">
        <v>466</v>
      </c>
      <c r="AO15" s="204">
        <v>1.1499999999999999</v>
      </c>
      <c r="AP15" s="204">
        <v>0.85</v>
      </c>
      <c r="AQ15" s="204">
        <v>1.25</v>
      </c>
      <c r="AR15" s="204">
        <v>1.25</v>
      </c>
      <c r="AS15" s="204">
        <v>1.25</v>
      </c>
      <c r="AT15" s="204">
        <v>1.1000000000000001</v>
      </c>
      <c r="AU15" s="204" t="s">
        <v>470</v>
      </c>
      <c r="AV15" s="204" t="s">
        <v>470</v>
      </c>
      <c r="AW15" s="204" t="s">
        <v>470</v>
      </c>
      <c r="AX15" s="205">
        <f>BB15</f>
        <v>1.1499999999999999</v>
      </c>
      <c r="AY15" s="205">
        <f>BB15</f>
        <v>1.1499999999999999</v>
      </c>
      <c r="AZ15" s="206"/>
      <c r="BA15" s="207"/>
      <c r="BB15" s="205">
        <v>1.1499999999999999</v>
      </c>
      <c r="BC15" s="122"/>
      <c r="BD15" s="182" t="s">
        <v>346</v>
      </c>
      <c r="BE15" s="182" t="s">
        <v>72</v>
      </c>
      <c r="BF15" s="182" t="s">
        <v>16</v>
      </c>
      <c r="BG15" s="189">
        <f t="shared" si="4"/>
        <v>-0.80499999999999994</v>
      </c>
      <c r="BH15" s="189">
        <f t="shared" si="5"/>
        <v>-0.17</v>
      </c>
      <c r="BI15" s="275">
        <f t="shared" si="6"/>
        <v>-0.875</v>
      </c>
      <c r="BJ15" s="188">
        <f t="shared" si="7"/>
        <v>-0.75</v>
      </c>
      <c r="BK15" s="188">
        <f t="shared" si="8"/>
        <v>-0.75</v>
      </c>
      <c r="BL15" s="188">
        <f t="shared" si="9"/>
        <v>-0.66</v>
      </c>
      <c r="BM15" s="193">
        <f t="shared" ref="BM15:BO15" si="48">IFERROR(($BP15-$BL15)/($BP$7-$BL$7)+BL15,"eps")</f>
        <v>-0.46625000000000005</v>
      </c>
      <c r="BN15" s="193">
        <f t="shared" si="48"/>
        <v>-0.27250000000000008</v>
      </c>
      <c r="BO15" s="193">
        <f t="shared" si="48"/>
        <v>-7.875000000000007E-2</v>
      </c>
      <c r="BP15" s="188">
        <f t="shared" si="11"/>
        <v>0.11499999999999999</v>
      </c>
      <c r="BQ15" s="193">
        <f t="shared" si="24"/>
        <v>0.11499999999999999</v>
      </c>
      <c r="BR15" s="144">
        <v>0.2</v>
      </c>
      <c r="BS15" s="144">
        <v>0.1</v>
      </c>
      <c r="BT15" s="144">
        <v>0.1</v>
      </c>
      <c r="BU15" s="144">
        <v>0.1</v>
      </c>
      <c r="BX15" s="220">
        <v>1</v>
      </c>
      <c r="BY15" s="182" t="s">
        <v>346</v>
      </c>
      <c r="BZ15" s="182" t="s">
        <v>72</v>
      </c>
      <c r="CA15" s="182" t="s">
        <v>16</v>
      </c>
      <c r="CB15" s="140">
        <f t="shared" si="25"/>
        <v>-0.80499999999999994</v>
      </c>
      <c r="CC15" s="140">
        <f t="shared" si="12"/>
        <v>-0.17</v>
      </c>
      <c r="CD15" s="188">
        <f t="shared" si="26"/>
        <v>-0.63286785458067296</v>
      </c>
      <c r="CE15" s="188">
        <f t="shared" si="13"/>
        <v>-0.50786785458067296</v>
      </c>
      <c r="CF15" s="188">
        <f t="shared" si="14"/>
        <v>-0.50786785458067296</v>
      </c>
      <c r="CG15" s="188">
        <f t="shared" si="15"/>
        <v>-0.41786785458067299</v>
      </c>
      <c r="CH15" s="193">
        <f t="shared" si="16"/>
        <v>-0.22411785458067301</v>
      </c>
      <c r="CI15" s="193">
        <f t="shared" si="17"/>
        <v>-3.0367854580673037E-2</v>
      </c>
      <c r="CJ15" s="193">
        <f t="shared" si="18"/>
        <v>0.16338214541932697</v>
      </c>
      <c r="CK15" s="188">
        <f t="shared" si="19"/>
        <v>0.35713214541932703</v>
      </c>
      <c r="CL15" s="193">
        <f t="shared" si="20"/>
        <v>0.35713214541932703</v>
      </c>
      <c r="CM15" s="144">
        <v>0.2</v>
      </c>
      <c r="CN15" s="144">
        <v>0.1</v>
      </c>
      <c r="CO15" s="144">
        <v>0.1</v>
      </c>
      <c r="CP15" s="144">
        <v>0.1</v>
      </c>
    </row>
    <row r="16" spans="1:94" x14ac:dyDescent="0.3">
      <c r="A16" s="5" t="s">
        <v>347</v>
      </c>
      <c r="B16" s="5" t="s">
        <v>72</v>
      </c>
      <c r="C16" s="5" t="s">
        <v>16</v>
      </c>
      <c r="D16" s="140">
        <v>-0.80499999999999994</v>
      </c>
      <c r="E16" s="140">
        <v>-0.17</v>
      </c>
      <c r="F16" s="188">
        <v>-0.63286785458067296</v>
      </c>
      <c r="G16" s="188">
        <v>-0.50786785458067296</v>
      </c>
      <c r="H16" s="188">
        <v>-0.50786785458067296</v>
      </c>
      <c r="I16" s="188">
        <v>-0.41786785458067299</v>
      </c>
      <c r="J16" s="193">
        <v>-0.22411785458067301</v>
      </c>
      <c r="K16" s="193">
        <v>-3.0367854580673037E-2</v>
      </c>
      <c r="L16" s="193">
        <v>0.16338214541932697</v>
      </c>
      <c r="M16" s="188">
        <v>0.35713214541932703</v>
      </c>
      <c r="N16" s="193">
        <v>0.35713214541932703</v>
      </c>
      <c r="O16" s="141">
        <v>0.2</v>
      </c>
      <c r="P16" s="141">
        <v>0.1</v>
      </c>
      <c r="Q16" s="141">
        <v>0.1</v>
      </c>
      <c r="R16" s="141">
        <v>0.1</v>
      </c>
      <c r="S16" s="169"/>
      <c r="T16" s="170" t="s">
        <v>347</v>
      </c>
      <c r="U16" s="166">
        <f t="shared" si="3"/>
        <v>1</v>
      </c>
      <c r="V16" s="166"/>
      <c r="W16" s="5" t="s">
        <v>347</v>
      </c>
      <c r="X16" s="5" t="str">
        <f t="shared" ref="X16:Y16" si="49">X15</f>
        <v>nat</v>
      </c>
      <c r="Y16" s="5" t="str">
        <f t="shared" si="49"/>
        <v>base</v>
      </c>
      <c r="Z16" s="141">
        <v>-0.7</v>
      </c>
      <c r="AA16" s="141">
        <v>-0.2</v>
      </c>
      <c r="AB16" s="141">
        <f t="shared" si="21"/>
        <v>-0.7</v>
      </c>
      <c r="AC16" s="141">
        <f t="shared" si="21"/>
        <v>-0.6</v>
      </c>
      <c r="AD16" s="141">
        <f t="shared" si="21"/>
        <v>-0.6</v>
      </c>
      <c r="AE16" s="141">
        <f t="shared" si="21"/>
        <v>-0.6</v>
      </c>
      <c r="AF16" s="141">
        <f t="shared" si="21"/>
        <v>0.1</v>
      </c>
      <c r="AG16" s="141">
        <f t="shared" si="21"/>
        <v>0.2</v>
      </c>
      <c r="AH16" s="141">
        <f t="shared" si="21"/>
        <v>0.1</v>
      </c>
      <c r="AI16" s="141">
        <f t="shared" si="21"/>
        <v>0.1</v>
      </c>
      <c r="AJ16" s="141">
        <f t="shared" si="21"/>
        <v>0.1</v>
      </c>
      <c r="AN16" s="209" t="s">
        <v>518</v>
      </c>
      <c r="AO16" s="192">
        <v>-6.9473176099735467E-2</v>
      </c>
      <c r="AP16" s="192">
        <v>3.0527331738076091E-2</v>
      </c>
      <c r="AQ16" s="192">
        <v>1.9188619821622011E-2</v>
      </c>
      <c r="AR16" s="192">
        <v>1.6283743998169564E-2</v>
      </c>
      <c r="AS16" s="192">
        <v>1.8001092980886479E-2</v>
      </c>
      <c r="AT16" s="192">
        <v>2.0488595064472648E-2</v>
      </c>
      <c r="AU16" s="192">
        <v>2.1235477266060121E-2</v>
      </c>
      <c r="AV16" s="192">
        <v>2.312693083900097E-2</v>
      </c>
      <c r="AW16" s="192">
        <v>2.4176500909364629E-2</v>
      </c>
      <c r="AX16" s="217">
        <v>2.4754835224907845E-2</v>
      </c>
      <c r="AY16" s="192">
        <v>2.409785188612501E-2</v>
      </c>
      <c r="AZ16" s="198">
        <f>PRODUCT(AO17:AY17)-1</f>
        <v>0.15879337636654078</v>
      </c>
      <c r="BA16" s="191">
        <f>PRODUCT(AO17:AT17)-1</f>
        <v>3.1844742852669139E-2</v>
      </c>
      <c r="BB16" s="191">
        <f>PRODUCT(AU17:AY17)-1</f>
        <v>0.12303075088884552</v>
      </c>
      <c r="BC16" s="122"/>
      <c r="BD16" s="182" t="s">
        <v>347</v>
      </c>
      <c r="BE16" s="182" t="s">
        <v>72</v>
      </c>
      <c r="BF16" s="182" t="s">
        <v>16</v>
      </c>
      <c r="BG16" s="189">
        <f t="shared" si="4"/>
        <v>-0.80499999999999994</v>
      </c>
      <c r="BH16" s="189">
        <f t="shared" si="5"/>
        <v>-0.17</v>
      </c>
      <c r="BI16" s="275">
        <f t="shared" si="6"/>
        <v>-0.875</v>
      </c>
      <c r="BJ16" s="188">
        <f t="shared" si="7"/>
        <v>-0.75</v>
      </c>
      <c r="BK16" s="188">
        <f t="shared" si="8"/>
        <v>-0.75</v>
      </c>
      <c r="BL16" s="188">
        <f t="shared" si="9"/>
        <v>-0.66</v>
      </c>
      <c r="BM16" s="193">
        <f t="shared" ref="BM16:BO16" si="50">IFERROR(($BP16-$BL16)/($BP$7-$BL$7)+BL16,"eps")</f>
        <v>-0.46625000000000005</v>
      </c>
      <c r="BN16" s="193">
        <f t="shared" si="50"/>
        <v>-0.27250000000000008</v>
      </c>
      <c r="BO16" s="193">
        <f t="shared" si="50"/>
        <v>-7.875000000000007E-2</v>
      </c>
      <c r="BP16" s="188">
        <f t="shared" si="11"/>
        <v>0.11499999999999999</v>
      </c>
      <c r="BQ16" s="193">
        <f t="shared" si="24"/>
        <v>0.11499999999999999</v>
      </c>
      <c r="BR16" s="144">
        <v>0.2</v>
      </c>
      <c r="BS16" s="144">
        <v>0.1</v>
      </c>
      <c r="BT16" s="144">
        <v>0.1</v>
      </c>
      <c r="BU16" s="144">
        <v>0.1</v>
      </c>
      <c r="BX16" s="220">
        <v>1</v>
      </c>
      <c r="BY16" s="182" t="s">
        <v>347</v>
      </c>
      <c r="BZ16" s="182" t="s">
        <v>72</v>
      </c>
      <c r="CA16" s="182" t="s">
        <v>16</v>
      </c>
      <c r="CB16" s="140">
        <f t="shared" si="25"/>
        <v>-0.80499999999999994</v>
      </c>
      <c r="CC16" s="140">
        <f t="shared" si="12"/>
        <v>-0.17</v>
      </c>
      <c r="CD16" s="188">
        <f t="shared" si="26"/>
        <v>-0.63286785458067296</v>
      </c>
      <c r="CE16" s="188">
        <f t="shared" si="13"/>
        <v>-0.50786785458067296</v>
      </c>
      <c r="CF16" s="188">
        <f t="shared" si="14"/>
        <v>-0.50786785458067296</v>
      </c>
      <c r="CG16" s="188">
        <f t="shared" si="15"/>
        <v>-0.41786785458067299</v>
      </c>
      <c r="CH16" s="193">
        <f t="shared" si="16"/>
        <v>-0.22411785458067301</v>
      </c>
      <c r="CI16" s="193">
        <f t="shared" si="17"/>
        <v>-3.0367854580673037E-2</v>
      </c>
      <c r="CJ16" s="193">
        <f t="shared" si="18"/>
        <v>0.16338214541932697</v>
      </c>
      <c r="CK16" s="188">
        <f t="shared" si="19"/>
        <v>0.35713214541932703</v>
      </c>
      <c r="CL16" s="193">
        <f t="shared" si="20"/>
        <v>0.35713214541932703</v>
      </c>
      <c r="CM16" s="144">
        <v>0.2</v>
      </c>
      <c r="CN16" s="144">
        <v>0.1</v>
      </c>
      <c r="CO16" s="144">
        <v>0.1</v>
      </c>
      <c r="CP16" s="144">
        <v>0.1</v>
      </c>
    </row>
    <row r="17" spans="1:94" x14ac:dyDescent="0.3">
      <c r="A17" s="5" t="s">
        <v>348</v>
      </c>
      <c r="B17" s="5" t="s">
        <v>72</v>
      </c>
      <c r="C17" s="5" t="s">
        <v>16</v>
      </c>
      <c r="D17" s="140">
        <v>-0.80499999999999994</v>
      </c>
      <c r="E17" s="140">
        <v>-0.17</v>
      </c>
      <c r="F17" s="188">
        <v>-0.63286785458067296</v>
      </c>
      <c r="G17" s="188">
        <v>-0.50786785458067296</v>
      </c>
      <c r="H17" s="188">
        <v>-0.50786785458067296</v>
      </c>
      <c r="I17" s="188">
        <v>-0.41786785458067299</v>
      </c>
      <c r="J17" s="193">
        <v>-0.22411785458067301</v>
      </c>
      <c r="K17" s="193">
        <v>-3.0367854580673037E-2</v>
      </c>
      <c r="L17" s="193">
        <v>0.16338214541932697</v>
      </c>
      <c r="M17" s="188">
        <v>0.35713214541932703</v>
      </c>
      <c r="N17" s="193">
        <v>0.35713214541932703</v>
      </c>
      <c r="O17" s="141">
        <v>0.2</v>
      </c>
      <c r="P17" s="141">
        <v>0.1</v>
      </c>
      <c r="Q17" s="141">
        <v>0.1</v>
      </c>
      <c r="R17" s="141">
        <v>0.1</v>
      </c>
      <c r="S17" s="169"/>
      <c r="T17" s="170" t="s">
        <v>348</v>
      </c>
      <c r="U17" s="166">
        <f t="shared" si="3"/>
        <v>1</v>
      </c>
      <c r="V17" s="166"/>
      <c r="W17" s="5" t="s">
        <v>348</v>
      </c>
      <c r="X17" s="5" t="str">
        <f t="shared" ref="X17:Y17" si="51">X16</f>
        <v>nat</v>
      </c>
      <c r="Y17" s="5" t="str">
        <f t="shared" si="51"/>
        <v>base</v>
      </c>
      <c r="Z17" s="46">
        <v>-0.7</v>
      </c>
      <c r="AA17" s="46">
        <v>-0.2</v>
      </c>
      <c r="AB17" s="141">
        <f t="shared" si="21"/>
        <v>-0.7</v>
      </c>
      <c r="AC17" s="141">
        <f t="shared" si="21"/>
        <v>-0.6</v>
      </c>
      <c r="AD17" s="141">
        <f t="shared" si="21"/>
        <v>-0.6</v>
      </c>
      <c r="AE17" s="141">
        <f t="shared" si="21"/>
        <v>-0.6</v>
      </c>
      <c r="AF17" s="141">
        <f t="shared" si="21"/>
        <v>0.1</v>
      </c>
      <c r="AG17" s="141">
        <f t="shared" si="21"/>
        <v>0.2</v>
      </c>
      <c r="AH17" s="141">
        <f t="shared" si="21"/>
        <v>0.1</v>
      </c>
      <c r="AI17" s="141">
        <f t="shared" si="21"/>
        <v>0.1</v>
      </c>
      <c r="AJ17" s="141">
        <f t="shared" si="21"/>
        <v>0.1</v>
      </c>
      <c r="AN17" s="122"/>
      <c r="AO17" s="210">
        <f>1+AO16</f>
        <v>0.93052682390026453</v>
      </c>
      <c r="AP17" s="210">
        <f t="shared" ref="AP17:AY17" si="52">1+AP16</f>
        <v>1.0305273317380761</v>
      </c>
      <c r="AQ17" s="210">
        <f t="shared" si="52"/>
        <v>1.019188619821622</v>
      </c>
      <c r="AR17" s="210">
        <f t="shared" si="52"/>
        <v>1.0162837439981696</v>
      </c>
      <c r="AS17" s="210">
        <f t="shared" si="52"/>
        <v>1.0180010929808865</v>
      </c>
      <c r="AT17" s="210">
        <f t="shared" si="52"/>
        <v>1.0204885950644726</v>
      </c>
      <c r="AU17" s="210">
        <f t="shared" si="52"/>
        <v>1.0212354772660601</v>
      </c>
      <c r="AV17" s="210">
        <f t="shared" si="52"/>
        <v>1.023126930839001</v>
      </c>
      <c r="AW17" s="210">
        <f t="shared" si="52"/>
        <v>1.0241765009093646</v>
      </c>
      <c r="AX17" s="210">
        <f t="shared" si="52"/>
        <v>1.0247548352249078</v>
      </c>
      <c r="AY17" s="210">
        <f t="shared" si="52"/>
        <v>1.024097851886125</v>
      </c>
      <c r="AZ17" s="109"/>
      <c r="BA17" s="122"/>
      <c r="BB17" s="122"/>
      <c r="BC17" s="122"/>
      <c r="BD17" s="182" t="s">
        <v>348</v>
      </c>
      <c r="BE17" s="182" t="s">
        <v>72</v>
      </c>
      <c r="BF17" s="182" t="s">
        <v>16</v>
      </c>
      <c r="BG17" s="189">
        <f t="shared" si="4"/>
        <v>-0.80499999999999994</v>
      </c>
      <c r="BH17" s="189">
        <f t="shared" si="5"/>
        <v>-0.17</v>
      </c>
      <c r="BI17" s="275">
        <f t="shared" si="6"/>
        <v>-0.875</v>
      </c>
      <c r="BJ17" s="188">
        <f t="shared" si="7"/>
        <v>-0.75</v>
      </c>
      <c r="BK17" s="188">
        <f t="shared" si="8"/>
        <v>-0.75</v>
      </c>
      <c r="BL17" s="188">
        <f t="shared" si="9"/>
        <v>-0.66</v>
      </c>
      <c r="BM17" s="193">
        <f t="shared" ref="BM17:BO17" si="53">IFERROR(($BP17-$BL17)/($BP$7-$BL$7)+BL17,"eps")</f>
        <v>-0.46625000000000005</v>
      </c>
      <c r="BN17" s="193">
        <f t="shared" si="53"/>
        <v>-0.27250000000000008</v>
      </c>
      <c r="BO17" s="193">
        <f t="shared" si="53"/>
        <v>-7.875000000000007E-2</v>
      </c>
      <c r="BP17" s="188">
        <f t="shared" si="11"/>
        <v>0.11499999999999999</v>
      </c>
      <c r="BQ17" s="193">
        <f t="shared" si="24"/>
        <v>0.11499999999999999</v>
      </c>
      <c r="BR17" s="144">
        <v>0.2</v>
      </c>
      <c r="BS17" s="144">
        <v>0.1</v>
      </c>
      <c r="BT17" s="144">
        <v>0.1</v>
      </c>
      <c r="BU17" s="144">
        <v>0.1</v>
      </c>
      <c r="BX17" s="220">
        <v>1</v>
      </c>
      <c r="BY17" s="182" t="s">
        <v>348</v>
      </c>
      <c r="BZ17" s="182" t="s">
        <v>72</v>
      </c>
      <c r="CA17" s="182" t="s">
        <v>16</v>
      </c>
      <c r="CB17" s="140">
        <f t="shared" si="25"/>
        <v>-0.80499999999999994</v>
      </c>
      <c r="CC17" s="140">
        <f t="shared" si="12"/>
        <v>-0.17</v>
      </c>
      <c r="CD17" s="188">
        <f t="shared" si="26"/>
        <v>-0.63286785458067296</v>
      </c>
      <c r="CE17" s="188">
        <f t="shared" si="13"/>
        <v>-0.50786785458067296</v>
      </c>
      <c r="CF17" s="188">
        <f t="shared" si="14"/>
        <v>-0.50786785458067296</v>
      </c>
      <c r="CG17" s="188">
        <f t="shared" si="15"/>
        <v>-0.41786785458067299</v>
      </c>
      <c r="CH17" s="193">
        <f t="shared" si="16"/>
        <v>-0.22411785458067301</v>
      </c>
      <c r="CI17" s="193">
        <f t="shared" si="17"/>
        <v>-3.0367854580673037E-2</v>
      </c>
      <c r="CJ17" s="193">
        <f t="shared" si="18"/>
        <v>0.16338214541932697</v>
      </c>
      <c r="CK17" s="188">
        <f t="shared" si="19"/>
        <v>0.35713214541932703</v>
      </c>
      <c r="CL17" s="193">
        <f t="shared" si="20"/>
        <v>0.35713214541932703</v>
      </c>
      <c r="CM17" s="144">
        <v>0.2</v>
      </c>
      <c r="CN17" s="144">
        <v>0.1</v>
      </c>
      <c r="CO17" s="144">
        <v>0.1</v>
      </c>
      <c r="CP17" s="144">
        <v>0.1</v>
      </c>
    </row>
    <row r="18" spans="1:94" ht="15" thickBot="1" x14ac:dyDescent="0.35">
      <c r="A18" s="5" t="s">
        <v>349</v>
      </c>
      <c r="B18" s="5" t="s">
        <v>72</v>
      </c>
      <c r="C18" s="5" t="s">
        <v>16</v>
      </c>
      <c r="D18" s="140">
        <v>-0.80499999999999994</v>
      </c>
      <c r="E18" s="140">
        <v>-0.17</v>
      </c>
      <c r="F18" s="188">
        <v>-0.63286785458067296</v>
      </c>
      <c r="G18" s="188">
        <v>-0.50786785458067296</v>
      </c>
      <c r="H18" s="188">
        <v>-0.50786785458067296</v>
      </c>
      <c r="I18" s="188">
        <v>-0.41786785458067299</v>
      </c>
      <c r="J18" s="193">
        <v>-0.22411785458067301</v>
      </c>
      <c r="K18" s="193">
        <v>-3.0367854580673037E-2</v>
      </c>
      <c r="L18" s="193">
        <v>0.16338214541932697</v>
      </c>
      <c r="M18" s="188">
        <v>0.35713214541932703</v>
      </c>
      <c r="N18" s="193">
        <v>0.35713214541932703</v>
      </c>
      <c r="O18" s="141">
        <v>0.2</v>
      </c>
      <c r="P18" s="141">
        <v>0.1</v>
      </c>
      <c r="Q18" s="141">
        <v>0.1</v>
      </c>
      <c r="R18" s="141">
        <v>0.1</v>
      </c>
      <c r="S18" s="169"/>
      <c r="T18" s="170" t="s">
        <v>349</v>
      </c>
      <c r="U18" s="166">
        <f t="shared" si="3"/>
        <v>1</v>
      </c>
      <c r="V18" s="166"/>
      <c r="W18" s="5" t="s">
        <v>349</v>
      </c>
      <c r="X18" s="5" t="str">
        <f t="shared" ref="X18:Y18" si="54">X17</f>
        <v>nat</v>
      </c>
      <c r="Y18" s="5" t="str">
        <f t="shared" si="54"/>
        <v>base</v>
      </c>
      <c r="Z18" s="46">
        <v>-0.7</v>
      </c>
      <c r="AA18" s="46">
        <v>-0.2</v>
      </c>
      <c r="AB18" s="141">
        <f t="shared" si="21"/>
        <v>-0.7</v>
      </c>
      <c r="AC18" s="141">
        <f t="shared" si="21"/>
        <v>-0.6</v>
      </c>
      <c r="AD18" s="141">
        <f t="shared" si="21"/>
        <v>-0.6</v>
      </c>
      <c r="AE18" s="141">
        <f t="shared" si="21"/>
        <v>-0.6</v>
      </c>
      <c r="AF18" s="141">
        <f t="shared" si="21"/>
        <v>0.1</v>
      </c>
      <c r="AG18" s="141">
        <f t="shared" si="21"/>
        <v>0.2</v>
      </c>
      <c r="AH18" s="141">
        <f t="shared" si="21"/>
        <v>0.1</v>
      </c>
      <c r="AI18" s="141">
        <f t="shared" si="21"/>
        <v>0.1</v>
      </c>
      <c r="AJ18" s="141">
        <f t="shared" si="21"/>
        <v>0.1</v>
      </c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20" t="s">
        <v>349</v>
      </c>
      <c r="BE18" s="120" t="s">
        <v>72</v>
      </c>
      <c r="BF18" s="120" t="s">
        <v>16</v>
      </c>
      <c r="BG18" s="187">
        <f t="shared" si="4"/>
        <v>-0.80499999999999994</v>
      </c>
      <c r="BH18" s="187">
        <f t="shared" si="5"/>
        <v>-0.17</v>
      </c>
      <c r="BI18" s="275">
        <f t="shared" si="6"/>
        <v>-0.875</v>
      </c>
      <c r="BJ18" s="188">
        <f t="shared" si="7"/>
        <v>-0.75</v>
      </c>
      <c r="BK18" s="188">
        <f t="shared" si="8"/>
        <v>-0.75</v>
      </c>
      <c r="BL18" s="188">
        <f t="shared" si="9"/>
        <v>-0.66</v>
      </c>
      <c r="BM18" s="193">
        <f t="shared" ref="BM18:BO18" si="55">IFERROR(($BP18-$BL18)/($BP$7-$BL$7)+BL18,"eps")</f>
        <v>-0.46625000000000005</v>
      </c>
      <c r="BN18" s="193">
        <f t="shared" si="55"/>
        <v>-0.27250000000000008</v>
      </c>
      <c r="BO18" s="193">
        <f t="shared" si="55"/>
        <v>-7.875000000000007E-2</v>
      </c>
      <c r="BP18" s="188">
        <f t="shared" si="11"/>
        <v>0.11499999999999999</v>
      </c>
      <c r="BQ18" s="193">
        <f t="shared" si="24"/>
        <v>0.11499999999999999</v>
      </c>
      <c r="BR18" s="144">
        <v>0.2</v>
      </c>
      <c r="BS18" s="144">
        <v>0.1</v>
      </c>
      <c r="BT18" s="144">
        <v>0.1</v>
      </c>
      <c r="BU18" s="144">
        <v>0.1</v>
      </c>
      <c r="BX18" s="220">
        <v>1</v>
      </c>
      <c r="BY18" s="120" t="s">
        <v>349</v>
      </c>
      <c r="BZ18" s="120" t="s">
        <v>72</v>
      </c>
      <c r="CA18" s="120" t="s">
        <v>16</v>
      </c>
      <c r="CB18" s="140">
        <f t="shared" si="25"/>
        <v>-0.80499999999999994</v>
      </c>
      <c r="CC18" s="140">
        <f t="shared" si="12"/>
        <v>-0.17</v>
      </c>
      <c r="CD18" s="188">
        <f t="shared" si="26"/>
        <v>-0.63286785458067296</v>
      </c>
      <c r="CE18" s="188">
        <f t="shared" si="13"/>
        <v>-0.50786785458067296</v>
      </c>
      <c r="CF18" s="188">
        <f t="shared" si="14"/>
        <v>-0.50786785458067296</v>
      </c>
      <c r="CG18" s="188">
        <f t="shared" si="15"/>
        <v>-0.41786785458067299</v>
      </c>
      <c r="CH18" s="193">
        <f t="shared" si="16"/>
        <v>-0.22411785458067301</v>
      </c>
      <c r="CI18" s="193">
        <f t="shared" si="17"/>
        <v>-3.0367854580673037E-2</v>
      </c>
      <c r="CJ18" s="193">
        <f t="shared" si="18"/>
        <v>0.16338214541932697</v>
      </c>
      <c r="CK18" s="188">
        <f t="shared" si="19"/>
        <v>0.35713214541932703</v>
      </c>
      <c r="CL18" s="193">
        <f t="shared" si="20"/>
        <v>0.35713214541932703</v>
      </c>
      <c r="CM18" s="144">
        <v>0.2</v>
      </c>
      <c r="CN18" s="144">
        <v>0.1</v>
      </c>
      <c r="CO18" s="144">
        <v>0.1</v>
      </c>
      <c r="CP18" s="144">
        <v>0.1</v>
      </c>
    </row>
    <row r="19" spans="1:94" ht="15" thickBot="1" x14ac:dyDescent="0.35">
      <c r="A19" s="5" t="s">
        <v>350</v>
      </c>
      <c r="B19" s="5" t="s">
        <v>72</v>
      </c>
      <c r="C19" s="5" t="s">
        <v>16</v>
      </c>
      <c r="D19" s="140">
        <v>-0.80499999999999994</v>
      </c>
      <c r="E19" s="140">
        <v>-0.17</v>
      </c>
      <c r="F19" s="188">
        <v>-0.63286785458067296</v>
      </c>
      <c r="G19" s="188">
        <v>-0.50786785458067296</v>
      </c>
      <c r="H19" s="188">
        <v>-0.50786785458067296</v>
      </c>
      <c r="I19" s="188">
        <v>-0.41786785458067299</v>
      </c>
      <c r="J19" s="193">
        <v>-0.22411785458067301</v>
      </c>
      <c r="K19" s="193">
        <v>-3.0367854580673037E-2</v>
      </c>
      <c r="L19" s="193">
        <v>0.16338214541932697</v>
      </c>
      <c r="M19" s="188">
        <v>0.35713214541932703</v>
      </c>
      <c r="N19" s="193">
        <v>0.35713214541932703</v>
      </c>
      <c r="O19" s="141">
        <v>0.2</v>
      </c>
      <c r="P19" s="141">
        <v>0.1</v>
      </c>
      <c r="Q19" s="141">
        <v>0.1</v>
      </c>
      <c r="R19" s="141">
        <v>0.1</v>
      </c>
      <c r="S19" s="169"/>
      <c r="T19" s="170" t="s">
        <v>350</v>
      </c>
      <c r="U19" s="166">
        <f t="shared" si="3"/>
        <v>1</v>
      </c>
      <c r="V19" s="166"/>
      <c r="W19" s="5" t="s">
        <v>350</v>
      </c>
      <c r="X19" s="5" t="str">
        <f t="shared" ref="X19:Y19" si="56">X18</f>
        <v>nat</v>
      </c>
      <c r="Y19" s="5" t="str">
        <f t="shared" si="56"/>
        <v>base</v>
      </c>
      <c r="Z19" s="141">
        <v>-0.7</v>
      </c>
      <c r="AA19" s="141">
        <v>-0.2</v>
      </c>
      <c r="AB19" s="141">
        <f t="shared" si="21"/>
        <v>-0.7</v>
      </c>
      <c r="AC19" s="141">
        <f t="shared" si="21"/>
        <v>-0.6</v>
      </c>
      <c r="AD19" s="141">
        <f t="shared" si="21"/>
        <v>-0.6</v>
      </c>
      <c r="AE19" s="141">
        <f t="shared" si="21"/>
        <v>-0.6</v>
      </c>
      <c r="AF19" s="141">
        <f t="shared" si="21"/>
        <v>0.1</v>
      </c>
      <c r="AG19" s="141">
        <f t="shared" si="21"/>
        <v>0.2</v>
      </c>
      <c r="AH19" s="141">
        <f t="shared" si="21"/>
        <v>0.1</v>
      </c>
      <c r="AI19" s="141">
        <f t="shared" si="21"/>
        <v>0.1</v>
      </c>
      <c r="AJ19" s="141">
        <f t="shared" si="21"/>
        <v>0.1</v>
      </c>
      <c r="AN19" s="230" t="s">
        <v>483</v>
      </c>
      <c r="AO19" s="228" t="s">
        <v>509</v>
      </c>
      <c r="AP19" s="134"/>
      <c r="AQ19" s="134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82" t="s">
        <v>350</v>
      </c>
      <c r="BE19" s="182" t="s">
        <v>72</v>
      </c>
      <c r="BF19" s="182" t="s">
        <v>16</v>
      </c>
      <c r="BG19" s="189">
        <f t="shared" si="4"/>
        <v>-0.80499999999999994</v>
      </c>
      <c r="BH19" s="189">
        <f t="shared" si="5"/>
        <v>-0.17</v>
      </c>
      <c r="BI19" s="275">
        <f t="shared" si="6"/>
        <v>-0.875</v>
      </c>
      <c r="BJ19" s="188">
        <f t="shared" si="7"/>
        <v>-0.75</v>
      </c>
      <c r="BK19" s="188">
        <f t="shared" si="8"/>
        <v>-0.75</v>
      </c>
      <c r="BL19" s="188">
        <f t="shared" si="9"/>
        <v>-0.66</v>
      </c>
      <c r="BM19" s="193">
        <f t="shared" ref="BM19:BO19" si="57">IFERROR(($BP19-$BL19)/($BP$7-$BL$7)+BL19,"eps")</f>
        <v>-0.46625000000000005</v>
      </c>
      <c r="BN19" s="193">
        <f t="shared" si="57"/>
        <v>-0.27250000000000008</v>
      </c>
      <c r="BO19" s="193">
        <f t="shared" si="57"/>
        <v>-7.875000000000007E-2</v>
      </c>
      <c r="BP19" s="188">
        <f t="shared" si="11"/>
        <v>0.11499999999999999</v>
      </c>
      <c r="BQ19" s="193">
        <f t="shared" si="24"/>
        <v>0.11499999999999999</v>
      </c>
      <c r="BR19" s="144">
        <v>0.2</v>
      </c>
      <c r="BS19" s="144">
        <v>0.1</v>
      </c>
      <c r="BT19" s="144">
        <v>0.1</v>
      </c>
      <c r="BU19" s="144">
        <v>0.1</v>
      </c>
      <c r="BX19" s="220">
        <v>1</v>
      </c>
      <c r="BY19" s="182" t="s">
        <v>350</v>
      </c>
      <c r="BZ19" s="182" t="s">
        <v>72</v>
      </c>
      <c r="CA19" s="182" t="s">
        <v>16</v>
      </c>
      <c r="CB19" s="140">
        <f t="shared" si="25"/>
        <v>-0.80499999999999994</v>
      </c>
      <c r="CC19" s="140">
        <f t="shared" si="12"/>
        <v>-0.17</v>
      </c>
      <c r="CD19" s="188">
        <f t="shared" si="26"/>
        <v>-0.63286785458067296</v>
      </c>
      <c r="CE19" s="188">
        <f t="shared" si="13"/>
        <v>-0.50786785458067296</v>
      </c>
      <c r="CF19" s="188">
        <f t="shared" si="14"/>
        <v>-0.50786785458067296</v>
      </c>
      <c r="CG19" s="188">
        <f t="shared" si="15"/>
        <v>-0.41786785458067299</v>
      </c>
      <c r="CH19" s="193">
        <f t="shared" si="16"/>
        <v>-0.22411785458067301</v>
      </c>
      <c r="CI19" s="193">
        <f t="shared" si="17"/>
        <v>-3.0367854580673037E-2</v>
      </c>
      <c r="CJ19" s="193">
        <f t="shared" si="18"/>
        <v>0.16338214541932697</v>
      </c>
      <c r="CK19" s="188">
        <f t="shared" si="19"/>
        <v>0.35713214541932703</v>
      </c>
      <c r="CL19" s="193">
        <f t="shared" si="20"/>
        <v>0.35713214541932703</v>
      </c>
      <c r="CM19" s="144">
        <v>0.2</v>
      </c>
      <c r="CN19" s="144">
        <v>0.1</v>
      </c>
      <c r="CO19" s="144">
        <v>0.1</v>
      </c>
      <c r="CP19" s="144">
        <v>0.1</v>
      </c>
    </row>
    <row r="20" spans="1:94" x14ac:dyDescent="0.3">
      <c r="A20" s="5" t="s">
        <v>128</v>
      </c>
      <c r="B20" s="5" t="s">
        <v>72</v>
      </c>
      <c r="C20" s="5" t="s">
        <v>16</v>
      </c>
      <c r="D20" s="140">
        <v>-0.80499999999999994</v>
      </c>
      <c r="E20" s="140">
        <v>-0.17</v>
      </c>
      <c r="F20" s="188">
        <v>-0.63286785458067296</v>
      </c>
      <c r="G20" s="188">
        <v>-0.50786785458067296</v>
      </c>
      <c r="H20" s="188">
        <v>-0.50786785458067296</v>
      </c>
      <c r="I20" s="188">
        <v>-0.41786785458067299</v>
      </c>
      <c r="J20" s="193">
        <v>-0.22411785458067301</v>
      </c>
      <c r="K20" s="193">
        <v>-3.0367854580673037E-2</v>
      </c>
      <c r="L20" s="193">
        <v>0.16338214541932697</v>
      </c>
      <c r="M20" s="188">
        <v>0.35713214541932703</v>
      </c>
      <c r="N20" s="193">
        <v>0.35713214541932703</v>
      </c>
      <c r="O20" s="141">
        <v>0.2</v>
      </c>
      <c r="P20" s="141">
        <v>0.1</v>
      </c>
      <c r="Q20" s="141">
        <v>0.1</v>
      </c>
      <c r="R20" s="141">
        <v>0.1</v>
      </c>
      <c r="S20" s="169"/>
      <c r="T20" s="170" t="s">
        <v>128</v>
      </c>
      <c r="U20" s="166">
        <f t="shared" si="3"/>
        <v>1</v>
      </c>
      <c r="V20" s="166"/>
      <c r="W20" s="5" t="s">
        <v>128</v>
      </c>
      <c r="X20" s="5" t="str">
        <f t="shared" ref="X20:Y20" si="58">X19</f>
        <v>nat</v>
      </c>
      <c r="Y20" s="5" t="str">
        <f t="shared" si="58"/>
        <v>base</v>
      </c>
      <c r="Z20" s="46">
        <v>-0.7</v>
      </c>
      <c r="AA20" s="46">
        <v>-0.2</v>
      </c>
      <c r="AB20" s="141">
        <f t="shared" si="21"/>
        <v>-0.7</v>
      </c>
      <c r="AC20" s="141">
        <f t="shared" si="21"/>
        <v>-0.6</v>
      </c>
      <c r="AD20" s="141">
        <f t="shared" si="21"/>
        <v>-0.6</v>
      </c>
      <c r="AE20" s="141">
        <f t="shared" si="21"/>
        <v>-0.6</v>
      </c>
      <c r="AF20" s="141">
        <f t="shared" si="21"/>
        <v>0.1</v>
      </c>
      <c r="AG20" s="141">
        <f t="shared" si="21"/>
        <v>0.2</v>
      </c>
      <c r="AH20" s="141">
        <f t="shared" si="21"/>
        <v>0.1</v>
      </c>
      <c r="AI20" s="141">
        <f t="shared" si="21"/>
        <v>0.1</v>
      </c>
      <c r="AJ20" s="141">
        <f t="shared" si="21"/>
        <v>0.1</v>
      </c>
      <c r="AN20" s="239" t="s">
        <v>510</v>
      </c>
      <c r="AO20" s="231" t="s">
        <v>514</v>
      </c>
      <c r="AP20" s="232"/>
      <c r="AQ20" s="233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20" t="s">
        <v>128</v>
      </c>
      <c r="BE20" s="120" t="s">
        <v>72</v>
      </c>
      <c r="BF20" s="120" t="s">
        <v>16</v>
      </c>
      <c r="BG20" s="187">
        <f t="shared" si="4"/>
        <v>-0.80499999999999994</v>
      </c>
      <c r="BH20" s="187">
        <f t="shared" si="5"/>
        <v>-0.17</v>
      </c>
      <c r="BI20" s="275">
        <f t="shared" si="6"/>
        <v>-0.875</v>
      </c>
      <c r="BJ20" s="188">
        <f t="shared" si="7"/>
        <v>-0.75</v>
      </c>
      <c r="BK20" s="188">
        <f t="shared" si="8"/>
        <v>-0.75</v>
      </c>
      <c r="BL20" s="188">
        <f t="shared" si="9"/>
        <v>-0.66</v>
      </c>
      <c r="BM20" s="193">
        <f t="shared" ref="BM20:BO20" si="59">IFERROR(($BP20-$BL20)/($BP$7-$BL$7)+BL20,"eps")</f>
        <v>-0.46625000000000005</v>
      </c>
      <c r="BN20" s="193">
        <f t="shared" si="59"/>
        <v>-0.27250000000000008</v>
      </c>
      <c r="BO20" s="193">
        <f t="shared" si="59"/>
        <v>-7.875000000000007E-2</v>
      </c>
      <c r="BP20" s="188">
        <f t="shared" si="11"/>
        <v>0.11499999999999999</v>
      </c>
      <c r="BQ20" s="193">
        <f t="shared" si="24"/>
        <v>0.11499999999999999</v>
      </c>
      <c r="BR20" s="144">
        <v>0.2</v>
      </c>
      <c r="BS20" s="144">
        <v>0.1</v>
      </c>
      <c r="BT20" s="144">
        <v>0.1</v>
      </c>
      <c r="BU20" s="144">
        <v>0.1</v>
      </c>
      <c r="BX20" s="220">
        <v>1</v>
      </c>
      <c r="BY20" s="120" t="s">
        <v>128</v>
      </c>
      <c r="BZ20" s="120" t="s">
        <v>72</v>
      </c>
      <c r="CA20" s="120" t="s">
        <v>16</v>
      </c>
      <c r="CB20" s="140">
        <f t="shared" si="25"/>
        <v>-0.80499999999999994</v>
      </c>
      <c r="CC20" s="140">
        <f t="shared" si="12"/>
        <v>-0.17</v>
      </c>
      <c r="CD20" s="188">
        <f t="shared" si="26"/>
        <v>-0.63286785458067296</v>
      </c>
      <c r="CE20" s="188">
        <f t="shared" si="13"/>
        <v>-0.50786785458067296</v>
      </c>
      <c r="CF20" s="188">
        <f t="shared" si="14"/>
        <v>-0.50786785458067296</v>
      </c>
      <c r="CG20" s="188">
        <f t="shared" si="15"/>
        <v>-0.41786785458067299</v>
      </c>
      <c r="CH20" s="193">
        <f t="shared" si="16"/>
        <v>-0.22411785458067301</v>
      </c>
      <c r="CI20" s="193">
        <f t="shared" si="17"/>
        <v>-3.0367854580673037E-2</v>
      </c>
      <c r="CJ20" s="193">
        <f t="shared" si="18"/>
        <v>0.16338214541932697</v>
      </c>
      <c r="CK20" s="188">
        <f t="shared" si="19"/>
        <v>0.35713214541932703</v>
      </c>
      <c r="CL20" s="193">
        <f t="shared" si="20"/>
        <v>0.35713214541932703</v>
      </c>
      <c r="CM20" s="144">
        <v>0.2</v>
      </c>
      <c r="CN20" s="144">
        <v>0.1</v>
      </c>
      <c r="CO20" s="144">
        <v>0.1</v>
      </c>
      <c r="CP20" s="144">
        <v>0.1</v>
      </c>
    </row>
    <row r="21" spans="1:94" x14ac:dyDescent="0.3">
      <c r="A21" s="5" t="s">
        <v>129</v>
      </c>
      <c r="B21" s="5" t="s">
        <v>72</v>
      </c>
      <c r="C21" s="5" t="s">
        <v>16</v>
      </c>
      <c r="D21" s="140">
        <v>-0.80499999999999994</v>
      </c>
      <c r="E21" s="140">
        <v>-0.17</v>
      </c>
      <c r="F21" s="188">
        <v>-0.63286785458067296</v>
      </c>
      <c r="G21" s="188">
        <v>-0.50786785458067296</v>
      </c>
      <c r="H21" s="188">
        <v>-0.50786785458067296</v>
      </c>
      <c r="I21" s="188">
        <v>-0.41786785458067299</v>
      </c>
      <c r="J21" s="193">
        <v>-0.22411785458067301</v>
      </c>
      <c r="K21" s="193">
        <v>-3.0367854580673037E-2</v>
      </c>
      <c r="L21" s="193">
        <v>0.16338214541932697</v>
      </c>
      <c r="M21" s="188">
        <v>0.35713214541932703</v>
      </c>
      <c r="N21" s="193">
        <v>0.35713214541932703</v>
      </c>
      <c r="O21" s="141">
        <v>0.2</v>
      </c>
      <c r="P21" s="141">
        <v>0.1</v>
      </c>
      <c r="Q21" s="141">
        <v>0.1</v>
      </c>
      <c r="R21" s="141">
        <v>0.1</v>
      </c>
      <c r="S21" s="169"/>
      <c r="T21" s="170" t="s">
        <v>129</v>
      </c>
      <c r="U21" s="166">
        <f t="shared" si="3"/>
        <v>1</v>
      </c>
      <c r="V21" s="166"/>
      <c r="W21" s="5" t="s">
        <v>129</v>
      </c>
      <c r="X21" s="5" t="str">
        <f t="shared" ref="X21:Y21" si="60">X20</f>
        <v>nat</v>
      </c>
      <c r="Y21" s="5" t="str">
        <f t="shared" si="60"/>
        <v>base</v>
      </c>
      <c r="Z21" s="141">
        <v>-0.7</v>
      </c>
      <c r="AA21" s="141">
        <v>-0.2</v>
      </c>
      <c r="AB21" s="141">
        <f t="shared" si="21"/>
        <v>-0.7</v>
      </c>
      <c r="AC21" s="141">
        <f t="shared" si="21"/>
        <v>-0.6</v>
      </c>
      <c r="AD21" s="141">
        <f t="shared" si="21"/>
        <v>-0.6</v>
      </c>
      <c r="AE21" s="141">
        <f t="shared" si="21"/>
        <v>-0.6</v>
      </c>
      <c r="AF21" s="141">
        <f t="shared" si="21"/>
        <v>0.1</v>
      </c>
      <c r="AG21" s="141">
        <f t="shared" si="21"/>
        <v>0.2</v>
      </c>
      <c r="AH21" s="141">
        <f t="shared" si="21"/>
        <v>0.1</v>
      </c>
      <c r="AI21" s="141">
        <f t="shared" si="21"/>
        <v>0.1</v>
      </c>
      <c r="AJ21" s="141">
        <f t="shared" si="21"/>
        <v>0.1</v>
      </c>
      <c r="AN21" s="234"/>
      <c r="AO21" s="209" t="s">
        <v>484</v>
      </c>
      <c r="AP21" s="209" t="s">
        <v>485</v>
      </c>
      <c r="AQ21" s="235" t="s">
        <v>486</v>
      </c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82" t="s">
        <v>129</v>
      </c>
      <c r="BE21" s="182" t="s">
        <v>72</v>
      </c>
      <c r="BF21" s="182" t="s">
        <v>16</v>
      </c>
      <c r="BG21" s="189">
        <f t="shared" si="4"/>
        <v>-0.80499999999999994</v>
      </c>
      <c r="BH21" s="189">
        <f t="shared" si="5"/>
        <v>-0.17</v>
      </c>
      <c r="BI21" s="275">
        <f t="shared" si="6"/>
        <v>-0.875</v>
      </c>
      <c r="BJ21" s="188">
        <f t="shared" si="7"/>
        <v>-0.75</v>
      </c>
      <c r="BK21" s="188">
        <f t="shared" si="8"/>
        <v>-0.75</v>
      </c>
      <c r="BL21" s="188">
        <f t="shared" si="9"/>
        <v>-0.66</v>
      </c>
      <c r="BM21" s="193">
        <f t="shared" ref="BM21:BO21" si="61">IFERROR(($BP21-$BL21)/($BP$7-$BL$7)+BL21,"eps")</f>
        <v>-0.46625000000000005</v>
      </c>
      <c r="BN21" s="193">
        <f t="shared" si="61"/>
        <v>-0.27250000000000008</v>
      </c>
      <c r="BO21" s="193">
        <f t="shared" si="61"/>
        <v>-7.875000000000007E-2</v>
      </c>
      <c r="BP21" s="188">
        <f t="shared" si="11"/>
        <v>0.11499999999999999</v>
      </c>
      <c r="BQ21" s="193">
        <f t="shared" si="24"/>
        <v>0.11499999999999999</v>
      </c>
      <c r="BR21" s="144">
        <v>0.2</v>
      </c>
      <c r="BS21" s="144">
        <v>0.1</v>
      </c>
      <c r="BT21" s="144">
        <v>0.1</v>
      </c>
      <c r="BU21" s="144">
        <v>0.1</v>
      </c>
      <c r="BX21" s="220">
        <v>1</v>
      </c>
      <c r="BY21" s="182" t="s">
        <v>129</v>
      </c>
      <c r="BZ21" s="182" t="s">
        <v>72</v>
      </c>
      <c r="CA21" s="182" t="s">
        <v>16</v>
      </c>
      <c r="CB21" s="140">
        <f t="shared" si="25"/>
        <v>-0.80499999999999994</v>
      </c>
      <c r="CC21" s="140">
        <f t="shared" si="12"/>
        <v>-0.17</v>
      </c>
      <c r="CD21" s="188">
        <f t="shared" si="26"/>
        <v>-0.63286785458067296</v>
      </c>
      <c r="CE21" s="188">
        <f t="shared" si="13"/>
        <v>-0.50786785458067296</v>
      </c>
      <c r="CF21" s="188">
        <f t="shared" si="14"/>
        <v>-0.50786785458067296</v>
      </c>
      <c r="CG21" s="188">
        <f t="shared" si="15"/>
        <v>-0.41786785458067299</v>
      </c>
      <c r="CH21" s="193">
        <f t="shared" si="16"/>
        <v>-0.22411785458067301</v>
      </c>
      <c r="CI21" s="193">
        <f t="shared" si="17"/>
        <v>-3.0367854580673037E-2</v>
      </c>
      <c r="CJ21" s="193">
        <f t="shared" si="18"/>
        <v>0.16338214541932697</v>
      </c>
      <c r="CK21" s="188">
        <f t="shared" si="19"/>
        <v>0.35713214541932703</v>
      </c>
      <c r="CL21" s="193">
        <f t="shared" si="20"/>
        <v>0.35713214541932703</v>
      </c>
      <c r="CM21" s="144">
        <v>0.2</v>
      </c>
      <c r="CN21" s="144">
        <v>0.1</v>
      </c>
      <c r="CO21" s="144">
        <v>0.1</v>
      </c>
      <c r="CP21" s="144">
        <v>0.1</v>
      </c>
    </row>
    <row r="22" spans="1:94" x14ac:dyDescent="0.3">
      <c r="A22" s="5" t="s">
        <v>59</v>
      </c>
      <c r="B22" s="5" t="s">
        <v>72</v>
      </c>
      <c r="C22" s="5" t="s">
        <v>16</v>
      </c>
      <c r="D22" s="140" t="s">
        <v>75</v>
      </c>
      <c r="E22" s="140" t="s">
        <v>75</v>
      </c>
      <c r="F22" s="189" t="s">
        <v>75</v>
      </c>
      <c r="G22" s="189" t="s">
        <v>75</v>
      </c>
      <c r="H22" s="189" t="s">
        <v>75</v>
      </c>
      <c r="I22" s="189" t="s">
        <v>75</v>
      </c>
      <c r="J22" s="193" t="s">
        <v>75</v>
      </c>
      <c r="K22" s="193" t="s">
        <v>75</v>
      </c>
      <c r="L22" s="193" t="s">
        <v>75</v>
      </c>
      <c r="M22" s="189" t="s">
        <v>75</v>
      </c>
      <c r="N22" s="193" t="s">
        <v>75</v>
      </c>
      <c r="O22" s="141" t="s">
        <v>75</v>
      </c>
      <c r="P22" s="141" t="s">
        <v>75</v>
      </c>
      <c r="Q22" s="141" t="s">
        <v>75</v>
      </c>
      <c r="R22" s="141" t="s">
        <v>75</v>
      </c>
      <c r="S22" s="169"/>
      <c r="T22" s="170" t="s">
        <v>59</v>
      </c>
      <c r="U22" s="166">
        <f t="shared" si="3"/>
        <v>1</v>
      </c>
      <c r="V22" s="166"/>
      <c r="W22" s="5" t="s">
        <v>59</v>
      </c>
      <c r="X22" s="5" t="str">
        <f t="shared" ref="X22:Y22" si="62">X21</f>
        <v>nat</v>
      </c>
      <c r="Y22" s="5" t="str">
        <f t="shared" si="62"/>
        <v>base</v>
      </c>
      <c r="Z22" s="141" t="s">
        <v>75</v>
      </c>
      <c r="AA22" s="141" t="s">
        <v>75</v>
      </c>
      <c r="AB22" s="141" t="s">
        <v>75</v>
      </c>
      <c r="AC22" s="141" t="s">
        <v>75</v>
      </c>
      <c r="AD22" s="141" t="s">
        <v>75</v>
      </c>
      <c r="AE22" s="141" t="s">
        <v>75</v>
      </c>
      <c r="AF22" s="141" t="s">
        <v>75</v>
      </c>
      <c r="AG22" s="141" t="s">
        <v>75</v>
      </c>
      <c r="AH22" s="141" t="s">
        <v>75</v>
      </c>
      <c r="AI22" s="141" t="s">
        <v>75</v>
      </c>
      <c r="AJ22" s="141" t="s">
        <v>75</v>
      </c>
      <c r="AN22" s="236" t="s">
        <v>495</v>
      </c>
      <c r="AO22" s="229">
        <v>2</v>
      </c>
      <c r="AP22" s="229">
        <v>1</v>
      </c>
      <c r="AQ22" s="237">
        <v>3</v>
      </c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82" t="s">
        <v>59</v>
      </c>
      <c r="BE22" s="182" t="s">
        <v>72</v>
      </c>
      <c r="BF22" s="182" t="s">
        <v>16</v>
      </c>
      <c r="BG22" s="189" t="str">
        <f t="shared" si="4"/>
        <v>eps</v>
      </c>
      <c r="BH22" s="189" t="str">
        <f t="shared" si="5"/>
        <v>eps</v>
      </c>
      <c r="BI22" s="277" t="str">
        <f t="shared" si="6"/>
        <v>eps</v>
      </c>
      <c r="BJ22" s="189" t="str">
        <f t="shared" si="7"/>
        <v>eps</v>
      </c>
      <c r="BK22" s="189" t="str">
        <f t="shared" si="8"/>
        <v>eps</v>
      </c>
      <c r="BL22" s="189" t="str">
        <f t="shared" si="9"/>
        <v>eps</v>
      </c>
      <c r="BM22" s="193" t="str">
        <f t="shared" ref="BM22:BO22" si="63">IFERROR(($BP22-$BL22)/($BP$7-$BL$7)+BL22,"eps")</f>
        <v>eps</v>
      </c>
      <c r="BN22" s="193" t="str">
        <f t="shared" si="63"/>
        <v>eps</v>
      </c>
      <c r="BO22" s="193" t="str">
        <f t="shared" si="63"/>
        <v>eps</v>
      </c>
      <c r="BP22" s="189" t="str">
        <f t="shared" si="11"/>
        <v>eps</v>
      </c>
      <c r="BQ22" s="193" t="str">
        <f t="shared" si="24"/>
        <v>eps</v>
      </c>
      <c r="BR22" s="144" t="s">
        <v>75</v>
      </c>
      <c r="BS22" s="144" t="s">
        <v>75</v>
      </c>
      <c r="BT22" s="144" t="s">
        <v>75</v>
      </c>
      <c r="BU22" s="144" t="s">
        <v>75</v>
      </c>
      <c r="BX22" s="220">
        <v>1</v>
      </c>
      <c r="BY22" s="182" t="s">
        <v>59</v>
      </c>
      <c r="BZ22" s="182" t="s">
        <v>72</v>
      </c>
      <c r="CA22" s="182" t="s">
        <v>16</v>
      </c>
      <c r="CB22" s="140" t="str">
        <f t="shared" si="25"/>
        <v>eps</v>
      </c>
      <c r="CC22" s="140" t="str">
        <f t="shared" si="12"/>
        <v>eps</v>
      </c>
      <c r="CD22" s="189" t="str">
        <f t="shared" si="26"/>
        <v>eps</v>
      </c>
      <c r="CE22" s="189" t="str">
        <f t="shared" si="13"/>
        <v>eps</v>
      </c>
      <c r="CF22" s="189" t="str">
        <f t="shared" si="14"/>
        <v>eps</v>
      </c>
      <c r="CG22" s="189" t="str">
        <f t="shared" si="15"/>
        <v>eps</v>
      </c>
      <c r="CH22" s="193" t="str">
        <f t="shared" si="16"/>
        <v>eps</v>
      </c>
      <c r="CI22" s="193" t="str">
        <f t="shared" si="17"/>
        <v>eps</v>
      </c>
      <c r="CJ22" s="193" t="str">
        <f t="shared" si="18"/>
        <v>eps</v>
      </c>
      <c r="CK22" s="189" t="str">
        <f t="shared" si="19"/>
        <v>eps</v>
      </c>
      <c r="CL22" s="193" t="str">
        <f t="shared" si="20"/>
        <v>eps</v>
      </c>
      <c r="CM22" s="144" t="s">
        <v>75</v>
      </c>
      <c r="CN22" s="144" t="s">
        <v>75</v>
      </c>
      <c r="CO22" s="144" t="s">
        <v>75</v>
      </c>
      <c r="CP22" s="144" t="s">
        <v>75</v>
      </c>
    </row>
    <row r="23" spans="1:94" x14ac:dyDescent="0.3">
      <c r="A23" s="5" t="s">
        <v>214</v>
      </c>
      <c r="B23" s="5" t="s">
        <v>72</v>
      </c>
      <c r="C23" s="5" t="s">
        <v>16</v>
      </c>
      <c r="D23" s="140" t="s">
        <v>75</v>
      </c>
      <c r="E23" s="140" t="s">
        <v>75</v>
      </c>
      <c r="F23" s="189" t="s">
        <v>75</v>
      </c>
      <c r="G23" s="189" t="s">
        <v>75</v>
      </c>
      <c r="H23" s="189" t="s">
        <v>75</v>
      </c>
      <c r="I23" s="189" t="s">
        <v>75</v>
      </c>
      <c r="J23" s="193" t="s">
        <v>75</v>
      </c>
      <c r="K23" s="193" t="s">
        <v>75</v>
      </c>
      <c r="L23" s="193" t="s">
        <v>75</v>
      </c>
      <c r="M23" s="189" t="s">
        <v>75</v>
      </c>
      <c r="N23" s="193" t="s">
        <v>75</v>
      </c>
      <c r="O23" s="141" t="s">
        <v>75</v>
      </c>
      <c r="P23" s="141" t="s">
        <v>75</v>
      </c>
      <c r="Q23" s="141" t="s">
        <v>75</v>
      </c>
      <c r="R23" s="141" t="s">
        <v>75</v>
      </c>
      <c r="S23" s="169"/>
      <c r="T23" s="170" t="s">
        <v>214</v>
      </c>
      <c r="U23" s="166">
        <f t="shared" si="3"/>
        <v>1</v>
      </c>
      <c r="V23" s="166"/>
      <c r="W23" s="5" t="s">
        <v>214</v>
      </c>
      <c r="X23" s="5" t="str">
        <f t="shared" ref="X23:Y23" si="64">X22</f>
        <v>nat</v>
      </c>
      <c r="Y23" s="5" t="str">
        <f t="shared" si="64"/>
        <v>base</v>
      </c>
      <c r="Z23" s="141" t="s">
        <v>75</v>
      </c>
      <c r="AA23" s="141" t="s">
        <v>75</v>
      </c>
      <c r="AB23" s="141" t="s">
        <v>75</v>
      </c>
      <c r="AC23" s="141" t="s">
        <v>75</v>
      </c>
      <c r="AD23" s="141" t="s">
        <v>75</v>
      </c>
      <c r="AE23" s="141" t="s">
        <v>75</v>
      </c>
      <c r="AF23" s="141" t="s">
        <v>75</v>
      </c>
      <c r="AG23" s="141" t="s">
        <v>75</v>
      </c>
      <c r="AH23" s="141" t="s">
        <v>75</v>
      </c>
      <c r="AI23" s="141" t="s">
        <v>75</v>
      </c>
      <c r="AJ23" s="141" t="s">
        <v>75</v>
      </c>
      <c r="AN23" s="238" t="s">
        <v>496</v>
      </c>
      <c r="AO23" s="245">
        <f>[5]Productivity_Sces!$I$5</f>
        <v>2.4277457598209651E-4</v>
      </c>
      <c r="AP23" s="245">
        <f>AO23</f>
        <v>2.4277457598209651E-4</v>
      </c>
      <c r="AQ23" s="246">
        <f>AP23</f>
        <v>2.4277457598209651E-4</v>
      </c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257" t="s">
        <v>214</v>
      </c>
      <c r="BE23" s="257" t="s">
        <v>72</v>
      </c>
      <c r="BF23" s="257" t="s">
        <v>16</v>
      </c>
      <c r="BG23" s="258" t="str">
        <f t="shared" si="4"/>
        <v>eps</v>
      </c>
      <c r="BH23" s="258" t="str">
        <f t="shared" si="5"/>
        <v>eps</v>
      </c>
      <c r="BI23" s="278" t="str">
        <f t="shared" si="6"/>
        <v>eps</v>
      </c>
      <c r="BJ23" s="258" t="str">
        <f t="shared" si="7"/>
        <v>eps</v>
      </c>
      <c r="BK23" s="258" t="str">
        <f t="shared" si="8"/>
        <v>eps</v>
      </c>
      <c r="BL23" s="258" t="str">
        <f t="shared" si="9"/>
        <v>eps</v>
      </c>
      <c r="BM23" s="260" t="str">
        <f t="shared" ref="BM23:BO23" si="65">IFERROR(($BP23-$BL23)/($BP$7-$BL$7)+BL23,"eps")</f>
        <v>eps</v>
      </c>
      <c r="BN23" s="260" t="str">
        <f t="shared" si="65"/>
        <v>eps</v>
      </c>
      <c r="BO23" s="260" t="str">
        <f t="shared" si="65"/>
        <v>eps</v>
      </c>
      <c r="BP23" s="258" t="str">
        <f t="shared" si="11"/>
        <v>eps</v>
      </c>
      <c r="BQ23" s="260" t="str">
        <f t="shared" si="24"/>
        <v>eps</v>
      </c>
      <c r="BR23" s="144" t="s">
        <v>75</v>
      </c>
      <c r="BS23" s="144" t="s">
        <v>75</v>
      </c>
      <c r="BT23" s="144" t="s">
        <v>75</v>
      </c>
      <c r="BU23" s="144" t="s">
        <v>75</v>
      </c>
      <c r="BX23" s="220">
        <v>1</v>
      </c>
      <c r="BY23" s="182" t="s">
        <v>214</v>
      </c>
      <c r="BZ23" s="182" t="s">
        <v>72</v>
      </c>
      <c r="CA23" s="182" t="s">
        <v>16</v>
      </c>
      <c r="CB23" s="140" t="str">
        <f t="shared" si="25"/>
        <v>eps</v>
      </c>
      <c r="CC23" s="140" t="str">
        <f t="shared" si="12"/>
        <v>eps</v>
      </c>
      <c r="CD23" s="189" t="str">
        <f t="shared" si="26"/>
        <v>eps</v>
      </c>
      <c r="CE23" s="189" t="str">
        <f t="shared" si="13"/>
        <v>eps</v>
      </c>
      <c r="CF23" s="189" t="str">
        <f t="shared" si="14"/>
        <v>eps</v>
      </c>
      <c r="CG23" s="189" t="str">
        <f t="shared" si="15"/>
        <v>eps</v>
      </c>
      <c r="CH23" s="193" t="str">
        <f t="shared" si="16"/>
        <v>eps</v>
      </c>
      <c r="CI23" s="193" t="str">
        <f t="shared" si="17"/>
        <v>eps</v>
      </c>
      <c r="CJ23" s="193" t="str">
        <f t="shared" si="18"/>
        <v>eps</v>
      </c>
      <c r="CK23" s="189" t="str">
        <f t="shared" si="19"/>
        <v>eps</v>
      </c>
      <c r="CL23" s="193" t="str">
        <f t="shared" si="20"/>
        <v>eps</v>
      </c>
      <c r="CM23" s="144" t="s">
        <v>75</v>
      </c>
      <c r="CN23" s="144" t="s">
        <v>75</v>
      </c>
      <c r="CO23" s="144" t="s">
        <v>75</v>
      </c>
      <c r="CP23" s="144" t="s">
        <v>75</v>
      </c>
    </row>
    <row r="24" spans="1:94" x14ac:dyDescent="0.3">
      <c r="A24" s="5" t="s">
        <v>130</v>
      </c>
      <c r="B24" s="5" t="s">
        <v>72</v>
      </c>
      <c r="C24" s="5" t="s">
        <v>16</v>
      </c>
      <c r="D24" s="140">
        <v>-6.8999999999999995</v>
      </c>
      <c r="E24" s="140">
        <v>-0.17</v>
      </c>
      <c r="F24" s="188">
        <v>-0.63286785458067296</v>
      </c>
      <c r="G24" s="188">
        <v>-0.50786785458067296</v>
      </c>
      <c r="H24" s="188">
        <v>-0.50786785458067296</v>
      </c>
      <c r="I24" s="188">
        <v>-0.41786785458067299</v>
      </c>
      <c r="J24" s="193">
        <v>-0.22411785458067301</v>
      </c>
      <c r="K24" s="193">
        <v>-3.0367854580673037E-2</v>
      </c>
      <c r="L24" s="193">
        <v>0.16338214541932697</v>
      </c>
      <c r="M24" s="188">
        <v>0.35713214541932703</v>
      </c>
      <c r="N24" s="193">
        <v>0.35713214541932703</v>
      </c>
      <c r="O24" s="141">
        <v>0.2</v>
      </c>
      <c r="P24" s="141">
        <v>0.1</v>
      </c>
      <c r="Q24" s="141">
        <v>0.1</v>
      </c>
      <c r="R24" s="141">
        <v>0.1</v>
      </c>
      <c r="S24" s="169"/>
      <c r="T24" s="170" t="s">
        <v>130</v>
      </c>
      <c r="U24" s="166">
        <f t="shared" si="3"/>
        <v>1</v>
      </c>
      <c r="V24" s="166"/>
      <c r="W24" s="5" t="s">
        <v>130</v>
      </c>
      <c r="X24" s="5" t="str">
        <f t="shared" ref="X24:Y24" si="66">X23</f>
        <v>nat</v>
      </c>
      <c r="Y24" s="5" t="str">
        <f t="shared" si="66"/>
        <v>base</v>
      </c>
      <c r="Z24" s="141">
        <v>-6</v>
      </c>
      <c r="AA24" s="141">
        <v>-0.2</v>
      </c>
      <c r="AB24" s="141">
        <f t="shared" ref="AB24:AJ33" si="67">AB$8</f>
        <v>-0.7</v>
      </c>
      <c r="AC24" s="141">
        <f t="shared" si="67"/>
        <v>-0.6</v>
      </c>
      <c r="AD24" s="141">
        <f t="shared" si="67"/>
        <v>-0.6</v>
      </c>
      <c r="AE24" s="141">
        <f t="shared" si="67"/>
        <v>-0.6</v>
      </c>
      <c r="AF24" s="141">
        <f t="shared" si="67"/>
        <v>0.1</v>
      </c>
      <c r="AG24" s="141">
        <f t="shared" si="67"/>
        <v>0.2</v>
      </c>
      <c r="AH24" s="141">
        <f t="shared" si="67"/>
        <v>0.1</v>
      </c>
      <c r="AI24" s="141">
        <f t="shared" si="67"/>
        <v>0.1</v>
      </c>
      <c r="AJ24" s="141">
        <f t="shared" si="67"/>
        <v>0.1</v>
      </c>
      <c r="AN24" s="238" t="s">
        <v>497</v>
      </c>
      <c r="AO24" s="245">
        <f>[5]Productivity_Sces!$I$9</f>
        <v>1.6158909584544912E-3</v>
      </c>
      <c r="AP24" s="245">
        <f t="shared" ref="AP24:AP35" si="68">AO24</f>
        <v>1.6158909584544912E-3</v>
      </c>
      <c r="AQ24" s="246">
        <f>AP24</f>
        <v>1.6158909584544912E-3</v>
      </c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82" t="s">
        <v>130</v>
      </c>
      <c r="BE24" s="182" t="s">
        <v>72</v>
      </c>
      <c r="BF24" s="182" t="s">
        <v>16</v>
      </c>
      <c r="BG24" s="189">
        <f t="shared" si="4"/>
        <v>-6.8999999999999995</v>
      </c>
      <c r="BH24" s="189">
        <f t="shared" si="5"/>
        <v>-0.17</v>
      </c>
      <c r="BI24" s="275">
        <f t="shared" si="6"/>
        <v>-0.875</v>
      </c>
      <c r="BJ24" s="188">
        <f t="shared" si="7"/>
        <v>-0.75</v>
      </c>
      <c r="BK24" s="188">
        <f t="shared" si="8"/>
        <v>-0.75</v>
      </c>
      <c r="BL24" s="188">
        <f t="shared" si="9"/>
        <v>-0.66</v>
      </c>
      <c r="BM24" s="193">
        <f t="shared" ref="BM24:BO24" si="69">IFERROR(($BP24-$BL24)/($BP$7-$BL$7)+BL24,"eps")</f>
        <v>-0.46625000000000005</v>
      </c>
      <c r="BN24" s="193">
        <f t="shared" si="69"/>
        <v>-0.27250000000000008</v>
      </c>
      <c r="BO24" s="193">
        <f t="shared" si="69"/>
        <v>-7.875000000000007E-2</v>
      </c>
      <c r="BP24" s="188">
        <f t="shared" si="11"/>
        <v>0.11499999999999999</v>
      </c>
      <c r="BQ24" s="193">
        <f t="shared" si="24"/>
        <v>0.11499999999999999</v>
      </c>
      <c r="BR24" s="144">
        <v>0.2</v>
      </c>
      <c r="BS24" s="144">
        <v>0.1</v>
      </c>
      <c r="BT24" s="144">
        <v>0.1</v>
      </c>
      <c r="BU24" s="144">
        <v>0.1</v>
      </c>
      <c r="BX24" s="220">
        <v>1</v>
      </c>
      <c r="BY24" s="182" t="s">
        <v>130</v>
      </c>
      <c r="BZ24" s="182" t="s">
        <v>72</v>
      </c>
      <c r="CA24" s="182" t="s">
        <v>16</v>
      </c>
      <c r="CB24" s="140">
        <f t="shared" si="25"/>
        <v>-6.8999999999999995</v>
      </c>
      <c r="CC24" s="140">
        <f t="shared" si="12"/>
        <v>-0.17</v>
      </c>
      <c r="CD24" s="188">
        <f t="shared" si="26"/>
        <v>-0.63286785458067296</v>
      </c>
      <c r="CE24" s="188">
        <f t="shared" si="13"/>
        <v>-0.50786785458067296</v>
      </c>
      <c r="CF24" s="188">
        <f t="shared" si="14"/>
        <v>-0.50786785458067296</v>
      </c>
      <c r="CG24" s="188">
        <f t="shared" si="15"/>
        <v>-0.41786785458067299</v>
      </c>
      <c r="CH24" s="193">
        <f t="shared" si="16"/>
        <v>-0.22411785458067301</v>
      </c>
      <c r="CI24" s="193">
        <f t="shared" si="17"/>
        <v>-3.0367854580673037E-2</v>
      </c>
      <c r="CJ24" s="193">
        <f t="shared" si="18"/>
        <v>0.16338214541932697</v>
      </c>
      <c r="CK24" s="188">
        <f t="shared" si="19"/>
        <v>0.35713214541932703</v>
      </c>
      <c r="CL24" s="193">
        <f t="shared" si="20"/>
        <v>0.35713214541932703</v>
      </c>
      <c r="CM24" s="144">
        <v>0.2</v>
      </c>
      <c r="CN24" s="144">
        <v>0.1</v>
      </c>
      <c r="CO24" s="144">
        <v>0.1</v>
      </c>
      <c r="CP24" s="144">
        <v>0.1</v>
      </c>
    </row>
    <row r="25" spans="1:94" x14ac:dyDescent="0.3">
      <c r="A25" s="5" t="s">
        <v>417</v>
      </c>
      <c r="B25" s="5" t="s">
        <v>72</v>
      </c>
      <c r="C25" s="5" t="s">
        <v>16</v>
      </c>
      <c r="D25" s="140">
        <v>-6.8999999999999995</v>
      </c>
      <c r="E25" s="140">
        <v>-0.17</v>
      </c>
      <c r="F25" s="188">
        <v>-0.63286785458067296</v>
      </c>
      <c r="G25" s="188">
        <v>-0.50786785458067296</v>
      </c>
      <c r="H25" s="188">
        <v>-0.50786785458067296</v>
      </c>
      <c r="I25" s="188">
        <v>-0.41786785458067299</v>
      </c>
      <c r="J25" s="193">
        <v>-0.22411785458067301</v>
      </c>
      <c r="K25" s="193">
        <v>-3.0367854580673037E-2</v>
      </c>
      <c r="L25" s="193">
        <v>0.16338214541932697</v>
      </c>
      <c r="M25" s="188">
        <v>0.35713214541932703</v>
      </c>
      <c r="N25" s="193">
        <v>0.35713214541932703</v>
      </c>
      <c r="O25" s="141">
        <v>0.2</v>
      </c>
      <c r="P25" s="141">
        <v>0.1</v>
      </c>
      <c r="Q25" s="141">
        <v>0.1</v>
      </c>
      <c r="R25" s="141">
        <v>0.1</v>
      </c>
      <c r="S25" s="169"/>
      <c r="T25" s="170" t="s">
        <v>417</v>
      </c>
      <c r="U25" s="166">
        <f t="shared" si="3"/>
        <v>1</v>
      </c>
      <c r="V25" s="166"/>
      <c r="W25" s="5" t="s">
        <v>417</v>
      </c>
      <c r="X25" s="5" t="str">
        <f t="shared" ref="X25:Y25" si="70">X24</f>
        <v>nat</v>
      </c>
      <c r="Y25" s="5" t="str">
        <f t="shared" si="70"/>
        <v>base</v>
      </c>
      <c r="Z25" s="46">
        <v>-6</v>
      </c>
      <c r="AA25" s="46">
        <v>-0.2</v>
      </c>
      <c r="AB25" s="141">
        <f t="shared" si="67"/>
        <v>-0.7</v>
      </c>
      <c r="AC25" s="141">
        <f t="shared" si="67"/>
        <v>-0.6</v>
      </c>
      <c r="AD25" s="141">
        <f t="shared" si="67"/>
        <v>-0.6</v>
      </c>
      <c r="AE25" s="141">
        <f t="shared" si="67"/>
        <v>-0.6</v>
      </c>
      <c r="AF25" s="141">
        <f t="shared" si="67"/>
        <v>0.1</v>
      </c>
      <c r="AG25" s="141">
        <f t="shared" si="67"/>
        <v>0.2</v>
      </c>
      <c r="AH25" s="141">
        <f t="shared" si="67"/>
        <v>0.1</v>
      </c>
      <c r="AI25" s="141">
        <f t="shared" si="67"/>
        <v>0.1</v>
      </c>
      <c r="AJ25" s="141">
        <f t="shared" si="67"/>
        <v>0.1</v>
      </c>
      <c r="AN25" s="268" t="s">
        <v>498</v>
      </c>
      <c r="AO25" s="269">
        <f>[5]Productivity_Sces!$I$8</f>
        <v>6.9512789413472831E-6</v>
      </c>
      <c r="AP25" s="269">
        <f t="shared" si="68"/>
        <v>6.9512789413472831E-6</v>
      </c>
      <c r="AQ25" s="270">
        <f>AP25</f>
        <v>6.9512789413472831E-6</v>
      </c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20" t="s">
        <v>417</v>
      </c>
      <c r="BE25" s="120" t="s">
        <v>72</v>
      </c>
      <c r="BF25" s="120" t="s">
        <v>16</v>
      </c>
      <c r="BG25" s="187">
        <f t="shared" si="4"/>
        <v>-6.8999999999999995</v>
      </c>
      <c r="BH25" s="187">
        <f t="shared" si="5"/>
        <v>-0.17</v>
      </c>
      <c r="BI25" s="275">
        <f t="shared" si="6"/>
        <v>-0.875</v>
      </c>
      <c r="BJ25" s="188">
        <f t="shared" si="7"/>
        <v>-0.75</v>
      </c>
      <c r="BK25" s="188">
        <f t="shared" si="8"/>
        <v>-0.75</v>
      </c>
      <c r="BL25" s="188">
        <f t="shared" si="9"/>
        <v>-0.66</v>
      </c>
      <c r="BM25" s="193">
        <f t="shared" ref="BM25:BO25" si="71">IFERROR(($BP25-$BL25)/($BP$7-$BL$7)+BL25,"eps")</f>
        <v>-0.46625000000000005</v>
      </c>
      <c r="BN25" s="193">
        <f t="shared" si="71"/>
        <v>-0.27250000000000008</v>
      </c>
      <c r="BO25" s="193">
        <f t="shared" si="71"/>
        <v>-7.875000000000007E-2</v>
      </c>
      <c r="BP25" s="188">
        <f t="shared" si="11"/>
        <v>0.11499999999999999</v>
      </c>
      <c r="BQ25" s="193">
        <f t="shared" si="24"/>
        <v>0.11499999999999999</v>
      </c>
      <c r="BR25" s="144">
        <v>0.2</v>
      </c>
      <c r="BS25" s="144">
        <v>0.1</v>
      </c>
      <c r="BT25" s="144">
        <v>0.1</v>
      </c>
      <c r="BU25" s="144">
        <v>0.1</v>
      </c>
      <c r="BX25" s="220">
        <v>1</v>
      </c>
      <c r="BY25" s="120" t="s">
        <v>417</v>
      </c>
      <c r="BZ25" s="120" t="s">
        <v>72</v>
      </c>
      <c r="CA25" s="120" t="s">
        <v>16</v>
      </c>
      <c r="CB25" s="140">
        <f t="shared" si="25"/>
        <v>-6.8999999999999995</v>
      </c>
      <c r="CC25" s="140">
        <f t="shared" si="12"/>
        <v>-0.17</v>
      </c>
      <c r="CD25" s="188">
        <f t="shared" si="26"/>
        <v>-0.63286785458067296</v>
      </c>
      <c r="CE25" s="188">
        <f t="shared" si="13"/>
        <v>-0.50786785458067296</v>
      </c>
      <c r="CF25" s="188">
        <f t="shared" si="14"/>
        <v>-0.50786785458067296</v>
      </c>
      <c r="CG25" s="188">
        <f t="shared" si="15"/>
        <v>-0.41786785458067299</v>
      </c>
      <c r="CH25" s="193">
        <f t="shared" si="16"/>
        <v>-0.22411785458067301</v>
      </c>
      <c r="CI25" s="193">
        <f t="shared" si="17"/>
        <v>-3.0367854580673037E-2</v>
      </c>
      <c r="CJ25" s="193">
        <f t="shared" si="18"/>
        <v>0.16338214541932697</v>
      </c>
      <c r="CK25" s="188">
        <f t="shared" si="19"/>
        <v>0.35713214541932703</v>
      </c>
      <c r="CL25" s="193">
        <f t="shared" si="20"/>
        <v>0.35713214541932703</v>
      </c>
      <c r="CM25" s="144">
        <v>0.2</v>
      </c>
      <c r="CN25" s="144">
        <v>0.1</v>
      </c>
      <c r="CO25" s="144">
        <v>0.1</v>
      </c>
      <c r="CP25" s="144">
        <v>0.1</v>
      </c>
    </row>
    <row r="26" spans="1:94" x14ac:dyDescent="0.3">
      <c r="A26" s="5" t="s">
        <v>215</v>
      </c>
      <c r="B26" s="5" t="s">
        <v>72</v>
      </c>
      <c r="C26" s="5" t="s">
        <v>16</v>
      </c>
      <c r="D26" s="140">
        <v>-6.8999999999999995</v>
      </c>
      <c r="E26" s="140">
        <v>-0.17</v>
      </c>
      <c r="F26" s="188">
        <v>-0.63286785458067296</v>
      </c>
      <c r="G26" s="188">
        <v>-0.50786785458067296</v>
      </c>
      <c r="H26" s="188">
        <v>-0.50786785458067296</v>
      </c>
      <c r="I26" s="188">
        <v>-0.41786785458067299</v>
      </c>
      <c r="J26" s="193">
        <v>-0.22411785458067301</v>
      </c>
      <c r="K26" s="193">
        <v>-3.0367854580673037E-2</v>
      </c>
      <c r="L26" s="193">
        <v>0.16338214541932697</v>
      </c>
      <c r="M26" s="188">
        <v>0.35713214541932703</v>
      </c>
      <c r="N26" s="193">
        <v>0.35713214541932703</v>
      </c>
      <c r="O26" s="141">
        <v>0.2</v>
      </c>
      <c r="P26" s="141">
        <v>0.1</v>
      </c>
      <c r="Q26" s="141">
        <v>0.1</v>
      </c>
      <c r="R26" s="141">
        <v>0.1</v>
      </c>
      <c r="S26" s="169"/>
      <c r="T26" s="170" t="s">
        <v>215</v>
      </c>
      <c r="U26" s="166">
        <f t="shared" si="3"/>
        <v>1</v>
      </c>
      <c r="V26" s="166"/>
      <c r="W26" s="5" t="s">
        <v>215</v>
      </c>
      <c r="X26" s="5" t="str">
        <f t="shared" ref="X26:Y26" si="72">X25</f>
        <v>nat</v>
      </c>
      <c r="Y26" s="5" t="str">
        <f t="shared" si="72"/>
        <v>base</v>
      </c>
      <c r="Z26" s="141">
        <v>-6</v>
      </c>
      <c r="AA26" s="141">
        <v>-0.2</v>
      </c>
      <c r="AB26" s="141">
        <f t="shared" si="67"/>
        <v>-0.7</v>
      </c>
      <c r="AC26" s="141">
        <f t="shared" si="67"/>
        <v>-0.6</v>
      </c>
      <c r="AD26" s="141">
        <f t="shared" si="67"/>
        <v>-0.6</v>
      </c>
      <c r="AE26" s="141">
        <f t="shared" si="67"/>
        <v>-0.6</v>
      </c>
      <c r="AF26" s="141">
        <f t="shared" si="67"/>
        <v>0.1</v>
      </c>
      <c r="AG26" s="141">
        <f t="shared" si="67"/>
        <v>0.2</v>
      </c>
      <c r="AH26" s="141">
        <f t="shared" si="67"/>
        <v>0.1</v>
      </c>
      <c r="AI26" s="141">
        <f t="shared" si="67"/>
        <v>0.1</v>
      </c>
      <c r="AJ26" s="141">
        <f t="shared" si="67"/>
        <v>0.1</v>
      </c>
      <c r="AN26" s="238" t="s">
        <v>499</v>
      </c>
      <c r="AO26" s="245">
        <f>[5]Productivity_Sces!$I$14</f>
        <v>1.796244607670916E-3</v>
      </c>
      <c r="AP26" s="245">
        <f t="shared" si="68"/>
        <v>1.796244607670916E-3</v>
      </c>
      <c r="AQ26" s="246">
        <f>AP26</f>
        <v>1.796244607670916E-3</v>
      </c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82" t="s">
        <v>215</v>
      </c>
      <c r="BE26" s="182" t="s">
        <v>72</v>
      </c>
      <c r="BF26" s="182" t="s">
        <v>16</v>
      </c>
      <c r="BG26" s="189">
        <f t="shared" si="4"/>
        <v>-6.8999999999999995</v>
      </c>
      <c r="BH26" s="189">
        <f t="shared" si="5"/>
        <v>-0.17</v>
      </c>
      <c r="BI26" s="275">
        <f t="shared" si="6"/>
        <v>-0.875</v>
      </c>
      <c r="BJ26" s="188">
        <f t="shared" si="7"/>
        <v>-0.75</v>
      </c>
      <c r="BK26" s="188">
        <f t="shared" si="8"/>
        <v>-0.75</v>
      </c>
      <c r="BL26" s="188">
        <f t="shared" si="9"/>
        <v>-0.66</v>
      </c>
      <c r="BM26" s="193">
        <f t="shared" ref="BM26:BO26" si="73">IFERROR(($BP26-$BL26)/($BP$7-$BL$7)+BL26,"eps")</f>
        <v>-0.46625000000000005</v>
      </c>
      <c r="BN26" s="193">
        <f t="shared" si="73"/>
        <v>-0.27250000000000008</v>
      </c>
      <c r="BO26" s="193">
        <f t="shared" si="73"/>
        <v>-7.875000000000007E-2</v>
      </c>
      <c r="BP26" s="188">
        <f t="shared" si="11"/>
        <v>0.11499999999999999</v>
      </c>
      <c r="BQ26" s="193">
        <f t="shared" si="24"/>
        <v>0.11499999999999999</v>
      </c>
      <c r="BR26" s="144">
        <v>0.2</v>
      </c>
      <c r="BS26" s="144">
        <v>0.1</v>
      </c>
      <c r="BT26" s="144">
        <v>0.1</v>
      </c>
      <c r="BU26" s="144">
        <v>0.1</v>
      </c>
      <c r="BX26" s="220">
        <v>1</v>
      </c>
      <c r="BY26" s="182" t="s">
        <v>215</v>
      </c>
      <c r="BZ26" s="182" t="s">
        <v>72</v>
      </c>
      <c r="CA26" s="182" t="s">
        <v>16</v>
      </c>
      <c r="CB26" s="140">
        <f t="shared" si="25"/>
        <v>-6.8999999999999995</v>
      </c>
      <c r="CC26" s="140">
        <f t="shared" si="12"/>
        <v>-0.17</v>
      </c>
      <c r="CD26" s="188">
        <f t="shared" si="26"/>
        <v>-0.63286785458067296</v>
      </c>
      <c r="CE26" s="188">
        <f t="shared" si="13"/>
        <v>-0.50786785458067296</v>
      </c>
      <c r="CF26" s="188">
        <f t="shared" si="14"/>
        <v>-0.50786785458067296</v>
      </c>
      <c r="CG26" s="188">
        <f t="shared" si="15"/>
        <v>-0.41786785458067299</v>
      </c>
      <c r="CH26" s="193">
        <f t="shared" si="16"/>
        <v>-0.22411785458067301</v>
      </c>
      <c r="CI26" s="193">
        <f t="shared" si="17"/>
        <v>-3.0367854580673037E-2</v>
      </c>
      <c r="CJ26" s="193">
        <f t="shared" si="18"/>
        <v>0.16338214541932697</v>
      </c>
      <c r="CK26" s="188">
        <f t="shared" si="19"/>
        <v>0.35713214541932703</v>
      </c>
      <c r="CL26" s="193">
        <f t="shared" si="20"/>
        <v>0.35713214541932703</v>
      </c>
      <c r="CM26" s="144">
        <v>0.2</v>
      </c>
      <c r="CN26" s="144">
        <v>0.1</v>
      </c>
      <c r="CO26" s="144">
        <v>0.1</v>
      </c>
      <c r="CP26" s="144">
        <v>0.1</v>
      </c>
    </row>
    <row r="27" spans="1:94" x14ac:dyDescent="0.3">
      <c r="A27" s="5" t="s">
        <v>217</v>
      </c>
      <c r="B27" s="5" t="s">
        <v>72</v>
      </c>
      <c r="C27" s="5" t="s">
        <v>16</v>
      </c>
      <c r="D27" s="140">
        <v>-6.8999999999999995</v>
      </c>
      <c r="E27" s="140">
        <v>-0.17</v>
      </c>
      <c r="F27" s="188">
        <v>-0.63286785458067296</v>
      </c>
      <c r="G27" s="188">
        <v>-0.50786785458067296</v>
      </c>
      <c r="H27" s="188">
        <v>-0.50786785458067296</v>
      </c>
      <c r="I27" s="188">
        <v>-0.41786785458067299</v>
      </c>
      <c r="J27" s="193">
        <v>-0.22411785458067301</v>
      </c>
      <c r="K27" s="193">
        <v>-3.0367854580673037E-2</v>
      </c>
      <c r="L27" s="193">
        <v>0.16338214541932697</v>
      </c>
      <c r="M27" s="188">
        <v>0.35713214541932703</v>
      </c>
      <c r="N27" s="193">
        <v>0.35713214541932703</v>
      </c>
      <c r="O27" s="141">
        <v>0.2</v>
      </c>
      <c r="P27" s="141">
        <v>0.1</v>
      </c>
      <c r="Q27" s="141">
        <v>0.1</v>
      </c>
      <c r="R27" s="141">
        <v>0.1</v>
      </c>
      <c r="S27" s="169"/>
      <c r="T27" s="170" t="s">
        <v>217</v>
      </c>
      <c r="U27" s="166">
        <f t="shared" si="3"/>
        <v>1</v>
      </c>
      <c r="V27" s="166"/>
      <c r="W27" s="5" t="s">
        <v>217</v>
      </c>
      <c r="X27" s="5" t="str">
        <f t="shared" ref="X27:Y27" si="74">X26</f>
        <v>nat</v>
      </c>
      <c r="Y27" s="5" t="str">
        <f t="shared" si="74"/>
        <v>base</v>
      </c>
      <c r="Z27" s="46">
        <v>-6</v>
      </c>
      <c r="AA27" s="46">
        <v>-0.2</v>
      </c>
      <c r="AB27" s="141">
        <f t="shared" si="67"/>
        <v>-0.7</v>
      </c>
      <c r="AC27" s="141">
        <f t="shared" si="67"/>
        <v>-0.6</v>
      </c>
      <c r="AD27" s="141">
        <f t="shared" si="67"/>
        <v>-0.6</v>
      </c>
      <c r="AE27" s="141">
        <f t="shared" si="67"/>
        <v>-0.6</v>
      </c>
      <c r="AF27" s="141">
        <f t="shared" si="67"/>
        <v>0.1</v>
      </c>
      <c r="AG27" s="141">
        <f t="shared" si="67"/>
        <v>0.2</v>
      </c>
      <c r="AH27" s="141">
        <f t="shared" si="67"/>
        <v>0.1</v>
      </c>
      <c r="AI27" s="141">
        <f t="shared" si="67"/>
        <v>0.1</v>
      </c>
      <c r="AJ27" s="141">
        <f t="shared" si="67"/>
        <v>0.1</v>
      </c>
      <c r="AN27" s="268" t="s">
        <v>500</v>
      </c>
      <c r="AO27" s="269">
        <f>[5]Productivity_Sces!$I$13</f>
        <v>8.903347441524545E-6</v>
      </c>
      <c r="AP27" s="269">
        <f t="shared" si="68"/>
        <v>8.903347441524545E-6</v>
      </c>
      <c r="AQ27" s="270">
        <f>AP27</f>
        <v>8.903347441524545E-6</v>
      </c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20" t="s">
        <v>217</v>
      </c>
      <c r="BE27" s="120" t="s">
        <v>72</v>
      </c>
      <c r="BF27" s="120" t="s">
        <v>16</v>
      </c>
      <c r="BG27" s="187">
        <f t="shared" si="4"/>
        <v>-6.8999999999999995</v>
      </c>
      <c r="BH27" s="187">
        <f t="shared" si="5"/>
        <v>-0.17</v>
      </c>
      <c r="BI27" s="275">
        <f t="shared" si="6"/>
        <v>-0.875</v>
      </c>
      <c r="BJ27" s="188">
        <f t="shared" si="7"/>
        <v>-0.75</v>
      </c>
      <c r="BK27" s="188">
        <f t="shared" si="8"/>
        <v>-0.75</v>
      </c>
      <c r="BL27" s="188">
        <f t="shared" si="9"/>
        <v>-0.66</v>
      </c>
      <c r="BM27" s="193">
        <f t="shared" ref="BM27:BO27" si="75">IFERROR(($BP27-$BL27)/($BP$7-$BL$7)+BL27,"eps")</f>
        <v>-0.46625000000000005</v>
      </c>
      <c r="BN27" s="193">
        <f t="shared" si="75"/>
        <v>-0.27250000000000008</v>
      </c>
      <c r="BO27" s="193">
        <f t="shared" si="75"/>
        <v>-7.875000000000007E-2</v>
      </c>
      <c r="BP27" s="188">
        <f t="shared" si="11"/>
        <v>0.11499999999999999</v>
      </c>
      <c r="BQ27" s="193">
        <f t="shared" si="24"/>
        <v>0.11499999999999999</v>
      </c>
      <c r="BR27" s="144">
        <v>0.2</v>
      </c>
      <c r="BS27" s="144">
        <v>0.1</v>
      </c>
      <c r="BT27" s="144">
        <v>0.1</v>
      </c>
      <c r="BU27" s="144">
        <v>0.1</v>
      </c>
      <c r="BX27" s="220">
        <v>1</v>
      </c>
      <c r="BY27" s="120" t="s">
        <v>217</v>
      </c>
      <c r="BZ27" s="120" t="s">
        <v>72</v>
      </c>
      <c r="CA27" s="120" t="s">
        <v>16</v>
      </c>
      <c r="CB27" s="140">
        <f t="shared" si="25"/>
        <v>-6.8999999999999995</v>
      </c>
      <c r="CC27" s="140">
        <f t="shared" si="12"/>
        <v>-0.17</v>
      </c>
      <c r="CD27" s="188">
        <f t="shared" si="26"/>
        <v>-0.63286785458067296</v>
      </c>
      <c r="CE27" s="188">
        <f t="shared" si="13"/>
        <v>-0.50786785458067296</v>
      </c>
      <c r="CF27" s="188">
        <f t="shared" si="14"/>
        <v>-0.50786785458067296</v>
      </c>
      <c r="CG27" s="188">
        <f t="shared" si="15"/>
        <v>-0.41786785458067299</v>
      </c>
      <c r="CH27" s="193">
        <f t="shared" si="16"/>
        <v>-0.22411785458067301</v>
      </c>
      <c r="CI27" s="193">
        <f t="shared" si="17"/>
        <v>-3.0367854580673037E-2</v>
      </c>
      <c r="CJ27" s="193">
        <f t="shared" si="18"/>
        <v>0.16338214541932697</v>
      </c>
      <c r="CK27" s="188">
        <f t="shared" si="19"/>
        <v>0.35713214541932703</v>
      </c>
      <c r="CL27" s="193">
        <f t="shared" si="20"/>
        <v>0.35713214541932703</v>
      </c>
      <c r="CM27" s="144">
        <v>0.2</v>
      </c>
      <c r="CN27" s="144">
        <v>0.1</v>
      </c>
      <c r="CO27" s="144">
        <v>0.1</v>
      </c>
      <c r="CP27" s="144">
        <v>0.1</v>
      </c>
    </row>
    <row r="28" spans="1:94" x14ac:dyDescent="0.3">
      <c r="A28" s="5" t="s">
        <v>351</v>
      </c>
      <c r="B28" s="5" t="s">
        <v>72</v>
      </c>
      <c r="C28" s="5" t="s">
        <v>16</v>
      </c>
      <c r="D28" s="140">
        <v>-1.1499999999999999</v>
      </c>
      <c r="E28" s="140">
        <v>-0.17</v>
      </c>
      <c r="F28" s="188">
        <v>-0.63286785458067296</v>
      </c>
      <c r="G28" s="188">
        <v>-0.50786785458067296</v>
      </c>
      <c r="H28" s="188">
        <v>-0.50786785458067296</v>
      </c>
      <c r="I28" s="188">
        <v>-0.41786785458067299</v>
      </c>
      <c r="J28" s="193">
        <v>-0.22411785458067301</v>
      </c>
      <c r="K28" s="193">
        <v>-3.0367854580673037E-2</v>
      </c>
      <c r="L28" s="193">
        <v>0.16338214541932697</v>
      </c>
      <c r="M28" s="188">
        <v>0.35713214541932703</v>
      </c>
      <c r="N28" s="193">
        <v>0.35713214541932703</v>
      </c>
      <c r="O28" s="141">
        <v>0.2</v>
      </c>
      <c r="P28" s="141">
        <v>0.1</v>
      </c>
      <c r="Q28" s="141">
        <v>0.1</v>
      </c>
      <c r="R28" s="141">
        <v>0.1</v>
      </c>
      <c r="S28" s="169"/>
      <c r="T28" s="170" t="s">
        <v>351</v>
      </c>
      <c r="U28" s="166">
        <f t="shared" si="3"/>
        <v>1</v>
      </c>
      <c r="V28" s="166"/>
      <c r="W28" s="5" t="s">
        <v>351</v>
      </c>
      <c r="X28" s="5" t="str">
        <f t="shared" ref="X28:Y28" si="76">X27</f>
        <v>nat</v>
      </c>
      <c r="Y28" s="5" t="str">
        <f t="shared" si="76"/>
        <v>base</v>
      </c>
      <c r="Z28" s="46">
        <v>-1</v>
      </c>
      <c r="AA28" s="46">
        <v>-0.2</v>
      </c>
      <c r="AB28" s="141">
        <f t="shared" si="67"/>
        <v>-0.7</v>
      </c>
      <c r="AC28" s="141">
        <f t="shared" si="67"/>
        <v>-0.6</v>
      </c>
      <c r="AD28" s="141">
        <f t="shared" si="67"/>
        <v>-0.6</v>
      </c>
      <c r="AE28" s="141">
        <f t="shared" si="67"/>
        <v>-0.6</v>
      </c>
      <c r="AF28" s="141">
        <f t="shared" si="67"/>
        <v>0.1</v>
      </c>
      <c r="AG28" s="141">
        <f t="shared" si="67"/>
        <v>0.2</v>
      </c>
      <c r="AH28" s="141">
        <f t="shared" si="67"/>
        <v>0.1</v>
      </c>
      <c r="AI28" s="141">
        <f t="shared" si="67"/>
        <v>0.1</v>
      </c>
      <c r="AJ28" s="141">
        <f t="shared" si="67"/>
        <v>0.1</v>
      </c>
      <c r="AN28" s="266" t="s">
        <v>501</v>
      </c>
      <c r="AO28" s="271" t="s">
        <v>520</v>
      </c>
      <c r="AP28" s="247" t="str">
        <f t="shared" si="68"/>
        <v>-</v>
      </c>
      <c r="AQ28" s="248" t="str">
        <f t="shared" ref="AQ28:AQ35" si="77">AP28</f>
        <v>-</v>
      </c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20" t="s">
        <v>351</v>
      </c>
      <c r="BE28" s="120" t="s">
        <v>72</v>
      </c>
      <c r="BF28" s="120" t="s">
        <v>16</v>
      </c>
      <c r="BG28" s="187">
        <f t="shared" si="4"/>
        <v>-1.1499999999999999</v>
      </c>
      <c r="BH28" s="187">
        <f t="shared" si="5"/>
        <v>-0.17</v>
      </c>
      <c r="BI28" s="275">
        <f t="shared" si="6"/>
        <v>-0.875</v>
      </c>
      <c r="BJ28" s="188">
        <f t="shared" si="7"/>
        <v>-0.75</v>
      </c>
      <c r="BK28" s="188">
        <f t="shared" si="8"/>
        <v>-0.75</v>
      </c>
      <c r="BL28" s="188">
        <f t="shared" si="9"/>
        <v>-0.66</v>
      </c>
      <c r="BM28" s="193">
        <f t="shared" ref="BM28:BO28" si="78">IFERROR(($BP28-$BL28)/($BP$7-$BL$7)+BL28,"eps")</f>
        <v>-0.46625000000000005</v>
      </c>
      <c r="BN28" s="193">
        <f t="shared" si="78"/>
        <v>-0.27250000000000008</v>
      </c>
      <c r="BO28" s="193">
        <f t="shared" si="78"/>
        <v>-7.875000000000007E-2</v>
      </c>
      <c r="BP28" s="188">
        <f t="shared" si="11"/>
        <v>0.11499999999999999</v>
      </c>
      <c r="BQ28" s="193">
        <f t="shared" si="24"/>
        <v>0.11499999999999999</v>
      </c>
      <c r="BR28" s="144">
        <v>0.2</v>
      </c>
      <c r="BS28" s="144">
        <v>0.1</v>
      </c>
      <c r="BT28" s="144">
        <v>0.1</v>
      </c>
      <c r="BU28" s="144">
        <v>0.1</v>
      </c>
      <c r="BX28" s="190">
        <v>2</v>
      </c>
      <c r="BY28" s="120" t="s">
        <v>351</v>
      </c>
      <c r="BZ28" s="120" t="s">
        <v>72</v>
      </c>
      <c r="CA28" s="120" t="s">
        <v>16</v>
      </c>
      <c r="CB28" s="140">
        <f t="shared" si="25"/>
        <v>-1.1499999999999999</v>
      </c>
      <c r="CC28" s="140">
        <f t="shared" si="12"/>
        <v>-0.17</v>
      </c>
      <c r="CD28" s="188">
        <f t="shared" si="26"/>
        <v>-0.63286785458067296</v>
      </c>
      <c r="CE28" s="188">
        <f t="shared" si="13"/>
        <v>-0.50786785458067296</v>
      </c>
      <c r="CF28" s="188">
        <f t="shared" si="14"/>
        <v>-0.50786785458067296</v>
      </c>
      <c r="CG28" s="188">
        <f t="shared" si="15"/>
        <v>-0.41786785458067299</v>
      </c>
      <c r="CH28" s="193">
        <f t="shared" si="16"/>
        <v>-0.22411785458067301</v>
      </c>
      <c r="CI28" s="193">
        <f t="shared" si="17"/>
        <v>-3.0367854580673037E-2</v>
      </c>
      <c r="CJ28" s="193">
        <f t="shared" si="18"/>
        <v>0.16338214541932697</v>
      </c>
      <c r="CK28" s="188">
        <f t="shared" si="19"/>
        <v>0.35713214541932703</v>
      </c>
      <c r="CL28" s="193">
        <f t="shared" si="20"/>
        <v>0.35713214541932703</v>
      </c>
      <c r="CM28" s="144">
        <v>0.2</v>
      </c>
      <c r="CN28" s="144">
        <v>0.1</v>
      </c>
      <c r="CO28" s="144">
        <v>0.1</v>
      </c>
      <c r="CP28" s="144">
        <v>0.1</v>
      </c>
    </row>
    <row r="29" spans="1:94" x14ac:dyDescent="0.3">
      <c r="A29" s="5" t="s">
        <v>352</v>
      </c>
      <c r="B29" s="5" t="s">
        <v>72</v>
      </c>
      <c r="C29" s="5" t="s">
        <v>16</v>
      </c>
      <c r="D29" s="140">
        <v>-1.1499999999999999</v>
      </c>
      <c r="E29" s="140">
        <v>-0.17</v>
      </c>
      <c r="F29" s="188">
        <v>-0.63286785458067296</v>
      </c>
      <c r="G29" s="188">
        <v>-0.50786785458067296</v>
      </c>
      <c r="H29" s="188">
        <v>-0.50786785458067296</v>
      </c>
      <c r="I29" s="188">
        <v>-0.41786785458067299</v>
      </c>
      <c r="J29" s="193">
        <v>-0.22411785458067301</v>
      </c>
      <c r="K29" s="193">
        <v>-3.0367854580673037E-2</v>
      </c>
      <c r="L29" s="193">
        <v>0.16338214541932697</v>
      </c>
      <c r="M29" s="188">
        <v>0.35713214541932703</v>
      </c>
      <c r="N29" s="193">
        <v>0.35713214541932703</v>
      </c>
      <c r="O29" s="141">
        <v>0.2</v>
      </c>
      <c r="P29" s="141">
        <v>0.1</v>
      </c>
      <c r="Q29" s="141">
        <v>0.1</v>
      </c>
      <c r="R29" s="141">
        <v>0.1</v>
      </c>
      <c r="S29" s="169"/>
      <c r="T29" s="170" t="s">
        <v>352</v>
      </c>
      <c r="U29" s="166">
        <f t="shared" si="3"/>
        <v>1</v>
      </c>
      <c r="V29" s="166"/>
      <c r="W29" s="5" t="s">
        <v>352</v>
      </c>
      <c r="X29" s="5" t="str">
        <f t="shared" ref="X29:Y29" si="79">X28</f>
        <v>nat</v>
      </c>
      <c r="Y29" s="5" t="str">
        <f t="shared" si="79"/>
        <v>base</v>
      </c>
      <c r="Z29" s="141">
        <v>-1</v>
      </c>
      <c r="AA29" s="141">
        <v>-0.2</v>
      </c>
      <c r="AB29" s="141">
        <f t="shared" si="67"/>
        <v>-0.7</v>
      </c>
      <c r="AC29" s="141">
        <f t="shared" si="67"/>
        <v>-0.6</v>
      </c>
      <c r="AD29" s="141">
        <f t="shared" si="67"/>
        <v>-0.6</v>
      </c>
      <c r="AE29" s="141">
        <f t="shared" si="67"/>
        <v>-0.6</v>
      </c>
      <c r="AF29" s="141">
        <f t="shared" si="67"/>
        <v>0.1</v>
      </c>
      <c r="AG29" s="141">
        <f t="shared" si="67"/>
        <v>0.2</v>
      </c>
      <c r="AH29" s="141">
        <f t="shared" si="67"/>
        <v>0.1</v>
      </c>
      <c r="AI29" s="141">
        <f t="shared" si="67"/>
        <v>0.1</v>
      </c>
      <c r="AJ29" s="141">
        <f t="shared" si="67"/>
        <v>0.1</v>
      </c>
      <c r="AN29" s="266" t="s">
        <v>502</v>
      </c>
      <c r="AO29" s="271" t="s">
        <v>520</v>
      </c>
      <c r="AP29" s="247" t="str">
        <f t="shared" si="68"/>
        <v>-</v>
      </c>
      <c r="AQ29" s="248" t="str">
        <f t="shared" si="77"/>
        <v>-</v>
      </c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82" t="s">
        <v>352</v>
      </c>
      <c r="BE29" s="182" t="s">
        <v>72</v>
      </c>
      <c r="BF29" s="182" t="s">
        <v>16</v>
      </c>
      <c r="BG29" s="189">
        <f t="shared" si="4"/>
        <v>-1.1499999999999999</v>
      </c>
      <c r="BH29" s="189">
        <f t="shared" si="5"/>
        <v>-0.17</v>
      </c>
      <c r="BI29" s="275">
        <f t="shared" si="6"/>
        <v>-0.875</v>
      </c>
      <c r="BJ29" s="188">
        <f t="shared" si="7"/>
        <v>-0.75</v>
      </c>
      <c r="BK29" s="188">
        <f t="shared" si="8"/>
        <v>-0.75</v>
      </c>
      <c r="BL29" s="188">
        <f t="shared" si="9"/>
        <v>-0.66</v>
      </c>
      <c r="BM29" s="193">
        <f t="shared" ref="BM29:BO29" si="80">IFERROR(($BP29-$BL29)/($BP$7-$BL$7)+BL29,"eps")</f>
        <v>-0.46625000000000005</v>
      </c>
      <c r="BN29" s="193">
        <f t="shared" si="80"/>
        <v>-0.27250000000000008</v>
      </c>
      <c r="BO29" s="193">
        <f t="shared" si="80"/>
        <v>-7.875000000000007E-2</v>
      </c>
      <c r="BP29" s="188">
        <f t="shared" si="11"/>
        <v>0.11499999999999999</v>
      </c>
      <c r="BQ29" s="193">
        <f t="shared" si="24"/>
        <v>0.11499999999999999</v>
      </c>
      <c r="BR29" s="144">
        <v>0.2</v>
      </c>
      <c r="BS29" s="144">
        <v>0.1</v>
      </c>
      <c r="BT29" s="144">
        <v>0.1</v>
      </c>
      <c r="BU29" s="144">
        <v>0.1</v>
      </c>
      <c r="BX29" s="190">
        <v>2</v>
      </c>
      <c r="BY29" s="182" t="s">
        <v>352</v>
      </c>
      <c r="BZ29" s="182" t="s">
        <v>72</v>
      </c>
      <c r="CA29" s="182" t="s">
        <v>16</v>
      </c>
      <c r="CB29" s="140">
        <f t="shared" si="25"/>
        <v>-1.1499999999999999</v>
      </c>
      <c r="CC29" s="140">
        <f t="shared" si="12"/>
        <v>-0.17</v>
      </c>
      <c r="CD29" s="188">
        <f t="shared" si="26"/>
        <v>-0.63286785458067296</v>
      </c>
      <c r="CE29" s="188">
        <f t="shared" si="13"/>
        <v>-0.50786785458067296</v>
      </c>
      <c r="CF29" s="188">
        <f t="shared" si="14"/>
        <v>-0.50786785458067296</v>
      </c>
      <c r="CG29" s="188">
        <f t="shared" si="15"/>
        <v>-0.41786785458067299</v>
      </c>
      <c r="CH29" s="193">
        <f t="shared" si="16"/>
        <v>-0.22411785458067301</v>
      </c>
      <c r="CI29" s="193">
        <f t="shared" si="17"/>
        <v>-3.0367854580673037E-2</v>
      </c>
      <c r="CJ29" s="193">
        <f t="shared" si="18"/>
        <v>0.16338214541932697</v>
      </c>
      <c r="CK29" s="188">
        <f t="shared" si="19"/>
        <v>0.35713214541932703</v>
      </c>
      <c r="CL29" s="193">
        <f t="shared" si="20"/>
        <v>0.35713214541932703</v>
      </c>
      <c r="CM29" s="144">
        <v>0.2</v>
      </c>
      <c r="CN29" s="144">
        <v>0.1</v>
      </c>
      <c r="CO29" s="144">
        <v>0.1</v>
      </c>
      <c r="CP29" s="144">
        <v>0.1</v>
      </c>
    </row>
    <row r="30" spans="1:94" x14ac:dyDescent="0.3">
      <c r="A30" s="5" t="s">
        <v>353</v>
      </c>
      <c r="B30" s="5" t="s">
        <v>72</v>
      </c>
      <c r="C30" s="5" t="s">
        <v>16</v>
      </c>
      <c r="D30" s="140">
        <v>-1.1499999999999999</v>
      </c>
      <c r="E30" s="140">
        <v>-0.17</v>
      </c>
      <c r="F30" s="188">
        <v>-0.63286785458067296</v>
      </c>
      <c r="G30" s="188">
        <v>-0.50786785458067296</v>
      </c>
      <c r="H30" s="188">
        <v>-0.50786785458067296</v>
      </c>
      <c r="I30" s="188">
        <v>-0.41786785458067299</v>
      </c>
      <c r="J30" s="193">
        <v>-0.22411785458067301</v>
      </c>
      <c r="K30" s="193">
        <v>-3.0367854580673037E-2</v>
      </c>
      <c r="L30" s="193">
        <v>0.16338214541932697</v>
      </c>
      <c r="M30" s="188">
        <v>0.35713214541932703</v>
      </c>
      <c r="N30" s="193">
        <v>0.35713214541932703</v>
      </c>
      <c r="O30" s="141">
        <v>0.2</v>
      </c>
      <c r="P30" s="141">
        <v>0.1</v>
      </c>
      <c r="Q30" s="141">
        <v>0.1</v>
      </c>
      <c r="R30" s="141">
        <v>0.1</v>
      </c>
      <c r="S30" s="169"/>
      <c r="T30" s="170" t="s">
        <v>353</v>
      </c>
      <c r="U30" s="166">
        <f t="shared" si="3"/>
        <v>1</v>
      </c>
      <c r="V30" s="166"/>
      <c r="W30" s="5" t="s">
        <v>353</v>
      </c>
      <c r="X30" s="5" t="str">
        <f t="shared" ref="X30:Y30" si="81">X29</f>
        <v>nat</v>
      </c>
      <c r="Y30" s="5" t="str">
        <f t="shared" si="81"/>
        <v>base</v>
      </c>
      <c r="Z30" s="141">
        <v>-1</v>
      </c>
      <c r="AA30" s="141">
        <v>-0.2</v>
      </c>
      <c r="AB30" s="141">
        <f t="shared" si="67"/>
        <v>-0.7</v>
      </c>
      <c r="AC30" s="141">
        <f t="shared" si="67"/>
        <v>-0.6</v>
      </c>
      <c r="AD30" s="141">
        <f t="shared" si="67"/>
        <v>-0.6</v>
      </c>
      <c r="AE30" s="141">
        <f t="shared" si="67"/>
        <v>-0.6</v>
      </c>
      <c r="AF30" s="141">
        <f t="shared" si="67"/>
        <v>0.1</v>
      </c>
      <c r="AG30" s="141">
        <f t="shared" si="67"/>
        <v>0.2</v>
      </c>
      <c r="AH30" s="141">
        <f t="shared" si="67"/>
        <v>0.1</v>
      </c>
      <c r="AI30" s="141">
        <f t="shared" si="67"/>
        <v>0.1</v>
      </c>
      <c r="AJ30" s="141">
        <f t="shared" si="67"/>
        <v>0.1</v>
      </c>
      <c r="AN30" s="266" t="s">
        <v>503</v>
      </c>
      <c r="AO30" s="271" t="s">
        <v>520</v>
      </c>
      <c r="AP30" s="247" t="str">
        <f t="shared" si="68"/>
        <v>-</v>
      </c>
      <c r="AQ30" s="248" t="str">
        <f t="shared" si="77"/>
        <v>-</v>
      </c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82" t="s">
        <v>353</v>
      </c>
      <c r="BE30" s="182" t="s">
        <v>72</v>
      </c>
      <c r="BF30" s="182" t="s">
        <v>16</v>
      </c>
      <c r="BG30" s="189">
        <f t="shared" si="4"/>
        <v>-1.1499999999999999</v>
      </c>
      <c r="BH30" s="189">
        <f t="shared" si="5"/>
        <v>-0.17</v>
      </c>
      <c r="BI30" s="275">
        <f t="shared" si="6"/>
        <v>-0.875</v>
      </c>
      <c r="BJ30" s="188">
        <f t="shared" si="7"/>
        <v>-0.75</v>
      </c>
      <c r="BK30" s="188">
        <f t="shared" si="8"/>
        <v>-0.75</v>
      </c>
      <c r="BL30" s="188">
        <f t="shared" si="9"/>
        <v>-0.66</v>
      </c>
      <c r="BM30" s="193">
        <f t="shared" ref="BM30:BO30" si="82">IFERROR(($BP30-$BL30)/($BP$7-$BL$7)+BL30,"eps")</f>
        <v>-0.46625000000000005</v>
      </c>
      <c r="BN30" s="193">
        <f t="shared" si="82"/>
        <v>-0.27250000000000008</v>
      </c>
      <c r="BO30" s="193">
        <f t="shared" si="82"/>
        <v>-7.875000000000007E-2</v>
      </c>
      <c r="BP30" s="188">
        <f t="shared" si="11"/>
        <v>0.11499999999999999</v>
      </c>
      <c r="BQ30" s="193">
        <f t="shared" si="24"/>
        <v>0.11499999999999999</v>
      </c>
      <c r="BR30" s="144">
        <v>0.2</v>
      </c>
      <c r="BS30" s="144">
        <v>0.1</v>
      </c>
      <c r="BT30" s="144">
        <v>0.1</v>
      </c>
      <c r="BU30" s="144">
        <v>0.1</v>
      </c>
      <c r="BX30" s="190">
        <v>2</v>
      </c>
      <c r="BY30" s="182" t="s">
        <v>353</v>
      </c>
      <c r="BZ30" s="182" t="s">
        <v>72</v>
      </c>
      <c r="CA30" s="182" t="s">
        <v>16</v>
      </c>
      <c r="CB30" s="140">
        <f t="shared" si="25"/>
        <v>-1.1499999999999999</v>
      </c>
      <c r="CC30" s="140">
        <f t="shared" si="12"/>
        <v>-0.17</v>
      </c>
      <c r="CD30" s="188">
        <f t="shared" si="26"/>
        <v>-0.63286785458067296</v>
      </c>
      <c r="CE30" s="188">
        <f t="shared" si="13"/>
        <v>-0.50786785458067296</v>
      </c>
      <c r="CF30" s="188">
        <f t="shared" si="14"/>
        <v>-0.50786785458067296</v>
      </c>
      <c r="CG30" s="188">
        <f t="shared" si="15"/>
        <v>-0.41786785458067299</v>
      </c>
      <c r="CH30" s="193">
        <f t="shared" si="16"/>
        <v>-0.22411785458067301</v>
      </c>
      <c r="CI30" s="193">
        <f t="shared" si="17"/>
        <v>-3.0367854580673037E-2</v>
      </c>
      <c r="CJ30" s="193">
        <f t="shared" si="18"/>
        <v>0.16338214541932697</v>
      </c>
      <c r="CK30" s="188">
        <f t="shared" si="19"/>
        <v>0.35713214541932703</v>
      </c>
      <c r="CL30" s="193">
        <f t="shared" si="20"/>
        <v>0.35713214541932703</v>
      </c>
      <c r="CM30" s="144">
        <v>0.2</v>
      </c>
      <c r="CN30" s="144">
        <v>0.1</v>
      </c>
      <c r="CO30" s="144">
        <v>0.1</v>
      </c>
      <c r="CP30" s="144">
        <v>0.1</v>
      </c>
    </row>
    <row r="31" spans="1:94" x14ac:dyDescent="0.3">
      <c r="A31" s="5" t="s">
        <v>354</v>
      </c>
      <c r="B31" s="5" t="s">
        <v>72</v>
      </c>
      <c r="C31" s="5" t="s">
        <v>16</v>
      </c>
      <c r="D31" s="140">
        <v>-1.1499999999999999</v>
      </c>
      <c r="E31" s="140">
        <v>-0.17</v>
      </c>
      <c r="F31" s="188">
        <v>-0.63286785458067296</v>
      </c>
      <c r="G31" s="188">
        <v>-0.50786785458067296</v>
      </c>
      <c r="H31" s="188">
        <v>-0.50786785458067296</v>
      </c>
      <c r="I31" s="188">
        <v>-0.41786785458067299</v>
      </c>
      <c r="J31" s="193">
        <v>-0.22411785458067301</v>
      </c>
      <c r="K31" s="193">
        <v>-3.0367854580673037E-2</v>
      </c>
      <c r="L31" s="193">
        <v>0.16338214541932697</v>
      </c>
      <c r="M31" s="188">
        <v>0.35713214541932703</v>
      </c>
      <c r="N31" s="193">
        <v>0.35713214541932703</v>
      </c>
      <c r="O31" s="141">
        <v>0.2</v>
      </c>
      <c r="P31" s="141">
        <v>0.1</v>
      </c>
      <c r="Q31" s="141">
        <v>0.1</v>
      </c>
      <c r="R31" s="141">
        <v>0.1</v>
      </c>
      <c r="S31" s="169"/>
      <c r="T31" s="170" t="s">
        <v>354</v>
      </c>
      <c r="U31" s="166">
        <f t="shared" si="3"/>
        <v>1</v>
      </c>
      <c r="V31" s="166"/>
      <c r="W31" s="5" t="s">
        <v>354</v>
      </c>
      <c r="X31" s="5" t="str">
        <f t="shared" ref="X31:Y31" si="83">X30</f>
        <v>nat</v>
      </c>
      <c r="Y31" s="5" t="str">
        <f t="shared" si="83"/>
        <v>base</v>
      </c>
      <c r="Z31" s="141">
        <v>-1</v>
      </c>
      <c r="AA31" s="141">
        <v>-0.2</v>
      </c>
      <c r="AB31" s="141">
        <f t="shared" si="67"/>
        <v>-0.7</v>
      </c>
      <c r="AC31" s="141">
        <f t="shared" si="67"/>
        <v>-0.6</v>
      </c>
      <c r="AD31" s="141">
        <f t="shared" si="67"/>
        <v>-0.6</v>
      </c>
      <c r="AE31" s="141">
        <f t="shared" si="67"/>
        <v>-0.6</v>
      </c>
      <c r="AF31" s="141">
        <f t="shared" si="67"/>
        <v>0.1</v>
      </c>
      <c r="AG31" s="141">
        <f t="shared" si="67"/>
        <v>0.2</v>
      </c>
      <c r="AH31" s="141">
        <f t="shared" si="67"/>
        <v>0.1</v>
      </c>
      <c r="AI31" s="141">
        <f t="shared" si="67"/>
        <v>0.1</v>
      </c>
      <c r="AJ31" s="141">
        <f t="shared" si="67"/>
        <v>0.1</v>
      </c>
      <c r="AN31" s="282" t="s">
        <v>504</v>
      </c>
      <c r="AO31" s="283">
        <f>[5]Productivity_Sces!$I$21</f>
        <v>1.1844704554583307E-2</v>
      </c>
      <c r="AP31" s="283">
        <f t="shared" si="68"/>
        <v>1.1844704554583307E-2</v>
      </c>
      <c r="AQ31" s="284">
        <f t="shared" si="77"/>
        <v>1.1844704554583307E-2</v>
      </c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82" t="s">
        <v>354</v>
      </c>
      <c r="BE31" s="182" t="s">
        <v>72</v>
      </c>
      <c r="BF31" s="182" t="s">
        <v>16</v>
      </c>
      <c r="BG31" s="189">
        <f t="shared" si="4"/>
        <v>-1.1499999999999999</v>
      </c>
      <c r="BH31" s="189">
        <f t="shared" si="5"/>
        <v>-0.17</v>
      </c>
      <c r="BI31" s="275">
        <f t="shared" si="6"/>
        <v>-0.875</v>
      </c>
      <c r="BJ31" s="188">
        <f t="shared" si="7"/>
        <v>-0.75</v>
      </c>
      <c r="BK31" s="188">
        <f t="shared" si="8"/>
        <v>-0.75</v>
      </c>
      <c r="BL31" s="188">
        <f t="shared" si="9"/>
        <v>-0.66</v>
      </c>
      <c r="BM31" s="193">
        <f t="shared" ref="BM31:BO31" si="84">IFERROR(($BP31-$BL31)/($BP$7-$BL$7)+BL31,"eps")</f>
        <v>-0.46625000000000005</v>
      </c>
      <c r="BN31" s="193">
        <f t="shared" si="84"/>
        <v>-0.27250000000000008</v>
      </c>
      <c r="BO31" s="193">
        <f t="shared" si="84"/>
        <v>-7.875000000000007E-2</v>
      </c>
      <c r="BP31" s="188">
        <f t="shared" si="11"/>
        <v>0.11499999999999999</v>
      </c>
      <c r="BQ31" s="193">
        <f t="shared" si="24"/>
        <v>0.11499999999999999</v>
      </c>
      <c r="BR31" s="144">
        <v>0.2</v>
      </c>
      <c r="BS31" s="144">
        <v>0.1</v>
      </c>
      <c r="BT31" s="144">
        <v>0.1</v>
      </c>
      <c r="BU31" s="144">
        <v>0.1</v>
      </c>
      <c r="BX31" s="190">
        <v>2</v>
      </c>
      <c r="BY31" s="182" t="s">
        <v>354</v>
      </c>
      <c r="BZ31" s="182" t="s">
        <v>72</v>
      </c>
      <c r="CA31" s="182" t="s">
        <v>16</v>
      </c>
      <c r="CB31" s="140">
        <f t="shared" si="25"/>
        <v>-1.1499999999999999</v>
      </c>
      <c r="CC31" s="140">
        <f t="shared" si="12"/>
        <v>-0.17</v>
      </c>
      <c r="CD31" s="188">
        <f t="shared" si="26"/>
        <v>-0.63286785458067296</v>
      </c>
      <c r="CE31" s="188">
        <f t="shared" si="13"/>
        <v>-0.50786785458067296</v>
      </c>
      <c r="CF31" s="188">
        <f t="shared" si="14"/>
        <v>-0.50786785458067296</v>
      </c>
      <c r="CG31" s="188">
        <f t="shared" si="15"/>
        <v>-0.41786785458067299</v>
      </c>
      <c r="CH31" s="193">
        <f t="shared" si="16"/>
        <v>-0.22411785458067301</v>
      </c>
      <c r="CI31" s="193">
        <f t="shared" si="17"/>
        <v>-3.0367854580673037E-2</v>
      </c>
      <c r="CJ31" s="193">
        <f t="shared" si="18"/>
        <v>0.16338214541932697</v>
      </c>
      <c r="CK31" s="188">
        <f t="shared" si="19"/>
        <v>0.35713214541932703</v>
      </c>
      <c r="CL31" s="193">
        <f t="shared" si="20"/>
        <v>0.35713214541932703</v>
      </c>
      <c r="CM31" s="144">
        <v>0.2</v>
      </c>
      <c r="CN31" s="144">
        <v>0.1</v>
      </c>
      <c r="CO31" s="144">
        <v>0.1</v>
      </c>
      <c r="CP31" s="144">
        <v>0.1</v>
      </c>
    </row>
    <row r="32" spans="1:94" x14ac:dyDescent="0.3">
      <c r="A32" s="5" t="s">
        <v>355</v>
      </c>
      <c r="B32" s="5" t="s">
        <v>72</v>
      </c>
      <c r="C32" s="5" t="s">
        <v>16</v>
      </c>
      <c r="D32" s="140">
        <v>-1.1499999999999999</v>
      </c>
      <c r="E32" s="140">
        <v>-0.17</v>
      </c>
      <c r="F32" s="188">
        <v>-0.63286785458067296</v>
      </c>
      <c r="G32" s="188">
        <v>-0.50786785458067296</v>
      </c>
      <c r="H32" s="188">
        <v>-0.50786785458067296</v>
      </c>
      <c r="I32" s="188">
        <v>-0.41786785458067299</v>
      </c>
      <c r="J32" s="193">
        <v>-0.22411785458067301</v>
      </c>
      <c r="K32" s="193">
        <v>-3.0367854580673037E-2</v>
      </c>
      <c r="L32" s="193">
        <v>0.16338214541932697</v>
      </c>
      <c r="M32" s="188">
        <v>0.35713214541932703</v>
      </c>
      <c r="N32" s="193">
        <v>0.35713214541932703</v>
      </c>
      <c r="O32" s="141">
        <v>0.2</v>
      </c>
      <c r="P32" s="141">
        <v>0.1</v>
      </c>
      <c r="Q32" s="141">
        <v>0.1</v>
      </c>
      <c r="R32" s="141">
        <v>0.1</v>
      </c>
      <c r="S32" s="169"/>
      <c r="T32" s="170" t="s">
        <v>355</v>
      </c>
      <c r="U32" s="166">
        <f t="shared" si="3"/>
        <v>1</v>
      </c>
      <c r="V32" s="166"/>
      <c r="W32" s="5" t="s">
        <v>355</v>
      </c>
      <c r="X32" s="5" t="str">
        <f t="shared" ref="X32:Y32" si="85">X31</f>
        <v>nat</v>
      </c>
      <c r="Y32" s="5" t="str">
        <f t="shared" si="85"/>
        <v>base</v>
      </c>
      <c r="Z32" s="46">
        <v>-1</v>
      </c>
      <c r="AA32" s="46">
        <v>-0.2</v>
      </c>
      <c r="AB32" s="141">
        <f t="shared" si="67"/>
        <v>-0.7</v>
      </c>
      <c r="AC32" s="141">
        <f t="shared" si="67"/>
        <v>-0.6</v>
      </c>
      <c r="AD32" s="141">
        <f t="shared" si="67"/>
        <v>-0.6</v>
      </c>
      <c r="AE32" s="141">
        <f t="shared" si="67"/>
        <v>-0.6</v>
      </c>
      <c r="AF32" s="141">
        <f t="shared" si="67"/>
        <v>0.1</v>
      </c>
      <c r="AG32" s="141">
        <f t="shared" si="67"/>
        <v>0.2</v>
      </c>
      <c r="AH32" s="141">
        <f t="shared" si="67"/>
        <v>0.1</v>
      </c>
      <c r="AI32" s="141">
        <f t="shared" si="67"/>
        <v>0.1</v>
      </c>
      <c r="AJ32" s="141">
        <f t="shared" si="67"/>
        <v>0.1</v>
      </c>
      <c r="AN32" s="272" t="s">
        <v>505</v>
      </c>
      <c r="AO32" s="280">
        <f>[5]Productivity_Sces!$I$22</f>
        <v>4.8041456361871404E-3</v>
      </c>
      <c r="AP32" s="247">
        <f t="shared" si="68"/>
        <v>4.8041456361871404E-3</v>
      </c>
      <c r="AQ32" s="248">
        <f t="shared" si="77"/>
        <v>4.8041456361871404E-3</v>
      </c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20" t="s">
        <v>355</v>
      </c>
      <c r="BE32" s="120" t="s">
        <v>72</v>
      </c>
      <c r="BF32" s="120" t="s">
        <v>16</v>
      </c>
      <c r="BG32" s="187">
        <f t="shared" si="4"/>
        <v>-1.1499999999999999</v>
      </c>
      <c r="BH32" s="187">
        <f t="shared" si="5"/>
        <v>-0.17</v>
      </c>
      <c r="BI32" s="275">
        <f t="shared" si="6"/>
        <v>-0.875</v>
      </c>
      <c r="BJ32" s="188">
        <f t="shared" si="7"/>
        <v>-0.75</v>
      </c>
      <c r="BK32" s="188">
        <f t="shared" si="8"/>
        <v>-0.75</v>
      </c>
      <c r="BL32" s="188">
        <f t="shared" si="9"/>
        <v>-0.66</v>
      </c>
      <c r="BM32" s="193">
        <f t="shared" ref="BM32:BO32" si="86">IFERROR(($BP32-$BL32)/($BP$7-$BL$7)+BL32,"eps")</f>
        <v>-0.46625000000000005</v>
      </c>
      <c r="BN32" s="193">
        <f t="shared" si="86"/>
        <v>-0.27250000000000008</v>
      </c>
      <c r="BO32" s="193">
        <f t="shared" si="86"/>
        <v>-7.875000000000007E-2</v>
      </c>
      <c r="BP32" s="188">
        <f t="shared" si="11"/>
        <v>0.11499999999999999</v>
      </c>
      <c r="BQ32" s="193">
        <f t="shared" si="24"/>
        <v>0.11499999999999999</v>
      </c>
      <c r="BR32" s="144">
        <v>0.2</v>
      </c>
      <c r="BS32" s="144">
        <v>0.1</v>
      </c>
      <c r="BT32" s="144">
        <v>0.1</v>
      </c>
      <c r="BU32" s="144">
        <v>0.1</v>
      </c>
      <c r="BX32" s="190">
        <v>2</v>
      </c>
      <c r="BY32" s="120" t="s">
        <v>355</v>
      </c>
      <c r="BZ32" s="120" t="s">
        <v>72</v>
      </c>
      <c r="CA32" s="120" t="s">
        <v>16</v>
      </c>
      <c r="CB32" s="140">
        <f t="shared" si="25"/>
        <v>-1.1499999999999999</v>
      </c>
      <c r="CC32" s="140">
        <f t="shared" si="12"/>
        <v>-0.17</v>
      </c>
      <c r="CD32" s="188">
        <f t="shared" si="26"/>
        <v>-0.63286785458067296</v>
      </c>
      <c r="CE32" s="188">
        <f t="shared" si="13"/>
        <v>-0.50786785458067296</v>
      </c>
      <c r="CF32" s="188">
        <f t="shared" si="14"/>
        <v>-0.50786785458067296</v>
      </c>
      <c r="CG32" s="188">
        <f t="shared" si="15"/>
        <v>-0.41786785458067299</v>
      </c>
      <c r="CH32" s="193">
        <f t="shared" si="16"/>
        <v>-0.22411785458067301</v>
      </c>
      <c r="CI32" s="193">
        <f t="shared" si="17"/>
        <v>-3.0367854580673037E-2</v>
      </c>
      <c r="CJ32" s="193">
        <f t="shared" si="18"/>
        <v>0.16338214541932697</v>
      </c>
      <c r="CK32" s="188">
        <f t="shared" si="19"/>
        <v>0.35713214541932703</v>
      </c>
      <c r="CL32" s="193">
        <f t="shared" si="20"/>
        <v>0.35713214541932703</v>
      </c>
      <c r="CM32" s="144">
        <v>0.2</v>
      </c>
      <c r="CN32" s="144">
        <v>0.1</v>
      </c>
      <c r="CO32" s="144">
        <v>0.1</v>
      </c>
      <c r="CP32" s="144">
        <v>0.1</v>
      </c>
    </row>
    <row r="33" spans="1:94" x14ac:dyDescent="0.3">
      <c r="A33" s="5" t="s">
        <v>356</v>
      </c>
      <c r="B33" s="5" t="s">
        <v>72</v>
      </c>
      <c r="C33" s="5" t="s">
        <v>16</v>
      </c>
      <c r="D33" s="140">
        <v>-1.1499999999999999</v>
      </c>
      <c r="E33" s="140">
        <v>-0.17</v>
      </c>
      <c r="F33" s="188">
        <v>-0.63286785458067296</v>
      </c>
      <c r="G33" s="188">
        <v>-0.50786785458067296</v>
      </c>
      <c r="H33" s="188">
        <v>-0.50786785458067296</v>
      </c>
      <c r="I33" s="188">
        <v>-0.41786785458067299</v>
      </c>
      <c r="J33" s="193">
        <v>-0.22411785458067301</v>
      </c>
      <c r="K33" s="193">
        <v>-3.0367854580673037E-2</v>
      </c>
      <c r="L33" s="193">
        <v>0.16338214541932697</v>
      </c>
      <c r="M33" s="188">
        <v>0.35713214541932703</v>
      </c>
      <c r="N33" s="193">
        <v>0.35713214541932703</v>
      </c>
      <c r="O33" s="141">
        <v>0.2</v>
      </c>
      <c r="P33" s="141">
        <v>0.1</v>
      </c>
      <c r="Q33" s="141">
        <v>0.1</v>
      </c>
      <c r="R33" s="141">
        <v>0.1</v>
      </c>
      <c r="S33" s="169"/>
      <c r="T33" s="170" t="s">
        <v>356</v>
      </c>
      <c r="U33" s="166">
        <f t="shared" si="3"/>
        <v>1</v>
      </c>
      <c r="V33" s="166"/>
      <c r="W33" s="5" t="s">
        <v>356</v>
      </c>
      <c r="X33" s="5" t="str">
        <f t="shared" ref="X33:Y33" si="87">X32</f>
        <v>nat</v>
      </c>
      <c r="Y33" s="5" t="str">
        <f t="shared" si="87"/>
        <v>base</v>
      </c>
      <c r="Z33" s="141">
        <v>-1</v>
      </c>
      <c r="AA33" s="141">
        <v>-0.2</v>
      </c>
      <c r="AB33" s="141">
        <f t="shared" si="67"/>
        <v>-0.7</v>
      </c>
      <c r="AC33" s="141">
        <f t="shared" si="67"/>
        <v>-0.6</v>
      </c>
      <c r="AD33" s="141">
        <f t="shared" si="67"/>
        <v>-0.6</v>
      </c>
      <c r="AE33" s="141">
        <f t="shared" si="67"/>
        <v>-0.6</v>
      </c>
      <c r="AF33" s="141">
        <f t="shared" si="67"/>
        <v>0.1</v>
      </c>
      <c r="AG33" s="141">
        <f t="shared" si="67"/>
        <v>0.2</v>
      </c>
      <c r="AH33" s="141">
        <f t="shared" si="67"/>
        <v>0.1</v>
      </c>
      <c r="AI33" s="141">
        <f t="shared" si="67"/>
        <v>0.1</v>
      </c>
      <c r="AJ33" s="141">
        <f t="shared" si="67"/>
        <v>0.1</v>
      </c>
      <c r="AN33" s="272" t="s">
        <v>507</v>
      </c>
      <c r="AO33" s="280">
        <f>[5]Productivity_Sces!$I$23</f>
        <v>4.2110233020891119E-3</v>
      </c>
      <c r="AP33" s="247">
        <f t="shared" si="68"/>
        <v>4.2110233020891119E-3</v>
      </c>
      <c r="AQ33" s="248">
        <f t="shared" si="77"/>
        <v>4.2110233020891119E-3</v>
      </c>
      <c r="AR33" s="123"/>
      <c r="AS33" s="134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82" t="s">
        <v>356</v>
      </c>
      <c r="BE33" s="182" t="s">
        <v>72</v>
      </c>
      <c r="BF33" s="182" t="s">
        <v>16</v>
      </c>
      <c r="BG33" s="189">
        <f t="shared" si="4"/>
        <v>-1.1499999999999999</v>
      </c>
      <c r="BH33" s="189">
        <f t="shared" si="5"/>
        <v>-0.17</v>
      </c>
      <c r="BI33" s="275">
        <f t="shared" si="6"/>
        <v>-0.875</v>
      </c>
      <c r="BJ33" s="188">
        <f t="shared" si="7"/>
        <v>-0.75</v>
      </c>
      <c r="BK33" s="188">
        <f t="shared" si="8"/>
        <v>-0.75</v>
      </c>
      <c r="BL33" s="188">
        <f t="shared" si="9"/>
        <v>-0.66</v>
      </c>
      <c r="BM33" s="193">
        <f t="shared" ref="BM33:BO33" si="88">IFERROR(($BP33-$BL33)/($BP$7-$BL$7)+BL33,"eps")</f>
        <v>-0.46625000000000005</v>
      </c>
      <c r="BN33" s="193">
        <f t="shared" si="88"/>
        <v>-0.27250000000000008</v>
      </c>
      <c r="BO33" s="193">
        <f t="shared" si="88"/>
        <v>-7.875000000000007E-2</v>
      </c>
      <c r="BP33" s="188">
        <f t="shared" si="11"/>
        <v>0.11499999999999999</v>
      </c>
      <c r="BQ33" s="193">
        <f t="shared" si="24"/>
        <v>0.11499999999999999</v>
      </c>
      <c r="BR33" s="144">
        <v>0.2</v>
      </c>
      <c r="BS33" s="144">
        <v>0.1</v>
      </c>
      <c r="BT33" s="144">
        <v>0.1</v>
      </c>
      <c r="BU33" s="144">
        <v>0.1</v>
      </c>
      <c r="BX33" s="190">
        <v>2</v>
      </c>
      <c r="BY33" s="182" t="s">
        <v>356</v>
      </c>
      <c r="BZ33" s="182" t="s">
        <v>72</v>
      </c>
      <c r="CA33" s="182" t="s">
        <v>16</v>
      </c>
      <c r="CB33" s="140">
        <f t="shared" si="25"/>
        <v>-1.1499999999999999</v>
      </c>
      <c r="CC33" s="140">
        <f t="shared" si="12"/>
        <v>-0.17</v>
      </c>
      <c r="CD33" s="188">
        <f t="shared" si="26"/>
        <v>-0.63286785458067296</v>
      </c>
      <c r="CE33" s="188">
        <f t="shared" si="13"/>
        <v>-0.50786785458067296</v>
      </c>
      <c r="CF33" s="188">
        <f t="shared" si="14"/>
        <v>-0.50786785458067296</v>
      </c>
      <c r="CG33" s="188">
        <f t="shared" si="15"/>
        <v>-0.41786785458067299</v>
      </c>
      <c r="CH33" s="193">
        <f t="shared" si="16"/>
        <v>-0.22411785458067301</v>
      </c>
      <c r="CI33" s="193">
        <f t="shared" si="17"/>
        <v>-3.0367854580673037E-2</v>
      </c>
      <c r="CJ33" s="193">
        <f t="shared" si="18"/>
        <v>0.16338214541932697</v>
      </c>
      <c r="CK33" s="188">
        <f t="shared" si="19"/>
        <v>0.35713214541932703</v>
      </c>
      <c r="CL33" s="193">
        <f t="shared" si="20"/>
        <v>0.35713214541932703</v>
      </c>
      <c r="CM33" s="144">
        <v>0.2</v>
      </c>
      <c r="CN33" s="144">
        <v>0.1</v>
      </c>
      <c r="CO33" s="144">
        <v>0.1</v>
      </c>
      <c r="CP33" s="144">
        <v>0.1</v>
      </c>
    </row>
    <row r="34" spans="1:94" x14ac:dyDescent="0.3">
      <c r="A34" s="5" t="s">
        <v>357</v>
      </c>
      <c r="B34" s="5" t="s">
        <v>72</v>
      </c>
      <c r="C34" s="5" t="s">
        <v>16</v>
      </c>
      <c r="D34" s="140">
        <v>-1.1499999999999999</v>
      </c>
      <c r="E34" s="140">
        <v>-0.17</v>
      </c>
      <c r="F34" s="188">
        <v>-0.63286785458067296</v>
      </c>
      <c r="G34" s="188">
        <v>-0.50786785458067296</v>
      </c>
      <c r="H34" s="188">
        <v>-0.50786785458067296</v>
      </c>
      <c r="I34" s="188">
        <v>-0.41786785458067299</v>
      </c>
      <c r="J34" s="193">
        <v>-0.22411785458067301</v>
      </c>
      <c r="K34" s="193">
        <v>-3.0367854580673037E-2</v>
      </c>
      <c r="L34" s="193">
        <v>0.16338214541932697</v>
      </c>
      <c r="M34" s="188">
        <v>0.35713214541932703</v>
      </c>
      <c r="N34" s="193">
        <v>0.35713214541932703</v>
      </c>
      <c r="O34" s="141">
        <v>0.2</v>
      </c>
      <c r="P34" s="141">
        <v>0.1</v>
      </c>
      <c r="Q34" s="141">
        <v>0.1</v>
      </c>
      <c r="R34" s="141">
        <v>0.1</v>
      </c>
      <c r="S34" s="169"/>
      <c r="T34" s="170" t="s">
        <v>357</v>
      </c>
      <c r="U34" s="166">
        <f t="shared" si="3"/>
        <v>1</v>
      </c>
      <c r="V34" s="166"/>
      <c r="W34" s="5" t="s">
        <v>357</v>
      </c>
      <c r="X34" s="5" t="str">
        <f t="shared" ref="X34:Y34" si="89">X33</f>
        <v>nat</v>
      </c>
      <c r="Y34" s="5" t="str">
        <f t="shared" si="89"/>
        <v>base</v>
      </c>
      <c r="Z34" s="141">
        <v>-1</v>
      </c>
      <c r="AA34" s="46">
        <v>-0.2</v>
      </c>
      <c r="AB34" s="141">
        <f t="shared" ref="AB34:AJ48" si="90">AB$8</f>
        <v>-0.7</v>
      </c>
      <c r="AC34" s="141">
        <f t="shared" si="90"/>
        <v>-0.6</v>
      </c>
      <c r="AD34" s="141">
        <f t="shared" si="90"/>
        <v>-0.6</v>
      </c>
      <c r="AE34" s="141">
        <f t="shared" si="90"/>
        <v>-0.6</v>
      </c>
      <c r="AF34" s="141">
        <f t="shared" si="90"/>
        <v>0.1</v>
      </c>
      <c r="AG34" s="141">
        <f t="shared" si="90"/>
        <v>0.2</v>
      </c>
      <c r="AH34" s="141">
        <f t="shared" si="90"/>
        <v>0.1</v>
      </c>
      <c r="AI34" s="141">
        <f t="shared" si="90"/>
        <v>0.1</v>
      </c>
      <c r="AJ34" s="141">
        <f t="shared" si="90"/>
        <v>0.1</v>
      </c>
      <c r="AN34" s="272" t="s">
        <v>506</v>
      </c>
      <c r="AO34" s="280">
        <f>[5]Productivity_Sces!$I$24</f>
        <v>6.1726995956139508E-3</v>
      </c>
      <c r="AP34" s="247">
        <f t="shared" si="68"/>
        <v>6.1726995956139508E-3</v>
      </c>
      <c r="AQ34" s="248">
        <f t="shared" si="77"/>
        <v>6.1726995956139508E-3</v>
      </c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20" t="s">
        <v>357</v>
      </c>
      <c r="BE34" s="120" t="s">
        <v>72</v>
      </c>
      <c r="BF34" s="120" t="s">
        <v>16</v>
      </c>
      <c r="BG34" s="187">
        <f t="shared" si="4"/>
        <v>-1.1499999999999999</v>
      </c>
      <c r="BH34" s="187">
        <f t="shared" si="5"/>
        <v>-0.17</v>
      </c>
      <c r="BI34" s="275">
        <f t="shared" si="6"/>
        <v>-0.875</v>
      </c>
      <c r="BJ34" s="188">
        <f t="shared" si="7"/>
        <v>-0.75</v>
      </c>
      <c r="BK34" s="188">
        <f t="shared" si="8"/>
        <v>-0.75</v>
      </c>
      <c r="BL34" s="188">
        <f t="shared" si="9"/>
        <v>-0.66</v>
      </c>
      <c r="BM34" s="193">
        <f t="shared" ref="BM34:BO34" si="91">IFERROR(($BP34-$BL34)/($BP$7-$BL$7)+BL34,"eps")</f>
        <v>-0.46625000000000005</v>
      </c>
      <c r="BN34" s="193">
        <f t="shared" si="91"/>
        <v>-0.27250000000000008</v>
      </c>
      <c r="BO34" s="193">
        <f t="shared" si="91"/>
        <v>-7.875000000000007E-2</v>
      </c>
      <c r="BP34" s="188">
        <f t="shared" si="11"/>
        <v>0.11499999999999999</v>
      </c>
      <c r="BQ34" s="193">
        <f t="shared" si="24"/>
        <v>0.11499999999999999</v>
      </c>
      <c r="BR34" s="144">
        <v>0.2</v>
      </c>
      <c r="BS34" s="144">
        <v>0.1</v>
      </c>
      <c r="BT34" s="144">
        <v>0.1</v>
      </c>
      <c r="BU34" s="144">
        <v>0.1</v>
      </c>
      <c r="BX34" s="190">
        <v>2</v>
      </c>
      <c r="BY34" s="120" t="s">
        <v>357</v>
      </c>
      <c r="BZ34" s="120" t="s">
        <v>72</v>
      </c>
      <c r="CA34" s="120" t="s">
        <v>16</v>
      </c>
      <c r="CB34" s="140">
        <f t="shared" si="25"/>
        <v>-1.1499999999999999</v>
      </c>
      <c r="CC34" s="140">
        <f t="shared" si="12"/>
        <v>-0.17</v>
      </c>
      <c r="CD34" s="188">
        <f t="shared" si="26"/>
        <v>-0.63286785458067296</v>
      </c>
      <c r="CE34" s="188">
        <f t="shared" si="13"/>
        <v>-0.50786785458067296</v>
      </c>
      <c r="CF34" s="188">
        <f t="shared" si="14"/>
        <v>-0.50786785458067296</v>
      </c>
      <c r="CG34" s="188">
        <f t="shared" si="15"/>
        <v>-0.41786785458067299</v>
      </c>
      <c r="CH34" s="193">
        <f t="shared" si="16"/>
        <v>-0.22411785458067301</v>
      </c>
      <c r="CI34" s="193">
        <f t="shared" si="17"/>
        <v>-3.0367854580673037E-2</v>
      </c>
      <c r="CJ34" s="193">
        <f t="shared" si="18"/>
        <v>0.16338214541932697</v>
      </c>
      <c r="CK34" s="188">
        <f t="shared" si="19"/>
        <v>0.35713214541932703</v>
      </c>
      <c r="CL34" s="193">
        <f t="shared" si="20"/>
        <v>0.35713214541932703</v>
      </c>
      <c r="CM34" s="144">
        <v>0.2</v>
      </c>
      <c r="CN34" s="144">
        <v>0.1</v>
      </c>
      <c r="CO34" s="144">
        <v>0.1</v>
      </c>
      <c r="CP34" s="144">
        <v>0.1</v>
      </c>
    </row>
    <row r="35" spans="1:94" ht="15" thickBot="1" x14ac:dyDescent="0.35">
      <c r="A35" s="5" t="s">
        <v>358</v>
      </c>
      <c r="B35" s="5" t="s">
        <v>72</v>
      </c>
      <c r="C35" s="5" t="s">
        <v>16</v>
      </c>
      <c r="D35" s="140">
        <v>-1.1499999999999999</v>
      </c>
      <c r="E35" s="140">
        <v>-0.17</v>
      </c>
      <c r="F35" s="188">
        <v>-0.63286785458067296</v>
      </c>
      <c r="G35" s="188">
        <v>-0.50786785458067296</v>
      </c>
      <c r="H35" s="188">
        <v>-0.50786785458067296</v>
      </c>
      <c r="I35" s="188">
        <v>-0.41786785458067299</v>
      </c>
      <c r="J35" s="193">
        <v>-0.22411785458067301</v>
      </c>
      <c r="K35" s="193">
        <v>-3.0367854580673037E-2</v>
      </c>
      <c r="L35" s="193">
        <v>0.16338214541932697</v>
      </c>
      <c r="M35" s="188">
        <v>0.35713214541932703</v>
      </c>
      <c r="N35" s="193">
        <v>0.35713214541932703</v>
      </c>
      <c r="O35" s="141">
        <v>0.2</v>
      </c>
      <c r="P35" s="141">
        <v>0.1</v>
      </c>
      <c r="Q35" s="141">
        <v>0.1</v>
      </c>
      <c r="R35" s="141">
        <v>0.1</v>
      </c>
      <c r="S35" s="169"/>
      <c r="T35" s="170" t="s">
        <v>358</v>
      </c>
      <c r="U35" s="166">
        <f t="shared" si="3"/>
        <v>1</v>
      </c>
      <c r="V35" s="166"/>
      <c r="W35" s="5" t="s">
        <v>358</v>
      </c>
      <c r="X35" s="5" t="str">
        <f t="shared" ref="X35:Y35" si="92">X34</f>
        <v>nat</v>
      </c>
      <c r="Y35" s="5" t="str">
        <f t="shared" si="92"/>
        <v>base</v>
      </c>
      <c r="Z35" s="141">
        <v>-1</v>
      </c>
      <c r="AA35" s="141">
        <v>-0.2</v>
      </c>
      <c r="AB35" s="141">
        <f t="shared" si="90"/>
        <v>-0.7</v>
      </c>
      <c r="AC35" s="141">
        <f t="shared" si="90"/>
        <v>-0.6</v>
      </c>
      <c r="AD35" s="141">
        <f t="shared" si="90"/>
        <v>-0.6</v>
      </c>
      <c r="AE35" s="141">
        <f t="shared" si="90"/>
        <v>-0.6</v>
      </c>
      <c r="AF35" s="141">
        <f t="shared" si="90"/>
        <v>0.1</v>
      </c>
      <c r="AG35" s="141">
        <f t="shared" si="90"/>
        <v>0.2</v>
      </c>
      <c r="AH35" s="141">
        <f t="shared" si="90"/>
        <v>0.1</v>
      </c>
      <c r="AI35" s="141">
        <f t="shared" si="90"/>
        <v>0.1</v>
      </c>
      <c r="AJ35" s="141">
        <f t="shared" si="90"/>
        <v>0.1</v>
      </c>
      <c r="AN35" s="273" t="s">
        <v>508</v>
      </c>
      <c r="AO35" s="281">
        <f>[5]Productivity_Sces!$I$25</f>
        <v>5.0239327342216367E-3</v>
      </c>
      <c r="AP35" s="249">
        <f t="shared" si="68"/>
        <v>5.0239327342216367E-3</v>
      </c>
      <c r="AQ35" s="250">
        <f t="shared" si="77"/>
        <v>5.0239327342216367E-3</v>
      </c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82" t="s">
        <v>358</v>
      </c>
      <c r="BE35" s="182" t="s">
        <v>72</v>
      </c>
      <c r="BF35" s="182" t="s">
        <v>16</v>
      </c>
      <c r="BG35" s="189">
        <f t="shared" si="4"/>
        <v>-1.1499999999999999</v>
      </c>
      <c r="BH35" s="189">
        <f t="shared" si="5"/>
        <v>-0.17</v>
      </c>
      <c r="BI35" s="275">
        <f t="shared" si="6"/>
        <v>-0.875</v>
      </c>
      <c r="BJ35" s="188">
        <f t="shared" si="7"/>
        <v>-0.75</v>
      </c>
      <c r="BK35" s="188">
        <f t="shared" si="8"/>
        <v>-0.75</v>
      </c>
      <c r="BL35" s="188">
        <f t="shared" si="9"/>
        <v>-0.66</v>
      </c>
      <c r="BM35" s="193">
        <f t="shared" ref="BM35:BO35" si="93">IFERROR(($BP35-$BL35)/($BP$7-$BL$7)+BL35,"eps")</f>
        <v>-0.46625000000000005</v>
      </c>
      <c r="BN35" s="193">
        <f t="shared" si="93"/>
        <v>-0.27250000000000008</v>
      </c>
      <c r="BO35" s="193">
        <f t="shared" si="93"/>
        <v>-7.875000000000007E-2</v>
      </c>
      <c r="BP35" s="188">
        <f t="shared" si="11"/>
        <v>0.11499999999999999</v>
      </c>
      <c r="BQ35" s="193">
        <f t="shared" si="24"/>
        <v>0.11499999999999999</v>
      </c>
      <c r="BR35" s="144">
        <v>0.2</v>
      </c>
      <c r="BS35" s="144">
        <v>0.1</v>
      </c>
      <c r="BT35" s="144">
        <v>0.1</v>
      </c>
      <c r="BU35" s="144">
        <v>0.1</v>
      </c>
      <c r="BX35" s="190">
        <v>2</v>
      </c>
      <c r="BY35" s="182" t="s">
        <v>358</v>
      </c>
      <c r="BZ35" s="182" t="s">
        <v>72</v>
      </c>
      <c r="CA35" s="182" t="s">
        <v>16</v>
      </c>
      <c r="CB35" s="140">
        <f t="shared" si="25"/>
        <v>-1.1499999999999999</v>
      </c>
      <c r="CC35" s="140">
        <f t="shared" si="12"/>
        <v>-0.17</v>
      </c>
      <c r="CD35" s="188">
        <f t="shared" si="26"/>
        <v>-0.63286785458067296</v>
      </c>
      <c r="CE35" s="188">
        <f t="shared" si="13"/>
        <v>-0.50786785458067296</v>
      </c>
      <c r="CF35" s="188">
        <f t="shared" si="14"/>
        <v>-0.50786785458067296</v>
      </c>
      <c r="CG35" s="188">
        <f t="shared" si="15"/>
        <v>-0.41786785458067299</v>
      </c>
      <c r="CH35" s="193">
        <f t="shared" si="16"/>
        <v>-0.22411785458067301</v>
      </c>
      <c r="CI35" s="193">
        <f t="shared" si="17"/>
        <v>-3.0367854580673037E-2</v>
      </c>
      <c r="CJ35" s="193">
        <f t="shared" si="18"/>
        <v>0.16338214541932697</v>
      </c>
      <c r="CK35" s="188">
        <f t="shared" si="19"/>
        <v>0.35713214541932703</v>
      </c>
      <c r="CL35" s="193">
        <f t="shared" si="20"/>
        <v>0.35713214541932703</v>
      </c>
      <c r="CM35" s="144">
        <v>0.2</v>
      </c>
      <c r="CN35" s="144">
        <v>0.1</v>
      </c>
      <c r="CO35" s="144">
        <v>0.1</v>
      </c>
      <c r="CP35" s="144">
        <v>0.1</v>
      </c>
    </row>
    <row r="36" spans="1:94" x14ac:dyDescent="0.3">
      <c r="A36" s="5" t="s">
        <v>359</v>
      </c>
      <c r="B36" s="5" t="s">
        <v>72</v>
      </c>
      <c r="C36" s="5" t="s">
        <v>16</v>
      </c>
      <c r="D36" s="140">
        <v>-1.1499999999999999</v>
      </c>
      <c r="E36" s="140">
        <v>-0.17</v>
      </c>
      <c r="F36" s="188">
        <v>-0.63286785458067296</v>
      </c>
      <c r="G36" s="188">
        <v>-0.50786785458067296</v>
      </c>
      <c r="H36" s="188">
        <v>-0.50786785458067296</v>
      </c>
      <c r="I36" s="188">
        <v>-0.41786785458067299</v>
      </c>
      <c r="J36" s="193">
        <v>-0.22411785458067301</v>
      </c>
      <c r="K36" s="193">
        <v>-3.0367854580673037E-2</v>
      </c>
      <c r="L36" s="193">
        <v>0.16338214541932697</v>
      </c>
      <c r="M36" s="188">
        <v>0.35713214541932703</v>
      </c>
      <c r="N36" s="193">
        <v>0.35713214541932703</v>
      </c>
      <c r="O36" s="141">
        <v>0.2</v>
      </c>
      <c r="P36" s="141">
        <v>0.1</v>
      </c>
      <c r="Q36" s="141">
        <v>0.1</v>
      </c>
      <c r="R36" s="141">
        <v>0.1</v>
      </c>
      <c r="S36" s="169"/>
      <c r="T36" s="170" t="s">
        <v>359</v>
      </c>
      <c r="U36" s="166">
        <f t="shared" si="3"/>
        <v>1</v>
      </c>
      <c r="V36" s="166"/>
      <c r="W36" s="5" t="s">
        <v>359</v>
      </c>
      <c r="X36" s="5" t="str">
        <f t="shared" ref="X36:Y36" si="94">X35</f>
        <v>nat</v>
      </c>
      <c r="Y36" s="5" t="str">
        <f t="shared" si="94"/>
        <v>base</v>
      </c>
      <c r="Z36" s="141">
        <v>-1</v>
      </c>
      <c r="AA36" s="141">
        <v>-0.2</v>
      </c>
      <c r="AB36" s="141">
        <f t="shared" si="90"/>
        <v>-0.7</v>
      </c>
      <c r="AC36" s="141">
        <f t="shared" si="90"/>
        <v>-0.6</v>
      </c>
      <c r="AD36" s="141">
        <f t="shared" si="90"/>
        <v>-0.6</v>
      </c>
      <c r="AE36" s="141">
        <f t="shared" si="90"/>
        <v>-0.6</v>
      </c>
      <c r="AF36" s="141">
        <f t="shared" si="90"/>
        <v>0.1</v>
      </c>
      <c r="AG36" s="141">
        <f t="shared" si="90"/>
        <v>0.2</v>
      </c>
      <c r="AH36" s="141">
        <f t="shared" si="90"/>
        <v>0.1</v>
      </c>
      <c r="AI36" s="141">
        <f t="shared" si="90"/>
        <v>0.1</v>
      </c>
      <c r="AJ36" s="141">
        <f t="shared" si="90"/>
        <v>0.1</v>
      </c>
      <c r="AN36" s="272" t="s">
        <v>521</v>
      </c>
      <c r="AO36" s="191">
        <f>[5]Productivity_Sces!$I$26</f>
        <v>4.4457805284157104E-3</v>
      </c>
      <c r="AP36" s="247">
        <f t="shared" ref="AP36:AP38" si="95">AO36</f>
        <v>4.4457805284157104E-3</v>
      </c>
      <c r="AQ36" s="248">
        <f t="shared" ref="AQ36:AQ38" si="96">AP36</f>
        <v>4.4457805284157104E-3</v>
      </c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82" t="s">
        <v>359</v>
      </c>
      <c r="BE36" s="182" t="s">
        <v>72</v>
      </c>
      <c r="BF36" s="182" t="s">
        <v>16</v>
      </c>
      <c r="BG36" s="189">
        <f t="shared" si="4"/>
        <v>-1.1499999999999999</v>
      </c>
      <c r="BH36" s="189">
        <f t="shared" si="5"/>
        <v>-0.17</v>
      </c>
      <c r="BI36" s="275">
        <f t="shared" si="6"/>
        <v>-0.875</v>
      </c>
      <c r="BJ36" s="188">
        <f t="shared" si="7"/>
        <v>-0.75</v>
      </c>
      <c r="BK36" s="188">
        <f t="shared" si="8"/>
        <v>-0.75</v>
      </c>
      <c r="BL36" s="188">
        <f t="shared" si="9"/>
        <v>-0.66</v>
      </c>
      <c r="BM36" s="193">
        <f t="shared" ref="BM36:BO36" si="97">IFERROR(($BP36-$BL36)/($BP$7-$BL$7)+BL36,"eps")</f>
        <v>-0.46625000000000005</v>
      </c>
      <c r="BN36" s="193">
        <f t="shared" si="97"/>
        <v>-0.27250000000000008</v>
      </c>
      <c r="BO36" s="193">
        <f t="shared" si="97"/>
        <v>-7.875000000000007E-2</v>
      </c>
      <c r="BP36" s="188">
        <f t="shared" si="11"/>
        <v>0.11499999999999999</v>
      </c>
      <c r="BQ36" s="193">
        <f t="shared" si="24"/>
        <v>0.11499999999999999</v>
      </c>
      <c r="BR36" s="144">
        <v>0.2</v>
      </c>
      <c r="BS36" s="144">
        <v>0.1</v>
      </c>
      <c r="BT36" s="144">
        <v>0.1</v>
      </c>
      <c r="BU36" s="144">
        <v>0.1</v>
      </c>
      <c r="BX36" s="190">
        <v>2</v>
      </c>
      <c r="BY36" s="182" t="s">
        <v>359</v>
      </c>
      <c r="BZ36" s="182" t="s">
        <v>72</v>
      </c>
      <c r="CA36" s="182" t="s">
        <v>16</v>
      </c>
      <c r="CB36" s="140">
        <f t="shared" si="25"/>
        <v>-1.1499999999999999</v>
      </c>
      <c r="CC36" s="140">
        <f t="shared" si="12"/>
        <v>-0.17</v>
      </c>
      <c r="CD36" s="188">
        <f t="shared" si="26"/>
        <v>-0.63286785458067296</v>
      </c>
      <c r="CE36" s="188">
        <f t="shared" si="13"/>
        <v>-0.50786785458067296</v>
      </c>
      <c r="CF36" s="188">
        <f t="shared" si="14"/>
        <v>-0.50786785458067296</v>
      </c>
      <c r="CG36" s="188">
        <f t="shared" si="15"/>
        <v>-0.41786785458067299</v>
      </c>
      <c r="CH36" s="193">
        <f t="shared" si="16"/>
        <v>-0.22411785458067301</v>
      </c>
      <c r="CI36" s="193">
        <f t="shared" si="17"/>
        <v>-3.0367854580673037E-2</v>
      </c>
      <c r="CJ36" s="193">
        <f t="shared" si="18"/>
        <v>0.16338214541932697</v>
      </c>
      <c r="CK36" s="188">
        <f t="shared" si="19"/>
        <v>0.35713214541932703</v>
      </c>
      <c r="CL36" s="193">
        <f t="shared" si="20"/>
        <v>0.35713214541932703</v>
      </c>
      <c r="CM36" s="144">
        <v>0.2</v>
      </c>
      <c r="CN36" s="144">
        <v>0.1</v>
      </c>
      <c r="CO36" s="144">
        <v>0.1</v>
      </c>
      <c r="CP36" s="144">
        <v>0.1</v>
      </c>
    </row>
    <row r="37" spans="1:94" x14ac:dyDescent="0.3">
      <c r="A37" s="5" t="s">
        <v>360</v>
      </c>
      <c r="B37" s="5" t="s">
        <v>72</v>
      </c>
      <c r="C37" s="5" t="s">
        <v>16</v>
      </c>
      <c r="D37" s="140">
        <v>-1.1499999999999999</v>
      </c>
      <c r="E37" s="140">
        <v>-0.17</v>
      </c>
      <c r="F37" s="188">
        <v>-0.63286785458067296</v>
      </c>
      <c r="G37" s="188">
        <v>-0.50786785458067296</v>
      </c>
      <c r="H37" s="188">
        <v>-0.50786785458067296</v>
      </c>
      <c r="I37" s="188">
        <v>-0.41786785458067299</v>
      </c>
      <c r="J37" s="193">
        <v>-0.22411785458067301</v>
      </c>
      <c r="K37" s="193">
        <v>-3.0367854580673037E-2</v>
      </c>
      <c r="L37" s="193">
        <v>0.16338214541932697</v>
      </c>
      <c r="M37" s="188">
        <v>0.35713214541932703</v>
      </c>
      <c r="N37" s="193">
        <v>0.35713214541932703</v>
      </c>
      <c r="O37" s="141">
        <v>0.2</v>
      </c>
      <c r="P37" s="141">
        <v>0.1</v>
      </c>
      <c r="Q37" s="141">
        <v>0.1</v>
      </c>
      <c r="R37" s="141">
        <v>0.1</v>
      </c>
      <c r="S37" s="169"/>
      <c r="T37" s="170" t="s">
        <v>360</v>
      </c>
      <c r="U37" s="166">
        <f t="shared" si="3"/>
        <v>1</v>
      </c>
      <c r="V37" s="166"/>
      <c r="W37" s="5" t="s">
        <v>360</v>
      </c>
      <c r="X37" s="5" t="str">
        <f t="shared" ref="X37:Y37" si="98">X36</f>
        <v>nat</v>
      </c>
      <c r="Y37" s="5" t="str">
        <f t="shared" si="98"/>
        <v>base</v>
      </c>
      <c r="Z37" s="141">
        <v>-1</v>
      </c>
      <c r="AA37" s="141">
        <v>-0.2</v>
      </c>
      <c r="AB37" s="141">
        <f t="shared" si="90"/>
        <v>-0.7</v>
      </c>
      <c r="AC37" s="141">
        <f t="shared" si="90"/>
        <v>-0.6</v>
      </c>
      <c r="AD37" s="141">
        <f t="shared" si="90"/>
        <v>-0.6</v>
      </c>
      <c r="AE37" s="141">
        <f t="shared" si="90"/>
        <v>-0.6</v>
      </c>
      <c r="AF37" s="141">
        <f t="shared" si="90"/>
        <v>0.1</v>
      </c>
      <c r="AG37" s="141">
        <f t="shared" si="90"/>
        <v>0.2</v>
      </c>
      <c r="AH37" s="141">
        <f t="shared" si="90"/>
        <v>0.1</v>
      </c>
      <c r="AI37" s="141">
        <f t="shared" si="90"/>
        <v>0.1</v>
      </c>
      <c r="AJ37" s="141">
        <f t="shared" si="90"/>
        <v>0.1</v>
      </c>
      <c r="AN37" s="272" t="s">
        <v>522</v>
      </c>
      <c r="AO37" s="191">
        <f>[5]Productivity_Sces!$I$27</f>
        <v>6.5767629817270468E-3</v>
      </c>
      <c r="AP37" s="247">
        <f t="shared" si="95"/>
        <v>6.5767629817270468E-3</v>
      </c>
      <c r="AQ37" s="248">
        <f t="shared" si="96"/>
        <v>6.5767629817270468E-3</v>
      </c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82" t="s">
        <v>360</v>
      </c>
      <c r="BE37" s="182" t="s">
        <v>72</v>
      </c>
      <c r="BF37" s="182" t="s">
        <v>16</v>
      </c>
      <c r="BG37" s="189">
        <f t="shared" si="4"/>
        <v>-1.1499999999999999</v>
      </c>
      <c r="BH37" s="189">
        <f t="shared" si="5"/>
        <v>-0.17</v>
      </c>
      <c r="BI37" s="275">
        <f t="shared" si="6"/>
        <v>-0.875</v>
      </c>
      <c r="BJ37" s="188">
        <f t="shared" si="7"/>
        <v>-0.75</v>
      </c>
      <c r="BK37" s="188">
        <f t="shared" si="8"/>
        <v>-0.75</v>
      </c>
      <c r="BL37" s="188">
        <f t="shared" si="9"/>
        <v>-0.66</v>
      </c>
      <c r="BM37" s="193">
        <f t="shared" ref="BM37:BO37" si="99">IFERROR(($BP37-$BL37)/($BP$7-$BL$7)+BL37,"eps")</f>
        <v>-0.46625000000000005</v>
      </c>
      <c r="BN37" s="193">
        <f t="shared" si="99"/>
        <v>-0.27250000000000008</v>
      </c>
      <c r="BO37" s="193">
        <f t="shared" si="99"/>
        <v>-7.875000000000007E-2</v>
      </c>
      <c r="BP37" s="188">
        <f t="shared" si="11"/>
        <v>0.11499999999999999</v>
      </c>
      <c r="BQ37" s="193">
        <f t="shared" si="24"/>
        <v>0.11499999999999999</v>
      </c>
      <c r="BR37" s="144">
        <v>0.2</v>
      </c>
      <c r="BS37" s="144">
        <v>0.1</v>
      </c>
      <c r="BT37" s="144">
        <v>0.1</v>
      </c>
      <c r="BU37" s="144">
        <v>0.1</v>
      </c>
      <c r="BX37" s="190">
        <v>2</v>
      </c>
      <c r="BY37" s="182" t="s">
        <v>360</v>
      </c>
      <c r="BZ37" s="182" t="s">
        <v>72</v>
      </c>
      <c r="CA37" s="182" t="s">
        <v>16</v>
      </c>
      <c r="CB37" s="140">
        <f t="shared" si="25"/>
        <v>-1.1499999999999999</v>
      </c>
      <c r="CC37" s="140">
        <f t="shared" si="12"/>
        <v>-0.17</v>
      </c>
      <c r="CD37" s="188">
        <f t="shared" si="26"/>
        <v>-0.63286785458067296</v>
      </c>
      <c r="CE37" s="188">
        <f t="shared" si="13"/>
        <v>-0.50786785458067296</v>
      </c>
      <c r="CF37" s="188">
        <f t="shared" si="14"/>
        <v>-0.50786785458067296</v>
      </c>
      <c r="CG37" s="188">
        <f t="shared" si="15"/>
        <v>-0.41786785458067299</v>
      </c>
      <c r="CH37" s="193">
        <f t="shared" si="16"/>
        <v>-0.22411785458067301</v>
      </c>
      <c r="CI37" s="193">
        <f t="shared" si="17"/>
        <v>-3.0367854580673037E-2</v>
      </c>
      <c r="CJ37" s="193">
        <f t="shared" si="18"/>
        <v>0.16338214541932697</v>
      </c>
      <c r="CK37" s="188">
        <f t="shared" si="19"/>
        <v>0.35713214541932703</v>
      </c>
      <c r="CL37" s="193">
        <f t="shared" si="20"/>
        <v>0.35713214541932703</v>
      </c>
      <c r="CM37" s="144">
        <v>0.2</v>
      </c>
      <c r="CN37" s="144">
        <v>0.1</v>
      </c>
      <c r="CO37" s="144">
        <v>0.1</v>
      </c>
      <c r="CP37" s="144">
        <v>0.1</v>
      </c>
    </row>
    <row r="38" spans="1:94" ht="15" thickBot="1" x14ac:dyDescent="0.35">
      <c r="A38" s="5" t="s">
        <v>361</v>
      </c>
      <c r="B38" s="5" t="s">
        <v>72</v>
      </c>
      <c r="C38" s="5" t="s">
        <v>16</v>
      </c>
      <c r="D38" s="140">
        <v>-1.1499999999999999</v>
      </c>
      <c r="E38" s="140">
        <v>-0.17</v>
      </c>
      <c r="F38" s="188">
        <v>-0.63286785458067296</v>
      </c>
      <c r="G38" s="188">
        <v>-0.50786785458067296</v>
      </c>
      <c r="H38" s="188">
        <v>-0.50786785458067296</v>
      </c>
      <c r="I38" s="188">
        <v>-0.41786785458067299</v>
      </c>
      <c r="J38" s="193">
        <v>-0.22411785458067301</v>
      </c>
      <c r="K38" s="193">
        <v>-3.0367854580673037E-2</v>
      </c>
      <c r="L38" s="193">
        <v>0.16338214541932697</v>
      </c>
      <c r="M38" s="188">
        <v>0.35713214541932703</v>
      </c>
      <c r="N38" s="193">
        <v>0.35713214541932703</v>
      </c>
      <c r="O38" s="141">
        <v>0.2</v>
      </c>
      <c r="P38" s="141">
        <v>0.1</v>
      </c>
      <c r="Q38" s="141">
        <v>0.1</v>
      </c>
      <c r="R38" s="141">
        <v>0.1</v>
      </c>
      <c r="S38" s="169"/>
      <c r="T38" s="170" t="s">
        <v>361</v>
      </c>
      <c r="U38" s="166">
        <f t="shared" si="3"/>
        <v>1</v>
      </c>
      <c r="V38" s="166"/>
      <c r="W38" s="5" t="s">
        <v>361</v>
      </c>
      <c r="X38" s="5" t="str">
        <f t="shared" ref="X38:Y38" si="100">X37</f>
        <v>nat</v>
      </c>
      <c r="Y38" s="5" t="str">
        <f t="shared" si="100"/>
        <v>base</v>
      </c>
      <c r="Z38" s="141">
        <v>-1</v>
      </c>
      <c r="AA38" s="141">
        <v>-0.2</v>
      </c>
      <c r="AB38" s="141">
        <f t="shared" si="90"/>
        <v>-0.7</v>
      </c>
      <c r="AC38" s="141">
        <f t="shared" si="90"/>
        <v>-0.6</v>
      </c>
      <c r="AD38" s="141">
        <f t="shared" si="90"/>
        <v>-0.6</v>
      </c>
      <c r="AE38" s="141">
        <f t="shared" si="90"/>
        <v>-0.6</v>
      </c>
      <c r="AF38" s="141">
        <f t="shared" si="90"/>
        <v>0.1</v>
      </c>
      <c r="AG38" s="141">
        <f t="shared" si="90"/>
        <v>0.2</v>
      </c>
      <c r="AH38" s="141">
        <f t="shared" si="90"/>
        <v>0.1</v>
      </c>
      <c r="AI38" s="141">
        <f t="shared" si="90"/>
        <v>0.1</v>
      </c>
      <c r="AJ38" s="141">
        <f t="shared" si="90"/>
        <v>0.1</v>
      </c>
      <c r="AN38" s="273" t="s">
        <v>523</v>
      </c>
      <c r="AO38" s="267">
        <f>[5]Productivity_Sces!$I$28</f>
        <v>6.7501325934251621E-3</v>
      </c>
      <c r="AP38" s="249">
        <f t="shared" si="95"/>
        <v>6.7501325934251621E-3</v>
      </c>
      <c r="AQ38" s="250">
        <f t="shared" si="96"/>
        <v>6.7501325934251621E-3</v>
      </c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82" t="s">
        <v>361</v>
      </c>
      <c r="BE38" s="182" t="s">
        <v>72</v>
      </c>
      <c r="BF38" s="182" t="s">
        <v>16</v>
      </c>
      <c r="BG38" s="189">
        <f t="shared" si="4"/>
        <v>-1.1499999999999999</v>
      </c>
      <c r="BH38" s="189">
        <f t="shared" si="5"/>
        <v>-0.17</v>
      </c>
      <c r="BI38" s="275">
        <f t="shared" si="6"/>
        <v>-0.875</v>
      </c>
      <c r="BJ38" s="188">
        <f t="shared" si="7"/>
        <v>-0.75</v>
      </c>
      <c r="BK38" s="188">
        <f t="shared" si="8"/>
        <v>-0.75</v>
      </c>
      <c r="BL38" s="188">
        <f t="shared" si="9"/>
        <v>-0.66</v>
      </c>
      <c r="BM38" s="193">
        <f t="shared" ref="BM38:BO38" si="101">IFERROR(($BP38-$BL38)/($BP$7-$BL$7)+BL38,"eps")</f>
        <v>-0.46625000000000005</v>
      </c>
      <c r="BN38" s="193">
        <f t="shared" si="101"/>
        <v>-0.27250000000000008</v>
      </c>
      <c r="BO38" s="193">
        <f t="shared" si="101"/>
        <v>-7.875000000000007E-2</v>
      </c>
      <c r="BP38" s="188">
        <f t="shared" si="11"/>
        <v>0.11499999999999999</v>
      </c>
      <c r="BQ38" s="193">
        <f t="shared" si="24"/>
        <v>0.11499999999999999</v>
      </c>
      <c r="BR38" s="144">
        <v>0.2</v>
      </c>
      <c r="BS38" s="144">
        <v>0.1</v>
      </c>
      <c r="BT38" s="144">
        <v>0.1</v>
      </c>
      <c r="BU38" s="144">
        <v>0.1</v>
      </c>
      <c r="BX38" s="190">
        <v>2</v>
      </c>
      <c r="BY38" s="182" t="s">
        <v>361</v>
      </c>
      <c r="BZ38" s="182" t="s">
        <v>72</v>
      </c>
      <c r="CA38" s="182" t="s">
        <v>16</v>
      </c>
      <c r="CB38" s="140">
        <f t="shared" si="25"/>
        <v>-1.1499999999999999</v>
      </c>
      <c r="CC38" s="140">
        <f t="shared" si="12"/>
        <v>-0.17</v>
      </c>
      <c r="CD38" s="188">
        <f t="shared" si="26"/>
        <v>-0.63286785458067296</v>
      </c>
      <c r="CE38" s="188">
        <f t="shared" si="13"/>
        <v>-0.50786785458067296</v>
      </c>
      <c r="CF38" s="188">
        <f t="shared" si="14"/>
        <v>-0.50786785458067296</v>
      </c>
      <c r="CG38" s="188">
        <f t="shared" si="15"/>
        <v>-0.41786785458067299</v>
      </c>
      <c r="CH38" s="193">
        <f t="shared" si="16"/>
        <v>-0.22411785458067301</v>
      </c>
      <c r="CI38" s="193">
        <f t="shared" si="17"/>
        <v>-3.0367854580673037E-2</v>
      </c>
      <c r="CJ38" s="193">
        <f t="shared" si="18"/>
        <v>0.16338214541932697</v>
      </c>
      <c r="CK38" s="188">
        <f t="shared" si="19"/>
        <v>0.35713214541932703</v>
      </c>
      <c r="CL38" s="193">
        <f t="shared" si="20"/>
        <v>0.35713214541932703</v>
      </c>
      <c r="CM38" s="144">
        <v>0.2</v>
      </c>
      <c r="CN38" s="144">
        <v>0.1</v>
      </c>
      <c r="CO38" s="144">
        <v>0.1</v>
      </c>
      <c r="CP38" s="144">
        <v>0.1</v>
      </c>
    </row>
    <row r="39" spans="1:94" ht="15" thickBot="1" x14ac:dyDescent="0.35">
      <c r="A39" s="5" t="s">
        <v>362</v>
      </c>
      <c r="B39" s="5" t="s">
        <v>72</v>
      </c>
      <c r="C39" s="5" t="s">
        <v>16</v>
      </c>
      <c r="D39" s="140">
        <v>-1.1499999999999999</v>
      </c>
      <c r="E39" s="140">
        <v>-0.17</v>
      </c>
      <c r="F39" s="188">
        <v>-0.63286785458067296</v>
      </c>
      <c r="G39" s="188">
        <v>-0.50786785458067296</v>
      </c>
      <c r="H39" s="188">
        <v>-0.50786785458067296</v>
      </c>
      <c r="I39" s="188">
        <v>-0.41786785458067299</v>
      </c>
      <c r="J39" s="193">
        <v>-0.22411785458067301</v>
      </c>
      <c r="K39" s="193">
        <v>-3.0367854580673037E-2</v>
      </c>
      <c r="L39" s="193">
        <v>0.16338214541932697</v>
      </c>
      <c r="M39" s="188">
        <v>0.35713214541932703</v>
      </c>
      <c r="N39" s="193">
        <v>0.35713214541932703</v>
      </c>
      <c r="O39" s="141">
        <v>0.2</v>
      </c>
      <c r="P39" s="141">
        <v>0.1</v>
      </c>
      <c r="Q39" s="141">
        <v>0.1</v>
      </c>
      <c r="R39" s="141">
        <v>0.1</v>
      </c>
      <c r="S39" s="169"/>
      <c r="T39" s="170" t="s">
        <v>362</v>
      </c>
      <c r="U39" s="166">
        <f t="shared" si="3"/>
        <v>1</v>
      </c>
      <c r="V39" s="166"/>
      <c r="W39" s="5" t="s">
        <v>362</v>
      </c>
      <c r="X39" s="5" t="str">
        <f t="shared" ref="X39:Y39" si="102">X38</f>
        <v>nat</v>
      </c>
      <c r="Y39" s="5" t="str">
        <f t="shared" si="102"/>
        <v>base</v>
      </c>
      <c r="Z39" s="141">
        <v>-1</v>
      </c>
      <c r="AA39" s="141">
        <v>-0.2</v>
      </c>
      <c r="AB39" s="141">
        <f t="shared" si="90"/>
        <v>-0.7</v>
      </c>
      <c r="AC39" s="141">
        <f t="shared" si="90"/>
        <v>-0.6</v>
      </c>
      <c r="AD39" s="141">
        <f t="shared" si="90"/>
        <v>-0.6</v>
      </c>
      <c r="AE39" s="141">
        <f t="shared" si="90"/>
        <v>-0.6</v>
      </c>
      <c r="AF39" s="141">
        <f t="shared" si="90"/>
        <v>0.1</v>
      </c>
      <c r="AG39" s="141">
        <f t="shared" si="90"/>
        <v>0.2</v>
      </c>
      <c r="AH39" s="141">
        <f t="shared" si="90"/>
        <v>0.1</v>
      </c>
      <c r="AI39" s="141">
        <f t="shared" si="90"/>
        <v>0.1</v>
      </c>
      <c r="AJ39" s="141">
        <f t="shared" si="90"/>
        <v>0.1</v>
      </c>
      <c r="AN39" s="123"/>
      <c r="AO39" s="209" t="s">
        <v>484</v>
      </c>
      <c r="AP39" s="209" t="s">
        <v>485</v>
      </c>
      <c r="AQ39" s="235" t="s">
        <v>486</v>
      </c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82" t="s">
        <v>362</v>
      </c>
      <c r="BE39" s="182" t="s">
        <v>72</v>
      </c>
      <c r="BF39" s="182" t="s">
        <v>16</v>
      </c>
      <c r="BG39" s="189">
        <f t="shared" si="4"/>
        <v>-1.1499999999999999</v>
      </c>
      <c r="BH39" s="189">
        <f t="shared" si="5"/>
        <v>-0.17</v>
      </c>
      <c r="BI39" s="275">
        <f t="shared" si="6"/>
        <v>-0.875</v>
      </c>
      <c r="BJ39" s="188">
        <f t="shared" si="7"/>
        <v>-0.75</v>
      </c>
      <c r="BK39" s="188">
        <f t="shared" si="8"/>
        <v>-0.75</v>
      </c>
      <c r="BL39" s="188">
        <f t="shared" si="9"/>
        <v>-0.66</v>
      </c>
      <c r="BM39" s="193">
        <f t="shared" ref="BM39:BO39" si="103">IFERROR(($BP39-$BL39)/($BP$7-$BL$7)+BL39,"eps")</f>
        <v>-0.46625000000000005</v>
      </c>
      <c r="BN39" s="193">
        <f t="shared" si="103"/>
        <v>-0.27250000000000008</v>
      </c>
      <c r="BO39" s="193">
        <f t="shared" si="103"/>
        <v>-7.875000000000007E-2</v>
      </c>
      <c r="BP39" s="188">
        <f t="shared" si="11"/>
        <v>0.11499999999999999</v>
      </c>
      <c r="BQ39" s="193">
        <f t="shared" si="24"/>
        <v>0.11499999999999999</v>
      </c>
      <c r="BR39" s="144">
        <v>0.2</v>
      </c>
      <c r="BS39" s="144">
        <v>0.1</v>
      </c>
      <c r="BT39" s="144">
        <v>0.1</v>
      </c>
      <c r="BU39" s="144">
        <v>0.1</v>
      </c>
      <c r="BX39" s="190">
        <v>2</v>
      </c>
      <c r="BY39" s="182" t="s">
        <v>362</v>
      </c>
      <c r="BZ39" s="182" t="s">
        <v>72</v>
      </c>
      <c r="CA39" s="182" t="s">
        <v>16</v>
      </c>
      <c r="CB39" s="140">
        <f t="shared" si="25"/>
        <v>-1.1499999999999999</v>
      </c>
      <c r="CC39" s="140">
        <f t="shared" si="12"/>
        <v>-0.17</v>
      </c>
      <c r="CD39" s="188">
        <f t="shared" si="26"/>
        <v>-0.63286785458067296</v>
      </c>
      <c r="CE39" s="188">
        <f t="shared" si="13"/>
        <v>-0.50786785458067296</v>
      </c>
      <c r="CF39" s="188">
        <f t="shared" si="14"/>
        <v>-0.50786785458067296</v>
      </c>
      <c r="CG39" s="188">
        <f t="shared" si="15"/>
        <v>-0.41786785458067299</v>
      </c>
      <c r="CH39" s="193">
        <f t="shared" si="16"/>
        <v>-0.22411785458067301</v>
      </c>
      <c r="CI39" s="193">
        <f t="shared" si="17"/>
        <v>-3.0367854580673037E-2</v>
      </c>
      <c r="CJ39" s="193">
        <f t="shared" si="18"/>
        <v>0.16338214541932697</v>
      </c>
      <c r="CK39" s="188">
        <f t="shared" si="19"/>
        <v>0.35713214541932703</v>
      </c>
      <c r="CL39" s="193">
        <f t="shared" si="20"/>
        <v>0.35713214541932703</v>
      </c>
      <c r="CM39" s="144">
        <v>0.2</v>
      </c>
      <c r="CN39" s="144">
        <v>0.1</v>
      </c>
      <c r="CO39" s="144">
        <v>0.1</v>
      </c>
      <c r="CP39" s="144">
        <v>0.1</v>
      </c>
    </row>
    <row r="40" spans="1:94" x14ac:dyDescent="0.3">
      <c r="A40" s="5" t="s">
        <v>363</v>
      </c>
      <c r="B40" s="5" t="s">
        <v>72</v>
      </c>
      <c r="C40" s="5" t="s">
        <v>16</v>
      </c>
      <c r="D40" s="140">
        <v>-1.1499999999999999</v>
      </c>
      <c r="E40" s="140">
        <v>-0.17</v>
      </c>
      <c r="F40" s="188">
        <v>-0.63286785458067296</v>
      </c>
      <c r="G40" s="188">
        <v>-0.50786785458067296</v>
      </c>
      <c r="H40" s="188">
        <v>-0.50786785458067296</v>
      </c>
      <c r="I40" s="188">
        <v>-0.41786785458067299</v>
      </c>
      <c r="J40" s="193">
        <v>-0.22411785458067301</v>
      </c>
      <c r="K40" s="193">
        <v>-3.0367854580673037E-2</v>
      </c>
      <c r="L40" s="193">
        <v>0.16338214541932697</v>
      </c>
      <c r="M40" s="188">
        <v>0.35713214541932703</v>
      </c>
      <c r="N40" s="193">
        <v>0.35713214541932703</v>
      </c>
      <c r="O40" s="141">
        <v>0.2</v>
      </c>
      <c r="P40" s="141">
        <v>0.1</v>
      </c>
      <c r="Q40" s="141">
        <v>0.1</v>
      </c>
      <c r="R40" s="141">
        <v>0.1</v>
      </c>
      <c r="S40" s="169"/>
      <c r="T40" s="170" t="s">
        <v>363</v>
      </c>
      <c r="U40" s="166">
        <f t="shared" ref="U40:U71" si="104">IF(T40=A40,1,FALSE)</f>
        <v>1</v>
      </c>
      <c r="V40" s="166"/>
      <c r="W40" s="5" t="s">
        <v>363</v>
      </c>
      <c r="X40" s="5" t="str">
        <f t="shared" ref="X40:Y40" si="105">X39</f>
        <v>nat</v>
      </c>
      <c r="Y40" s="5" t="str">
        <f t="shared" si="105"/>
        <v>base</v>
      </c>
      <c r="Z40" s="141">
        <v>-1</v>
      </c>
      <c r="AA40" s="141">
        <v>-0.2</v>
      </c>
      <c r="AB40" s="141">
        <f t="shared" si="90"/>
        <v>-0.7</v>
      </c>
      <c r="AC40" s="141">
        <f t="shared" si="90"/>
        <v>-0.6</v>
      </c>
      <c r="AD40" s="141">
        <f t="shared" si="90"/>
        <v>-0.6</v>
      </c>
      <c r="AE40" s="141">
        <f t="shared" si="90"/>
        <v>-0.6</v>
      </c>
      <c r="AF40" s="141">
        <f t="shared" si="90"/>
        <v>0.1</v>
      </c>
      <c r="AG40" s="141">
        <f t="shared" si="90"/>
        <v>0.2</v>
      </c>
      <c r="AH40" s="141">
        <f t="shared" si="90"/>
        <v>0.1</v>
      </c>
      <c r="AI40" s="141">
        <f t="shared" si="90"/>
        <v>0.1</v>
      </c>
      <c r="AJ40" s="141">
        <f t="shared" si="90"/>
        <v>0.1</v>
      </c>
      <c r="AN40" s="230" t="s">
        <v>525</v>
      </c>
      <c r="AO40" s="229">
        <v>2</v>
      </c>
      <c r="AP40" s="229">
        <v>1</v>
      </c>
      <c r="AQ40" s="237">
        <v>3</v>
      </c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82" t="s">
        <v>363</v>
      </c>
      <c r="BE40" s="182" t="s">
        <v>72</v>
      </c>
      <c r="BF40" s="182" t="s">
        <v>16</v>
      </c>
      <c r="BG40" s="189">
        <f t="shared" ref="BG40:BG71" si="106">IFERROR(BG$6*Z40,"eps")</f>
        <v>-1.1499999999999999</v>
      </c>
      <c r="BH40" s="189">
        <f t="shared" ref="BH40:BH71" si="107">IFERROR(BH$6*AA40,"eps")</f>
        <v>-0.17</v>
      </c>
      <c r="BI40" s="275">
        <f t="shared" ref="BI40:BI71" si="108">IFERROR(BI$6*AB40,"eps")</f>
        <v>-0.875</v>
      </c>
      <c r="BJ40" s="188">
        <f t="shared" ref="BJ40:BJ71" si="109">IFERROR(BJ$6*AC40,"eps")</f>
        <v>-0.75</v>
      </c>
      <c r="BK40" s="188">
        <f t="shared" ref="BK40:BK71" si="110">IFERROR(BK$6*AD40,"eps")</f>
        <v>-0.75</v>
      </c>
      <c r="BL40" s="188">
        <f t="shared" ref="BL40:BL71" si="111">IFERROR(BL$6*AE40,"eps")</f>
        <v>-0.66</v>
      </c>
      <c r="BM40" s="193">
        <f t="shared" ref="BM40:BO40" si="112">IFERROR(($BP40-$BL40)/($BP$7-$BL$7)+BL40,"eps")</f>
        <v>-0.46625000000000005</v>
      </c>
      <c r="BN40" s="193">
        <f t="shared" si="112"/>
        <v>-0.27250000000000008</v>
      </c>
      <c r="BO40" s="193">
        <f t="shared" si="112"/>
        <v>-7.875000000000007E-2</v>
      </c>
      <c r="BP40" s="188">
        <f t="shared" ref="BP40:BP71" si="113">IFERROR(BP$6*AF40,"eps")</f>
        <v>0.11499999999999999</v>
      </c>
      <c r="BQ40" s="193">
        <f t="shared" si="24"/>
        <v>0.11499999999999999</v>
      </c>
      <c r="BR40" s="144">
        <v>0.2</v>
      </c>
      <c r="BS40" s="144">
        <v>0.1</v>
      </c>
      <c r="BT40" s="144">
        <v>0.1</v>
      </c>
      <c r="BU40" s="144">
        <v>0.1</v>
      </c>
      <c r="BX40" s="190">
        <v>2</v>
      </c>
      <c r="BY40" s="182" t="s">
        <v>363</v>
      </c>
      <c r="BZ40" s="182" t="s">
        <v>72</v>
      </c>
      <c r="CA40" s="182" t="s">
        <v>16</v>
      </c>
      <c r="CB40" s="140">
        <f t="shared" si="25"/>
        <v>-1.1499999999999999</v>
      </c>
      <c r="CC40" s="140">
        <f t="shared" si="12"/>
        <v>-0.17</v>
      </c>
      <c r="CD40" s="188">
        <f t="shared" si="26"/>
        <v>-0.63286785458067296</v>
      </c>
      <c r="CE40" s="188">
        <f t="shared" si="13"/>
        <v>-0.50786785458067296</v>
      </c>
      <c r="CF40" s="188">
        <f t="shared" si="14"/>
        <v>-0.50786785458067296</v>
      </c>
      <c r="CG40" s="188">
        <f t="shared" si="15"/>
        <v>-0.41786785458067299</v>
      </c>
      <c r="CH40" s="193">
        <f t="shared" si="16"/>
        <v>-0.22411785458067301</v>
      </c>
      <c r="CI40" s="193">
        <f t="shared" si="17"/>
        <v>-3.0367854580673037E-2</v>
      </c>
      <c r="CJ40" s="193">
        <f t="shared" si="18"/>
        <v>0.16338214541932697</v>
      </c>
      <c r="CK40" s="188">
        <f t="shared" si="19"/>
        <v>0.35713214541932703</v>
      </c>
      <c r="CL40" s="193">
        <f t="shared" si="20"/>
        <v>0.35713214541932703</v>
      </c>
      <c r="CM40" s="144">
        <v>0.2</v>
      </c>
      <c r="CN40" s="144">
        <v>0.1</v>
      </c>
      <c r="CO40" s="144">
        <v>0.1</v>
      </c>
      <c r="CP40" s="144">
        <v>0.1</v>
      </c>
    </row>
    <row r="41" spans="1:94" x14ac:dyDescent="0.3">
      <c r="A41" s="5" t="s">
        <v>104</v>
      </c>
      <c r="B41" s="5" t="s">
        <v>72</v>
      </c>
      <c r="C41" s="5" t="s">
        <v>16</v>
      </c>
      <c r="D41" s="140">
        <v>-1.1499999999999999</v>
      </c>
      <c r="E41" s="140">
        <v>-0.17</v>
      </c>
      <c r="F41" s="188">
        <v>-0.63286785458067296</v>
      </c>
      <c r="G41" s="188">
        <v>-0.50786785458067296</v>
      </c>
      <c r="H41" s="188">
        <v>-0.50786785458067296</v>
      </c>
      <c r="I41" s="188">
        <v>-0.41786785458067299</v>
      </c>
      <c r="J41" s="193">
        <v>-0.22411785458067301</v>
      </c>
      <c r="K41" s="193">
        <v>-3.0367854580673037E-2</v>
      </c>
      <c r="L41" s="193">
        <v>0.16338214541932697</v>
      </c>
      <c r="M41" s="188">
        <v>0.35713214541932703</v>
      </c>
      <c r="N41" s="193">
        <v>0.35713214541932703</v>
      </c>
      <c r="O41" s="141">
        <v>0.2</v>
      </c>
      <c r="P41" s="141">
        <v>0.1</v>
      </c>
      <c r="Q41" s="141">
        <v>0.1</v>
      </c>
      <c r="R41" s="141">
        <v>0.1</v>
      </c>
      <c r="S41" s="169"/>
      <c r="T41" s="170" t="s">
        <v>104</v>
      </c>
      <c r="U41" s="166">
        <f t="shared" si="104"/>
        <v>1</v>
      </c>
      <c r="V41" s="166"/>
      <c r="W41" s="5" t="s">
        <v>104</v>
      </c>
      <c r="X41" s="5" t="str">
        <f t="shared" ref="X41:Y41" si="114">X40</f>
        <v>nat</v>
      </c>
      <c r="Y41" s="5" t="str">
        <f t="shared" si="114"/>
        <v>base</v>
      </c>
      <c r="Z41" s="141">
        <v>-1</v>
      </c>
      <c r="AA41" s="141">
        <v>-0.2</v>
      </c>
      <c r="AB41" s="141">
        <f t="shared" si="90"/>
        <v>-0.7</v>
      </c>
      <c r="AC41" s="141">
        <f t="shared" si="90"/>
        <v>-0.6</v>
      </c>
      <c r="AD41" s="141">
        <f t="shared" si="90"/>
        <v>-0.6</v>
      </c>
      <c r="AE41" s="141">
        <f t="shared" si="90"/>
        <v>-0.6</v>
      </c>
      <c r="AF41" s="141">
        <f t="shared" si="90"/>
        <v>0.1</v>
      </c>
      <c r="AG41" s="141">
        <f t="shared" si="90"/>
        <v>0.2</v>
      </c>
      <c r="AH41" s="141">
        <f t="shared" si="90"/>
        <v>0.1</v>
      </c>
      <c r="AI41" s="141">
        <f t="shared" si="90"/>
        <v>0.1</v>
      </c>
      <c r="AJ41" s="141">
        <f t="shared" si="90"/>
        <v>0.1</v>
      </c>
      <c r="AN41" s="272" t="s">
        <v>526</v>
      </c>
      <c r="AO41" s="191">
        <f>[5]Productivity_Sces!I31</f>
        <v>2.4213214541932704E-3</v>
      </c>
      <c r="AP41" s="247">
        <f t="shared" ref="AP41:AP43" si="115">AO41</f>
        <v>2.4213214541932704E-3</v>
      </c>
      <c r="AQ41" s="248">
        <f t="shared" ref="AQ41:AQ43" si="116">AP41</f>
        <v>2.4213214541932704E-3</v>
      </c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82" t="s">
        <v>104</v>
      </c>
      <c r="BE41" s="182" t="s">
        <v>72</v>
      </c>
      <c r="BF41" s="182" t="s">
        <v>16</v>
      </c>
      <c r="BG41" s="189">
        <f t="shared" si="106"/>
        <v>-1.1499999999999999</v>
      </c>
      <c r="BH41" s="189">
        <f t="shared" si="107"/>
        <v>-0.17</v>
      </c>
      <c r="BI41" s="275">
        <f t="shared" si="108"/>
        <v>-0.875</v>
      </c>
      <c r="BJ41" s="188">
        <f t="shared" si="109"/>
        <v>-0.75</v>
      </c>
      <c r="BK41" s="188">
        <f t="shared" si="110"/>
        <v>-0.75</v>
      </c>
      <c r="BL41" s="188">
        <f t="shared" si="111"/>
        <v>-0.66</v>
      </c>
      <c r="BM41" s="193">
        <f t="shared" ref="BM41:BO41" si="117">IFERROR(($BP41-$BL41)/($BP$7-$BL$7)+BL41,"eps")</f>
        <v>-0.46625000000000005</v>
      </c>
      <c r="BN41" s="193">
        <f t="shared" si="117"/>
        <v>-0.27250000000000008</v>
      </c>
      <c r="BO41" s="193">
        <f t="shared" si="117"/>
        <v>-7.875000000000007E-2</v>
      </c>
      <c r="BP41" s="188">
        <f t="shared" si="113"/>
        <v>0.11499999999999999</v>
      </c>
      <c r="BQ41" s="193">
        <f t="shared" si="24"/>
        <v>0.11499999999999999</v>
      </c>
      <c r="BR41" s="144">
        <v>0.2</v>
      </c>
      <c r="BS41" s="144">
        <v>0.1</v>
      </c>
      <c r="BT41" s="144">
        <v>0.1</v>
      </c>
      <c r="BU41" s="144">
        <v>0.1</v>
      </c>
      <c r="BX41" s="190">
        <v>2</v>
      </c>
      <c r="BY41" s="182" t="s">
        <v>104</v>
      </c>
      <c r="BZ41" s="182" t="s">
        <v>72</v>
      </c>
      <c r="CA41" s="182" t="s">
        <v>16</v>
      </c>
      <c r="CB41" s="140">
        <f t="shared" si="25"/>
        <v>-1.1499999999999999</v>
      </c>
      <c r="CC41" s="140">
        <f t="shared" si="12"/>
        <v>-0.17</v>
      </c>
      <c r="CD41" s="188">
        <f t="shared" si="26"/>
        <v>-0.63286785458067296</v>
      </c>
      <c r="CE41" s="188">
        <f t="shared" si="13"/>
        <v>-0.50786785458067296</v>
      </c>
      <c r="CF41" s="188">
        <f t="shared" si="14"/>
        <v>-0.50786785458067296</v>
      </c>
      <c r="CG41" s="188">
        <f t="shared" si="15"/>
        <v>-0.41786785458067299</v>
      </c>
      <c r="CH41" s="193">
        <f t="shared" si="16"/>
        <v>-0.22411785458067301</v>
      </c>
      <c r="CI41" s="193">
        <f t="shared" si="17"/>
        <v>-3.0367854580673037E-2</v>
      </c>
      <c r="CJ41" s="193">
        <f t="shared" si="18"/>
        <v>0.16338214541932697</v>
      </c>
      <c r="CK41" s="188">
        <f t="shared" si="19"/>
        <v>0.35713214541932703</v>
      </c>
      <c r="CL41" s="193">
        <f t="shared" si="20"/>
        <v>0.35713214541932703</v>
      </c>
      <c r="CM41" s="144">
        <v>0.2</v>
      </c>
      <c r="CN41" s="144">
        <v>0.1</v>
      </c>
      <c r="CO41" s="144">
        <v>0.1</v>
      </c>
      <c r="CP41" s="144">
        <v>0.1</v>
      </c>
    </row>
    <row r="42" spans="1:94" x14ac:dyDescent="0.3">
      <c r="A42" s="5" t="s">
        <v>60</v>
      </c>
      <c r="B42" s="5" t="s">
        <v>72</v>
      </c>
      <c r="C42" s="5" t="s">
        <v>16</v>
      </c>
      <c r="D42" s="140">
        <v>-4.5999999999999996</v>
      </c>
      <c r="E42" s="140">
        <v>-0.17</v>
      </c>
      <c r="F42" s="188">
        <v>-0.63286785458067296</v>
      </c>
      <c r="G42" s="188">
        <v>-0.50786785458067296</v>
      </c>
      <c r="H42" s="188">
        <v>-0.50786785458067296</v>
      </c>
      <c r="I42" s="188">
        <v>-0.41786785458067299</v>
      </c>
      <c r="J42" s="193">
        <v>-0.22411785458067301</v>
      </c>
      <c r="K42" s="193">
        <v>-3.0367854580673037E-2</v>
      </c>
      <c r="L42" s="193">
        <v>0.16338214541932697</v>
      </c>
      <c r="M42" s="188">
        <v>0.35713214541932703</v>
      </c>
      <c r="N42" s="193">
        <v>0.35713214541932703</v>
      </c>
      <c r="O42" s="141">
        <v>0.2</v>
      </c>
      <c r="P42" s="141">
        <v>0.1</v>
      </c>
      <c r="Q42" s="141">
        <v>0.1</v>
      </c>
      <c r="R42" s="141">
        <v>0.1</v>
      </c>
      <c r="S42" s="169"/>
      <c r="T42" s="170" t="s">
        <v>60</v>
      </c>
      <c r="U42" s="166">
        <f t="shared" si="104"/>
        <v>1</v>
      </c>
      <c r="V42" s="166"/>
      <c r="W42" s="5" t="s">
        <v>60</v>
      </c>
      <c r="X42" s="5" t="str">
        <f t="shared" ref="X42:Y42" si="118">X41</f>
        <v>nat</v>
      </c>
      <c r="Y42" s="5" t="str">
        <f t="shared" si="118"/>
        <v>base</v>
      </c>
      <c r="Z42" s="141">
        <v>-4</v>
      </c>
      <c r="AA42" s="141">
        <v>-0.2</v>
      </c>
      <c r="AB42" s="141">
        <f t="shared" si="90"/>
        <v>-0.7</v>
      </c>
      <c r="AC42" s="141">
        <f t="shared" si="90"/>
        <v>-0.6</v>
      </c>
      <c r="AD42" s="141">
        <f t="shared" si="90"/>
        <v>-0.6</v>
      </c>
      <c r="AE42" s="141">
        <f t="shared" si="90"/>
        <v>-0.6</v>
      </c>
      <c r="AF42" s="141">
        <f t="shared" si="90"/>
        <v>0.1</v>
      </c>
      <c r="AG42" s="141">
        <f t="shared" si="90"/>
        <v>0.2</v>
      </c>
      <c r="AH42" s="141">
        <f t="shared" si="90"/>
        <v>0.1</v>
      </c>
      <c r="AI42" s="141">
        <f t="shared" si="90"/>
        <v>0.1</v>
      </c>
      <c r="AJ42" s="141">
        <f t="shared" si="90"/>
        <v>0.1</v>
      </c>
      <c r="AN42" s="272" t="s">
        <v>527</v>
      </c>
      <c r="AO42" s="191">
        <f>[5]Productivity_Sces!I32</f>
        <v>1.6896221701083736E-3</v>
      </c>
      <c r="AP42" s="247">
        <f t="shared" si="115"/>
        <v>1.6896221701083736E-3</v>
      </c>
      <c r="AQ42" s="248">
        <f t="shared" si="116"/>
        <v>1.6896221701083736E-3</v>
      </c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82" t="s">
        <v>60</v>
      </c>
      <c r="BE42" s="182" t="s">
        <v>72</v>
      </c>
      <c r="BF42" s="182" t="s">
        <v>16</v>
      </c>
      <c r="BG42" s="189">
        <f t="shared" si="106"/>
        <v>-4.5999999999999996</v>
      </c>
      <c r="BH42" s="189">
        <f t="shared" si="107"/>
        <v>-0.17</v>
      </c>
      <c r="BI42" s="275">
        <f t="shared" si="108"/>
        <v>-0.875</v>
      </c>
      <c r="BJ42" s="188">
        <f t="shared" si="109"/>
        <v>-0.75</v>
      </c>
      <c r="BK42" s="188">
        <f t="shared" si="110"/>
        <v>-0.75</v>
      </c>
      <c r="BL42" s="188">
        <f t="shared" si="111"/>
        <v>-0.66</v>
      </c>
      <c r="BM42" s="193">
        <f t="shared" ref="BM42:BO42" si="119">IFERROR(($BP42-$BL42)/($BP$7-$BL$7)+BL42,"eps")</f>
        <v>-0.46625000000000005</v>
      </c>
      <c r="BN42" s="193">
        <f t="shared" si="119"/>
        <v>-0.27250000000000008</v>
      </c>
      <c r="BO42" s="193">
        <f t="shared" si="119"/>
        <v>-7.875000000000007E-2</v>
      </c>
      <c r="BP42" s="188">
        <f t="shared" si="113"/>
        <v>0.11499999999999999</v>
      </c>
      <c r="BQ42" s="193">
        <f t="shared" si="24"/>
        <v>0.11499999999999999</v>
      </c>
      <c r="BR42" s="144">
        <v>0.2</v>
      </c>
      <c r="BS42" s="144">
        <v>0.1</v>
      </c>
      <c r="BT42" s="144">
        <v>0.1</v>
      </c>
      <c r="BU42" s="144">
        <v>0.1</v>
      </c>
      <c r="BX42" s="190">
        <v>2</v>
      </c>
      <c r="BY42" s="182" t="s">
        <v>60</v>
      </c>
      <c r="BZ42" s="182" t="s">
        <v>72</v>
      </c>
      <c r="CA42" s="182" t="s">
        <v>16</v>
      </c>
      <c r="CB42" s="140">
        <f t="shared" si="25"/>
        <v>-4.5999999999999996</v>
      </c>
      <c r="CC42" s="140">
        <f t="shared" si="12"/>
        <v>-0.17</v>
      </c>
      <c r="CD42" s="188">
        <f t="shared" si="26"/>
        <v>-0.63286785458067296</v>
      </c>
      <c r="CE42" s="188">
        <f t="shared" si="13"/>
        <v>-0.50786785458067296</v>
      </c>
      <c r="CF42" s="188">
        <f t="shared" si="14"/>
        <v>-0.50786785458067296</v>
      </c>
      <c r="CG42" s="188">
        <f t="shared" si="15"/>
        <v>-0.41786785458067299</v>
      </c>
      <c r="CH42" s="193">
        <f t="shared" si="16"/>
        <v>-0.22411785458067301</v>
      </c>
      <c r="CI42" s="193">
        <f t="shared" si="17"/>
        <v>-3.0367854580673037E-2</v>
      </c>
      <c r="CJ42" s="193">
        <f t="shared" si="18"/>
        <v>0.16338214541932697</v>
      </c>
      <c r="CK42" s="188">
        <f t="shared" si="19"/>
        <v>0.35713214541932703</v>
      </c>
      <c r="CL42" s="193">
        <f t="shared" si="20"/>
        <v>0.35713214541932703</v>
      </c>
      <c r="CM42" s="144">
        <v>0.2</v>
      </c>
      <c r="CN42" s="144">
        <v>0.1</v>
      </c>
      <c r="CO42" s="144">
        <v>0.1</v>
      </c>
      <c r="CP42" s="144">
        <v>0.1</v>
      </c>
    </row>
    <row r="43" spans="1:94" ht="15" thickBot="1" x14ac:dyDescent="0.35">
      <c r="A43" s="5" t="s">
        <v>105</v>
      </c>
      <c r="B43" s="5" t="s">
        <v>72</v>
      </c>
      <c r="C43" s="5" t="s">
        <v>16</v>
      </c>
      <c r="D43" s="140">
        <v>-4.5999999999999996</v>
      </c>
      <c r="E43" s="140">
        <v>-0.17</v>
      </c>
      <c r="F43" s="188">
        <v>-0.63286785458067296</v>
      </c>
      <c r="G43" s="188">
        <v>-0.50786785458067296</v>
      </c>
      <c r="H43" s="188">
        <v>-0.50786785458067296</v>
      </c>
      <c r="I43" s="188">
        <v>-0.41786785458067299</v>
      </c>
      <c r="J43" s="193">
        <v>-0.22411785458067301</v>
      </c>
      <c r="K43" s="193">
        <v>-3.0367854580673037E-2</v>
      </c>
      <c r="L43" s="193">
        <v>0.16338214541932697</v>
      </c>
      <c r="M43" s="188">
        <v>0.35713214541932703</v>
      </c>
      <c r="N43" s="193">
        <v>0.35713214541932703</v>
      </c>
      <c r="O43" s="141">
        <v>0.2</v>
      </c>
      <c r="P43" s="141">
        <v>0.1</v>
      </c>
      <c r="Q43" s="141">
        <v>0.1</v>
      </c>
      <c r="R43" s="141">
        <v>0.1</v>
      </c>
      <c r="S43" s="169"/>
      <c r="T43" s="170" t="s">
        <v>105</v>
      </c>
      <c r="U43" s="166">
        <f t="shared" si="104"/>
        <v>1</v>
      </c>
      <c r="V43" s="166"/>
      <c r="W43" s="5" t="s">
        <v>105</v>
      </c>
      <c r="X43" s="5" t="str">
        <f t="shared" ref="X43:Y43" si="120">X42</f>
        <v>nat</v>
      </c>
      <c r="Y43" s="5" t="str">
        <f t="shared" si="120"/>
        <v>base</v>
      </c>
      <c r="Z43" s="141">
        <v>-4</v>
      </c>
      <c r="AA43" s="141">
        <v>-0.2</v>
      </c>
      <c r="AB43" s="141">
        <f t="shared" si="90"/>
        <v>-0.7</v>
      </c>
      <c r="AC43" s="141">
        <f t="shared" si="90"/>
        <v>-0.6</v>
      </c>
      <c r="AD43" s="141">
        <f t="shared" si="90"/>
        <v>-0.6</v>
      </c>
      <c r="AE43" s="141">
        <f t="shared" si="90"/>
        <v>-0.6</v>
      </c>
      <c r="AF43" s="141">
        <f t="shared" si="90"/>
        <v>0.1</v>
      </c>
      <c r="AG43" s="141">
        <f t="shared" si="90"/>
        <v>0.2</v>
      </c>
      <c r="AH43" s="141">
        <f t="shared" si="90"/>
        <v>0.1</v>
      </c>
      <c r="AI43" s="141">
        <f t="shared" si="90"/>
        <v>0.1</v>
      </c>
      <c r="AJ43" s="141">
        <f t="shared" si="90"/>
        <v>0.1</v>
      </c>
      <c r="AN43" s="290" t="s">
        <v>528</v>
      </c>
      <c r="AO43" s="291">
        <f>[5]Productivity_Sces!I33</f>
        <v>2.6012495800245006E-3</v>
      </c>
      <c r="AP43" s="249">
        <f t="shared" si="115"/>
        <v>2.6012495800245006E-3</v>
      </c>
      <c r="AQ43" s="250">
        <f t="shared" si="116"/>
        <v>2.6012495800245006E-3</v>
      </c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82" t="s">
        <v>105</v>
      </c>
      <c r="BE43" s="182" t="s">
        <v>72</v>
      </c>
      <c r="BF43" s="182" t="s">
        <v>16</v>
      </c>
      <c r="BG43" s="189">
        <f t="shared" si="106"/>
        <v>-4.5999999999999996</v>
      </c>
      <c r="BH43" s="189">
        <f t="shared" si="107"/>
        <v>-0.17</v>
      </c>
      <c r="BI43" s="275">
        <f t="shared" si="108"/>
        <v>-0.875</v>
      </c>
      <c r="BJ43" s="188">
        <f t="shared" si="109"/>
        <v>-0.75</v>
      </c>
      <c r="BK43" s="188">
        <f t="shared" si="110"/>
        <v>-0.75</v>
      </c>
      <c r="BL43" s="188">
        <f t="shared" si="111"/>
        <v>-0.66</v>
      </c>
      <c r="BM43" s="193">
        <f t="shared" ref="BM43:BO43" si="121">IFERROR(($BP43-$BL43)/($BP$7-$BL$7)+BL43,"eps")</f>
        <v>-0.46625000000000005</v>
      </c>
      <c r="BN43" s="193">
        <f t="shared" si="121"/>
        <v>-0.27250000000000008</v>
      </c>
      <c r="BO43" s="193">
        <f t="shared" si="121"/>
        <v>-7.875000000000007E-2</v>
      </c>
      <c r="BP43" s="188">
        <f t="shared" si="113"/>
        <v>0.11499999999999999</v>
      </c>
      <c r="BQ43" s="193">
        <f t="shared" si="24"/>
        <v>0.11499999999999999</v>
      </c>
      <c r="BR43" s="144">
        <v>0.2</v>
      </c>
      <c r="BS43" s="144">
        <v>0.1</v>
      </c>
      <c r="BT43" s="144">
        <v>0.1</v>
      </c>
      <c r="BU43" s="144">
        <v>0.1</v>
      </c>
      <c r="BX43" s="190">
        <v>2</v>
      </c>
      <c r="BY43" s="182" t="s">
        <v>105</v>
      </c>
      <c r="BZ43" s="182" t="s">
        <v>72</v>
      </c>
      <c r="CA43" s="182" t="s">
        <v>16</v>
      </c>
      <c r="CB43" s="140">
        <f t="shared" si="25"/>
        <v>-4.5999999999999996</v>
      </c>
      <c r="CC43" s="140">
        <f t="shared" si="12"/>
        <v>-0.17</v>
      </c>
      <c r="CD43" s="188">
        <f t="shared" si="26"/>
        <v>-0.63286785458067296</v>
      </c>
      <c r="CE43" s="188">
        <f t="shared" si="13"/>
        <v>-0.50786785458067296</v>
      </c>
      <c r="CF43" s="188">
        <f t="shared" si="14"/>
        <v>-0.50786785458067296</v>
      </c>
      <c r="CG43" s="188">
        <f t="shared" si="15"/>
        <v>-0.41786785458067299</v>
      </c>
      <c r="CH43" s="193">
        <f t="shared" si="16"/>
        <v>-0.22411785458067301</v>
      </c>
      <c r="CI43" s="193">
        <f t="shared" si="17"/>
        <v>-3.0367854580673037E-2</v>
      </c>
      <c r="CJ43" s="193">
        <f t="shared" si="18"/>
        <v>0.16338214541932697</v>
      </c>
      <c r="CK43" s="188">
        <f t="shared" si="19"/>
        <v>0.35713214541932703</v>
      </c>
      <c r="CL43" s="193">
        <f t="shared" si="20"/>
        <v>0.35713214541932703</v>
      </c>
      <c r="CM43" s="144">
        <v>0.2</v>
      </c>
      <c r="CN43" s="144">
        <v>0.1</v>
      </c>
      <c r="CO43" s="144">
        <v>0.1</v>
      </c>
      <c r="CP43" s="144">
        <v>0.1</v>
      </c>
    </row>
    <row r="44" spans="1:94" x14ac:dyDescent="0.3">
      <c r="A44" s="5" t="s">
        <v>106</v>
      </c>
      <c r="B44" s="5" t="s">
        <v>72</v>
      </c>
      <c r="C44" s="5" t="s">
        <v>16</v>
      </c>
      <c r="D44" s="140">
        <v>-4.5999999999999996</v>
      </c>
      <c r="E44" s="140">
        <v>-0.17</v>
      </c>
      <c r="F44" s="188">
        <v>-0.63286785458067296</v>
      </c>
      <c r="G44" s="188">
        <v>-0.50786785458067296</v>
      </c>
      <c r="H44" s="188">
        <v>-0.50786785458067296</v>
      </c>
      <c r="I44" s="188">
        <v>-0.41786785458067299</v>
      </c>
      <c r="J44" s="193">
        <v>-0.22411785458067301</v>
      </c>
      <c r="K44" s="193">
        <v>-3.0367854580673037E-2</v>
      </c>
      <c r="L44" s="193">
        <v>0.16338214541932697</v>
      </c>
      <c r="M44" s="188">
        <v>0.35713214541932703</v>
      </c>
      <c r="N44" s="193">
        <v>0.35713214541932703</v>
      </c>
      <c r="O44" s="141">
        <v>0.2</v>
      </c>
      <c r="P44" s="141">
        <v>0.1</v>
      </c>
      <c r="Q44" s="141">
        <v>0.1</v>
      </c>
      <c r="R44" s="141">
        <v>0.1</v>
      </c>
      <c r="S44" s="169"/>
      <c r="T44" s="170" t="s">
        <v>106</v>
      </c>
      <c r="U44" s="166">
        <f t="shared" si="104"/>
        <v>1</v>
      </c>
      <c r="V44" s="166"/>
      <c r="W44" s="5" t="s">
        <v>106</v>
      </c>
      <c r="X44" s="5" t="str">
        <f t="shared" ref="X44:Y44" si="122">X43</f>
        <v>nat</v>
      </c>
      <c r="Y44" s="5" t="str">
        <f t="shared" si="122"/>
        <v>base</v>
      </c>
      <c r="Z44" s="141">
        <v>-4</v>
      </c>
      <c r="AA44" s="141">
        <v>-0.2</v>
      </c>
      <c r="AB44" s="141">
        <f t="shared" si="90"/>
        <v>-0.7</v>
      </c>
      <c r="AC44" s="141">
        <f t="shared" si="90"/>
        <v>-0.6</v>
      </c>
      <c r="AD44" s="141">
        <f t="shared" si="90"/>
        <v>-0.6</v>
      </c>
      <c r="AE44" s="141">
        <f t="shared" si="90"/>
        <v>-0.6</v>
      </c>
      <c r="AF44" s="141">
        <f t="shared" si="90"/>
        <v>0.1</v>
      </c>
      <c r="AG44" s="141">
        <f t="shared" si="90"/>
        <v>0.2</v>
      </c>
      <c r="AH44" s="141">
        <f t="shared" si="90"/>
        <v>0.1</v>
      </c>
      <c r="AI44" s="141">
        <f t="shared" si="90"/>
        <v>0.1</v>
      </c>
      <c r="AJ44" s="141">
        <f t="shared" si="90"/>
        <v>0.1</v>
      </c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82" t="s">
        <v>106</v>
      </c>
      <c r="BE44" s="182" t="s">
        <v>72</v>
      </c>
      <c r="BF44" s="182" t="s">
        <v>16</v>
      </c>
      <c r="BG44" s="189">
        <f t="shared" si="106"/>
        <v>-4.5999999999999996</v>
      </c>
      <c r="BH44" s="189">
        <f t="shared" si="107"/>
        <v>-0.17</v>
      </c>
      <c r="BI44" s="275">
        <f t="shared" si="108"/>
        <v>-0.875</v>
      </c>
      <c r="BJ44" s="188">
        <f t="shared" si="109"/>
        <v>-0.75</v>
      </c>
      <c r="BK44" s="188">
        <f t="shared" si="110"/>
        <v>-0.75</v>
      </c>
      <c r="BL44" s="188">
        <f t="shared" si="111"/>
        <v>-0.66</v>
      </c>
      <c r="BM44" s="193">
        <f t="shared" ref="BM44:BO44" si="123">IFERROR(($BP44-$BL44)/($BP$7-$BL$7)+BL44,"eps")</f>
        <v>-0.46625000000000005</v>
      </c>
      <c r="BN44" s="193">
        <f t="shared" si="123"/>
        <v>-0.27250000000000008</v>
      </c>
      <c r="BO44" s="193">
        <f t="shared" si="123"/>
        <v>-7.875000000000007E-2</v>
      </c>
      <c r="BP44" s="188">
        <f t="shared" si="113"/>
        <v>0.11499999999999999</v>
      </c>
      <c r="BQ44" s="193">
        <f t="shared" si="24"/>
        <v>0.11499999999999999</v>
      </c>
      <c r="BR44" s="144">
        <v>0.2</v>
      </c>
      <c r="BS44" s="144">
        <v>0.1</v>
      </c>
      <c r="BT44" s="144">
        <v>0.1</v>
      </c>
      <c r="BU44" s="144">
        <v>0.1</v>
      </c>
      <c r="BX44" s="190">
        <v>2</v>
      </c>
      <c r="BY44" s="182" t="s">
        <v>106</v>
      </c>
      <c r="BZ44" s="182" t="s">
        <v>72</v>
      </c>
      <c r="CA44" s="182" t="s">
        <v>16</v>
      </c>
      <c r="CB44" s="140">
        <f t="shared" si="25"/>
        <v>-4.5999999999999996</v>
      </c>
      <c r="CC44" s="140">
        <f t="shared" si="12"/>
        <v>-0.17</v>
      </c>
      <c r="CD44" s="188">
        <f t="shared" si="26"/>
        <v>-0.63286785458067296</v>
      </c>
      <c r="CE44" s="188">
        <f t="shared" si="13"/>
        <v>-0.50786785458067296</v>
      </c>
      <c r="CF44" s="188">
        <f t="shared" si="14"/>
        <v>-0.50786785458067296</v>
      </c>
      <c r="CG44" s="188">
        <f t="shared" si="15"/>
        <v>-0.41786785458067299</v>
      </c>
      <c r="CH44" s="193">
        <f t="shared" si="16"/>
        <v>-0.22411785458067301</v>
      </c>
      <c r="CI44" s="193">
        <f t="shared" si="17"/>
        <v>-3.0367854580673037E-2</v>
      </c>
      <c r="CJ44" s="193">
        <f t="shared" si="18"/>
        <v>0.16338214541932697</v>
      </c>
      <c r="CK44" s="188">
        <f t="shared" si="19"/>
        <v>0.35713214541932703</v>
      </c>
      <c r="CL44" s="193">
        <f t="shared" si="20"/>
        <v>0.35713214541932703</v>
      </c>
      <c r="CM44" s="144">
        <v>0.2</v>
      </c>
      <c r="CN44" s="144">
        <v>0.1</v>
      </c>
      <c r="CO44" s="144">
        <v>0.1</v>
      </c>
      <c r="CP44" s="144">
        <v>0.1</v>
      </c>
    </row>
    <row r="45" spans="1:94" x14ac:dyDescent="0.3">
      <c r="A45" s="5" t="s">
        <v>107</v>
      </c>
      <c r="B45" s="5" t="s">
        <v>72</v>
      </c>
      <c r="C45" s="5" t="s">
        <v>16</v>
      </c>
      <c r="D45" s="140">
        <v>-4.5999999999999996</v>
      </c>
      <c r="E45" s="140">
        <v>-0.17</v>
      </c>
      <c r="F45" s="188">
        <v>-0.63286785458067296</v>
      </c>
      <c r="G45" s="188">
        <v>-0.50786785458067296</v>
      </c>
      <c r="H45" s="188">
        <v>-0.50786785458067296</v>
      </c>
      <c r="I45" s="188">
        <v>-0.41786785458067299</v>
      </c>
      <c r="J45" s="193">
        <v>-0.22411785458067301</v>
      </c>
      <c r="K45" s="193">
        <v>-3.0367854580673037E-2</v>
      </c>
      <c r="L45" s="193">
        <v>0.16338214541932697</v>
      </c>
      <c r="M45" s="188">
        <v>0.35713214541932703</v>
      </c>
      <c r="N45" s="193">
        <v>0.35713214541932703</v>
      </c>
      <c r="O45" s="141">
        <v>0.2</v>
      </c>
      <c r="P45" s="141">
        <v>0.1</v>
      </c>
      <c r="Q45" s="141">
        <v>0.1</v>
      </c>
      <c r="R45" s="141">
        <v>0.1</v>
      </c>
      <c r="S45" s="169"/>
      <c r="T45" s="170" t="s">
        <v>107</v>
      </c>
      <c r="U45" s="166">
        <f t="shared" si="104"/>
        <v>1</v>
      </c>
      <c r="V45" s="166"/>
      <c r="W45" s="5" t="s">
        <v>107</v>
      </c>
      <c r="X45" s="5" t="str">
        <f t="shared" ref="X45:Y45" si="124">X44</f>
        <v>nat</v>
      </c>
      <c r="Y45" s="5" t="str">
        <f t="shared" si="124"/>
        <v>base</v>
      </c>
      <c r="Z45" s="141">
        <v>-4</v>
      </c>
      <c r="AA45" s="141">
        <v>-0.2</v>
      </c>
      <c r="AB45" s="141">
        <f t="shared" si="90"/>
        <v>-0.7</v>
      </c>
      <c r="AC45" s="141">
        <f t="shared" si="90"/>
        <v>-0.6</v>
      </c>
      <c r="AD45" s="141">
        <f t="shared" si="90"/>
        <v>-0.6</v>
      </c>
      <c r="AE45" s="141">
        <f t="shared" si="90"/>
        <v>-0.6</v>
      </c>
      <c r="AF45" s="141">
        <f t="shared" si="90"/>
        <v>0.1</v>
      </c>
      <c r="AG45" s="141">
        <f t="shared" si="90"/>
        <v>0.2</v>
      </c>
      <c r="AH45" s="141">
        <f t="shared" si="90"/>
        <v>0.1</v>
      </c>
      <c r="AI45" s="141">
        <f t="shared" si="90"/>
        <v>0.1</v>
      </c>
      <c r="AJ45" s="141">
        <f t="shared" si="90"/>
        <v>0.1</v>
      </c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82" t="s">
        <v>107</v>
      </c>
      <c r="BE45" s="182" t="s">
        <v>72</v>
      </c>
      <c r="BF45" s="182" t="s">
        <v>16</v>
      </c>
      <c r="BG45" s="189">
        <f t="shared" si="106"/>
        <v>-4.5999999999999996</v>
      </c>
      <c r="BH45" s="189">
        <f t="shared" si="107"/>
        <v>-0.17</v>
      </c>
      <c r="BI45" s="275">
        <f t="shared" si="108"/>
        <v>-0.875</v>
      </c>
      <c r="BJ45" s="188">
        <f t="shared" si="109"/>
        <v>-0.75</v>
      </c>
      <c r="BK45" s="188">
        <f t="shared" si="110"/>
        <v>-0.75</v>
      </c>
      <c r="BL45" s="188">
        <f t="shared" si="111"/>
        <v>-0.66</v>
      </c>
      <c r="BM45" s="193">
        <f t="shared" ref="BM45:BO45" si="125">IFERROR(($BP45-$BL45)/($BP$7-$BL$7)+BL45,"eps")</f>
        <v>-0.46625000000000005</v>
      </c>
      <c r="BN45" s="193">
        <f t="shared" si="125"/>
        <v>-0.27250000000000008</v>
      </c>
      <c r="BO45" s="193">
        <f t="shared" si="125"/>
        <v>-7.875000000000007E-2</v>
      </c>
      <c r="BP45" s="188">
        <f t="shared" si="113"/>
        <v>0.11499999999999999</v>
      </c>
      <c r="BQ45" s="193">
        <f t="shared" si="24"/>
        <v>0.11499999999999999</v>
      </c>
      <c r="BR45" s="144">
        <v>0.2</v>
      </c>
      <c r="BS45" s="144">
        <v>0.1</v>
      </c>
      <c r="BT45" s="144">
        <v>0.1</v>
      </c>
      <c r="BU45" s="144">
        <v>0.1</v>
      </c>
      <c r="BX45" s="190">
        <v>2</v>
      </c>
      <c r="BY45" s="182" t="s">
        <v>107</v>
      </c>
      <c r="BZ45" s="182" t="s">
        <v>72</v>
      </c>
      <c r="CA45" s="182" t="s">
        <v>16</v>
      </c>
      <c r="CB45" s="140">
        <f t="shared" si="25"/>
        <v>-4.5999999999999996</v>
      </c>
      <c r="CC45" s="140">
        <f t="shared" si="12"/>
        <v>-0.17</v>
      </c>
      <c r="CD45" s="188">
        <f t="shared" si="26"/>
        <v>-0.63286785458067296</v>
      </c>
      <c r="CE45" s="188">
        <f t="shared" si="13"/>
        <v>-0.50786785458067296</v>
      </c>
      <c r="CF45" s="188">
        <f t="shared" si="14"/>
        <v>-0.50786785458067296</v>
      </c>
      <c r="CG45" s="188">
        <f t="shared" si="15"/>
        <v>-0.41786785458067299</v>
      </c>
      <c r="CH45" s="193">
        <f t="shared" si="16"/>
        <v>-0.22411785458067301</v>
      </c>
      <c r="CI45" s="193">
        <f t="shared" si="17"/>
        <v>-3.0367854580673037E-2</v>
      </c>
      <c r="CJ45" s="193">
        <f t="shared" si="18"/>
        <v>0.16338214541932697</v>
      </c>
      <c r="CK45" s="188">
        <f t="shared" si="19"/>
        <v>0.35713214541932703</v>
      </c>
      <c r="CL45" s="193">
        <f t="shared" si="20"/>
        <v>0.35713214541932703</v>
      </c>
      <c r="CM45" s="144">
        <v>0.2</v>
      </c>
      <c r="CN45" s="144">
        <v>0.1</v>
      </c>
      <c r="CO45" s="144">
        <v>0.1</v>
      </c>
      <c r="CP45" s="144">
        <v>0.1</v>
      </c>
    </row>
    <row r="46" spans="1:94" x14ac:dyDescent="0.3">
      <c r="A46" s="5" t="s">
        <v>108</v>
      </c>
      <c r="B46" s="5" t="s">
        <v>72</v>
      </c>
      <c r="C46" s="5" t="s">
        <v>16</v>
      </c>
      <c r="D46" s="140">
        <v>-4.5999999999999996</v>
      </c>
      <c r="E46" s="140">
        <v>-0.17</v>
      </c>
      <c r="F46" s="188">
        <v>-0.63286785458067296</v>
      </c>
      <c r="G46" s="188">
        <v>-0.50786785458067296</v>
      </c>
      <c r="H46" s="188">
        <v>-0.50786785458067296</v>
      </c>
      <c r="I46" s="188">
        <v>-0.41786785458067299</v>
      </c>
      <c r="J46" s="193">
        <v>-0.22411785458067301</v>
      </c>
      <c r="K46" s="193">
        <v>-3.0367854580673037E-2</v>
      </c>
      <c r="L46" s="193">
        <v>0.16338214541932697</v>
      </c>
      <c r="M46" s="188">
        <v>0.35713214541932703</v>
      </c>
      <c r="N46" s="193">
        <v>0.35713214541932703</v>
      </c>
      <c r="O46" s="141">
        <v>0.2</v>
      </c>
      <c r="P46" s="141">
        <v>0.1</v>
      </c>
      <c r="Q46" s="141">
        <v>0.1</v>
      </c>
      <c r="R46" s="141">
        <v>0.1</v>
      </c>
      <c r="S46" s="169"/>
      <c r="T46" s="170" t="s">
        <v>108</v>
      </c>
      <c r="U46" s="166">
        <f t="shared" si="104"/>
        <v>1</v>
      </c>
      <c r="V46" s="166"/>
      <c r="W46" s="5" t="s">
        <v>108</v>
      </c>
      <c r="X46" s="5" t="str">
        <f t="shared" ref="X46:Y46" si="126">X45</f>
        <v>nat</v>
      </c>
      <c r="Y46" s="5" t="str">
        <f t="shared" si="126"/>
        <v>base</v>
      </c>
      <c r="Z46" s="141">
        <v>-4</v>
      </c>
      <c r="AA46" s="141">
        <v>-0.2</v>
      </c>
      <c r="AB46" s="141">
        <f t="shared" si="90"/>
        <v>-0.7</v>
      </c>
      <c r="AC46" s="141">
        <f t="shared" si="90"/>
        <v>-0.6</v>
      </c>
      <c r="AD46" s="141">
        <f t="shared" si="90"/>
        <v>-0.6</v>
      </c>
      <c r="AE46" s="141">
        <f t="shared" si="90"/>
        <v>-0.6</v>
      </c>
      <c r="AF46" s="141">
        <f t="shared" si="90"/>
        <v>0.1</v>
      </c>
      <c r="AG46" s="141">
        <f t="shared" si="90"/>
        <v>0.2</v>
      </c>
      <c r="AH46" s="141">
        <f t="shared" si="90"/>
        <v>0.1</v>
      </c>
      <c r="AI46" s="141">
        <f t="shared" si="90"/>
        <v>0.1</v>
      </c>
      <c r="AJ46" s="141">
        <f t="shared" si="90"/>
        <v>0.1</v>
      </c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82" t="s">
        <v>108</v>
      </c>
      <c r="BE46" s="182" t="s">
        <v>72</v>
      </c>
      <c r="BF46" s="182" t="s">
        <v>16</v>
      </c>
      <c r="BG46" s="189">
        <f t="shared" si="106"/>
        <v>-4.5999999999999996</v>
      </c>
      <c r="BH46" s="189">
        <f t="shared" si="107"/>
        <v>-0.17</v>
      </c>
      <c r="BI46" s="275">
        <f t="shared" si="108"/>
        <v>-0.875</v>
      </c>
      <c r="BJ46" s="188">
        <f t="shared" si="109"/>
        <v>-0.75</v>
      </c>
      <c r="BK46" s="188">
        <f t="shared" si="110"/>
        <v>-0.75</v>
      </c>
      <c r="BL46" s="188">
        <f t="shared" si="111"/>
        <v>-0.66</v>
      </c>
      <c r="BM46" s="193">
        <f t="shared" ref="BM46:BO46" si="127">IFERROR(($BP46-$BL46)/($BP$7-$BL$7)+BL46,"eps")</f>
        <v>-0.46625000000000005</v>
      </c>
      <c r="BN46" s="193">
        <f t="shared" si="127"/>
        <v>-0.27250000000000008</v>
      </c>
      <c r="BO46" s="193">
        <f t="shared" si="127"/>
        <v>-7.875000000000007E-2</v>
      </c>
      <c r="BP46" s="188">
        <f t="shared" si="113"/>
        <v>0.11499999999999999</v>
      </c>
      <c r="BQ46" s="193">
        <f t="shared" si="24"/>
        <v>0.11499999999999999</v>
      </c>
      <c r="BR46" s="144">
        <v>0.2</v>
      </c>
      <c r="BS46" s="144">
        <v>0.1</v>
      </c>
      <c r="BT46" s="144">
        <v>0.1</v>
      </c>
      <c r="BU46" s="144">
        <v>0.1</v>
      </c>
      <c r="BX46" s="190">
        <v>2</v>
      </c>
      <c r="BY46" s="182" t="s">
        <v>108</v>
      </c>
      <c r="BZ46" s="182" t="s">
        <v>72</v>
      </c>
      <c r="CA46" s="182" t="s">
        <v>16</v>
      </c>
      <c r="CB46" s="140">
        <f t="shared" si="25"/>
        <v>-4.5999999999999996</v>
      </c>
      <c r="CC46" s="140">
        <f t="shared" si="12"/>
        <v>-0.17</v>
      </c>
      <c r="CD46" s="188">
        <f t="shared" si="26"/>
        <v>-0.63286785458067296</v>
      </c>
      <c r="CE46" s="188">
        <f t="shared" si="13"/>
        <v>-0.50786785458067296</v>
      </c>
      <c r="CF46" s="188">
        <f t="shared" si="14"/>
        <v>-0.50786785458067296</v>
      </c>
      <c r="CG46" s="188">
        <f t="shared" si="15"/>
        <v>-0.41786785458067299</v>
      </c>
      <c r="CH46" s="193">
        <f t="shared" si="16"/>
        <v>-0.22411785458067301</v>
      </c>
      <c r="CI46" s="193">
        <f t="shared" si="17"/>
        <v>-3.0367854580673037E-2</v>
      </c>
      <c r="CJ46" s="193">
        <f t="shared" si="18"/>
        <v>0.16338214541932697</v>
      </c>
      <c r="CK46" s="188">
        <f t="shared" si="19"/>
        <v>0.35713214541932703</v>
      </c>
      <c r="CL46" s="193">
        <f t="shared" si="20"/>
        <v>0.35713214541932703</v>
      </c>
      <c r="CM46" s="144">
        <v>0.2</v>
      </c>
      <c r="CN46" s="144">
        <v>0.1</v>
      </c>
      <c r="CO46" s="144">
        <v>0.1</v>
      </c>
      <c r="CP46" s="144">
        <v>0.1</v>
      </c>
    </row>
    <row r="47" spans="1:94" x14ac:dyDescent="0.3">
      <c r="A47" s="5" t="s">
        <v>109</v>
      </c>
      <c r="B47" s="5" t="s">
        <v>72</v>
      </c>
      <c r="C47" s="5" t="s">
        <v>16</v>
      </c>
      <c r="D47" s="140">
        <v>-4.5999999999999996</v>
      </c>
      <c r="E47" s="140">
        <v>-0.17</v>
      </c>
      <c r="F47" s="188">
        <v>-0.63286785458067296</v>
      </c>
      <c r="G47" s="188">
        <v>-0.50786785458067296</v>
      </c>
      <c r="H47" s="188">
        <v>-0.50786785458067296</v>
      </c>
      <c r="I47" s="188">
        <v>-0.41786785458067299</v>
      </c>
      <c r="J47" s="193">
        <v>-0.22411785458067301</v>
      </c>
      <c r="K47" s="193">
        <v>-3.0367854580673037E-2</v>
      </c>
      <c r="L47" s="193">
        <v>0.16338214541932697</v>
      </c>
      <c r="M47" s="188">
        <v>0.35713214541932703</v>
      </c>
      <c r="N47" s="193">
        <v>0.35713214541932703</v>
      </c>
      <c r="O47" s="141">
        <v>0.2</v>
      </c>
      <c r="P47" s="141">
        <v>0.1</v>
      </c>
      <c r="Q47" s="141">
        <v>0.1</v>
      </c>
      <c r="R47" s="141">
        <v>0.1</v>
      </c>
      <c r="S47" s="169"/>
      <c r="T47" s="170" t="s">
        <v>109</v>
      </c>
      <c r="U47" s="166">
        <f t="shared" si="104"/>
        <v>1</v>
      </c>
      <c r="V47" s="166"/>
      <c r="W47" s="5" t="s">
        <v>109</v>
      </c>
      <c r="X47" s="5" t="str">
        <f t="shared" ref="X47:Y47" si="128">X46</f>
        <v>nat</v>
      </c>
      <c r="Y47" s="5" t="str">
        <f t="shared" si="128"/>
        <v>base</v>
      </c>
      <c r="Z47" s="141">
        <v>-4</v>
      </c>
      <c r="AA47" s="141">
        <v>-0.2</v>
      </c>
      <c r="AB47" s="141">
        <f t="shared" si="90"/>
        <v>-0.7</v>
      </c>
      <c r="AC47" s="141">
        <f t="shared" si="90"/>
        <v>-0.6</v>
      </c>
      <c r="AD47" s="141">
        <f t="shared" si="90"/>
        <v>-0.6</v>
      </c>
      <c r="AE47" s="141">
        <f t="shared" si="90"/>
        <v>-0.6</v>
      </c>
      <c r="AF47" s="141">
        <f t="shared" si="90"/>
        <v>0.1</v>
      </c>
      <c r="AG47" s="141">
        <f t="shared" si="90"/>
        <v>0.2</v>
      </c>
      <c r="AH47" s="141">
        <f t="shared" si="90"/>
        <v>0.1</v>
      </c>
      <c r="AI47" s="141">
        <f t="shared" si="90"/>
        <v>0.1</v>
      </c>
      <c r="AJ47" s="141">
        <f t="shared" si="90"/>
        <v>0.1</v>
      </c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82" t="s">
        <v>109</v>
      </c>
      <c r="BE47" s="182" t="s">
        <v>72</v>
      </c>
      <c r="BF47" s="182" t="s">
        <v>16</v>
      </c>
      <c r="BG47" s="189">
        <f t="shared" si="106"/>
        <v>-4.5999999999999996</v>
      </c>
      <c r="BH47" s="189">
        <f t="shared" si="107"/>
        <v>-0.17</v>
      </c>
      <c r="BI47" s="275">
        <f t="shared" si="108"/>
        <v>-0.875</v>
      </c>
      <c r="BJ47" s="188">
        <f t="shared" si="109"/>
        <v>-0.75</v>
      </c>
      <c r="BK47" s="188">
        <f t="shared" si="110"/>
        <v>-0.75</v>
      </c>
      <c r="BL47" s="188">
        <f t="shared" si="111"/>
        <v>-0.66</v>
      </c>
      <c r="BM47" s="193">
        <f t="shared" ref="BM47:BO47" si="129">IFERROR(($BP47-$BL47)/($BP$7-$BL$7)+BL47,"eps")</f>
        <v>-0.46625000000000005</v>
      </c>
      <c r="BN47" s="193">
        <f t="shared" si="129"/>
        <v>-0.27250000000000008</v>
      </c>
      <c r="BO47" s="193">
        <f t="shared" si="129"/>
        <v>-7.875000000000007E-2</v>
      </c>
      <c r="BP47" s="188">
        <f t="shared" si="113"/>
        <v>0.11499999999999999</v>
      </c>
      <c r="BQ47" s="193">
        <f t="shared" si="24"/>
        <v>0.11499999999999999</v>
      </c>
      <c r="BR47" s="144">
        <v>0.2</v>
      </c>
      <c r="BS47" s="144">
        <v>0.1</v>
      </c>
      <c r="BT47" s="144">
        <v>0.1</v>
      </c>
      <c r="BU47" s="144">
        <v>0.1</v>
      </c>
      <c r="BX47" s="190">
        <v>2</v>
      </c>
      <c r="BY47" s="182" t="s">
        <v>109</v>
      </c>
      <c r="BZ47" s="182" t="s">
        <v>72</v>
      </c>
      <c r="CA47" s="182" t="s">
        <v>16</v>
      </c>
      <c r="CB47" s="140">
        <f t="shared" si="25"/>
        <v>-4.5999999999999996</v>
      </c>
      <c r="CC47" s="140">
        <f t="shared" si="12"/>
        <v>-0.17</v>
      </c>
      <c r="CD47" s="188">
        <f t="shared" si="26"/>
        <v>-0.63286785458067296</v>
      </c>
      <c r="CE47" s="188">
        <f t="shared" si="13"/>
        <v>-0.50786785458067296</v>
      </c>
      <c r="CF47" s="188">
        <f t="shared" si="14"/>
        <v>-0.50786785458067296</v>
      </c>
      <c r="CG47" s="188">
        <f t="shared" si="15"/>
        <v>-0.41786785458067299</v>
      </c>
      <c r="CH47" s="193">
        <f t="shared" si="16"/>
        <v>-0.22411785458067301</v>
      </c>
      <c r="CI47" s="193">
        <f t="shared" si="17"/>
        <v>-3.0367854580673037E-2</v>
      </c>
      <c r="CJ47" s="193">
        <f t="shared" si="18"/>
        <v>0.16338214541932697</v>
      </c>
      <c r="CK47" s="188">
        <f t="shared" si="19"/>
        <v>0.35713214541932703</v>
      </c>
      <c r="CL47" s="193">
        <f t="shared" si="20"/>
        <v>0.35713214541932703</v>
      </c>
      <c r="CM47" s="144">
        <v>0.2</v>
      </c>
      <c r="CN47" s="144">
        <v>0.1</v>
      </c>
      <c r="CO47" s="144">
        <v>0.1</v>
      </c>
      <c r="CP47" s="144">
        <v>0.1</v>
      </c>
    </row>
    <row r="48" spans="1:94" x14ac:dyDescent="0.3">
      <c r="A48" s="5" t="s">
        <v>110</v>
      </c>
      <c r="B48" s="5" t="s">
        <v>72</v>
      </c>
      <c r="C48" s="5" t="s">
        <v>16</v>
      </c>
      <c r="D48" s="140">
        <v>-4.5999999999999996</v>
      </c>
      <c r="E48" s="140">
        <v>-0.17</v>
      </c>
      <c r="F48" s="188">
        <v>-0.63286785458067296</v>
      </c>
      <c r="G48" s="188">
        <v>-0.50786785458067296</v>
      </c>
      <c r="H48" s="188">
        <v>-0.50786785458067296</v>
      </c>
      <c r="I48" s="188">
        <v>-0.41786785458067299</v>
      </c>
      <c r="J48" s="193">
        <v>-0.22411785458067301</v>
      </c>
      <c r="K48" s="193">
        <v>-3.0367854580673037E-2</v>
      </c>
      <c r="L48" s="193">
        <v>0.16338214541932697</v>
      </c>
      <c r="M48" s="188">
        <v>0.35713214541932703</v>
      </c>
      <c r="N48" s="193">
        <v>0.35713214541932703</v>
      </c>
      <c r="O48" s="141">
        <v>0.2</v>
      </c>
      <c r="P48" s="141">
        <v>0.1</v>
      </c>
      <c r="Q48" s="141">
        <v>0.1</v>
      </c>
      <c r="R48" s="141">
        <v>0.1</v>
      </c>
      <c r="S48" s="169"/>
      <c r="T48" s="170" t="s">
        <v>110</v>
      </c>
      <c r="U48" s="166">
        <f t="shared" si="104"/>
        <v>1</v>
      </c>
      <c r="V48" s="166"/>
      <c r="W48" s="5" t="s">
        <v>110</v>
      </c>
      <c r="X48" s="5" t="str">
        <f t="shared" ref="X48:Y48" si="130">X47</f>
        <v>nat</v>
      </c>
      <c r="Y48" s="5" t="str">
        <f t="shared" si="130"/>
        <v>base</v>
      </c>
      <c r="Z48" s="141">
        <v>-4</v>
      </c>
      <c r="AA48" s="141">
        <v>-0.2</v>
      </c>
      <c r="AB48" s="141">
        <f t="shared" si="90"/>
        <v>-0.7</v>
      </c>
      <c r="AC48" s="141">
        <f t="shared" si="90"/>
        <v>-0.6</v>
      </c>
      <c r="AD48" s="141">
        <f t="shared" si="90"/>
        <v>-0.6</v>
      </c>
      <c r="AE48" s="141">
        <f t="shared" si="90"/>
        <v>-0.6</v>
      </c>
      <c r="AF48" s="141">
        <f t="shared" si="90"/>
        <v>0.1</v>
      </c>
      <c r="AG48" s="141">
        <f t="shared" si="90"/>
        <v>0.2</v>
      </c>
      <c r="AH48" s="141">
        <f t="shared" si="90"/>
        <v>0.1</v>
      </c>
      <c r="AI48" s="141">
        <f t="shared" si="90"/>
        <v>0.1</v>
      </c>
      <c r="AJ48" s="141">
        <f t="shared" si="90"/>
        <v>0.1</v>
      </c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82" t="s">
        <v>110</v>
      </c>
      <c r="BE48" s="182" t="s">
        <v>72</v>
      </c>
      <c r="BF48" s="182" t="s">
        <v>16</v>
      </c>
      <c r="BG48" s="189">
        <f t="shared" si="106"/>
        <v>-4.5999999999999996</v>
      </c>
      <c r="BH48" s="189">
        <f t="shared" si="107"/>
        <v>-0.17</v>
      </c>
      <c r="BI48" s="275">
        <f t="shared" si="108"/>
        <v>-0.875</v>
      </c>
      <c r="BJ48" s="188">
        <f t="shared" si="109"/>
        <v>-0.75</v>
      </c>
      <c r="BK48" s="188">
        <f t="shared" si="110"/>
        <v>-0.75</v>
      </c>
      <c r="BL48" s="188">
        <f t="shared" si="111"/>
        <v>-0.66</v>
      </c>
      <c r="BM48" s="193">
        <f t="shared" ref="BM48:BO48" si="131">IFERROR(($BP48-$BL48)/($BP$7-$BL$7)+BL48,"eps")</f>
        <v>-0.46625000000000005</v>
      </c>
      <c r="BN48" s="193">
        <f t="shared" si="131"/>
        <v>-0.27250000000000008</v>
      </c>
      <c r="BO48" s="193">
        <f t="shared" si="131"/>
        <v>-7.875000000000007E-2</v>
      </c>
      <c r="BP48" s="188">
        <f t="shared" si="113"/>
        <v>0.11499999999999999</v>
      </c>
      <c r="BQ48" s="193">
        <f t="shared" si="24"/>
        <v>0.11499999999999999</v>
      </c>
      <c r="BR48" s="144">
        <v>0.2</v>
      </c>
      <c r="BS48" s="144">
        <v>0.1</v>
      </c>
      <c r="BT48" s="144">
        <v>0.1</v>
      </c>
      <c r="BU48" s="144">
        <v>0.1</v>
      </c>
      <c r="BX48" s="190">
        <v>2</v>
      </c>
      <c r="BY48" s="182" t="s">
        <v>110</v>
      </c>
      <c r="BZ48" s="182" t="s">
        <v>72</v>
      </c>
      <c r="CA48" s="182" t="s">
        <v>16</v>
      </c>
      <c r="CB48" s="140">
        <f t="shared" si="25"/>
        <v>-4.5999999999999996</v>
      </c>
      <c r="CC48" s="140">
        <f t="shared" si="12"/>
        <v>-0.17</v>
      </c>
      <c r="CD48" s="188">
        <f t="shared" si="26"/>
        <v>-0.63286785458067296</v>
      </c>
      <c r="CE48" s="188">
        <f t="shared" si="13"/>
        <v>-0.50786785458067296</v>
      </c>
      <c r="CF48" s="188">
        <f t="shared" si="14"/>
        <v>-0.50786785458067296</v>
      </c>
      <c r="CG48" s="188">
        <f t="shared" si="15"/>
        <v>-0.41786785458067299</v>
      </c>
      <c r="CH48" s="193">
        <f t="shared" si="16"/>
        <v>-0.22411785458067301</v>
      </c>
      <c r="CI48" s="193">
        <f t="shared" si="17"/>
        <v>-3.0367854580673037E-2</v>
      </c>
      <c r="CJ48" s="193">
        <f t="shared" si="18"/>
        <v>0.16338214541932697</v>
      </c>
      <c r="CK48" s="188">
        <f t="shared" si="19"/>
        <v>0.35713214541932703</v>
      </c>
      <c r="CL48" s="193">
        <f t="shared" si="20"/>
        <v>0.35713214541932703</v>
      </c>
      <c r="CM48" s="144">
        <v>0.2</v>
      </c>
      <c r="CN48" s="144">
        <v>0.1</v>
      </c>
      <c r="CO48" s="144">
        <v>0.1</v>
      </c>
      <c r="CP48" s="144">
        <v>0.1</v>
      </c>
    </row>
    <row r="49" spans="1:94" x14ac:dyDescent="0.3">
      <c r="A49" s="5" t="s">
        <v>61</v>
      </c>
      <c r="B49" s="5" t="s">
        <v>72</v>
      </c>
      <c r="C49" s="5" t="s">
        <v>16</v>
      </c>
      <c r="D49" s="140" t="s">
        <v>75</v>
      </c>
      <c r="E49" s="140" t="s">
        <v>75</v>
      </c>
      <c r="F49" s="189" t="s">
        <v>75</v>
      </c>
      <c r="G49" s="189" t="s">
        <v>75</v>
      </c>
      <c r="H49" s="189" t="s">
        <v>75</v>
      </c>
      <c r="I49" s="189" t="s">
        <v>75</v>
      </c>
      <c r="J49" s="193" t="s">
        <v>75</v>
      </c>
      <c r="K49" s="193" t="s">
        <v>75</v>
      </c>
      <c r="L49" s="193" t="s">
        <v>75</v>
      </c>
      <c r="M49" s="189" t="s">
        <v>75</v>
      </c>
      <c r="N49" s="193" t="s">
        <v>75</v>
      </c>
      <c r="O49" s="141" t="s">
        <v>75</v>
      </c>
      <c r="P49" s="141" t="s">
        <v>75</v>
      </c>
      <c r="Q49" s="141" t="s">
        <v>75</v>
      </c>
      <c r="R49" s="141" t="s">
        <v>75</v>
      </c>
      <c r="S49" s="169"/>
      <c r="T49" s="170" t="s">
        <v>61</v>
      </c>
      <c r="U49" s="166">
        <f t="shared" si="104"/>
        <v>1</v>
      </c>
      <c r="V49" s="166"/>
      <c r="W49" s="5" t="s">
        <v>61</v>
      </c>
      <c r="X49" s="5" t="str">
        <f t="shared" ref="X49:Y49" si="132">X48</f>
        <v>nat</v>
      </c>
      <c r="Y49" s="5" t="str">
        <f t="shared" si="132"/>
        <v>base</v>
      </c>
      <c r="Z49" s="141" t="s">
        <v>75</v>
      </c>
      <c r="AA49" s="141" t="s">
        <v>75</v>
      </c>
      <c r="AB49" s="141" t="s">
        <v>75</v>
      </c>
      <c r="AC49" s="141" t="s">
        <v>75</v>
      </c>
      <c r="AD49" s="141" t="s">
        <v>75</v>
      </c>
      <c r="AE49" s="141" t="s">
        <v>75</v>
      </c>
      <c r="AF49" s="141" t="s">
        <v>75</v>
      </c>
      <c r="AG49" s="141" t="s">
        <v>75</v>
      </c>
      <c r="AH49" s="141" t="s">
        <v>75</v>
      </c>
      <c r="AI49" s="141" t="s">
        <v>75</v>
      </c>
      <c r="AJ49" s="141" t="s">
        <v>75</v>
      </c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82" t="s">
        <v>61</v>
      </c>
      <c r="BE49" s="182" t="s">
        <v>72</v>
      </c>
      <c r="BF49" s="182" t="s">
        <v>16</v>
      </c>
      <c r="BG49" s="189" t="str">
        <f t="shared" si="106"/>
        <v>eps</v>
      </c>
      <c r="BH49" s="189" t="str">
        <f t="shared" si="107"/>
        <v>eps</v>
      </c>
      <c r="BI49" s="277" t="str">
        <f t="shared" si="108"/>
        <v>eps</v>
      </c>
      <c r="BJ49" s="189" t="str">
        <f t="shared" si="109"/>
        <v>eps</v>
      </c>
      <c r="BK49" s="189" t="str">
        <f t="shared" si="110"/>
        <v>eps</v>
      </c>
      <c r="BL49" s="189" t="str">
        <f t="shared" si="111"/>
        <v>eps</v>
      </c>
      <c r="BM49" s="193" t="str">
        <f t="shared" ref="BM49:BO49" si="133">IFERROR(($BP49-$BL49)/($BP$7-$BL$7)+BL49,"eps")</f>
        <v>eps</v>
      </c>
      <c r="BN49" s="193" t="str">
        <f t="shared" si="133"/>
        <v>eps</v>
      </c>
      <c r="BO49" s="193" t="str">
        <f t="shared" si="133"/>
        <v>eps</v>
      </c>
      <c r="BP49" s="189" t="str">
        <f t="shared" si="113"/>
        <v>eps</v>
      </c>
      <c r="BQ49" s="193" t="str">
        <f t="shared" si="24"/>
        <v>eps</v>
      </c>
      <c r="BR49" s="144" t="s">
        <v>75</v>
      </c>
      <c r="BS49" s="144" t="s">
        <v>75</v>
      </c>
      <c r="BT49" s="144" t="s">
        <v>75</v>
      </c>
      <c r="BU49" s="144" t="s">
        <v>75</v>
      </c>
      <c r="BX49" s="190">
        <v>2</v>
      </c>
      <c r="BY49" s="182" t="s">
        <v>61</v>
      </c>
      <c r="BZ49" s="182" t="s">
        <v>72</v>
      </c>
      <c r="CA49" s="182" t="s">
        <v>16</v>
      </c>
      <c r="CB49" s="140" t="str">
        <f t="shared" si="25"/>
        <v>eps</v>
      </c>
      <c r="CC49" s="140" t="str">
        <f t="shared" si="12"/>
        <v>eps</v>
      </c>
      <c r="CD49" s="189" t="str">
        <f t="shared" si="26"/>
        <v>eps</v>
      </c>
      <c r="CE49" s="189" t="str">
        <f t="shared" si="13"/>
        <v>eps</v>
      </c>
      <c r="CF49" s="189" t="str">
        <f t="shared" si="14"/>
        <v>eps</v>
      </c>
      <c r="CG49" s="189" t="str">
        <f t="shared" si="15"/>
        <v>eps</v>
      </c>
      <c r="CH49" s="193" t="str">
        <f t="shared" si="16"/>
        <v>eps</v>
      </c>
      <c r="CI49" s="193" t="str">
        <f t="shared" si="17"/>
        <v>eps</v>
      </c>
      <c r="CJ49" s="193" t="str">
        <f t="shared" si="18"/>
        <v>eps</v>
      </c>
      <c r="CK49" s="189" t="str">
        <f t="shared" si="19"/>
        <v>eps</v>
      </c>
      <c r="CL49" s="193" t="str">
        <f t="shared" si="20"/>
        <v>eps</v>
      </c>
      <c r="CM49" s="144" t="s">
        <v>75</v>
      </c>
      <c r="CN49" s="144" t="s">
        <v>75</v>
      </c>
      <c r="CO49" s="144" t="s">
        <v>75</v>
      </c>
      <c r="CP49" s="144" t="s">
        <v>75</v>
      </c>
    </row>
    <row r="50" spans="1:94" x14ac:dyDescent="0.3">
      <c r="A50" s="5" t="s">
        <v>216</v>
      </c>
      <c r="B50" s="5" t="s">
        <v>72</v>
      </c>
      <c r="C50" s="5" t="s">
        <v>16</v>
      </c>
      <c r="D50" s="140" t="s">
        <v>75</v>
      </c>
      <c r="E50" s="140" t="s">
        <v>75</v>
      </c>
      <c r="F50" s="189" t="s">
        <v>75</v>
      </c>
      <c r="G50" s="189" t="s">
        <v>75</v>
      </c>
      <c r="H50" s="189" t="s">
        <v>75</v>
      </c>
      <c r="I50" s="189" t="s">
        <v>75</v>
      </c>
      <c r="J50" s="193" t="s">
        <v>75</v>
      </c>
      <c r="K50" s="193" t="s">
        <v>75</v>
      </c>
      <c r="L50" s="193" t="s">
        <v>75</v>
      </c>
      <c r="M50" s="189" t="s">
        <v>75</v>
      </c>
      <c r="N50" s="193" t="s">
        <v>75</v>
      </c>
      <c r="O50" s="141" t="s">
        <v>75</v>
      </c>
      <c r="P50" s="141" t="s">
        <v>75</v>
      </c>
      <c r="Q50" s="141" t="s">
        <v>75</v>
      </c>
      <c r="R50" s="141" t="s">
        <v>75</v>
      </c>
      <c r="S50" s="169"/>
      <c r="T50" s="170" t="s">
        <v>216</v>
      </c>
      <c r="U50" s="166">
        <f t="shared" si="104"/>
        <v>1</v>
      </c>
      <c r="V50" s="166"/>
      <c r="W50" s="5" t="s">
        <v>216</v>
      </c>
      <c r="X50" s="5" t="str">
        <f t="shared" ref="X50:Y50" si="134">X49</f>
        <v>nat</v>
      </c>
      <c r="Y50" s="5" t="str">
        <f t="shared" si="134"/>
        <v>base</v>
      </c>
      <c r="Z50" s="141" t="s">
        <v>75</v>
      </c>
      <c r="AA50" s="141" t="s">
        <v>75</v>
      </c>
      <c r="AB50" s="141" t="s">
        <v>75</v>
      </c>
      <c r="AC50" s="141" t="s">
        <v>75</v>
      </c>
      <c r="AD50" s="141" t="s">
        <v>75</v>
      </c>
      <c r="AE50" s="141" t="s">
        <v>75</v>
      </c>
      <c r="AF50" s="141" t="s">
        <v>75</v>
      </c>
      <c r="AG50" s="141" t="s">
        <v>75</v>
      </c>
      <c r="AH50" s="141" t="s">
        <v>75</v>
      </c>
      <c r="AI50" s="141" t="s">
        <v>75</v>
      </c>
      <c r="AJ50" s="141" t="s">
        <v>75</v>
      </c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82" t="s">
        <v>216</v>
      </c>
      <c r="BE50" s="182" t="s">
        <v>72</v>
      </c>
      <c r="BF50" s="182" t="s">
        <v>16</v>
      </c>
      <c r="BG50" s="189" t="str">
        <f t="shared" si="106"/>
        <v>eps</v>
      </c>
      <c r="BH50" s="189" t="str">
        <f t="shared" si="107"/>
        <v>eps</v>
      </c>
      <c r="BI50" s="277" t="str">
        <f t="shared" si="108"/>
        <v>eps</v>
      </c>
      <c r="BJ50" s="189" t="str">
        <f t="shared" si="109"/>
        <v>eps</v>
      </c>
      <c r="BK50" s="189" t="str">
        <f t="shared" si="110"/>
        <v>eps</v>
      </c>
      <c r="BL50" s="189" t="str">
        <f t="shared" si="111"/>
        <v>eps</v>
      </c>
      <c r="BM50" s="193" t="str">
        <f t="shared" ref="BM50:BO50" si="135">IFERROR(($BP50-$BL50)/($BP$7-$BL$7)+BL50,"eps")</f>
        <v>eps</v>
      </c>
      <c r="BN50" s="193" t="str">
        <f t="shared" si="135"/>
        <v>eps</v>
      </c>
      <c r="BO50" s="193" t="str">
        <f t="shared" si="135"/>
        <v>eps</v>
      </c>
      <c r="BP50" s="189" t="str">
        <f t="shared" si="113"/>
        <v>eps</v>
      </c>
      <c r="BQ50" s="193" t="str">
        <f t="shared" si="24"/>
        <v>eps</v>
      </c>
      <c r="BR50" s="144" t="s">
        <v>75</v>
      </c>
      <c r="BS50" s="144" t="s">
        <v>75</v>
      </c>
      <c r="BT50" s="144" t="s">
        <v>75</v>
      </c>
      <c r="BU50" s="144" t="s">
        <v>75</v>
      </c>
      <c r="BX50" s="190">
        <v>2</v>
      </c>
      <c r="BY50" s="182" t="s">
        <v>216</v>
      </c>
      <c r="BZ50" s="182" t="s">
        <v>72</v>
      </c>
      <c r="CA50" s="182" t="s">
        <v>16</v>
      </c>
      <c r="CB50" s="140" t="str">
        <f t="shared" si="25"/>
        <v>eps</v>
      </c>
      <c r="CC50" s="140" t="str">
        <f t="shared" si="12"/>
        <v>eps</v>
      </c>
      <c r="CD50" s="189" t="str">
        <f t="shared" si="26"/>
        <v>eps</v>
      </c>
      <c r="CE50" s="189" t="str">
        <f t="shared" si="13"/>
        <v>eps</v>
      </c>
      <c r="CF50" s="189" t="str">
        <f t="shared" si="14"/>
        <v>eps</v>
      </c>
      <c r="CG50" s="189" t="str">
        <f t="shared" si="15"/>
        <v>eps</v>
      </c>
      <c r="CH50" s="193" t="str">
        <f t="shared" si="16"/>
        <v>eps</v>
      </c>
      <c r="CI50" s="193" t="str">
        <f t="shared" si="17"/>
        <v>eps</v>
      </c>
      <c r="CJ50" s="193" t="str">
        <f t="shared" si="18"/>
        <v>eps</v>
      </c>
      <c r="CK50" s="189" t="str">
        <f t="shared" si="19"/>
        <v>eps</v>
      </c>
      <c r="CL50" s="193" t="str">
        <f t="shared" si="20"/>
        <v>eps</v>
      </c>
      <c r="CM50" s="144" t="s">
        <v>75</v>
      </c>
      <c r="CN50" s="144" t="s">
        <v>75</v>
      </c>
      <c r="CO50" s="144" t="s">
        <v>75</v>
      </c>
      <c r="CP50" s="144" t="s">
        <v>75</v>
      </c>
    </row>
    <row r="51" spans="1:94" x14ac:dyDescent="0.3">
      <c r="A51" s="5" t="s">
        <v>418</v>
      </c>
      <c r="B51" s="5" t="s">
        <v>72</v>
      </c>
      <c r="C51" s="5" t="s">
        <v>16</v>
      </c>
      <c r="D51" s="140">
        <v>-1.4375</v>
      </c>
      <c r="E51" s="140">
        <v>-0.17</v>
      </c>
      <c r="F51" s="188">
        <v>-0.63286785458067296</v>
      </c>
      <c r="G51" s="188">
        <v>-0.50786785458067296</v>
      </c>
      <c r="H51" s="188">
        <v>-0.50786785458067296</v>
      </c>
      <c r="I51" s="188">
        <v>-0.41786785458067299</v>
      </c>
      <c r="J51" s="193">
        <v>-0.22411785458067301</v>
      </c>
      <c r="K51" s="193">
        <v>-3.0367854580673037E-2</v>
      </c>
      <c r="L51" s="193">
        <v>0.16338214541932697</v>
      </c>
      <c r="M51" s="188">
        <v>0.35713214541932703</v>
      </c>
      <c r="N51" s="193">
        <v>0.35713214541932703</v>
      </c>
      <c r="O51" s="141">
        <v>0.2</v>
      </c>
      <c r="P51" s="141">
        <v>0.1</v>
      </c>
      <c r="Q51" s="141">
        <v>0.1</v>
      </c>
      <c r="R51" s="141">
        <v>0.1</v>
      </c>
      <c r="S51" s="169"/>
      <c r="T51" s="170" t="s">
        <v>418</v>
      </c>
      <c r="U51" s="166">
        <f t="shared" si="104"/>
        <v>1</v>
      </c>
      <c r="V51" s="166"/>
      <c r="W51" s="5" t="s">
        <v>418</v>
      </c>
      <c r="X51" s="5" t="str">
        <f t="shared" ref="X51:Y51" si="136">X50</f>
        <v>nat</v>
      </c>
      <c r="Y51" s="5" t="str">
        <f t="shared" si="136"/>
        <v>base</v>
      </c>
      <c r="Z51" s="141">
        <v>-1.25</v>
      </c>
      <c r="AA51" s="141">
        <v>-0.2</v>
      </c>
      <c r="AB51" s="141">
        <f t="shared" ref="AB51:AJ60" si="137">AB$8</f>
        <v>-0.7</v>
      </c>
      <c r="AC51" s="141">
        <f t="shared" si="137"/>
        <v>-0.6</v>
      </c>
      <c r="AD51" s="141">
        <f t="shared" si="137"/>
        <v>-0.6</v>
      </c>
      <c r="AE51" s="141">
        <f t="shared" si="137"/>
        <v>-0.6</v>
      </c>
      <c r="AF51" s="141">
        <f t="shared" si="137"/>
        <v>0.1</v>
      </c>
      <c r="AG51" s="141">
        <f t="shared" si="137"/>
        <v>0.2</v>
      </c>
      <c r="AH51" s="141">
        <f t="shared" si="137"/>
        <v>0.1</v>
      </c>
      <c r="AI51" s="141">
        <f t="shared" si="137"/>
        <v>0.1</v>
      </c>
      <c r="AJ51" s="141">
        <f t="shared" si="137"/>
        <v>0.1</v>
      </c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82" t="s">
        <v>418</v>
      </c>
      <c r="BE51" s="182" t="s">
        <v>72</v>
      </c>
      <c r="BF51" s="182" t="s">
        <v>16</v>
      </c>
      <c r="BG51" s="189">
        <f t="shared" si="106"/>
        <v>-1.4375</v>
      </c>
      <c r="BH51" s="189">
        <f t="shared" si="107"/>
        <v>-0.17</v>
      </c>
      <c r="BI51" s="275">
        <f t="shared" si="108"/>
        <v>-0.875</v>
      </c>
      <c r="BJ51" s="188">
        <f t="shared" si="109"/>
        <v>-0.75</v>
      </c>
      <c r="BK51" s="188">
        <f t="shared" si="110"/>
        <v>-0.75</v>
      </c>
      <c r="BL51" s="188">
        <f t="shared" si="111"/>
        <v>-0.66</v>
      </c>
      <c r="BM51" s="193">
        <f t="shared" ref="BM51:BO51" si="138">IFERROR(($BP51-$BL51)/($BP$7-$BL$7)+BL51,"eps")</f>
        <v>-0.46625000000000005</v>
      </c>
      <c r="BN51" s="193">
        <f t="shared" si="138"/>
        <v>-0.27250000000000008</v>
      </c>
      <c r="BO51" s="193">
        <f t="shared" si="138"/>
        <v>-7.875000000000007E-2</v>
      </c>
      <c r="BP51" s="188">
        <f t="shared" si="113"/>
        <v>0.11499999999999999</v>
      </c>
      <c r="BQ51" s="193">
        <f t="shared" si="24"/>
        <v>0.11499999999999999</v>
      </c>
      <c r="BR51" s="144">
        <v>0.2</v>
      </c>
      <c r="BS51" s="144">
        <v>0.1</v>
      </c>
      <c r="BT51" s="144">
        <v>0.1</v>
      </c>
      <c r="BU51" s="144">
        <v>0.1</v>
      </c>
      <c r="BX51" s="190">
        <v>2</v>
      </c>
      <c r="BY51" s="182" t="s">
        <v>418</v>
      </c>
      <c r="BZ51" s="182" t="s">
        <v>72</v>
      </c>
      <c r="CA51" s="182" t="s">
        <v>16</v>
      </c>
      <c r="CB51" s="140">
        <f t="shared" si="25"/>
        <v>-1.4375</v>
      </c>
      <c r="CC51" s="140">
        <f t="shared" si="12"/>
        <v>-0.17</v>
      </c>
      <c r="CD51" s="188">
        <f t="shared" si="26"/>
        <v>-0.63286785458067296</v>
      </c>
      <c r="CE51" s="188">
        <f t="shared" si="13"/>
        <v>-0.50786785458067296</v>
      </c>
      <c r="CF51" s="188">
        <f t="shared" si="14"/>
        <v>-0.50786785458067296</v>
      </c>
      <c r="CG51" s="188">
        <f t="shared" si="15"/>
        <v>-0.41786785458067299</v>
      </c>
      <c r="CH51" s="193">
        <f t="shared" si="16"/>
        <v>-0.22411785458067301</v>
      </c>
      <c r="CI51" s="193">
        <f t="shared" si="17"/>
        <v>-3.0367854580673037E-2</v>
      </c>
      <c r="CJ51" s="193">
        <f t="shared" si="18"/>
        <v>0.16338214541932697</v>
      </c>
      <c r="CK51" s="188">
        <f t="shared" si="19"/>
        <v>0.35713214541932703</v>
      </c>
      <c r="CL51" s="193">
        <f t="shared" si="20"/>
        <v>0.35713214541932703</v>
      </c>
      <c r="CM51" s="144">
        <v>0.2</v>
      </c>
      <c r="CN51" s="144">
        <v>0.1</v>
      </c>
      <c r="CO51" s="144">
        <v>0.1</v>
      </c>
      <c r="CP51" s="144">
        <v>0.1</v>
      </c>
    </row>
    <row r="52" spans="1:94" x14ac:dyDescent="0.3">
      <c r="A52" s="5" t="s">
        <v>111</v>
      </c>
      <c r="B52" s="5" t="s">
        <v>72</v>
      </c>
      <c r="C52" s="5" t="s">
        <v>16</v>
      </c>
      <c r="D52" s="140">
        <v>-1.4375</v>
      </c>
      <c r="E52" s="140">
        <v>-0.17</v>
      </c>
      <c r="F52" s="188">
        <v>-0.63286785458067296</v>
      </c>
      <c r="G52" s="188">
        <v>-0.50786785458067296</v>
      </c>
      <c r="H52" s="188">
        <v>-0.50786785458067296</v>
      </c>
      <c r="I52" s="188">
        <v>-0.41786785458067299</v>
      </c>
      <c r="J52" s="193">
        <v>-0.22411785458067301</v>
      </c>
      <c r="K52" s="193">
        <v>-3.0367854580673037E-2</v>
      </c>
      <c r="L52" s="193">
        <v>0.16338214541932697</v>
      </c>
      <c r="M52" s="188">
        <v>0.35713214541932703</v>
      </c>
      <c r="N52" s="193">
        <v>0.35713214541932703</v>
      </c>
      <c r="O52" s="141">
        <v>0.2</v>
      </c>
      <c r="P52" s="141">
        <v>0.1</v>
      </c>
      <c r="Q52" s="141">
        <v>0.1</v>
      </c>
      <c r="R52" s="141">
        <v>0.1</v>
      </c>
      <c r="S52" s="169"/>
      <c r="T52" s="170" t="s">
        <v>111</v>
      </c>
      <c r="U52" s="166">
        <f t="shared" si="104"/>
        <v>1</v>
      </c>
      <c r="V52" s="166"/>
      <c r="W52" s="5" t="s">
        <v>111</v>
      </c>
      <c r="X52" s="5" t="str">
        <f>X50</f>
        <v>nat</v>
      </c>
      <c r="Y52" s="5" t="str">
        <f>Y50</f>
        <v>base</v>
      </c>
      <c r="Z52" s="141">
        <v>-1.25</v>
      </c>
      <c r="AA52" s="141">
        <v>-0.2</v>
      </c>
      <c r="AB52" s="141">
        <f t="shared" si="137"/>
        <v>-0.7</v>
      </c>
      <c r="AC52" s="141">
        <f t="shared" si="137"/>
        <v>-0.6</v>
      </c>
      <c r="AD52" s="141">
        <f t="shared" si="137"/>
        <v>-0.6</v>
      </c>
      <c r="AE52" s="141">
        <f t="shared" si="137"/>
        <v>-0.6</v>
      </c>
      <c r="AF52" s="141">
        <f t="shared" si="137"/>
        <v>0.1</v>
      </c>
      <c r="AG52" s="141">
        <f t="shared" si="137"/>
        <v>0.2</v>
      </c>
      <c r="AH52" s="141">
        <f t="shared" si="137"/>
        <v>0.1</v>
      </c>
      <c r="AI52" s="141">
        <f t="shared" si="137"/>
        <v>0.1</v>
      </c>
      <c r="AJ52" s="141">
        <f t="shared" si="137"/>
        <v>0.1</v>
      </c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257" t="s">
        <v>111</v>
      </c>
      <c r="BE52" s="257" t="s">
        <v>72</v>
      </c>
      <c r="BF52" s="257" t="s">
        <v>16</v>
      </c>
      <c r="BG52" s="258">
        <f t="shared" si="106"/>
        <v>-1.4375</v>
      </c>
      <c r="BH52" s="258">
        <f t="shared" si="107"/>
        <v>-0.17</v>
      </c>
      <c r="BI52" s="276">
        <f t="shared" si="108"/>
        <v>-0.875</v>
      </c>
      <c r="BJ52" s="259">
        <f t="shared" si="109"/>
        <v>-0.75</v>
      </c>
      <c r="BK52" s="259">
        <f t="shared" si="110"/>
        <v>-0.75</v>
      </c>
      <c r="BL52" s="259">
        <f t="shared" si="111"/>
        <v>-0.66</v>
      </c>
      <c r="BM52" s="260">
        <f t="shared" ref="BM52:BO52" si="139">IFERROR(($BP52-$BL52)/($BP$7-$BL$7)+BL52,"eps")</f>
        <v>-0.46625000000000005</v>
      </c>
      <c r="BN52" s="260">
        <f t="shared" si="139"/>
        <v>-0.27250000000000008</v>
      </c>
      <c r="BO52" s="260">
        <f t="shared" si="139"/>
        <v>-7.875000000000007E-2</v>
      </c>
      <c r="BP52" s="259">
        <f t="shared" si="113"/>
        <v>0.11499999999999999</v>
      </c>
      <c r="BQ52" s="260">
        <f t="shared" si="24"/>
        <v>0.11499999999999999</v>
      </c>
      <c r="BR52" s="144">
        <v>0.2</v>
      </c>
      <c r="BS52" s="144">
        <v>0.1</v>
      </c>
      <c r="BT52" s="144">
        <v>0.1</v>
      </c>
      <c r="BU52" s="144">
        <v>0.1</v>
      </c>
      <c r="BX52" s="190">
        <v>2</v>
      </c>
      <c r="BY52" s="182" t="s">
        <v>111</v>
      </c>
      <c r="BZ52" s="182" t="s">
        <v>72</v>
      </c>
      <c r="CA52" s="182" t="s">
        <v>16</v>
      </c>
      <c r="CB52" s="140">
        <f t="shared" si="25"/>
        <v>-1.4375</v>
      </c>
      <c r="CC52" s="140">
        <f t="shared" si="12"/>
        <v>-0.17</v>
      </c>
      <c r="CD52" s="188">
        <f t="shared" si="26"/>
        <v>-0.63286785458067296</v>
      </c>
      <c r="CE52" s="188">
        <f t="shared" si="13"/>
        <v>-0.50786785458067296</v>
      </c>
      <c r="CF52" s="188">
        <f t="shared" si="14"/>
        <v>-0.50786785458067296</v>
      </c>
      <c r="CG52" s="188">
        <f t="shared" si="15"/>
        <v>-0.41786785458067299</v>
      </c>
      <c r="CH52" s="193">
        <f t="shared" si="16"/>
        <v>-0.22411785458067301</v>
      </c>
      <c r="CI52" s="193">
        <f t="shared" si="17"/>
        <v>-3.0367854580673037E-2</v>
      </c>
      <c r="CJ52" s="193">
        <f t="shared" si="18"/>
        <v>0.16338214541932697</v>
      </c>
      <c r="CK52" s="188">
        <f t="shared" si="19"/>
        <v>0.35713214541932703</v>
      </c>
      <c r="CL52" s="193">
        <f t="shared" si="20"/>
        <v>0.35713214541932703</v>
      </c>
      <c r="CM52" s="144">
        <v>0.2</v>
      </c>
      <c r="CN52" s="144">
        <v>0.1</v>
      </c>
      <c r="CO52" s="144">
        <v>0.1</v>
      </c>
      <c r="CP52" s="144">
        <v>0.1</v>
      </c>
    </row>
    <row r="53" spans="1:94" x14ac:dyDescent="0.3">
      <c r="A53" s="5" t="s">
        <v>112</v>
      </c>
      <c r="B53" s="5" t="s">
        <v>72</v>
      </c>
      <c r="C53" s="5" t="s">
        <v>16</v>
      </c>
      <c r="D53" s="140">
        <v>-1.4375</v>
      </c>
      <c r="E53" s="140">
        <v>-0.17</v>
      </c>
      <c r="F53" s="188">
        <v>-0.63286785458067296</v>
      </c>
      <c r="G53" s="188">
        <v>-0.50786785458067296</v>
      </c>
      <c r="H53" s="188">
        <v>-0.50786785458067296</v>
      </c>
      <c r="I53" s="188">
        <v>-0.41786785458067299</v>
      </c>
      <c r="J53" s="193">
        <v>-0.22411785458067301</v>
      </c>
      <c r="K53" s="193">
        <v>-3.0367854580673037E-2</v>
      </c>
      <c r="L53" s="193">
        <v>0.16338214541932697</v>
      </c>
      <c r="M53" s="188">
        <v>0.35713214541932703</v>
      </c>
      <c r="N53" s="193">
        <v>0.35713214541932703</v>
      </c>
      <c r="O53" s="141">
        <v>0.2</v>
      </c>
      <c r="P53" s="141">
        <v>0.1</v>
      </c>
      <c r="Q53" s="141">
        <v>0.1</v>
      </c>
      <c r="R53" s="141">
        <v>0.1</v>
      </c>
      <c r="S53" s="169"/>
      <c r="T53" s="170" t="s">
        <v>112</v>
      </c>
      <c r="U53" s="166">
        <f t="shared" si="104"/>
        <v>1</v>
      </c>
      <c r="V53" s="166"/>
      <c r="W53" s="5" t="s">
        <v>112</v>
      </c>
      <c r="X53" s="5" t="str">
        <f t="shared" ref="X53:Y62" si="140">X52</f>
        <v>nat</v>
      </c>
      <c r="Y53" s="5" t="str">
        <f t="shared" si="140"/>
        <v>base</v>
      </c>
      <c r="Z53" s="141">
        <v>-1.25</v>
      </c>
      <c r="AA53" s="141">
        <v>-0.2</v>
      </c>
      <c r="AB53" s="141">
        <f t="shared" si="137"/>
        <v>-0.7</v>
      </c>
      <c r="AC53" s="141">
        <f t="shared" si="137"/>
        <v>-0.6</v>
      </c>
      <c r="AD53" s="141">
        <f t="shared" si="137"/>
        <v>-0.6</v>
      </c>
      <c r="AE53" s="141">
        <f t="shared" si="137"/>
        <v>-0.6</v>
      </c>
      <c r="AF53" s="141">
        <f t="shared" si="137"/>
        <v>0.1</v>
      </c>
      <c r="AG53" s="141">
        <f t="shared" si="137"/>
        <v>0.2</v>
      </c>
      <c r="AH53" s="141">
        <f t="shared" si="137"/>
        <v>0.1</v>
      </c>
      <c r="AI53" s="141">
        <f t="shared" si="137"/>
        <v>0.1</v>
      </c>
      <c r="AJ53" s="141">
        <f t="shared" si="137"/>
        <v>0.1</v>
      </c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82" t="s">
        <v>112</v>
      </c>
      <c r="BE53" s="182" t="s">
        <v>72</v>
      </c>
      <c r="BF53" s="182" t="s">
        <v>16</v>
      </c>
      <c r="BG53" s="189">
        <f t="shared" si="106"/>
        <v>-1.4375</v>
      </c>
      <c r="BH53" s="189">
        <f t="shared" si="107"/>
        <v>-0.17</v>
      </c>
      <c r="BI53" s="275">
        <f t="shared" si="108"/>
        <v>-0.875</v>
      </c>
      <c r="BJ53" s="188">
        <f t="shared" si="109"/>
        <v>-0.75</v>
      </c>
      <c r="BK53" s="188">
        <f t="shared" si="110"/>
        <v>-0.75</v>
      </c>
      <c r="BL53" s="188">
        <f t="shared" si="111"/>
        <v>-0.66</v>
      </c>
      <c r="BM53" s="193">
        <f t="shared" ref="BM53:BO53" si="141">IFERROR(($BP53-$BL53)/($BP$7-$BL$7)+BL53,"eps")</f>
        <v>-0.46625000000000005</v>
      </c>
      <c r="BN53" s="193">
        <f t="shared" si="141"/>
        <v>-0.27250000000000008</v>
      </c>
      <c r="BO53" s="193">
        <f t="shared" si="141"/>
        <v>-7.875000000000007E-2</v>
      </c>
      <c r="BP53" s="188">
        <f t="shared" si="113"/>
        <v>0.11499999999999999</v>
      </c>
      <c r="BQ53" s="193">
        <f t="shared" si="24"/>
        <v>0.11499999999999999</v>
      </c>
      <c r="BR53" s="144">
        <v>0.2</v>
      </c>
      <c r="BS53" s="144">
        <v>0.1</v>
      </c>
      <c r="BT53" s="144">
        <v>0.1</v>
      </c>
      <c r="BU53" s="144">
        <v>0.1</v>
      </c>
      <c r="BX53" s="190">
        <v>2</v>
      </c>
      <c r="BY53" s="182" t="s">
        <v>112</v>
      </c>
      <c r="BZ53" s="182" t="s">
        <v>72</v>
      </c>
      <c r="CA53" s="182" t="s">
        <v>16</v>
      </c>
      <c r="CB53" s="140">
        <f t="shared" si="25"/>
        <v>-1.4375</v>
      </c>
      <c r="CC53" s="140">
        <f t="shared" si="12"/>
        <v>-0.17</v>
      </c>
      <c r="CD53" s="188">
        <f t="shared" si="26"/>
        <v>-0.63286785458067296</v>
      </c>
      <c r="CE53" s="188">
        <f t="shared" si="13"/>
        <v>-0.50786785458067296</v>
      </c>
      <c r="CF53" s="188">
        <f t="shared" si="14"/>
        <v>-0.50786785458067296</v>
      </c>
      <c r="CG53" s="188">
        <f t="shared" si="15"/>
        <v>-0.41786785458067299</v>
      </c>
      <c r="CH53" s="193">
        <f t="shared" si="16"/>
        <v>-0.22411785458067301</v>
      </c>
      <c r="CI53" s="193">
        <f t="shared" si="17"/>
        <v>-3.0367854580673037E-2</v>
      </c>
      <c r="CJ53" s="193">
        <f t="shared" si="18"/>
        <v>0.16338214541932697</v>
      </c>
      <c r="CK53" s="188">
        <f t="shared" si="19"/>
        <v>0.35713214541932703</v>
      </c>
      <c r="CL53" s="193">
        <f t="shared" si="20"/>
        <v>0.35713214541932703</v>
      </c>
      <c r="CM53" s="144">
        <v>0.2</v>
      </c>
      <c r="CN53" s="144">
        <v>0.1</v>
      </c>
      <c r="CO53" s="144">
        <v>0.1</v>
      </c>
      <c r="CP53" s="144">
        <v>0.1</v>
      </c>
    </row>
    <row r="54" spans="1:94" x14ac:dyDescent="0.3">
      <c r="A54" s="5" t="s">
        <v>113</v>
      </c>
      <c r="B54" s="5" t="s">
        <v>72</v>
      </c>
      <c r="C54" s="5" t="s">
        <v>16</v>
      </c>
      <c r="D54" s="140">
        <v>-1.4375</v>
      </c>
      <c r="E54" s="140">
        <v>-0.17</v>
      </c>
      <c r="F54" s="188">
        <v>-0.63286785458067296</v>
      </c>
      <c r="G54" s="188">
        <v>-0.50786785458067296</v>
      </c>
      <c r="H54" s="188">
        <v>-0.50786785458067296</v>
      </c>
      <c r="I54" s="188">
        <v>-0.41786785458067299</v>
      </c>
      <c r="J54" s="193">
        <v>-0.22411785458067301</v>
      </c>
      <c r="K54" s="193">
        <v>-3.0367854580673037E-2</v>
      </c>
      <c r="L54" s="193">
        <v>0.16338214541932697</v>
      </c>
      <c r="M54" s="188">
        <v>0.35713214541932703</v>
      </c>
      <c r="N54" s="193">
        <v>0.35713214541932703</v>
      </c>
      <c r="O54" s="141">
        <v>0.2</v>
      </c>
      <c r="P54" s="141">
        <v>0.1</v>
      </c>
      <c r="Q54" s="141">
        <v>0.1</v>
      </c>
      <c r="R54" s="141">
        <v>0.1</v>
      </c>
      <c r="S54" s="169"/>
      <c r="T54" s="170" t="s">
        <v>113</v>
      </c>
      <c r="U54" s="166">
        <f t="shared" si="104"/>
        <v>1</v>
      </c>
      <c r="V54" s="166"/>
      <c r="W54" s="5" t="s">
        <v>113</v>
      </c>
      <c r="X54" s="5" t="str">
        <f t="shared" si="140"/>
        <v>nat</v>
      </c>
      <c r="Y54" s="5" t="str">
        <f t="shared" si="140"/>
        <v>base</v>
      </c>
      <c r="Z54" s="141">
        <v>-1.25</v>
      </c>
      <c r="AA54" s="141">
        <v>-0.2</v>
      </c>
      <c r="AB54" s="141">
        <f t="shared" si="137"/>
        <v>-0.7</v>
      </c>
      <c r="AC54" s="141">
        <f t="shared" si="137"/>
        <v>-0.6</v>
      </c>
      <c r="AD54" s="141">
        <f t="shared" si="137"/>
        <v>-0.6</v>
      </c>
      <c r="AE54" s="141">
        <f t="shared" si="137"/>
        <v>-0.6</v>
      </c>
      <c r="AF54" s="141">
        <f t="shared" si="137"/>
        <v>0.1</v>
      </c>
      <c r="AG54" s="141">
        <f t="shared" si="137"/>
        <v>0.2</v>
      </c>
      <c r="AH54" s="141">
        <f t="shared" si="137"/>
        <v>0.1</v>
      </c>
      <c r="AI54" s="141">
        <f t="shared" si="137"/>
        <v>0.1</v>
      </c>
      <c r="AJ54" s="141">
        <f t="shared" si="137"/>
        <v>0.1</v>
      </c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82" t="s">
        <v>113</v>
      </c>
      <c r="BE54" s="182" t="s">
        <v>72</v>
      </c>
      <c r="BF54" s="182" t="s">
        <v>16</v>
      </c>
      <c r="BG54" s="189">
        <f t="shared" si="106"/>
        <v>-1.4375</v>
      </c>
      <c r="BH54" s="189">
        <f t="shared" si="107"/>
        <v>-0.17</v>
      </c>
      <c r="BI54" s="275">
        <f t="shared" si="108"/>
        <v>-0.875</v>
      </c>
      <c r="BJ54" s="188">
        <f t="shared" si="109"/>
        <v>-0.75</v>
      </c>
      <c r="BK54" s="188">
        <f t="shared" si="110"/>
        <v>-0.75</v>
      </c>
      <c r="BL54" s="188">
        <f t="shared" si="111"/>
        <v>-0.66</v>
      </c>
      <c r="BM54" s="193">
        <f t="shared" ref="BM54:BO54" si="142">IFERROR(($BP54-$BL54)/($BP$7-$BL$7)+BL54,"eps")</f>
        <v>-0.46625000000000005</v>
      </c>
      <c r="BN54" s="193">
        <f t="shared" si="142"/>
        <v>-0.27250000000000008</v>
      </c>
      <c r="BO54" s="193">
        <f t="shared" si="142"/>
        <v>-7.875000000000007E-2</v>
      </c>
      <c r="BP54" s="188">
        <f t="shared" si="113"/>
        <v>0.11499999999999999</v>
      </c>
      <c r="BQ54" s="193">
        <f t="shared" si="24"/>
        <v>0.11499999999999999</v>
      </c>
      <c r="BR54" s="144">
        <v>0.2</v>
      </c>
      <c r="BS54" s="144">
        <v>0.1</v>
      </c>
      <c r="BT54" s="144">
        <v>0.1</v>
      </c>
      <c r="BU54" s="144">
        <v>0.1</v>
      </c>
      <c r="BX54" s="190">
        <v>2</v>
      </c>
      <c r="BY54" s="182" t="s">
        <v>113</v>
      </c>
      <c r="BZ54" s="182" t="s">
        <v>72</v>
      </c>
      <c r="CA54" s="182" t="s">
        <v>16</v>
      </c>
      <c r="CB54" s="140">
        <f t="shared" si="25"/>
        <v>-1.4375</v>
      </c>
      <c r="CC54" s="140">
        <f t="shared" si="12"/>
        <v>-0.17</v>
      </c>
      <c r="CD54" s="188">
        <f t="shared" si="26"/>
        <v>-0.63286785458067296</v>
      </c>
      <c r="CE54" s="188">
        <f t="shared" si="13"/>
        <v>-0.50786785458067296</v>
      </c>
      <c r="CF54" s="188">
        <f t="shared" si="14"/>
        <v>-0.50786785458067296</v>
      </c>
      <c r="CG54" s="188">
        <f t="shared" si="15"/>
        <v>-0.41786785458067299</v>
      </c>
      <c r="CH54" s="193">
        <f t="shared" si="16"/>
        <v>-0.22411785458067301</v>
      </c>
      <c r="CI54" s="193">
        <f t="shared" si="17"/>
        <v>-3.0367854580673037E-2</v>
      </c>
      <c r="CJ54" s="193">
        <f t="shared" si="18"/>
        <v>0.16338214541932697</v>
      </c>
      <c r="CK54" s="188">
        <f t="shared" si="19"/>
        <v>0.35713214541932703</v>
      </c>
      <c r="CL54" s="193">
        <f t="shared" si="20"/>
        <v>0.35713214541932703</v>
      </c>
      <c r="CM54" s="144">
        <v>0.2</v>
      </c>
      <c r="CN54" s="144">
        <v>0.1</v>
      </c>
      <c r="CO54" s="144">
        <v>0.1</v>
      </c>
      <c r="CP54" s="144">
        <v>0.1</v>
      </c>
    </row>
    <row r="55" spans="1:94" x14ac:dyDescent="0.3">
      <c r="A55" s="5" t="s">
        <v>114</v>
      </c>
      <c r="B55" s="5" t="s">
        <v>72</v>
      </c>
      <c r="C55" s="5" t="s">
        <v>16</v>
      </c>
      <c r="D55" s="140">
        <v>-1.4375</v>
      </c>
      <c r="E55" s="140">
        <v>-0.17</v>
      </c>
      <c r="F55" s="188">
        <v>-0.63286785458067296</v>
      </c>
      <c r="G55" s="188">
        <v>-0.50786785458067296</v>
      </c>
      <c r="H55" s="188">
        <v>-0.50786785458067296</v>
      </c>
      <c r="I55" s="188">
        <v>-0.41786785458067299</v>
      </c>
      <c r="J55" s="193">
        <v>-0.22411785458067301</v>
      </c>
      <c r="K55" s="193">
        <v>-3.0367854580673037E-2</v>
      </c>
      <c r="L55" s="193">
        <v>0.16338214541932697</v>
      </c>
      <c r="M55" s="188">
        <v>0.35713214541932703</v>
      </c>
      <c r="N55" s="193">
        <v>0.35713214541932703</v>
      </c>
      <c r="O55" s="141">
        <v>0.2</v>
      </c>
      <c r="P55" s="141">
        <v>0.1</v>
      </c>
      <c r="Q55" s="141">
        <v>0.1</v>
      </c>
      <c r="R55" s="141">
        <v>0.1</v>
      </c>
      <c r="S55" s="169"/>
      <c r="T55" s="170" t="s">
        <v>114</v>
      </c>
      <c r="U55" s="166">
        <f t="shared" si="104"/>
        <v>1</v>
      </c>
      <c r="V55" s="166"/>
      <c r="W55" s="5" t="s">
        <v>114</v>
      </c>
      <c r="X55" s="5" t="str">
        <f t="shared" si="140"/>
        <v>nat</v>
      </c>
      <c r="Y55" s="5" t="str">
        <f t="shared" si="140"/>
        <v>base</v>
      </c>
      <c r="Z55" s="141">
        <v>-1.25</v>
      </c>
      <c r="AA55" s="141">
        <v>-0.2</v>
      </c>
      <c r="AB55" s="141">
        <f t="shared" si="137"/>
        <v>-0.7</v>
      </c>
      <c r="AC55" s="141">
        <f t="shared" si="137"/>
        <v>-0.6</v>
      </c>
      <c r="AD55" s="141">
        <f t="shared" si="137"/>
        <v>-0.6</v>
      </c>
      <c r="AE55" s="141">
        <f t="shared" si="137"/>
        <v>-0.6</v>
      </c>
      <c r="AF55" s="141">
        <f t="shared" si="137"/>
        <v>0.1</v>
      </c>
      <c r="AG55" s="141">
        <f t="shared" si="137"/>
        <v>0.2</v>
      </c>
      <c r="AH55" s="141">
        <f t="shared" si="137"/>
        <v>0.1</v>
      </c>
      <c r="AI55" s="141">
        <f t="shared" si="137"/>
        <v>0.1</v>
      </c>
      <c r="AJ55" s="141">
        <f t="shared" si="137"/>
        <v>0.1</v>
      </c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82" t="s">
        <v>114</v>
      </c>
      <c r="BE55" s="182" t="s">
        <v>72</v>
      </c>
      <c r="BF55" s="182" t="s">
        <v>16</v>
      </c>
      <c r="BG55" s="189">
        <f t="shared" si="106"/>
        <v>-1.4375</v>
      </c>
      <c r="BH55" s="189">
        <f t="shared" si="107"/>
        <v>-0.17</v>
      </c>
      <c r="BI55" s="275">
        <f t="shared" si="108"/>
        <v>-0.875</v>
      </c>
      <c r="BJ55" s="188">
        <f t="shared" si="109"/>
        <v>-0.75</v>
      </c>
      <c r="BK55" s="188">
        <f t="shared" si="110"/>
        <v>-0.75</v>
      </c>
      <c r="BL55" s="188">
        <f t="shared" si="111"/>
        <v>-0.66</v>
      </c>
      <c r="BM55" s="193">
        <f t="shared" ref="BM55:BO55" si="143">IFERROR(($BP55-$BL55)/($BP$7-$BL$7)+BL55,"eps")</f>
        <v>-0.46625000000000005</v>
      </c>
      <c r="BN55" s="193">
        <f t="shared" si="143"/>
        <v>-0.27250000000000008</v>
      </c>
      <c r="BO55" s="193">
        <f t="shared" si="143"/>
        <v>-7.875000000000007E-2</v>
      </c>
      <c r="BP55" s="188">
        <f t="shared" si="113"/>
        <v>0.11499999999999999</v>
      </c>
      <c r="BQ55" s="193">
        <f t="shared" si="24"/>
        <v>0.11499999999999999</v>
      </c>
      <c r="BR55" s="144">
        <v>0.2</v>
      </c>
      <c r="BS55" s="144">
        <v>0.1</v>
      </c>
      <c r="BT55" s="144">
        <v>0.1</v>
      </c>
      <c r="BU55" s="144">
        <v>0.1</v>
      </c>
      <c r="BX55" s="190">
        <v>2</v>
      </c>
      <c r="BY55" s="182" t="s">
        <v>114</v>
      </c>
      <c r="BZ55" s="182" t="s">
        <v>72</v>
      </c>
      <c r="CA55" s="182" t="s">
        <v>16</v>
      </c>
      <c r="CB55" s="140">
        <f t="shared" si="25"/>
        <v>-1.4375</v>
      </c>
      <c r="CC55" s="140">
        <f t="shared" si="12"/>
        <v>-0.17</v>
      </c>
      <c r="CD55" s="188">
        <f t="shared" si="26"/>
        <v>-0.63286785458067296</v>
      </c>
      <c r="CE55" s="188">
        <f t="shared" si="13"/>
        <v>-0.50786785458067296</v>
      </c>
      <c r="CF55" s="188">
        <f t="shared" si="14"/>
        <v>-0.50786785458067296</v>
      </c>
      <c r="CG55" s="188">
        <f t="shared" si="15"/>
        <v>-0.41786785458067299</v>
      </c>
      <c r="CH55" s="193">
        <f t="shared" si="16"/>
        <v>-0.22411785458067301</v>
      </c>
      <c r="CI55" s="193">
        <f t="shared" si="17"/>
        <v>-3.0367854580673037E-2</v>
      </c>
      <c r="CJ55" s="193">
        <f t="shared" si="18"/>
        <v>0.16338214541932697</v>
      </c>
      <c r="CK55" s="188">
        <f t="shared" si="19"/>
        <v>0.35713214541932703</v>
      </c>
      <c r="CL55" s="193">
        <f t="shared" si="20"/>
        <v>0.35713214541932703</v>
      </c>
      <c r="CM55" s="144">
        <v>0.2</v>
      </c>
      <c r="CN55" s="144">
        <v>0.1</v>
      </c>
      <c r="CO55" s="144">
        <v>0.1</v>
      </c>
      <c r="CP55" s="144">
        <v>0.1</v>
      </c>
    </row>
    <row r="56" spans="1:94" x14ac:dyDescent="0.3">
      <c r="A56" s="5" t="s">
        <v>62</v>
      </c>
      <c r="B56" s="5" t="s">
        <v>72</v>
      </c>
      <c r="C56" s="5" t="s">
        <v>16</v>
      </c>
      <c r="D56" s="140">
        <v>-6.3249999999999993</v>
      </c>
      <c r="E56" s="140">
        <v>-0.17</v>
      </c>
      <c r="F56" s="188">
        <v>-0.63286785458067296</v>
      </c>
      <c r="G56" s="188">
        <v>-0.50786785458067296</v>
      </c>
      <c r="H56" s="188">
        <v>-0.50786785458067296</v>
      </c>
      <c r="I56" s="188">
        <v>-0.41786785458067299</v>
      </c>
      <c r="J56" s="193">
        <v>-0.22411785458067301</v>
      </c>
      <c r="K56" s="193">
        <v>-3.0367854580673037E-2</v>
      </c>
      <c r="L56" s="193">
        <v>0.16338214541932697</v>
      </c>
      <c r="M56" s="188">
        <v>0.35713214541932703</v>
      </c>
      <c r="N56" s="193">
        <v>0.35713214541932703</v>
      </c>
      <c r="O56" s="141">
        <v>0.2</v>
      </c>
      <c r="P56" s="141">
        <v>0.1</v>
      </c>
      <c r="Q56" s="141">
        <v>0.1</v>
      </c>
      <c r="R56" s="141">
        <v>0.1</v>
      </c>
      <c r="S56" s="169"/>
      <c r="T56" s="170" t="s">
        <v>62</v>
      </c>
      <c r="U56" s="166">
        <f t="shared" si="104"/>
        <v>1</v>
      </c>
      <c r="V56" s="166"/>
      <c r="W56" s="5" t="s">
        <v>62</v>
      </c>
      <c r="X56" s="5" t="str">
        <f t="shared" si="140"/>
        <v>nat</v>
      </c>
      <c r="Y56" s="5" t="str">
        <f t="shared" si="140"/>
        <v>base</v>
      </c>
      <c r="Z56" s="141">
        <v>-5.5</v>
      </c>
      <c r="AA56" s="141">
        <v>-0.2</v>
      </c>
      <c r="AB56" s="141">
        <f t="shared" si="137"/>
        <v>-0.7</v>
      </c>
      <c r="AC56" s="141">
        <f t="shared" si="137"/>
        <v>-0.6</v>
      </c>
      <c r="AD56" s="141">
        <f t="shared" si="137"/>
        <v>-0.6</v>
      </c>
      <c r="AE56" s="141">
        <f t="shared" si="137"/>
        <v>-0.6</v>
      </c>
      <c r="AF56" s="141">
        <f t="shared" si="137"/>
        <v>0.1</v>
      </c>
      <c r="AG56" s="141">
        <f t="shared" si="137"/>
        <v>0.2</v>
      </c>
      <c r="AH56" s="141">
        <f t="shared" si="137"/>
        <v>0.1</v>
      </c>
      <c r="AI56" s="141">
        <f t="shared" si="137"/>
        <v>0.1</v>
      </c>
      <c r="AJ56" s="141">
        <f t="shared" si="137"/>
        <v>0.1</v>
      </c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82" t="s">
        <v>62</v>
      </c>
      <c r="BE56" s="182" t="s">
        <v>72</v>
      </c>
      <c r="BF56" s="182" t="s">
        <v>16</v>
      </c>
      <c r="BG56" s="189">
        <f t="shared" si="106"/>
        <v>-6.3249999999999993</v>
      </c>
      <c r="BH56" s="189">
        <f t="shared" si="107"/>
        <v>-0.17</v>
      </c>
      <c r="BI56" s="275">
        <f t="shared" si="108"/>
        <v>-0.875</v>
      </c>
      <c r="BJ56" s="188">
        <f t="shared" si="109"/>
        <v>-0.75</v>
      </c>
      <c r="BK56" s="188">
        <f t="shared" si="110"/>
        <v>-0.75</v>
      </c>
      <c r="BL56" s="188">
        <f t="shared" si="111"/>
        <v>-0.66</v>
      </c>
      <c r="BM56" s="193">
        <f t="shared" ref="BM56:BO56" si="144">IFERROR(($BP56-$BL56)/($BP$7-$BL$7)+BL56,"eps")</f>
        <v>-0.46625000000000005</v>
      </c>
      <c r="BN56" s="193">
        <f t="shared" si="144"/>
        <v>-0.27250000000000008</v>
      </c>
      <c r="BO56" s="193">
        <f t="shared" si="144"/>
        <v>-7.875000000000007E-2</v>
      </c>
      <c r="BP56" s="188">
        <f t="shared" si="113"/>
        <v>0.11499999999999999</v>
      </c>
      <c r="BQ56" s="193">
        <f t="shared" si="24"/>
        <v>0.11499999999999999</v>
      </c>
      <c r="BR56" s="144">
        <v>0.2</v>
      </c>
      <c r="BS56" s="144">
        <v>0.1</v>
      </c>
      <c r="BT56" s="144">
        <v>0.1</v>
      </c>
      <c r="BU56" s="144">
        <v>0.1</v>
      </c>
      <c r="BX56" s="190">
        <v>2</v>
      </c>
      <c r="BY56" s="182" t="s">
        <v>62</v>
      </c>
      <c r="BZ56" s="182" t="s">
        <v>72</v>
      </c>
      <c r="CA56" s="182" t="s">
        <v>16</v>
      </c>
      <c r="CB56" s="140">
        <f t="shared" si="25"/>
        <v>-6.3249999999999993</v>
      </c>
      <c r="CC56" s="140">
        <f t="shared" si="12"/>
        <v>-0.17</v>
      </c>
      <c r="CD56" s="188">
        <f t="shared" si="26"/>
        <v>-0.63286785458067296</v>
      </c>
      <c r="CE56" s="188">
        <f t="shared" si="13"/>
        <v>-0.50786785458067296</v>
      </c>
      <c r="CF56" s="188">
        <f t="shared" si="14"/>
        <v>-0.50786785458067296</v>
      </c>
      <c r="CG56" s="188">
        <f t="shared" si="15"/>
        <v>-0.41786785458067299</v>
      </c>
      <c r="CH56" s="193">
        <f t="shared" si="16"/>
        <v>-0.22411785458067301</v>
      </c>
      <c r="CI56" s="193">
        <f t="shared" si="17"/>
        <v>-3.0367854580673037E-2</v>
      </c>
      <c r="CJ56" s="193">
        <f t="shared" si="18"/>
        <v>0.16338214541932697</v>
      </c>
      <c r="CK56" s="188">
        <f t="shared" si="19"/>
        <v>0.35713214541932703</v>
      </c>
      <c r="CL56" s="193">
        <f t="shared" si="20"/>
        <v>0.35713214541932703</v>
      </c>
      <c r="CM56" s="144">
        <v>0.2</v>
      </c>
      <c r="CN56" s="144">
        <v>0.1</v>
      </c>
      <c r="CO56" s="144">
        <v>0.1</v>
      </c>
      <c r="CP56" s="144">
        <v>0.1</v>
      </c>
    </row>
    <row r="57" spans="1:94" x14ac:dyDescent="0.3">
      <c r="A57" s="5" t="s">
        <v>115</v>
      </c>
      <c r="B57" s="5" t="s">
        <v>72</v>
      </c>
      <c r="C57" s="5" t="s">
        <v>16</v>
      </c>
      <c r="D57" s="140">
        <v>-11.5</v>
      </c>
      <c r="E57" s="140">
        <v>-0.17</v>
      </c>
      <c r="F57" s="188">
        <v>-0.63286785458067296</v>
      </c>
      <c r="G57" s="188">
        <v>-0.50786785458067296</v>
      </c>
      <c r="H57" s="188">
        <v>-0.50786785458067296</v>
      </c>
      <c r="I57" s="188">
        <v>-0.41786785458067299</v>
      </c>
      <c r="J57" s="193">
        <v>-0.22411785458067301</v>
      </c>
      <c r="K57" s="193">
        <v>-3.0367854580673037E-2</v>
      </c>
      <c r="L57" s="193">
        <v>0.16338214541932697</v>
      </c>
      <c r="M57" s="188">
        <v>0.35713214541932703</v>
      </c>
      <c r="N57" s="193">
        <v>0.35713214541932703</v>
      </c>
      <c r="O57" s="141">
        <v>0.2</v>
      </c>
      <c r="P57" s="141">
        <v>0.1</v>
      </c>
      <c r="Q57" s="141">
        <v>0.1</v>
      </c>
      <c r="R57" s="141">
        <v>0.1</v>
      </c>
      <c r="S57" s="169"/>
      <c r="T57" s="170" t="s">
        <v>115</v>
      </c>
      <c r="U57" s="166">
        <f t="shared" si="104"/>
        <v>1</v>
      </c>
      <c r="V57" s="166"/>
      <c r="W57" s="5" t="s">
        <v>115</v>
      </c>
      <c r="X57" s="5" t="str">
        <f t="shared" si="140"/>
        <v>nat</v>
      </c>
      <c r="Y57" s="5" t="str">
        <f t="shared" si="140"/>
        <v>base</v>
      </c>
      <c r="Z57" s="141">
        <v>-10</v>
      </c>
      <c r="AA57" s="141">
        <v>-0.2</v>
      </c>
      <c r="AB57" s="141">
        <f t="shared" si="137"/>
        <v>-0.7</v>
      </c>
      <c r="AC57" s="141">
        <f t="shared" si="137"/>
        <v>-0.6</v>
      </c>
      <c r="AD57" s="141">
        <f t="shared" si="137"/>
        <v>-0.6</v>
      </c>
      <c r="AE57" s="141">
        <f t="shared" si="137"/>
        <v>-0.6</v>
      </c>
      <c r="AF57" s="141">
        <f t="shared" si="137"/>
        <v>0.1</v>
      </c>
      <c r="AG57" s="141">
        <f t="shared" si="137"/>
        <v>0.2</v>
      </c>
      <c r="AH57" s="141">
        <f t="shared" si="137"/>
        <v>0.1</v>
      </c>
      <c r="AI57" s="141">
        <f t="shared" si="137"/>
        <v>0.1</v>
      </c>
      <c r="AJ57" s="141">
        <f t="shared" si="137"/>
        <v>0.1</v>
      </c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82" t="s">
        <v>115</v>
      </c>
      <c r="BE57" s="182" t="s">
        <v>72</v>
      </c>
      <c r="BF57" s="182" t="s">
        <v>16</v>
      </c>
      <c r="BG57" s="189">
        <f t="shared" si="106"/>
        <v>-11.5</v>
      </c>
      <c r="BH57" s="189">
        <f t="shared" si="107"/>
        <v>-0.17</v>
      </c>
      <c r="BI57" s="275">
        <f t="shared" si="108"/>
        <v>-0.875</v>
      </c>
      <c r="BJ57" s="188">
        <f t="shared" si="109"/>
        <v>-0.75</v>
      </c>
      <c r="BK57" s="188">
        <f t="shared" si="110"/>
        <v>-0.75</v>
      </c>
      <c r="BL57" s="188">
        <f t="shared" si="111"/>
        <v>-0.66</v>
      </c>
      <c r="BM57" s="193">
        <f t="shared" ref="BM57:BO57" si="145">IFERROR(($BP57-$BL57)/($BP$7-$BL$7)+BL57,"eps")</f>
        <v>-0.46625000000000005</v>
      </c>
      <c r="BN57" s="193">
        <f t="shared" si="145"/>
        <v>-0.27250000000000008</v>
      </c>
      <c r="BO57" s="193">
        <f t="shared" si="145"/>
        <v>-7.875000000000007E-2</v>
      </c>
      <c r="BP57" s="188">
        <f t="shared" si="113"/>
        <v>0.11499999999999999</v>
      </c>
      <c r="BQ57" s="193">
        <f t="shared" si="24"/>
        <v>0.11499999999999999</v>
      </c>
      <c r="BR57" s="144">
        <v>0.2</v>
      </c>
      <c r="BS57" s="144">
        <v>0.1</v>
      </c>
      <c r="BT57" s="144">
        <v>0.1</v>
      </c>
      <c r="BU57" s="144">
        <v>0.1</v>
      </c>
      <c r="BX57" s="190">
        <v>2</v>
      </c>
      <c r="BY57" s="182" t="s">
        <v>115</v>
      </c>
      <c r="BZ57" s="182" t="s">
        <v>72</v>
      </c>
      <c r="CA57" s="182" t="s">
        <v>16</v>
      </c>
      <c r="CB57" s="140">
        <f t="shared" si="25"/>
        <v>-11.5</v>
      </c>
      <c r="CC57" s="140">
        <f t="shared" si="12"/>
        <v>-0.17</v>
      </c>
      <c r="CD57" s="188">
        <f t="shared" si="26"/>
        <v>-0.63286785458067296</v>
      </c>
      <c r="CE57" s="188">
        <f t="shared" si="13"/>
        <v>-0.50786785458067296</v>
      </c>
      <c r="CF57" s="188">
        <f t="shared" si="14"/>
        <v>-0.50786785458067296</v>
      </c>
      <c r="CG57" s="188">
        <f t="shared" si="15"/>
        <v>-0.41786785458067299</v>
      </c>
      <c r="CH57" s="193">
        <f t="shared" si="16"/>
        <v>-0.22411785458067301</v>
      </c>
      <c r="CI57" s="193">
        <f t="shared" si="17"/>
        <v>-3.0367854580673037E-2</v>
      </c>
      <c r="CJ57" s="193">
        <f t="shared" si="18"/>
        <v>0.16338214541932697</v>
      </c>
      <c r="CK57" s="188">
        <f t="shared" si="19"/>
        <v>0.35713214541932703</v>
      </c>
      <c r="CL57" s="193">
        <f t="shared" si="20"/>
        <v>0.35713214541932703</v>
      </c>
      <c r="CM57" s="144">
        <v>0.2</v>
      </c>
      <c r="CN57" s="144">
        <v>0.1</v>
      </c>
      <c r="CO57" s="144">
        <v>0.1</v>
      </c>
      <c r="CP57" s="144">
        <v>0.1</v>
      </c>
    </row>
    <row r="58" spans="1:94" x14ac:dyDescent="0.3">
      <c r="A58" s="5" t="s">
        <v>116</v>
      </c>
      <c r="B58" s="5" t="s">
        <v>72</v>
      </c>
      <c r="C58" s="5" t="s">
        <v>16</v>
      </c>
      <c r="D58" s="140">
        <v>-11.5</v>
      </c>
      <c r="E58" s="140">
        <v>-0.17</v>
      </c>
      <c r="F58" s="188">
        <v>-0.63286785458067296</v>
      </c>
      <c r="G58" s="188">
        <v>-0.50786785458067296</v>
      </c>
      <c r="H58" s="188">
        <v>-0.50786785458067296</v>
      </c>
      <c r="I58" s="188">
        <v>-0.41786785458067299</v>
      </c>
      <c r="J58" s="193">
        <v>-0.22411785458067301</v>
      </c>
      <c r="K58" s="193">
        <v>-3.0367854580673037E-2</v>
      </c>
      <c r="L58" s="193">
        <v>0.16338214541932697</v>
      </c>
      <c r="M58" s="188">
        <v>0.35713214541932703</v>
      </c>
      <c r="N58" s="193">
        <v>0.35713214541932703</v>
      </c>
      <c r="O58" s="141">
        <v>0.2</v>
      </c>
      <c r="P58" s="141">
        <v>0.1</v>
      </c>
      <c r="Q58" s="141">
        <v>0.1</v>
      </c>
      <c r="R58" s="141">
        <v>0.1</v>
      </c>
      <c r="S58" s="169"/>
      <c r="T58" s="170" t="s">
        <v>116</v>
      </c>
      <c r="U58" s="166">
        <f t="shared" si="104"/>
        <v>1</v>
      </c>
      <c r="V58" s="166"/>
      <c r="W58" s="5" t="s">
        <v>116</v>
      </c>
      <c r="X58" s="5" t="str">
        <f t="shared" si="140"/>
        <v>nat</v>
      </c>
      <c r="Y58" s="5" t="str">
        <f t="shared" si="140"/>
        <v>base</v>
      </c>
      <c r="Z58" s="141">
        <v>-10</v>
      </c>
      <c r="AA58" s="141">
        <v>-0.2</v>
      </c>
      <c r="AB58" s="141">
        <f t="shared" si="137"/>
        <v>-0.7</v>
      </c>
      <c r="AC58" s="141">
        <f t="shared" si="137"/>
        <v>-0.6</v>
      </c>
      <c r="AD58" s="141">
        <f t="shared" si="137"/>
        <v>-0.6</v>
      </c>
      <c r="AE58" s="141">
        <f t="shared" si="137"/>
        <v>-0.6</v>
      </c>
      <c r="AF58" s="141">
        <f t="shared" si="137"/>
        <v>0.1</v>
      </c>
      <c r="AG58" s="141">
        <f t="shared" si="137"/>
        <v>0.2</v>
      </c>
      <c r="AH58" s="141">
        <f t="shared" si="137"/>
        <v>0.1</v>
      </c>
      <c r="AI58" s="141">
        <f t="shared" si="137"/>
        <v>0.1</v>
      </c>
      <c r="AJ58" s="141">
        <f t="shared" si="137"/>
        <v>0.1</v>
      </c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257" t="s">
        <v>116</v>
      </c>
      <c r="BE58" s="257" t="s">
        <v>72</v>
      </c>
      <c r="BF58" s="257" t="s">
        <v>16</v>
      </c>
      <c r="BG58" s="258">
        <f t="shared" si="106"/>
        <v>-11.5</v>
      </c>
      <c r="BH58" s="258">
        <f t="shared" si="107"/>
        <v>-0.17</v>
      </c>
      <c r="BI58" s="276">
        <f t="shared" si="108"/>
        <v>-0.875</v>
      </c>
      <c r="BJ58" s="259">
        <f t="shared" si="109"/>
        <v>-0.75</v>
      </c>
      <c r="BK58" s="259">
        <f t="shared" si="110"/>
        <v>-0.75</v>
      </c>
      <c r="BL58" s="259">
        <f t="shared" si="111"/>
        <v>-0.66</v>
      </c>
      <c r="BM58" s="260">
        <f t="shared" ref="BM58:BO58" si="146">IFERROR(($BP58-$BL58)/($BP$7-$BL$7)+BL58,"eps")</f>
        <v>-0.46625000000000005</v>
      </c>
      <c r="BN58" s="260">
        <f t="shared" si="146"/>
        <v>-0.27250000000000008</v>
      </c>
      <c r="BO58" s="260">
        <f t="shared" si="146"/>
        <v>-7.875000000000007E-2</v>
      </c>
      <c r="BP58" s="259">
        <f t="shared" si="113"/>
        <v>0.11499999999999999</v>
      </c>
      <c r="BQ58" s="260">
        <f t="shared" si="24"/>
        <v>0.11499999999999999</v>
      </c>
      <c r="BR58" s="144">
        <v>0.2</v>
      </c>
      <c r="BS58" s="144">
        <v>0.1</v>
      </c>
      <c r="BT58" s="144">
        <v>0.1</v>
      </c>
      <c r="BU58" s="144">
        <v>0.1</v>
      </c>
      <c r="BX58" s="190">
        <v>2</v>
      </c>
      <c r="BY58" s="182" t="s">
        <v>116</v>
      </c>
      <c r="BZ58" s="182" t="s">
        <v>72</v>
      </c>
      <c r="CA58" s="182" t="s">
        <v>16</v>
      </c>
      <c r="CB58" s="140">
        <f t="shared" si="25"/>
        <v>-11.5</v>
      </c>
      <c r="CC58" s="140">
        <f t="shared" si="12"/>
        <v>-0.17</v>
      </c>
      <c r="CD58" s="188">
        <f t="shared" si="26"/>
        <v>-0.63286785458067296</v>
      </c>
      <c r="CE58" s="188">
        <f t="shared" si="13"/>
        <v>-0.50786785458067296</v>
      </c>
      <c r="CF58" s="188">
        <f t="shared" si="14"/>
        <v>-0.50786785458067296</v>
      </c>
      <c r="CG58" s="188">
        <f t="shared" si="15"/>
        <v>-0.41786785458067299</v>
      </c>
      <c r="CH58" s="193">
        <f t="shared" si="16"/>
        <v>-0.22411785458067301</v>
      </c>
      <c r="CI58" s="193">
        <f t="shared" si="17"/>
        <v>-3.0367854580673037E-2</v>
      </c>
      <c r="CJ58" s="193">
        <f t="shared" si="18"/>
        <v>0.16338214541932697</v>
      </c>
      <c r="CK58" s="188">
        <f t="shared" si="19"/>
        <v>0.35713214541932703</v>
      </c>
      <c r="CL58" s="193">
        <f t="shared" si="20"/>
        <v>0.35713214541932703</v>
      </c>
      <c r="CM58" s="144">
        <v>0.2</v>
      </c>
      <c r="CN58" s="144">
        <v>0.1</v>
      </c>
      <c r="CO58" s="144">
        <v>0.1</v>
      </c>
      <c r="CP58" s="144">
        <v>0.1</v>
      </c>
    </row>
    <row r="59" spans="1:94" x14ac:dyDescent="0.3">
      <c r="A59" s="5" t="s">
        <v>117</v>
      </c>
      <c r="B59" s="5" t="s">
        <v>72</v>
      </c>
      <c r="C59" s="5" t="s">
        <v>16</v>
      </c>
      <c r="D59" s="140">
        <v>-11.5</v>
      </c>
      <c r="E59" s="140">
        <v>-0.17</v>
      </c>
      <c r="F59" s="188">
        <v>-0.63286785458067296</v>
      </c>
      <c r="G59" s="188">
        <v>-0.50786785458067296</v>
      </c>
      <c r="H59" s="188">
        <v>-0.50786785458067296</v>
      </c>
      <c r="I59" s="188">
        <v>-0.41786785458067299</v>
      </c>
      <c r="J59" s="193">
        <v>-0.22411785458067301</v>
      </c>
      <c r="K59" s="193">
        <v>-3.0367854580673037E-2</v>
      </c>
      <c r="L59" s="193">
        <v>0.16338214541932697</v>
      </c>
      <c r="M59" s="188">
        <v>0.35713214541932703</v>
      </c>
      <c r="N59" s="193">
        <v>0.35713214541932703</v>
      </c>
      <c r="O59" s="141">
        <v>0.2</v>
      </c>
      <c r="P59" s="141">
        <v>0.1</v>
      </c>
      <c r="Q59" s="141">
        <v>0.1</v>
      </c>
      <c r="R59" s="141">
        <v>0.1</v>
      </c>
      <c r="S59" s="169"/>
      <c r="T59" s="170" t="s">
        <v>117</v>
      </c>
      <c r="U59" s="166">
        <f t="shared" si="104"/>
        <v>1</v>
      </c>
      <c r="V59" s="166"/>
      <c r="W59" s="5" t="s">
        <v>117</v>
      </c>
      <c r="X59" s="5" t="str">
        <f t="shared" si="140"/>
        <v>nat</v>
      </c>
      <c r="Y59" s="5" t="str">
        <f t="shared" si="140"/>
        <v>base</v>
      </c>
      <c r="Z59" s="141">
        <v>-10</v>
      </c>
      <c r="AA59" s="141">
        <v>-0.2</v>
      </c>
      <c r="AB59" s="141">
        <f t="shared" si="137"/>
        <v>-0.7</v>
      </c>
      <c r="AC59" s="141">
        <f t="shared" si="137"/>
        <v>-0.6</v>
      </c>
      <c r="AD59" s="141">
        <f t="shared" si="137"/>
        <v>-0.6</v>
      </c>
      <c r="AE59" s="141">
        <f t="shared" si="137"/>
        <v>-0.6</v>
      </c>
      <c r="AF59" s="141">
        <f t="shared" si="137"/>
        <v>0.1</v>
      </c>
      <c r="AG59" s="141">
        <f t="shared" si="137"/>
        <v>0.2</v>
      </c>
      <c r="AH59" s="141">
        <f t="shared" si="137"/>
        <v>0.1</v>
      </c>
      <c r="AI59" s="141">
        <f t="shared" si="137"/>
        <v>0.1</v>
      </c>
      <c r="AJ59" s="141">
        <f t="shared" si="137"/>
        <v>0.1</v>
      </c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82" t="s">
        <v>117</v>
      </c>
      <c r="BE59" s="182" t="s">
        <v>72</v>
      </c>
      <c r="BF59" s="182" t="s">
        <v>16</v>
      </c>
      <c r="BG59" s="189">
        <f t="shared" si="106"/>
        <v>-11.5</v>
      </c>
      <c r="BH59" s="189">
        <f t="shared" si="107"/>
        <v>-0.17</v>
      </c>
      <c r="BI59" s="275">
        <f t="shared" si="108"/>
        <v>-0.875</v>
      </c>
      <c r="BJ59" s="188">
        <f t="shared" si="109"/>
        <v>-0.75</v>
      </c>
      <c r="BK59" s="188">
        <f t="shared" si="110"/>
        <v>-0.75</v>
      </c>
      <c r="BL59" s="188">
        <f t="shared" si="111"/>
        <v>-0.66</v>
      </c>
      <c r="BM59" s="193">
        <f t="shared" ref="BM59:BO59" si="147">IFERROR(($BP59-$BL59)/($BP$7-$BL$7)+BL59,"eps")</f>
        <v>-0.46625000000000005</v>
      </c>
      <c r="BN59" s="193">
        <f t="shared" si="147"/>
        <v>-0.27250000000000008</v>
      </c>
      <c r="BO59" s="193">
        <f t="shared" si="147"/>
        <v>-7.875000000000007E-2</v>
      </c>
      <c r="BP59" s="188">
        <f t="shared" si="113"/>
        <v>0.11499999999999999</v>
      </c>
      <c r="BQ59" s="193">
        <f t="shared" si="24"/>
        <v>0.11499999999999999</v>
      </c>
      <c r="BR59" s="144">
        <v>0.2</v>
      </c>
      <c r="BS59" s="144">
        <v>0.1</v>
      </c>
      <c r="BT59" s="144">
        <v>0.1</v>
      </c>
      <c r="BU59" s="144">
        <v>0.1</v>
      </c>
      <c r="BX59" s="190">
        <v>2</v>
      </c>
      <c r="BY59" s="182" t="s">
        <v>117</v>
      </c>
      <c r="BZ59" s="182" t="s">
        <v>72</v>
      </c>
      <c r="CA59" s="182" t="s">
        <v>16</v>
      </c>
      <c r="CB59" s="140">
        <f t="shared" si="25"/>
        <v>-11.5</v>
      </c>
      <c r="CC59" s="140">
        <f t="shared" si="12"/>
        <v>-0.17</v>
      </c>
      <c r="CD59" s="188">
        <f t="shared" si="26"/>
        <v>-0.63286785458067296</v>
      </c>
      <c r="CE59" s="188">
        <f t="shared" si="13"/>
        <v>-0.50786785458067296</v>
      </c>
      <c r="CF59" s="188">
        <f t="shared" si="14"/>
        <v>-0.50786785458067296</v>
      </c>
      <c r="CG59" s="188">
        <f t="shared" si="15"/>
        <v>-0.41786785458067299</v>
      </c>
      <c r="CH59" s="193">
        <f t="shared" si="16"/>
        <v>-0.22411785458067301</v>
      </c>
      <c r="CI59" s="193">
        <f t="shared" si="17"/>
        <v>-3.0367854580673037E-2</v>
      </c>
      <c r="CJ59" s="193">
        <f t="shared" si="18"/>
        <v>0.16338214541932697</v>
      </c>
      <c r="CK59" s="188">
        <f t="shared" si="19"/>
        <v>0.35713214541932703</v>
      </c>
      <c r="CL59" s="193">
        <f t="shared" si="20"/>
        <v>0.35713214541932703</v>
      </c>
      <c r="CM59" s="144">
        <v>0.2</v>
      </c>
      <c r="CN59" s="144">
        <v>0.1</v>
      </c>
      <c r="CO59" s="144">
        <v>0.1</v>
      </c>
      <c r="CP59" s="144">
        <v>0.1</v>
      </c>
    </row>
    <row r="60" spans="1:94" x14ac:dyDescent="0.3">
      <c r="A60" s="5" t="s">
        <v>63</v>
      </c>
      <c r="B60" s="5" t="s">
        <v>72</v>
      </c>
      <c r="C60" s="5" t="s">
        <v>16</v>
      </c>
      <c r="D60" s="140">
        <v>-11.5</v>
      </c>
      <c r="E60" s="140">
        <v>-0.17</v>
      </c>
      <c r="F60" s="188">
        <v>-0.63286785458067296</v>
      </c>
      <c r="G60" s="188">
        <v>-0.50786785458067296</v>
      </c>
      <c r="H60" s="188">
        <v>-0.50786785458067296</v>
      </c>
      <c r="I60" s="188">
        <v>-0.41786785458067299</v>
      </c>
      <c r="J60" s="193">
        <v>-0.22411785458067301</v>
      </c>
      <c r="K60" s="193">
        <v>-3.0367854580673037E-2</v>
      </c>
      <c r="L60" s="193">
        <v>0.16338214541932697</v>
      </c>
      <c r="M60" s="188">
        <v>0.35713214541932703</v>
      </c>
      <c r="N60" s="193">
        <v>0.35713214541932703</v>
      </c>
      <c r="O60" s="141">
        <v>0.2</v>
      </c>
      <c r="P60" s="141">
        <v>0.1</v>
      </c>
      <c r="Q60" s="141">
        <v>0.1</v>
      </c>
      <c r="R60" s="141">
        <v>0.1</v>
      </c>
      <c r="S60" s="169"/>
      <c r="T60" s="170" t="s">
        <v>63</v>
      </c>
      <c r="U60" s="166">
        <f t="shared" si="104"/>
        <v>1</v>
      </c>
      <c r="V60" s="166"/>
      <c r="W60" s="5" t="s">
        <v>63</v>
      </c>
      <c r="X60" s="5" t="str">
        <f t="shared" si="140"/>
        <v>nat</v>
      </c>
      <c r="Y60" s="5" t="str">
        <f t="shared" si="140"/>
        <v>base</v>
      </c>
      <c r="Z60" s="141">
        <v>-10</v>
      </c>
      <c r="AA60" s="141">
        <v>-0.2</v>
      </c>
      <c r="AB60" s="141">
        <f t="shared" si="137"/>
        <v>-0.7</v>
      </c>
      <c r="AC60" s="141">
        <f t="shared" si="137"/>
        <v>-0.6</v>
      </c>
      <c r="AD60" s="141">
        <f t="shared" si="137"/>
        <v>-0.6</v>
      </c>
      <c r="AE60" s="141">
        <f t="shared" si="137"/>
        <v>-0.6</v>
      </c>
      <c r="AF60" s="141">
        <f t="shared" si="137"/>
        <v>0.1</v>
      </c>
      <c r="AG60" s="141">
        <f t="shared" si="137"/>
        <v>0.2</v>
      </c>
      <c r="AH60" s="141">
        <f t="shared" si="137"/>
        <v>0.1</v>
      </c>
      <c r="AI60" s="141">
        <f t="shared" si="137"/>
        <v>0.1</v>
      </c>
      <c r="AJ60" s="141">
        <f t="shared" si="137"/>
        <v>0.1</v>
      </c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82" t="s">
        <v>63</v>
      </c>
      <c r="BE60" s="182" t="s">
        <v>72</v>
      </c>
      <c r="BF60" s="182" t="s">
        <v>16</v>
      </c>
      <c r="BG60" s="189">
        <f t="shared" si="106"/>
        <v>-11.5</v>
      </c>
      <c r="BH60" s="189">
        <f t="shared" si="107"/>
        <v>-0.17</v>
      </c>
      <c r="BI60" s="275">
        <f t="shared" si="108"/>
        <v>-0.875</v>
      </c>
      <c r="BJ60" s="188">
        <f t="shared" si="109"/>
        <v>-0.75</v>
      </c>
      <c r="BK60" s="188">
        <f t="shared" si="110"/>
        <v>-0.75</v>
      </c>
      <c r="BL60" s="188">
        <f t="shared" si="111"/>
        <v>-0.66</v>
      </c>
      <c r="BM60" s="193">
        <f t="shared" ref="BM60:BO60" si="148">IFERROR(($BP60-$BL60)/($BP$7-$BL$7)+BL60,"eps")</f>
        <v>-0.46625000000000005</v>
      </c>
      <c r="BN60" s="193">
        <f t="shared" si="148"/>
        <v>-0.27250000000000008</v>
      </c>
      <c r="BO60" s="193">
        <f t="shared" si="148"/>
        <v>-7.875000000000007E-2</v>
      </c>
      <c r="BP60" s="188">
        <f t="shared" si="113"/>
        <v>0.11499999999999999</v>
      </c>
      <c r="BQ60" s="193">
        <f t="shared" si="24"/>
        <v>0.11499999999999999</v>
      </c>
      <c r="BR60" s="144">
        <v>0.2</v>
      </c>
      <c r="BS60" s="144">
        <v>0.1</v>
      </c>
      <c r="BT60" s="144">
        <v>0.1</v>
      </c>
      <c r="BU60" s="144">
        <v>0.1</v>
      </c>
      <c r="BX60" s="190">
        <v>2</v>
      </c>
      <c r="BY60" s="182" t="s">
        <v>63</v>
      </c>
      <c r="BZ60" s="182" t="s">
        <v>72</v>
      </c>
      <c r="CA60" s="182" t="s">
        <v>16</v>
      </c>
      <c r="CB60" s="140">
        <f t="shared" si="25"/>
        <v>-11.5</v>
      </c>
      <c r="CC60" s="140">
        <f t="shared" si="12"/>
        <v>-0.17</v>
      </c>
      <c r="CD60" s="188">
        <f t="shared" si="26"/>
        <v>-0.63286785458067296</v>
      </c>
      <c r="CE60" s="188">
        <f t="shared" si="13"/>
        <v>-0.50786785458067296</v>
      </c>
      <c r="CF60" s="188">
        <f t="shared" si="14"/>
        <v>-0.50786785458067296</v>
      </c>
      <c r="CG60" s="188">
        <f t="shared" si="15"/>
        <v>-0.41786785458067299</v>
      </c>
      <c r="CH60" s="193">
        <f t="shared" si="16"/>
        <v>-0.22411785458067301</v>
      </c>
      <c r="CI60" s="193">
        <f t="shared" si="17"/>
        <v>-3.0367854580673037E-2</v>
      </c>
      <c r="CJ60" s="193">
        <f t="shared" si="18"/>
        <v>0.16338214541932697</v>
      </c>
      <c r="CK60" s="188">
        <f t="shared" si="19"/>
        <v>0.35713214541932703</v>
      </c>
      <c r="CL60" s="193">
        <f t="shared" si="20"/>
        <v>0.35713214541932703</v>
      </c>
      <c r="CM60" s="144">
        <v>0.2</v>
      </c>
      <c r="CN60" s="144">
        <v>0.1</v>
      </c>
      <c r="CO60" s="144">
        <v>0.1</v>
      </c>
      <c r="CP60" s="144">
        <v>0.1</v>
      </c>
    </row>
    <row r="61" spans="1:94" x14ac:dyDescent="0.3">
      <c r="A61" t="s">
        <v>419</v>
      </c>
      <c r="B61" s="5" t="s">
        <v>72</v>
      </c>
      <c r="C61" s="5" t="s">
        <v>16</v>
      </c>
      <c r="D61" s="140">
        <v>-11.5</v>
      </c>
      <c r="E61" s="140">
        <v>-0.17</v>
      </c>
      <c r="F61" s="188">
        <v>-0.63286785458067296</v>
      </c>
      <c r="G61" s="188">
        <v>-0.50786785458067296</v>
      </c>
      <c r="H61" s="188">
        <v>-0.50786785458067296</v>
      </c>
      <c r="I61" s="188">
        <v>-0.41786785458067299</v>
      </c>
      <c r="J61" s="193">
        <v>-0.22411785458067301</v>
      </c>
      <c r="K61" s="193">
        <v>-3.0367854580673037E-2</v>
      </c>
      <c r="L61" s="193">
        <v>0.16338214541932697</v>
      </c>
      <c r="M61" s="188">
        <v>0.35713214541932703</v>
      </c>
      <c r="N61" s="193">
        <v>0.35713214541932703</v>
      </c>
      <c r="O61" s="141">
        <v>0.2</v>
      </c>
      <c r="P61" s="141">
        <v>0.1</v>
      </c>
      <c r="Q61" s="141">
        <v>0.1</v>
      </c>
      <c r="R61" s="141">
        <v>0.1</v>
      </c>
      <c r="S61" s="169"/>
      <c r="T61" s="170" t="s">
        <v>419</v>
      </c>
      <c r="U61" s="166">
        <f t="shared" si="104"/>
        <v>1</v>
      </c>
      <c r="V61" s="166"/>
      <c r="W61" t="s">
        <v>419</v>
      </c>
      <c r="X61" s="5" t="str">
        <f t="shared" si="140"/>
        <v>nat</v>
      </c>
      <c r="Y61" s="5" t="str">
        <f t="shared" si="140"/>
        <v>base</v>
      </c>
      <c r="Z61" s="141">
        <v>-10</v>
      </c>
      <c r="AA61" s="141">
        <v>-0.2</v>
      </c>
      <c r="AB61" s="141">
        <f t="shared" ref="AB61:AJ68" si="149">AB$8</f>
        <v>-0.7</v>
      </c>
      <c r="AC61" s="141">
        <f t="shared" si="149"/>
        <v>-0.6</v>
      </c>
      <c r="AD61" s="141">
        <f t="shared" si="149"/>
        <v>-0.6</v>
      </c>
      <c r="AE61" s="141">
        <f t="shared" si="149"/>
        <v>-0.6</v>
      </c>
      <c r="AF61" s="141">
        <f t="shared" si="149"/>
        <v>0.1</v>
      </c>
      <c r="AG61" s="141">
        <f t="shared" si="149"/>
        <v>0.2</v>
      </c>
      <c r="AH61" s="141">
        <f t="shared" si="149"/>
        <v>0.1</v>
      </c>
      <c r="AI61" s="141">
        <f t="shared" si="149"/>
        <v>0.1</v>
      </c>
      <c r="AJ61" s="141">
        <f t="shared" si="149"/>
        <v>0.1</v>
      </c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82" t="s">
        <v>419</v>
      </c>
      <c r="BE61" s="182" t="s">
        <v>72</v>
      </c>
      <c r="BF61" s="182" t="s">
        <v>16</v>
      </c>
      <c r="BG61" s="189">
        <f t="shared" si="106"/>
        <v>-11.5</v>
      </c>
      <c r="BH61" s="189">
        <f t="shared" si="107"/>
        <v>-0.17</v>
      </c>
      <c r="BI61" s="275">
        <f t="shared" si="108"/>
        <v>-0.875</v>
      </c>
      <c r="BJ61" s="188">
        <f t="shared" si="109"/>
        <v>-0.75</v>
      </c>
      <c r="BK61" s="188">
        <f t="shared" si="110"/>
        <v>-0.75</v>
      </c>
      <c r="BL61" s="188">
        <f t="shared" si="111"/>
        <v>-0.66</v>
      </c>
      <c r="BM61" s="193">
        <f t="shared" ref="BM61:BO61" si="150">IFERROR(($BP61-$BL61)/($BP$7-$BL$7)+BL61,"eps")</f>
        <v>-0.46625000000000005</v>
      </c>
      <c r="BN61" s="193">
        <f t="shared" si="150"/>
        <v>-0.27250000000000008</v>
      </c>
      <c r="BO61" s="193">
        <f t="shared" si="150"/>
        <v>-7.875000000000007E-2</v>
      </c>
      <c r="BP61" s="188">
        <f t="shared" si="113"/>
        <v>0.11499999999999999</v>
      </c>
      <c r="BQ61" s="193">
        <f t="shared" si="24"/>
        <v>0.11499999999999999</v>
      </c>
      <c r="BR61" s="144">
        <v>0.2</v>
      </c>
      <c r="BS61" s="144">
        <v>0.1</v>
      </c>
      <c r="BT61" s="144">
        <v>0.1</v>
      </c>
      <c r="BU61" s="144">
        <v>0.1</v>
      </c>
      <c r="BX61" s="190">
        <v>2</v>
      </c>
      <c r="BY61" s="182" t="s">
        <v>419</v>
      </c>
      <c r="BZ61" s="182" t="s">
        <v>72</v>
      </c>
      <c r="CA61" s="182" t="s">
        <v>16</v>
      </c>
      <c r="CB61" s="140">
        <f t="shared" si="25"/>
        <v>-11.5</v>
      </c>
      <c r="CC61" s="140">
        <f t="shared" si="12"/>
        <v>-0.17</v>
      </c>
      <c r="CD61" s="188">
        <f t="shared" si="26"/>
        <v>-0.63286785458067296</v>
      </c>
      <c r="CE61" s="188">
        <f t="shared" si="13"/>
        <v>-0.50786785458067296</v>
      </c>
      <c r="CF61" s="188">
        <f t="shared" si="14"/>
        <v>-0.50786785458067296</v>
      </c>
      <c r="CG61" s="188">
        <f t="shared" si="15"/>
        <v>-0.41786785458067299</v>
      </c>
      <c r="CH61" s="193">
        <f t="shared" si="16"/>
        <v>-0.22411785458067301</v>
      </c>
      <c r="CI61" s="193">
        <f t="shared" si="17"/>
        <v>-3.0367854580673037E-2</v>
      </c>
      <c r="CJ61" s="193">
        <f t="shared" si="18"/>
        <v>0.16338214541932697</v>
      </c>
      <c r="CK61" s="188">
        <f t="shared" si="19"/>
        <v>0.35713214541932703</v>
      </c>
      <c r="CL61" s="193">
        <f t="shared" si="20"/>
        <v>0.35713214541932703</v>
      </c>
      <c r="CM61" s="144">
        <v>0.2</v>
      </c>
      <c r="CN61" s="144">
        <v>0.1</v>
      </c>
      <c r="CO61" s="144">
        <v>0.1</v>
      </c>
      <c r="CP61" s="144">
        <v>0.1</v>
      </c>
    </row>
    <row r="62" spans="1:94" x14ac:dyDescent="0.3">
      <c r="A62" t="s">
        <v>420</v>
      </c>
      <c r="B62" s="5" t="s">
        <v>72</v>
      </c>
      <c r="C62" s="5" t="s">
        <v>16</v>
      </c>
      <c r="D62" s="140">
        <v>-11.5</v>
      </c>
      <c r="E62" s="140">
        <v>-0.17</v>
      </c>
      <c r="F62" s="188">
        <v>-0.63286785458067296</v>
      </c>
      <c r="G62" s="188">
        <v>-0.50786785458067296</v>
      </c>
      <c r="H62" s="188">
        <v>-0.50786785458067296</v>
      </c>
      <c r="I62" s="188">
        <v>-0.41786785458067299</v>
      </c>
      <c r="J62" s="193">
        <v>-0.22411785458067301</v>
      </c>
      <c r="K62" s="193">
        <v>-3.0367854580673037E-2</v>
      </c>
      <c r="L62" s="193">
        <v>0.16338214541932697</v>
      </c>
      <c r="M62" s="188">
        <v>0.35713214541932703</v>
      </c>
      <c r="N62" s="193">
        <v>0.35713214541932703</v>
      </c>
      <c r="O62" s="141">
        <v>0.2</v>
      </c>
      <c r="P62" s="141">
        <v>0.1</v>
      </c>
      <c r="Q62" s="141">
        <v>0.1</v>
      </c>
      <c r="R62" s="141">
        <v>0.1</v>
      </c>
      <c r="S62" s="169"/>
      <c r="T62" s="170" t="s">
        <v>420</v>
      </c>
      <c r="U62" s="166">
        <f t="shared" si="104"/>
        <v>1</v>
      </c>
      <c r="V62" s="166"/>
      <c r="W62" t="s">
        <v>420</v>
      </c>
      <c r="X62" s="5" t="str">
        <f t="shared" si="140"/>
        <v>nat</v>
      </c>
      <c r="Y62" s="5" t="str">
        <f t="shared" si="140"/>
        <v>base</v>
      </c>
      <c r="Z62" s="141">
        <v>-10</v>
      </c>
      <c r="AA62" s="141">
        <v>-0.2</v>
      </c>
      <c r="AB62" s="141">
        <f t="shared" si="149"/>
        <v>-0.7</v>
      </c>
      <c r="AC62" s="141">
        <f t="shared" si="149"/>
        <v>-0.6</v>
      </c>
      <c r="AD62" s="141">
        <f t="shared" si="149"/>
        <v>-0.6</v>
      </c>
      <c r="AE62" s="141">
        <f t="shared" si="149"/>
        <v>-0.6</v>
      </c>
      <c r="AF62" s="141">
        <f t="shared" si="149"/>
        <v>0.1</v>
      </c>
      <c r="AG62" s="141">
        <f t="shared" si="149"/>
        <v>0.2</v>
      </c>
      <c r="AH62" s="141">
        <f t="shared" si="149"/>
        <v>0.1</v>
      </c>
      <c r="AI62" s="141">
        <f t="shared" si="149"/>
        <v>0.1</v>
      </c>
      <c r="AJ62" s="141">
        <f t="shared" si="149"/>
        <v>0.1</v>
      </c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82" t="s">
        <v>420</v>
      </c>
      <c r="BE62" s="182" t="s">
        <v>72</v>
      </c>
      <c r="BF62" s="182" t="s">
        <v>16</v>
      </c>
      <c r="BG62" s="189">
        <f t="shared" si="106"/>
        <v>-11.5</v>
      </c>
      <c r="BH62" s="189">
        <f t="shared" si="107"/>
        <v>-0.17</v>
      </c>
      <c r="BI62" s="275">
        <f t="shared" si="108"/>
        <v>-0.875</v>
      </c>
      <c r="BJ62" s="188">
        <f t="shared" si="109"/>
        <v>-0.75</v>
      </c>
      <c r="BK62" s="188">
        <f t="shared" si="110"/>
        <v>-0.75</v>
      </c>
      <c r="BL62" s="188">
        <f t="shared" si="111"/>
        <v>-0.66</v>
      </c>
      <c r="BM62" s="193">
        <f t="shared" ref="BM62:BO62" si="151">IFERROR(($BP62-$BL62)/($BP$7-$BL$7)+BL62,"eps")</f>
        <v>-0.46625000000000005</v>
      </c>
      <c r="BN62" s="193">
        <f t="shared" si="151"/>
        <v>-0.27250000000000008</v>
      </c>
      <c r="BO62" s="193">
        <f t="shared" si="151"/>
        <v>-7.875000000000007E-2</v>
      </c>
      <c r="BP62" s="188">
        <f t="shared" si="113"/>
        <v>0.11499999999999999</v>
      </c>
      <c r="BQ62" s="193">
        <f t="shared" si="24"/>
        <v>0.11499999999999999</v>
      </c>
      <c r="BR62" s="144">
        <v>0.2</v>
      </c>
      <c r="BS62" s="144">
        <v>0.1</v>
      </c>
      <c r="BT62" s="144">
        <v>0.1</v>
      </c>
      <c r="BU62" s="144">
        <v>0.1</v>
      </c>
      <c r="BX62" s="190">
        <v>2</v>
      </c>
      <c r="BY62" s="182" t="s">
        <v>420</v>
      </c>
      <c r="BZ62" s="182" t="s">
        <v>72</v>
      </c>
      <c r="CA62" s="182" t="s">
        <v>16</v>
      </c>
      <c r="CB62" s="140">
        <f t="shared" si="25"/>
        <v>-11.5</v>
      </c>
      <c r="CC62" s="140">
        <f t="shared" si="12"/>
        <v>-0.17</v>
      </c>
      <c r="CD62" s="188">
        <f t="shared" si="26"/>
        <v>-0.63286785458067296</v>
      </c>
      <c r="CE62" s="188">
        <f t="shared" si="13"/>
        <v>-0.50786785458067296</v>
      </c>
      <c r="CF62" s="188">
        <f t="shared" si="14"/>
        <v>-0.50786785458067296</v>
      </c>
      <c r="CG62" s="188">
        <f t="shared" si="15"/>
        <v>-0.41786785458067299</v>
      </c>
      <c r="CH62" s="193">
        <f t="shared" si="16"/>
        <v>-0.22411785458067301</v>
      </c>
      <c r="CI62" s="193">
        <f t="shared" si="17"/>
        <v>-3.0367854580673037E-2</v>
      </c>
      <c r="CJ62" s="193">
        <f t="shared" si="18"/>
        <v>0.16338214541932697</v>
      </c>
      <c r="CK62" s="188">
        <f t="shared" si="19"/>
        <v>0.35713214541932703</v>
      </c>
      <c r="CL62" s="193">
        <f t="shared" si="20"/>
        <v>0.35713214541932703</v>
      </c>
      <c r="CM62" s="144">
        <v>0.2</v>
      </c>
      <c r="CN62" s="144">
        <v>0.1</v>
      </c>
      <c r="CO62" s="144">
        <v>0.1</v>
      </c>
      <c r="CP62" s="144">
        <v>0.1</v>
      </c>
    </row>
    <row r="63" spans="1:94" x14ac:dyDescent="0.3">
      <c r="A63" s="5" t="s">
        <v>118</v>
      </c>
      <c r="B63" s="5" t="s">
        <v>72</v>
      </c>
      <c r="C63" s="5" t="s">
        <v>16</v>
      </c>
      <c r="D63" s="140">
        <v>-11.5</v>
      </c>
      <c r="E63" s="140">
        <v>-0.17</v>
      </c>
      <c r="F63" s="188">
        <v>-0.63286785458067296</v>
      </c>
      <c r="G63" s="188">
        <v>-0.50786785458067296</v>
      </c>
      <c r="H63" s="188">
        <v>-0.50786785458067296</v>
      </c>
      <c r="I63" s="188">
        <v>-0.41786785458067299</v>
      </c>
      <c r="J63" s="193">
        <v>-0.22411785458067301</v>
      </c>
      <c r="K63" s="193">
        <v>-3.0367854580673037E-2</v>
      </c>
      <c r="L63" s="193">
        <v>0.16338214541932697</v>
      </c>
      <c r="M63" s="188">
        <v>0.35713214541932703</v>
      </c>
      <c r="N63" s="193">
        <v>0.35713214541932703</v>
      </c>
      <c r="O63" s="141">
        <v>0.2</v>
      </c>
      <c r="P63" s="141">
        <v>0.1</v>
      </c>
      <c r="Q63" s="141">
        <v>0.1</v>
      </c>
      <c r="R63" s="141">
        <v>0.1</v>
      </c>
      <c r="S63" s="169"/>
      <c r="T63" s="170" t="s">
        <v>118</v>
      </c>
      <c r="U63" s="166">
        <f t="shared" si="104"/>
        <v>1</v>
      </c>
      <c r="V63" s="166"/>
      <c r="W63" s="5" t="s">
        <v>118</v>
      </c>
      <c r="X63" s="5" t="str">
        <f>X60</f>
        <v>nat</v>
      </c>
      <c r="Y63" s="5" t="str">
        <f>Y60</f>
        <v>base</v>
      </c>
      <c r="Z63" s="141">
        <v>-10</v>
      </c>
      <c r="AA63" s="141">
        <v>-0.2</v>
      </c>
      <c r="AB63" s="141">
        <f t="shared" si="149"/>
        <v>-0.7</v>
      </c>
      <c r="AC63" s="141">
        <f t="shared" si="149"/>
        <v>-0.6</v>
      </c>
      <c r="AD63" s="141">
        <f t="shared" si="149"/>
        <v>-0.6</v>
      </c>
      <c r="AE63" s="141">
        <f t="shared" si="149"/>
        <v>-0.6</v>
      </c>
      <c r="AF63" s="141">
        <f t="shared" si="149"/>
        <v>0.1</v>
      </c>
      <c r="AG63" s="141">
        <f t="shared" si="149"/>
        <v>0.2</v>
      </c>
      <c r="AH63" s="141">
        <f t="shared" si="149"/>
        <v>0.1</v>
      </c>
      <c r="AI63" s="141">
        <f t="shared" si="149"/>
        <v>0.1</v>
      </c>
      <c r="AJ63" s="141">
        <f t="shared" si="149"/>
        <v>0.1</v>
      </c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82" t="s">
        <v>118</v>
      </c>
      <c r="BE63" s="182" t="s">
        <v>72</v>
      </c>
      <c r="BF63" s="182" t="s">
        <v>16</v>
      </c>
      <c r="BG63" s="189">
        <f t="shared" si="106"/>
        <v>-11.5</v>
      </c>
      <c r="BH63" s="189">
        <f t="shared" si="107"/>
        <v>-0.17</v>
      </c>
      <c r="BI63" s="275">
        <f t="shared" si="108"/>
        <v>-0.875</v>
      </c>
      <c r="BJ63" s="188">
        <f t="shared" si="109"/>
        <v>-0.75</v>
      </c>
      <c r="BK63" s="188">
        <f t="shared" si="110"/>
        <v>-0.75</v>
      </c>
      <c r="BL63" s="188">
        <f t="shared" si="111"/>
        <v>-0.66</v>
      </c>
      <c r="BM63" s="193">
        <f t="shared" ref="BM63:BO63" si="152">IFERROR(($BP63-$BL63)/($BP$7-$BL$7)+BL63,"eps")</f>
        <v>-0.46625000000000005</v>
      </c>
      <c r="BN63" s="193">
        <f t="shared" si="152"/>
        <v>-0.27250000000000008</v>
      </c>
      <c r="BO63" s="193">
        <f t="shared" si="152"/>
        <v>-7.875000000000007E-2</v>
      </c>
      <c r="BP63" s="188">
        <f t="shared" si="113"/>
        <v>0.11499999999999999</v>
      </c>
      <c r="BQ63" s="193">
        <f t="shared" si="24"/>
        <v>0.11499999999999999</v>
      </c>
      <c r="BR63" s="144">
        <v>0.2</v>
      </c>
      <c r="BS63" s="144">
        <v>0.1</v>
      </c>
      <c r="BT63" s="144">
        <v>0.1</v>
      </c>
      <c r="BU63" s="144">
        <v>0.1</v>
      </c>
      <c r="BX63" s="190">
        <v>2</v>
      </c>
      <c r="BY63" s="182" t="s">
        <v>118</v>
      </c>
      <c r="BZ63" s="182" t="s">
        <v>72</v>
      </c>
      <c r="CA63" s="182" t="s">
        <v>16</v>
      </c>
      <c r="CB63" s="140">
        <f t="shared" si="25"/>
        <v>-11.5</v>
      </c>
      <c r="CC63" s="140">
        <f t="shared" si="12"/>
        <v>-0.17</v>
      </c>
      <c r="CD63" s="188">
        <f t="shared" si="26"/>
        <v>-0.63286785458067296</v>
      </c>
      <c r="CE63" s="188">
        <f t="shared" si="13"/>
        <v>-0.50786785458067296</v>
      </c>
      <c r="CF63" s="188">
        <f t="shared" si="14"/>
        <v>-0.50786785458067296</v>
      </c>
      <c r="CG63" s="188">
        <f t="shared" si="15"/>
        <v>-0.41786785458067299</v>
      </c>
      <c r="CH63" s="193">
        <f t="shared" si="16"/>
        <v>-0.22411785458067301</v>
      </c>
      <c r="CI63" s="193">
        <f t="shared" si="17"/>
        <v>-3.0367854580673037E-2</v>
      </c>
      <c r="CJ63" s="193">
        <f t="shared" si="18"/>
        <v>0.16338214541932697</v>
      </c>
      <c r="CK63" s="188">
        <f t="shared" si="19"/>
        <v>0.35713214541932703</v>
      </c>
      <c r="CL63" s="193">
        <f t="shared" si="20"/>
        <v>0.35713214541932703</v>
      </c>
      <c r="CM63" s="144">
        <v>0.2</v>
      </c>
      <c r="CN63" s="144">
        <v>0.1</v>
      </c>
      <c r="CO63" s="144">
        <v>0.1</v>
      </c>
      <c r="CP63" s="144">
        <v>0.1</v>
      </c>
    </row>
    <row r="64" spans="1:94" x14ac:dyDescent="0.3">
      <c r="A64" s="5" t="s">
        <v>119</v>
      </c>
      <c r="B64" s="5" t="s">
        <v>72</v>
      </c>
      <c r="C64" s="5" t="s">
        <v>16</v>
      </c>
      <c r="D64" s="140">
        <v>-11.5</v>
      </c>
      <c r="E64" s="140">
        <v>-0.17</v>
      </c>
      <c r="F64" s="188">
        <v>-0.63286785458067296</v>
      </c>
      <c r="G64" s="188">
        <v>-0.50786785458067296</v>
      </c>
      <c r="H64" s="188">
        <v>-0.50786785458067296</v>
      </c>
      <c r="I64" s="188">
        <v>-0.41786785458067299</v>
      </c>
      <c r="J64" s="193">
        <v>-0.22411785458067301</v>
      </c>
      <c r="K64" s="193">
        <v>-3.0367854580673037E-2</v>
      </c>
      <c r="L64" s="193">
        <v>0.16338214541932697</v>
      </c>
      <c r="M64" s="188">
        <v>0.35713214541932703</v>
      </c>
      <c r="N64" s="193">
        <v>0.35713214541932703</v>
      </c>
      <c r="O64" s="141">
        <v>0.2</v>
      </c>
      <c r="P64" s="141">
        <v>0.1</v>
      </c>
      <c r="Q64" s="141">
        <v>0.1</v>
      </c>
      <c r="R64" s="141">
        <v>0.1</v>
      </c>
      <c r="S64" s="169"/>
      <c r="T64" s="170" t="s">
        <v>119</v>
      </c>
      <c r="U64" s="166">
        <f t="shared" si="104"/>
        <v>1</v>
      </c>
      <c r="V64" s="166"/>
      <c r="W64" s="5" t="s">
        <v>119</v>
      </c>
      <c r="X64" s="5" t="str">
        <f t="shared" ref="X64:Y79" si="153">X63</f>
        <v>nat</v>
      </c>
      <c r="Y64" s="5" t="str">
        <f t="shared" si="153"/>
        <v>base</v>
      </c>
      <c r="Z64" s="141">
        <v>-10</v>
      </c>
      <c r="AA64" s="141">
        <v>-0.2</v>
      </c>
      <c r="AB64" s="141">
        <f t="shared" si="149"/>
        <v>-0.7</v>
      </c>
      <c r="AC64" s="141">
        <f t="shared" si="149"/>
        <v>-0.6</v>
      </c>
      <c r="AD64" s="141">
        <f t="shared" si="149"/>
        <v>-0.6</v>
      </c>
      <c r="AE64" s="141">
        <f t="shared" si="149"/>
        <v>-0.6</v>
      </c>
      <c r="AF64" s="141">
        <f t="shared" si="149"/>
        <v>0.1</v>
      </c>
      <c r="AG64" s="141">
        <f t="shared" si="149"/>
        <v>0.2</v>
      </c>
      <c r="AH64" s="141">
        <f t="shared" si="149"/>
        <v>0.1</v>
      </c>
      <c r="AI64" s="141">
        <f t="shared" si="149"/>
        <v>0.1</v>
      </c>
      <c r="AJ64" s="141">
        <f t="shared" si="149"/>
        <v>0.1</v>
      </c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82" t="s">
        <v>119</v>
      </c>
      <c r="BE64" s="182" t="s">
        <v>72</v>
      </c>
      <c r="BF64" s="182" t="s">
        <v>16</v>
      </c>
      <c r="BG64" s="189">
        <f t="shared" si="106"/>
        <v>-11.5</v>
      </c>
      <c r="BH64" s="189">
        <f t="shared" si="107"/>
        <v>-0.17</v>
      </c>
      <c r="BI64" s="275">
        <f t="shared" si="108"/>
        <v>-0.875</v>
      </c>
      <c r="BJ64" s="188">
        <f t="shared" si="109"/>
        <v>-0.75</v>
      </c>
      <c r="BK64" s="188">
        <f t="shared" si="110"/>
        <v>-0.75</v>
      </c>
      <c r="BL64" s="188">
        <f t="shared" si="111"/>
        <v>-0.66</v>
      </c>
      <c r="BM64" s="193">
        <f t="shared" ref="BM64:BO64" si="154">IFERROR(($BP64-$BL64)/($BP$7-$BL$7)+BL64,"eps")</f>
        <v>-0.46625000000000005</v>
      </c>
      <c r="BN64" s="193">
        <f t="shared" si="154"/>
        <v>-0.27250000000000008</v>
      </c>
      <c r="BO64" s="193">
        <f t="shared" si="154"/>
        <v>-7.875000000000007E-2</v>
      </c>
      <c r="BP64" s="188">
        <f t="shared" si="113"/>
        <v>0.11499999999999999</v>
      </c>
      <c r="BQ64" s="193">
        <f t="shared" si="24"/>
        <v>0.11499999999999999</v>
      </c>
      <c r="BR64" s="144">
        <v>0.2</v>
      </c>
      <c r="BS64" s="144">
        <v>0.1</v>
      </c>
      <c r="BT64" s="144">
        <v>0.1</v>
      </c>
      <c r="BU64" s="144">
        <v>0.1</v>
      </c>
      <c r="BX64" s="190">
        <v>2</v>
      </c>
      <c r="BY64" s="182" t="s">
        <v>119</v>
      </c>
      <c r="BZ64" s="182" t="s">
        <v>72</v>
      </c>
      <c r="CA64" s="182" t="s">
        <v>16</v>
      </c>
      <c r="CB64" s="140">
        <f t="shared" si="25"/>
        <v>-11.5</v>
      </c>
      <c r="CC64" s="140">
        <f t="shared" si="12"/>
        <v>-0.17</v>
      </c>
      <c r="CD64" s="188">
        <f t="shared" si="26"/>
        <v>-0.63286785458067296</v>
      </c>
      <c r="CE64" s="188">
        <f t="shared" si="13"/>
        <v>-0.50786785458067296</v>
      </c>
      <c r="CF64" s="188">
        <f t="shared" si="14"/>
        <v>-0.50786785458067296</v>
      </c>
      <c r="CG64" s="188">
        <f t="shared" si="15"/>
        <v>-0.41786785458067299</v>
      </c>
      <c r="CH64" s="193">
        <f t="shared" si="16"/>
        <v>-0.22411785458067301</v>
      </c>
      <c r="CI64" s="193">
        <f t="shared" si="17"/>
        <v>-3.0367854580673037E-2</v>
      </c>
      <c r="CJ64" s="193">
        <f t="shared" si="18"/>
        <v>0.16338214541932697</v>
      </c>
      <c r="CK64" s="188">
        <f t="shared" si="19"/>
        <v>0.35713214541932703</v>
      </c>
      <c r="CL64" s="193">
        <f t="shared" si="20"/>
        <v>0.35713214541932703</v>
      </c>
      <c r="CM64" s="144">
        <v>0.2</v>
      </c>
      <c r="CN64" s="144">
        <v>0.1</v>
      </c>
      <c r="CO64" s="144">
        <v>0.1</v>
      </c>
      <c r="CP64" s="144">
        <v>0.1</v>
      </c>
    </row>
    <row r="65" spans="1:94" x14ac:dyDescent="0.3">
      <c r="A65" s="5" t="s">
        <v>64</v>
      </c>
      <c r="B65" s="5" t="s">
        <v>72</v>
      </c>
      <c r="C65" s="5" t="s">
        <v>16</v>
      </c>
      <c r="D65" s="140">
        <v>-11.5</v>
      </c>
      <c r="E65" s="140">
        <v>-0.17</v>
      </c>
      <c r="F65" s="188">
        <v>-0.63286785458067296</v>
      </c>
      <c r="G65" s="188">
        <v>-0.50786785458067296</v>
      </c>
      <c r="H65" s="188">
        <v>-0.50786785458067296</v>
      </c>
      <c r="I65" s="188">
        <v>-0.41786785458067299</v>
      </c>
      <c r="J65" s="193">
        <v>-0.22411785458067301</v>
      </c>
      <c r="K65" s="193">
        <v>-3.0367854580673037E-2</v>
      </c>
      <c r="L65" s="193">
        <v>0.16338214541932697</v>
      </c>
      <c r="M65" s="188">
        <v>0.35713214541932703</v>
      </c>
      <c r="N65" s="193">
        <v>0.35713214541932703</v>
      </c>
      <c r="O65" s="141">
        <v>0.2</v>
      </c>
      <c r="P65" s="141">
        <v>0.1</v>
      </c>
      <c r="Q65" s="141">
        <v>0.1</v>
      </c>
      <c r="R65" s="141">
        <v>0.1</v>
      </c>
      <c r="S65" s="169"/>
      <c r="T65" s="170" t="s">
        <v>64</v>
      </c>
      <c r="U65" s="166">
        <f t="shared" si="104"/>
        <v>1</v>
      </c>
      <c r="V65" s="166"/>
      <c r="W65" s="5" t="s">
        <v>64</v>
      </c>
      <c r="X65" s="5" t="str">
        <f t="shared" si="153"/>
        <v>nat</v>
      </c>
      <c r="Y65" s="5" t="str">
        <f t="shared" si="153"/>
        <v>base</v>
      </c>
      <c r="Z65" s="141">
        <v>-10</v>
      </c>
      <c r="AA65" s="141">
        <v>-0.2</v>
      </c>
      <c r="AB65" s="141">
        <f t="shared" si="149"/>
        <v>-0.7</v>
      </c>
      <c r="AC65" s="141">
        <f t="shared" si="149"/>
        <v>-0.6</v>
      </c>
      <c r="AD65" s="141">
        <f t="shared" si="149"/>
        <v>-0.6</v>
      </c>
      <c r="AE65" s="141">
        <f t="shared" si="149"/>
        <v>-0.6</v>
      </c>
      <c r="AF65" s="141">
        <f t="shared" si="149"/>
        <v>0.1</v>
      </c>
      <c r="AG65" s="141">
        <f t="shared" si="149"/>
        <v>0.2</v>
      </c>
      <c r="AH65" s="141">
        <f t="shared" si="149"/>
        <v>0.1</v>
      </c>
      <c r="AI65" s="141">
        <f t="shared" si="149"/>
        <v>0.1</v>
      </c>
      <c r="AJ65" s="141">
        <f t="shared" si="149"/>
        <v>0.1</v>
      </c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82" t="s">
        <v>64</v>
      </c>
      <c r="BE65" s="182" t="s">
        <v>72</v>
      </c>
      <c r="BF65" s="182" t="s">
        <v>16</v>
      </c>
      <c r="BG65" s="189">
        <f t="shared" si="106"/>
        <v>-11.5</v>
      </c>
      <c r="BH65" s="189">
        <f t="shared" si="107"/>
        <v>-0.17</v>
      </c>
      <c r="BI65" s="275">
        <f t="shared" si="108"/>
        <v>-0.875</v>
      </c>
      <c r="BJ65" s="188">
        <f t="shared" si="109"/>
        <v>-0.75</v>
      </c>
      <c r="BK65" s="188">
        <f t="shared" si="110"/>
        <v>-0.75</v>
      </c>
      <c r="BL65" s="188">
        <f t="shared" si="111"/>
        <v>-0.66</v>
      </c>
      <c r="BM65" s="193">
        <f t="shared" ref="BM65:BO65" si="155">IFERROR(($BP65-$BL65)/($BP$7-$BL$7)+BL65,"eps")</f>
        <v>-0.46625000000000005</v>
      </c>
      <c r="BN65" s="193">
        <f t="shared" si="155"/>
        <v>-0.27250000000000008</v>
      </c>
      <c r="BO65" s="193">
        <f t="shared" si="155"/>
        <v>-7.875000000000007E-2</v>
      </c>
      <c r="BP65" s="188">
        <f t="shared" si="113"/>
        <v>0.11499999999999999</v>
      </c>
      <c r="BQ65" s="193">
        <f t="shared" si="24"/>
        <v>0.11499999999999999</v>
      </c>
      <c r="BR65" s="144">
        <v>0.2</v>
      </c>
      <c r="BS65" s="144">
        <v>0.1</v>
      </c>
      <c r="BT65" s="144">
        <v>0.1</v>
      </c>
      <c r="BU65" s="144">
        <v>0.1</v>
      </c>
      <c r="BX65" s="190">
        <v>2</v>
      </c>
      <c r="BY65" s="182" t="s">
        <v>64</v>
      </c>
      <c r="BZ65" s="182" t="s">
        <v>72</v>
      </c>
      <c r="CA65" s="182" t="s">
        <v>16</v>
      </c>
      <c r="CB65" s="140">
        <f t="shared" si="25"/>
        <v>-11.5</v>
      </c>
      <c r="CC65" s="140">
        <f t="shared" si="12"/>
        <v>-0.17</v>
      </c>
      <c r="CD65" s="188">
        <f t="shared" si="26"/>
        <v>-0.63286785458067296</v>
      </c>
      <c r="CE65" s="188">
        <f t="shared" si="13"/>
        <v>-0.50786785458067296</v>
      </c>
      <c r="CF65" s="188">
        <f t="shared" si="14"/>
        <v>-0.50786785458067296</v>
      </c>
      <c r="CG65" s="188">
        <f t="shared" si="15"/>
        <v>-0.41786785458067299</v>
      </c>
      <c r="CH65" s="193">
        <f t="shared" si="16"/>
        <v>-0.22411785458067301</v>
      </c>
      <c r="CI65" s="193">
        <f t="shared" si="17"/>
        <v>-3.0367854580673037E-2</v>
      </c>
      <c r="CJ65" s="193">
        <f t="shared" si="18"/>
        <v>0.16338214541932697</v>
      </c>
      <c r="CK65" s="188">
        <f t="shared" si="19"/>
        <v>0.35713214541932703</v>
      </c>
      <c r="CL65" s="193">
        <f t="shared" si="20"/>
        <v>0.35713214541932703</v>
      </c>
      <c r="CM65" s="144">
        <v>0.2</v>
      </c>
      <c r="CN65" s="144">
        <v>0.1</v>
      </c>
      <c r="CO65" s="144">
        <v>0.1</v>
      </c>
      <c r="CP65" s="144">
        <v>0.1</v>
      </c>
    </row>
    <row r="66" spans="1:94" x14ac:dyDescent="0.3">
      <c r="A66" s="5" t="s">
        <v>120</v>
      </c>
      <c r="B66" s="5" t="s">
        <v>72</v>
      </c>
      <c r="C66" s="5" t="s">
        <v>16</v>
      </c>
      <c r="D66" s="140">
        <v>-11.5</v>
      </c>
      <c r="E66" s="140">
        <v>-0.17</v>
      </c>
      <c r="F66" s="188">
        <v>-0.63286785458067296</v>
      </c>
      <c r="G66" s="188">
        <v>-0.50786785458067296</v>
      </c>
      <c r="H66" s="188">
        <v>-0.50786785458067296</v>
      </c>
      <c r="I66" s="188">
        <v>-0.41786785458067299</v>
      </c>
      <c r="J66" s="193">
        <v>-0.22411785458067301</v>
      </c>
      <c r="K66" s="193">
        <v>-3.0367854580673037E-2</v>
      </c>
      <c r="L66" s="193">
        <v>0.16338214541932697</v>
      </c>
      <c r="M66" s="188">
        <v>0.35713214541932703</v>
      </c>
      <c r="N66" s="193">
        <v>0.35713214541932703</v>
      </c>
      <c r="O66" s="141">
        <v>0.2</v>
      </c>
      <c r="P66" s="141">
        <v>0.1</v>
      </c>
      <c r="Q66" s="141">
        <v>0.1</v>
      </c>
      <c r="R66" s="141">
        <v>0.1</v>
      </c>
      <c r="S66" s="169"/>
      <c r="T66" s="170" t="s">
        <v>120</v>
      </c>
      <c r="U66" s="166">
        <f t="shared" si="104"/>
        <v>1</v>
      </c>
      <c r="V66" s="166"/>
      <c r="W66" s="5" t="s">
        <v>120</v>
      </c>
      <c r="X66" s="5" t="str">
        <f t="shared" si="153"/>
        <v>nat</v>
      </c>
      <c r="Y66" s="5" t="str">
        <f t="shared" si="153"/>
        <v>base</v>
      </c>
      <c r="Z66" s="141">
        <v>-10</v>
      </c>
      <c r="AA66" s="141">
        <v>-0.2</v>
      </c>
      <c r="AB66" s="141">
        <f t="shared" si="149"/>
        <v>-0.7</v>
      </c>
      <c r="AC66" s="141">
        <f t="shared" si="149"/>
        <v>-0.6</v>
      </c>
      <c r="AD66" s="141">
        <f t="shared" si="149"/>
        <v>-0.6</v>
      </c>
      <c r="AE66" s="141">
        <f t="shared" si="149"/>
        <v>-0.6</v>
      </c>
      <c r="AF66" s="141">
        <f t="shared" si="149"/>
        <v>0.1</v>
      </c>
      <c r="AG66" s="141">
        <f t="shared" si="149"/>
        <v>0.2</v>
      </c>
      <c r="AH66" s="141">
        <f t="shared" si="149"/>
        <v>0.1</v>
      </c>
      <c r="AI66" s="141">
        <f t="shared" si="149"/>
        <v>0.1</v>
      </c>
      <c r="AJ66" s="141">
        <f t="shared" si="149"/>
        <v>0.1</v>
      </c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20" t="s">
        <v>120</v>
      </c>
      <c r="BE66" s="120" t="s">
        <v>72</v>
      </c>
      <c r="BF66" s="120" t="s">
        <v>16</v>
      </c>
      <c r="BG66" s="187">
        <f t="shared" si="106"/>
        <v>-11.5</v>
      </c>
      <c r="BH66" s="187">
        <f t="shared" si="107"/>
        <v>-0.17</v>
      </c>
      <c r="BI66" s="275">
        <f t="shared" si="108"/>
        <v>-0.875</v>
      </c>
      <c r="BJ66" s="188">
        <f t="shared" si="109"/>
        <v>-0.75</v>
      </c>
      <c r="BK66" s="188">
        <f t="shared" si="110"/>
        <v>-0.75</v>
      </c>
      <c r="BL66" s="188">
        <f t="shared" si="111"/>
        <v>-0.66</v>
      </c>
      <c r="BM66" s="193">
        <f t="shared" ref="BM66:BO66" si="156">IFERROR(($BP66-$BL66)/($BP$7-$BL$7)+BL66,"eps")</f>
        <v>-0.46625000000000005</v>
      </c>
      <c r="BN66" s="193">
        <f t="shared" si="156"/>
        <v>-0.27250000000000008</v>
      </c>
      <c r="BO66" s="193">
        <f t="shared" si="156"/>
        <v>-7.875000000000007E-2</v>
      </c>
      <c r="BP66" s="188">
        <f t="shared" si="113"/>
        <v>0.11499999999999999</v>
      </c>
      <c r="BQ66" s="193">
        <f t="shared" si="24"/>
        <v>0.11499999999999999</v>
      </c>
      <c r="BR66" s="144">
        <v>0.2</v>
      </c>
      <c r="BS66" s="144">
        <v>0.1</v>
      </c>
      <c r="BT66" s="144">
        <v>0.1</v>
      </c>
      <c r="BU66" s="144">
        <v>0.1</v>
      </c>
      <c r="BX66" s="190">
        <v>2</v>
      </c>
      <c r="BY66" s="120" t="s">
        <v>120</v>
      </c>
      <c r="BZ66" s="120" t="s">
        <v>72</v>
      </c>
      <c r="CA66" s="120" t="s">
        <v>16</v>
      </c>
      <c r="CB66" s="140">
        <f t="shared" si="25"/>
        <v>-11.5</v>
      </c>
      <c r="CC66" s="140">
        <f t="shared" si="12"/>
        <v>-0.17</v>
      </c>
      <c r="CD66" s="188">
        <f t="shared" si="26"/>
        <v>-0.63286785458067296</v>
      </c>
      <c r="CE66" s="188">
        <f t="shared" si="13"/>
        <v>-0.50786785458067296</v>
      </c>
      <c r="CF66" s="188">
        <f t="shared" si="14"/>
        <v>-0.50786785458067296</v>
      </c>
      <c r="CG66" s="188">
        <f t="shared" si="15"/>
        <v>-0.41786785458067299</v>
      </c>
      <c r="CH66" s="193">
        <f t="shared" si="16"/>
        <v>-0.22411785458067301</v>
      </c>
      <c r="CI66" s="193">
        <f t="shared" si="17"/>
        <v>-3.0367854580673037E-2</v>
      </c>
      <c r="CJ66" s="193">
        <f t="shared" si="18"/>
        <v>0.16338214541932697</v>
      </c>
      <c r="CK66" s="188">
        <f t="shared" si="19"/>
        <v>0.35713214541932703</v>
      </c>
      <c r="CL66" s="193">
        <f t="shared" si="20"/>
        <v>0.35713214541932703</v>
      </c>
      <c r="CM66" s="144">
        <v>0.2</v>
      </c>
      <c r="CN66" s="144">
        <v>0.1</v>
      </c>
      <c r="CO66" s="144">
        <v>0.1</v>
      </c>
      <c r="CP66" s="144">
        <v>0.1</v>
      </c>
    </row>
    <row r="67" spans="1:94" x14ac:dyDescent="0.3">
      <c r="A67" s="5" t="s">
        <v>121</v>
      </c>
      <c r="B67" s="5" t="s">
        <v>72</v>
      </c>
      <c r="C67" s="5" t="s">
        <v>16</v>
      </c>
      <c r="D67" s="140">
        <v>-11.5</v>
      </c>
      <c r="E67" s="140">
        <v>-0.17</v>
      </c>
      <c r="F67" s="188">
        <v>-0.63286785458067296</v>
      </c>
      <c r="G67" s="188">
        <v>-0.50786785458067296</v>
      </c>
      <c r="H67" s="188">
        <v>-0.50786785458067296</v>
      </c>
      <c r="I67" s="188">
        <v>-0.41786785458067299</v>
      </c>
      <c r="J67" s="193">
        <v>-0.22411785458067301</v>
      </c>
      <c r="K67" s="193">
        <v>-3.0367854580673037E-2</v>
      </c>
      <c r="L67" s="193">
        <v>0.16338214541932697</v>
      </c>
      <c r="M67" s="188">
        <v>0.35713214541932703</v>
      </c>
      <c r="N67" s="193">
        <v>0.35713214541932703</v>
      </c>
      <c r="O67" s="141">
        <v>0.2</v>
      </c>
      <c r="P67" s="141">
        <v>0.1</v>
      </c>
      <c r="Q67" s="141">
        <v>0.1</v>
      </c>
      <c r="R67" s="141">
        <v>0.1</v>
      </c>
      <c r="S67" s="169"/>
      <c r="T67" s="170" t="s">
        <v>121</v>
      </c>
      <c r="U67" s="166">
        <f t="shared" si="104"/>
        <v>1</v>
      </c>
      <c r="V67" s="166"/>
      <c r="W67" s="5" t="s">
        <v>121</v>
      </c>
      <c r="X67" s="5" t="str">
        <f t="shared" si="153"/>
        <v>nat</v>
      </c>
      <c r="Y67" s="5" t="str">
        <f t="shared" si="153"/>
        <v>base</v>
      </c>
      <c r="Z67" s="141">
        <v>-10</v>
      </c>
      <c r="AA67" s="141">
        <v>-0.2</v>
      </c>
      <c r="AB67" s="141">
        <f t="shared" si="149"/>
        <v>-0.7</v>
      </c>
      <c r="AC67" s="141">
        <f t="shared" si="149"/>
        <v>-0.6</v>
      </c>
      <c r="AD67" s="141">
        <f t="shared" si="149"/>
        <v>-0.6</v>
      </c>
      <c r="AE67" s="141">
        <f t="shared" si="149"/>
        <v>-0.6</v>
      </c>
      <c r="AF67" s="141">
        <f t="shared" si="149"/>
        <v>0.1</v>
      </c>
      <c r="AG67" s="141">
        <f t="shared" si="149"/>
        <v>0.2</v>
      </c>
      <c r="AH67" s="141">
        <f t="shared" si="149"/>
        <v>0.1</v>
      </c>
      <c r="AI67" s="141">
        <f t="shared" si="149"/>
        <v>0.1</v>
      </c>
      <c r="AJ67" s="141">
        <f t="shared" si="149"/>
        <v>0.1</v>
      </c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20" t="s">
        <v>121</v>
      </c>
      <c r="BE67" s="120" t="s">
        <v>72</v>
      </c>
      <c r="BF67" s="120" t="s">
        <v>16</v>
      </c>
      <c r="BG67" s="187">
        <f t="shared" si="106"/>
        <v>-11.5</v>
      </c>
      <c r="BH67" s="187">
        <f t="shared" si="107"/>
        <v>-0.17</v>
      </c>
      <c r="BI67" s="275">
        <f t="shared" si="108"/>
        <v>-0.875</v>
      </c>
      <c r="BJ67" s="188">
        <f t="shared" si="109"/>
        <v>-0.75</v>
      </c>
      <c r="BK67" s="188">
        <f t="shared" si="110"/>
        <v>-0.75</v>
      </c>
      <c r="BL67" s="188">
        <f t="shared" si="111"/>
        <v>-0.66</v>
      </c>
      <c r="BM67" s="193">
        <f t="shared" ref="BM67:BO67" si="157">IFERROR(($BP67-$BL67)/($BP$7-$BL$7)+BL67,"eps")</f>
        <v>-0.46625000000000005</v>
      </c>
      <c r="BN67" s="193">
        <f t="shared" si="157"/>
        <v>-0.27250000000000008</v>
      </c>
      <c r="BO67" s="193">
        <f t="shared" si="157"/>
        <v>-7.875000000000007E-2</v>
      </c>
      <c r="BP67" s="188">
        <f t="shared" si="113"/>
        <v>0.11499999999999999</v>
      </c>
      <c r="BQ67" s="193">
        <f t="shared" si="24"/>
        <v>0.11499999999999999</v>
      </c>
      <c r="BR67" s="144">
        <v>0.2</v>
      </c>
      <c r="BS67" s="144">
        <v>0.1</v>
      </c>
      <c r="BT67" s="144">
        <v>0.1</v>
      </c>
      <c r="BU67" s="144">
        <v>0.1</v>
      </c>
      <c r="BX67" s="190">
        <v>2</v>
      </c>
      <c r="BY67" s="120" t="s">
        <v>121</v>
      </c>
      <c r="BZ67" s="120" t="s">
        <v>72</v>
      </c>
      <c r="CA67" s="120" t="s">
        <v>16</v>
      </c>
      <c r="CB67" s="140">
        <f t="shared" si="25"/>
        <v>-11.5</v>
      </c>
      <c r="CC67" s="140">
        <f t="shared" si="12"/>
        <v>-0.17</v>
      </c>
      <c r="CD67" s="188">
        <f t="shared" si="26"/>
        <v>-0.63286785458067296</v>
      </c>
      <c r="CE67" s="188">
        <f t="shared" si="13"/>
        <v>-0.50786785458067296</v>
      </c>
      <c r="CF67" s="188">
        <f t="shared" si="14"/>
        <v>-0.50786785458067296</v>
      </c>
      <c r="CG67" s="188">
        <f t="shared" si="15"/>
        <v>-0.41786785458067299</v>
      </c>
      <c r="CH67" s="193">
        <f t="shared" si="16"/>
        <v>-0.22411785458067301</v>
      </c>
      <c r="CI67" s="193">
        <f t="shared" si="17"/>
        <v>-3.0367854580673037E-2</v>
      </c>
      <c r="CJ67" s="193">
        <f t="shared" si="18"/>
        <v>0.16338214541932697</v>
      </c>
      <c r="CK67" s="188">
        <f t="shared" si="19"/>
        <v>0.35713214541932703</v>
      </c>
      <c r="CL67" s="193">
        <f t="shared" si="20"/>
        <v>0.35713214541932703</v>
      </c>
      <c r="CM67" s="144">
        <v>0.2</v>
      </c>
      <c r="CN67" s="144">
        <v>0.1</v>
      </c>
      <c r="CO67" s="144">
        <v>0.1</v>
      </c>
      <c r="CP67" s="144">
        <v>0.1</v>
      </c>
    </row>
    <row r="68" spans="1:94" x14ac:dyDescent="0.3">
      <c r="A68" s="5" t="s">
        <v>65</v>
      </c>
      <c r="B68" s="5" t="s">
        <v>72</v>
      </c>
      <c r="C68" s="5" t="s">
        <v>16</v>
      </c>
      <c r="D68" s="140">
        <v>-11.5</v>
      </c>
      <c r="E68" s="140">
        <v>-0.17</v>
      </c>
      <c r="F68" s="188">
        <v>-0.63286785458067296</v>
      </c>
      <c r="G68" s="188">
        <v>-0.50786785458067296</v>
      </c>
      <c r="H68" s="188">
        <v>-0.50786785458067296</v>
      </c>
      <c r="I68" s="188">
        <v>-0.41786785458067299</v>
      </c>
      <c r="J68" s="193">
        <v>-0.22411785458067301</v>
      </c>
      <c r="K68" s="193">
        <v>-3.0367854580673037E-2</v>
      </c>
      <c r="L68" s="193">
        <v>0.16338214541932697</v>
      </c>
      <c r="M68" s="188">
        <v>0.35713214541932703</v>
      </c>
      <c r="N68" s="193">
        <v>0.35713214541932703</v>
      </c>
      <c r="O68" s="141">
        <v>0.2</v>
      </c>
      <c r="P68" s="141">
        <v>0.1</v>
      </c>
      <c r="Q68" s="141">
        <v>0.1</v>
      </c>
      <c r="R68" s="141">
        <v>0.1</v>
      </c>
      <c r="S68" s="169"/>
      <c r="T68" s="170" t="s">
        <v>65</v>
      </c>
      <c r="U68" s="166">
        <f t="shared" si="104"/>
        <v>1</v>
      </c>
      <c r="V68" s="166"/>
      <c r="W68" s="5" t="s">
        <v>65</v>
      </c>
      <c r="X68" s="5" t="str">
        <f t="shared" si="153"/>
        <v>nat</v>
      </c>
      <c r="Y68" s="5" t="str">
        <f t="shared" si="153"/>
        <v>base</v>
      </c>
      <c r="Z68" s="141">
        <v>-10</v>
      </c>
      <c r="AA68" s="141">
        <v>-0.2</v>
      </c>
      <c r="AB68" s="141">
        <f t="shared" si="149"/>
        <v>-0.7</v>
      </c>
      <c r="AC68" s="141">
        <f t="shared" si="149"/>
        <v>-0.6</v>
      </c>
      <c r="AD68" s="141">
        <f t="shared" si="149"/>
        <v>-0.6</v>
      </c>
      <c r="AE68" s="141">
        <f t="shared" si="149"/>
        <v>-0.6</v>
      </c>
      <c r="AF68" s="141">
        <f t="shared" si="149"/>
        <v>0.1</v>
      </c>
      <c r="AG68" s="141">
        <f t="shared" si="149"/>
        <v>0.2</v>
      </c>
      <c r="AH68" s="141">
        <f t="shared" si="149"/>
        <v>0.1</v>
      </c>
      <c r="AI68" s="141">
        <f t="shared" si="149"/>
        <v>0.1</v>
      </c>
      <c r="AJ68" s="141">
        <f t="shared" si="149"/>
        <v>0.1</v>
      </c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20" t="s">
        <v>65</v>
      </c>
      <c r="BE68" s="120" t="s">
        <v>72</v>
      </c>
      <c r="BF68" s="120" t="s">
        <v>16</v>
      </c>
      <c r="BG68" s="187">
        <f t="shared" si="106"/>
        <v>-11.5</v>
      </c>
      <c r="BH68" s="187">
        <f t="shared" si="107"/>
        <v>-0.17</v>
      </c>
      <c r="BI68" s="275">
        <f t="shared" si="108"/>
        <v>-0.875</v>
      </c>
      <c r="BJ68" s="188">
        <f t="shared" si="109"/>
        <v>-0.75</v>
      </c>
      <c r="BK68" s="188">
        <f t="shared" si="110"/>
        <v>-0.75</v>
      </c>
      <c r="BL68" s="188">
        <f t="shared" si="111"/>
        <v>-0.66</v>
      </c>
      <c r="BM68" s="193">
        <f t="shared" ref="BM68:BO68" si="158">IFERROR(($BP68-$BL68)/($BP$7-$BL$7)+BL68,"eps")</f>
        <v>-0.46625000000000005</v>
      </c>
      <c r="BN68" s="193">
        <f t="shared" si="158"/>
        <v>-0.27250000000000008</v>
      </c>
      <c r="BO68" s="193">
        <f t="shared" si="158"/>
        <v>-7.875000000000007E-2</v>
      </c>
      <c r="BP68" s="188">
        <f t="shared" si="113"/>
        <v>0.11499999999999999</v>
      </c>
      <c r="BQ68" s="193">
        <f t="shared" si="24"/>
        <v>0.11499999999999999</v>
      </c>
      <c r="BR68" s="144">
        <v>0.2</v>
      </c>
      <c r="BS68" s="144">
        <v>0.1</v>
      </c>
      <c r="BT68" s="144">
        <v>0.1</v>
      </c>
      <c r="BU68" s="144">
        <v>0.1</v>
      </c>
      <c r="BX68" s="190">
        <v>2</v>
      </c>
      <c r="BY68" s="120" t="s">
        <v>65</v>
      </c>
      <c r="BZ68" s="120" t="s">
        <v>72</v>
      </c>
      <c r="CA68" s="120" t="s">
        <v>16</v>
      </c>
      <c r="CB68" s="140">
        <f t="shared" si="25"/>
        <v>-11.5</v>
      </c>
      <c r="CC68" s="140">
        <f t="shared" si="12"/>
        <v>-0.17</v>
      </c>
      <c r="CD68" s="188">
        <f t="shared" si="26"/>
        <v>-0.63286785458067296</v>
      </c>
      <c r="CE68" s="188">
        <f t="shared" si="13"/>
        <v>-0.50786785458067296</v>
      </c>
      <c r="CF68" s="188">
        <f t="shared" si="14"/>
        <v>-0.50786785458067296</v>
      </c>
      <c r="CG68" s="188">
        <f t="shared" si="15"/>
        <v>-0.41786785458067299</v>
      </c>
      <c r="CH68" s="193">
        <f t="shared" si="16"/>
        <v>-0.22411785458067301</v>
      </c>
      <c r="CI68" s="193">
        <f t="shared" si="17"/>
        <v>-3.0367854580673037E-2</v>
      </c>
      <c r="CJ68" s="193">
        <f t="shared" si="18"/>
        <v>0.16338214541932697</v>
      </c>
      <c r="CK68" s="188">
        <f t="shared" si="19"/>
        <v>0.35713214541932703</v>
      </c>
      <c r="CL68" s="193">
        <f t="shared" si="20"/>
        <v>0.35713214541932703</v>
      </c>
      <c r="CM68" s="144">
        <v>0.2</v>
      </c>
      <c r="CN68" s="144">
        <v>0.1</v>
      </c>
      <c r="CO68" s="144">
        <v>0.1</v>
      </c>
      <c r="CP68" s="144">
        <v>0.1</v>
      </c>
    </row>
    <row r="69" spans="1:94" x14ac:dyDescent="0.3">
      <c r="A69" s="5" t="s">
        <v>66</v>
      </c>
      <c r="B69" s="5" t="s">
        <v>72</v>
      </c>
      <c r="C69" s="5" t="s">
        <v>16</v>
      </c>
      <c r="D69" s="140" t="s">
        <v>75</v>
      </c>
      <c r="E69" s="140" t="s">
        <v>75</v>
      </c>
      <c r="F69" s="187" t="s">
        <v>75</v>
      </c>
      <c r="G69" s="187" t="s">
        <v>75</v>
      </c>
      <c r="H69" s="187" t="s">
        <v>75</v>
      </c>
      <c r="I69" s="187" t="s">
        <v>75</v>
      </c>
      <c r="J69" s="193" t="s">
        <v>75</v>
      </c>
      <c r="K69" s="193" t="s">
        <v>75</v>
      </c>
      <c r="L69" s="193" t="s">
        <v>75</v>
      </c>
      <c r="M69" s="187" t="s">
        <v>75</v>
      </c>
      <c r="N69" s="193" t="s">
        <v>75</v>
      </c>
      <c r="O69" s="46" t="s">
        <v>75</v>
      </c>
      <c r="P69" s="46" t="s">
        <v>75</v>
      </c>
      <c r="Q69" s="46" t="s">
        <v>75</v>
      </c>
      <c r="R69" s="46" t="s">
        <v>75</v>
      </c>
      <c r="S69" s="169"/>
      <c r="T69" s="170" t="s">
        <v>66</v>
      </c>
      <c r="U69" s="166">
        <f t="shared" si="104"/>
        <v>1</v>
      </c>
      <c r="V69" s="166"/>
      <c r="W69" s="5" t="s">
        <v>66</v>
      </c>
      <c r="X69" s="5" t="str">
        <f t="shared" si="153"/>
        <v>nat</v>
      </c>
      <c r="Y69" s="5" t="str">
        <f t="shared" si="153"/>
        <v>base</v>
      </c>
      <c r="Z69" s="46" t="s">
        <v>75</v>
      </c>
      <c r="AA69" s="46" t="s">
        <v>75</v>
      </c>
      <c r="AB69" s="46" t="s">
        <v>75</v>
      </c>
      <c r="AC69" s="46" t="s">
        <v>75</v>
      </c>
      <c r="AD69" s="46" t="s">
        <v>75</v>
      </c>
      <c r="AE69" s="46" t="s">
        <v>75</v>
      </c>
      <c r="AF69" s="46" t="s">
        <v>75</v>
      </c>
      <c r="AG69" s="46" t="s">
        <v>75</v>
      </c>
      <c r="AH69" s="46" t="s">
        <v>75</v>
      </c>
      <c r="AI69" s="46" t="s">
        <v>75</v>
      </c>
      <c r="AJ69" s="46" t="s">
        <v>75</v>
      </c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20" t="s">
        <v>66</v>
      </c>
      <c r="BE69" s="120" t="s">
        <v>72</v>
      </c>
      <c r="BF69" s="120" t="s">
        <v>16</v>
      </c>
      <c r="BG69" s="187" t="str">
        <f t="shared" si="106"/>
        <v>eps</v>
      </c>
      <c r="BH69" s="187" t="str">
        <f t="shared" si="107"/>
        <v>eps</v>
      </c>
      <c r="BI69" s="279" t="str">
        <f t="shared" si="108"/>
        <v>eps</v>
      </c>
      <c r="BJ69" s="187" t="str">
        <f t="shared" si="109"/>
        <v>eps</v>
      </c>
      <c r="BK69" s="187" t="str">
        <f t="shared" si="110"/>
        <v>eps</v>
      </c>
      <c r="BL69" s="187" t="str">
        <f t="shared" si="111"/>
        <v>eps</v>
      </c>
      <c r="BM69" s="193" t="str">
        <f t="shared" ref="BM69:BO69" si="159">IFERROR(($BP69-$BL69)/($BP$7-$BL$7)+BL69,"eps")</f>
        <v>eps</v>
      </c>
      <c r="BN69" s="193" t="str">
        <f t="shared" si="159"/>
        <v>eps</v>
      </c>
      <c r="BO69" s="193" t="str">
        <f t="shared" si="159"/>
        <v>eps</v>
      </c>
      <c r="BP69" s="187" t="str">
        <f t="shared" si="113"/>
        <v>eps</v>
      </c>
      <c r="BQ69" s="193" t="str">
        <f t="shared" si="24"/>
        <v>eps</v>
      </c>
      <c r="BR69" s="144" t="s">
        <v>75</v>
      </c>
      <c r="BS69" s="144" t="s">
        <v>75</v>
      </c>
      <c r="BT69" s="144" t="s">
        <v>75</v>
      </c>
      <c r="BU69" s="144" t="s">
        <v>75</v>
      </c>
      <c r="BX69" s="190">
        <v>2</v>
      </c>
      <c r="BY69" s="120" t="s">
        <v>66</v>
      </c>
      <c r="BZ69" s="120" t="s">
        <v>72</v>
      </c>
      <c r="CA69" s="120" t="s">
        <v>16</v>
      </c>
      <c r="CB69" s="140" t="str">
        <f t="shared" si="25"/>
        <v>eps</v>
      </c>
      <c r="CC69" s="140" t="str">
        <f t="shared" si="12"/>
        <v>eps</v>
      </c>
      <c r="CD69" s="187" t="str">
        <f t="shared" si="26"/>
        <v>eps</v>
      </c>
      <c r="CE69" s="187" t="str">
        <f t="shared" si="13"/>
        <v>eps</v>
      </c>
      <c r="CF69" s="187" t="str">
        <f t="shared" si="14"/>
        <v>eps</v>
      </c>
      <c r="CG69" s="187" t="str">
        <f t="shared" si="15"/>
        <v>eps</v>
      </c>
      <c r="CH69" s="193" t="str">
        <f t="shared" si="16"/>
        <v>eps</v>
      </c>
      <c r="CI69" s="193" t="str">
        <f t="shared" si="17"/>
        <v>eps</v>
      </c>
      <c r="CJ69" s="193" t="str">
        <f t="shared" si="18"/>
        <v>eps</v>
      </c>
      <c r="CK69" s="187" t="str">
        <f t="shared" si="19"/>
        <v>eps</v>
      </c>
      <c r="CL69" s="193" t="str">
        <f t="shared" si="20"/>
        <v>eps</v>
      </c>
      <c r="CM69" s="144" t="s">
        <v>75</v>
      </c>
      <c r="CN69" s="144" t="s">
        <v>75</v>
      </c>
      <c r="CO69" s="144" t="s">
        <v>75</v>
      </c>
      <c r="CP69" s="144" t="s">
        <v>75</v>
      </c>
    </row>
    <row r="70" spans="1:94" x14ac:dyDescent="0.3">
      <c r="A70" s="5" t="s">
        <v>24</v>
      </c>
      <c r="B70" s="5" t="s">
        <v>72</v>
      </c>
      <c r="C70" s="5" t="s">
        <v>16</v>
      </c>
      <c r="D70" s="140">
        <v>0.11499999999999999</v>
      </c>
      <c r="E70" s="140">
        <v>-0.17</v>
      </c>
      <c r="F70" s="188">
        <v>-0.63286785458067296</v>
      </c>
      <c r="G70" s="188">
        <v>-0.50786785458067296</v>
      </c>
      <c r="H70" s="188">
        <v>-0.50786785458067296</v>
      </c>
      <c r="I70" s="188">
        <v>-0.41786785458067299</v>
      </c>
      <c r="J70" s="193">
        <v>-0.22411785458067301</v>
      </c>
      <c r="K70" s="193">
        <v>-3.0367854580673037E-2</v>
      </c>
      <c r="L70" s="193">
        <v>0.16338214541932697</v>
      </c>
      <c r="M70" s="188">
        <v>0.35713214541932703</v>
      </c>
      <c r="N70" s="193">
        <v>0.35713214541932703</v>
      </c>
      <c r="O70" s="141">
        <v>0.2</v>
      </c>
      <c r="P70" s="141">
        <v>0.1</v>
      </c>
      <c r="Q70" s="141">
        <v>0.1</v>
      </c>
      <c r="R70" s="141">
        <v>0.1</v>
      </c>
      <c r="S70" s="169"/>
      <c r="T70" s="170" t="s">
        <v>24</v>
      </c>
      <c r="U70" s="166">
        <f t="shared" si="104"/>
        <v>1</v>
      </c>
      <c r="V70" s="166"/>
      <c r="W70" s="5" t="s">
        <v>24</v>
      </c>
      <c r="X70" s="5" t="str">
        <f t="shared" si="153"/>
        <v>nat</v>
      </c>
      <c r="Y70" s="5" t="str">
        <f t="shared" si="153"/>
        <v>base</v>
      </c>
      <c r="Z70" s="46">
        <v>0.1</v>
      </c>
      <c r="AA70" s="46">
        <v>-0.2</v>
      </c>
      <c r="AB70" s="141">
        <f t="shared" ref="AB70:AJ77" si="160">AB$8</f>
        <v>-0.7</v>
      </c>
      <c r="AC70" s="141">
        <f t="shared" si="160"/>
        <v>-0.6</v>
      </c>
      <c r="AD70" s="141">
        <f t="shared" si="160"/>
        <v>-0.6</v>
      </c>
      <c r="AE70" s="141">
        <f t="shared" si="160"/>
        <v>-0.6</v>
      </c>
      <c r="AF70" s="141">
        <f t="shared" si="160"/>
        <v>0.1</v>
      </c>
      <c r="AG70" s="141">
        <f t="shared" si="160"/>
        <v>0.2</v>
      </c>
      <c r="AH70" s="141">
        <f t="shared" si="160"/>
        <v>0.1</v>
      </c>
      <c r="AI70" s="141">
        <f t="shared" si="160"/>
        <v>0.1</v>
      </c>
      <c r="AJ70" s="141">
        <f t="shared" si="160"/>
        <v>0.1</v>
      </c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82" t="s">
        <v>24</v>
      </c>
      <c r="BE70" s="182" t="s">
        <v>72</v>
      </c>
      <c r="BF70" s="182" t="s">
        <v>16</v>
      </c>
      <c r="BG70" s="189">
        <f t="shared" si="106"/>
        <v>0.11499999999999999</v>
      </c>
      <c r="BH70" s="189">
        <f t="shared" si="107"/>
        <v>-0.17</v>
      </c>
      <c r="BI70" s="275">
        <f t="shared" si="108"/>
        <v>-0.875</v>
      </c>
      <c r="BJ70" s="188">
        <f t="shared" si="109"/>
        <v>-0.75</v>
      </c>
      <c r="BK70" s="188">
        <f t="shared" si="110"/>
        <v>-0.75</v>
      </c>
      <c r="BL70" s="188">
        <f t="shared" si="111"/>
        <v>-0.66</v>
      </c>
      <c r="BM70" s="193">
        <f t="shared" ref="BM70:BO70" si="161">IFERROR(($BP70-$BL70)/($BP$7-$BL$7)+BL70,"eps")</f>
        <v>-0.46625000000000005</v>
      </c>
      <c r="BN70" s="193">
        <f t="shared" si="161"/>
        <v>-0.27250000000000008</v>
      </c>
      <c r="BO70" s="193">
        <f t="shared" si="161"/>
        <v>-7.875000000000007E-2</v>
      </c>
      <c r="BP70" s="188">
        <f t="shared" si="113"/>
        <v>0.11499999999999999</v>
      </c>
      <c r="BQ70" s="193">
        <f t="shared" si="24"/>
        <v>0.11499999999999999</v>
      </c>
      <c r="BR70" s="144">
        <v>0.2</v>
      </c>
      <c r="BS70" s="144">
        <v>0.1</v>
      </c>
      <c r="BT70" s="144">
        <v>0.1</v>
      </c>
      <c r="BU70" s="144">
        <v>0.1</v>
      </c>
      <c r="BX70" s="190">
        <v>2</v>
      </c>
      <c r="BY70" s="182" t="s">
        <v>24</v>
      </c>
      <c r="BZ70" s="182" t="s">
        <v>72</v>
      </c>
      <c r="CA70" s="182" t="s">
        <v>16</v>
      </c>
      <c r="CB70" s="140">
        <f t="shared" si="25"/>
        <v>0.11499999999999999</v>
      </c>
      <c r="CC70" s="140">
        <f t="shared" si="12"/>
        <v>-0.17</v>
      </c>
      <c r="CD70" s="188">
        <f t="shared" si="26"/>
        <v>-0.63286785458067296</v>
      </c>
      <c r="CE70" s="188">
        <f t="shared" si="13"/>
        <v>-0.50786785458067296</v>
      </c>
      <c r="CF70" s="188">
        <f t="shared" si="14"/>
        <v>-0.50786785458067296</v>
      </c>
      <c r="CG70" s="188">
        <f t="shared" si="15"/>
        <v>-0.41786785458067299</v>
      </c>
      <c r="CH70" s="193">
        <f t="shared" si="16"/>
        <v>-0.22411785458067301</v>
      </c>
      <c r="CI70" s="193">
        <f t="shared" si="17"/>
        <v>-3.0367854580673037E-2</v>
      </c>
      <c r="CJ70" s="193">
        <f t="shared" si="18"/>
        <v>0.16338214541932697</v>
      </c>
      <c r="CK70" s="188">
        <f t="shared" si="19"/>
        <v>0.35713214541932703</v>
      </c>
      <c r="CL70" s="193">
        <f t="shared" si="20"/>
        <v>0.35713214541932703</v>
      </c>
      <c r="CM70" s="144">
        <v>0.2</v>
      </c>
      <c r="CN70" s="144">
        <v>0.1</v>
      </c>
      <c r="CO70" s="144">
        <v>0.1</v>
      </c>
      <c r="CP70" s="144">
        <v>0.1</v>
      </c>
    </row>
    <row r="71" spans="1:94" x14ac:dyDescent="0.3">
      <c r="A71" s="5" t="s">
        <v>67</v>
      </c>
      <c r="B71" s="5" t="s">
        <v>72</v>
      </c>
      <c r="C71" s="5" t="s">
        <v>16</v>
      </c>
      <c r="D71" s="140">
        <v>-10.924999999999999</v>
      </c>
      <c r="E71" s="140">
        <v>-0.17</v>
      </c>
      <c r="F71" s="188">
        <v>-0.63286785458067296</v>
      </c>
      <c r="G71" s="188">
        <v>-0.50786785458067296</v>
      </c>
      <c r="H71" s="188">
        <v>-0.50786785458067296</v>
      </c>
      <c r="I71" s="188">
        <v>-0.41786785458067299</v>
      </c>
      <c r="J71" s="193">
        <v>-0.22411785458067301</v>
      </c>
      <c r="K71" s="193">
        <v>-3.0367854580673037E-2</v>
      </c>
      <c r="L71" s="193">
        <v>0.16338214541932697</v>
      </c>
      <c r="M71" s="188">
        <v>0.35713214541932703</v>
      </c>
      <c r="N71" s="193">
        <v>0.35713214541932703</v>
      </c>
      <c r="O71" s="141">
        <v>0.2</v>
      </c>
      <c r="P71" s="141">
        <v>0.1</v>
      </c>
      <c r="Q71" s="141">
        <v>0.1</v>
      </c>
      <c r="R71" s="141">
        <v>0.1</v>
      </c>
      <c r="S71" s="169"/>
      <c r="T71" s="170" t="s">
        <v>67</v>
      </c>
      <c r="U71" s="166">
        <f t="shared" si="104"/>
        <v>1</v>
      </c>
      <c r="V71" s="166"/>
      <c r="W71" s="5" t="s">
        <v>67</v>
      </c>
      <c r="X71" s="5" t="str">
        <f t="shared" si="153"/>
        <v>nat</v>
      </c>
      <c r="Y71" s="5" t="str">
        <f t="shared" si="153"/>
        <v>base</v>
      </c>
      <c r="Z71" s="46">
        <v>-9.5</v>
      </c>
      <c r="AA71" s="46">
        <v>-0.2</v>
      </c>
      <c r="AB71" s="141">
        <f t="shared" si="160"/>
        <v>-0.7</v>
      </c>
      <c r="AC71" s="141">
        <f t="shared" si="160"/>
        <v>-0.6</v>
      </c>
      <c r="AD71" s="141">
        <f t="shared" si="160"/>
        <v>-0.6</v>
      </c>
      <c r="AE71" s="141">
        <f t="shared" si="160"/>
        <v>-0.6</v>
      </c>
      <c r="AF71" s="141">
        <f t="shared" si="160"/>
        <v>0.1</v>
      </c>
      <c r="AG71" s="141">
        <f t="shared" si="160"/>
        <v>0.2</v>
      </c>
      <c r="AH71" s="141">
        <f t="shared" si="160"/>
        <v>0.1</v>
      </c>
      <c r="AI71" s="141">
        <f t="shared" si="160"/>
        <v>0.1</v>
      </c>
      <c r="AJ71" s="141">
        <f t="shared" si="160"/>
        <v>0.1</v>
      </c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82" t="s">
        <v>67</v>
      </c>
      <c r="BE71" s="182" t="s">
        <v>72</v>
      </c>
      <c r="BF71" s="182" t="s">
        <v>16</v>
      </c>
      <c r="BG71" s="189">
        <f t="shared" si="106"/>
        <v>-10.924999999999999</v>
      </c>
      <c r="BH71" s="189">
        <f t="shared" si="107"/>
        <v>-0.17</v>
      </c>
      <c r="BI71" s="275">
        <f t="shared" si="108"/>
        <v>-0.875</v>
      </c>
      <c r="BJ71" s="188">
        <f t="shared" si="109"/>
        <v>-0.75</v>
      </c>
      <c r="BK71" s="188">
        <f t="shared" si="110"/>
        <v>-0.75</v>
      </c>
      <c r="BL71" s="188">
        <f t="shared" si="111"/>
        <v>-0.66</v>
      </c>
      <c r="BM71" s="193">
        <f t="shared" ref="BM71:BO71" si="162">IFERROR(($BP71-$BL71)/($BP$7-$BL$7)+BL71,"eps")</f>
        <v>-0.46625000000000005</v>
      </c>
      <c r="BN71" s="193">
        <f t="shared" si="162"/>
        <v>-0.27250000000000008</v>
      </c>
      <c r="BO71" s="193">
        <f t="shared" si="162"/>
        <v>-7.875000000000007E-2</v>
      </c>
      <c r="BP71" s="188">
        <f t="shared" si="113"/>
        <v>0.11499999999999999</v>
      </c>
      <c r="BQ71" s="193">
        <f t="shared" si="24"/>
        <v>0.11499999999999999</v>
      </c>
      <c r="BR71" s="144">
        <v>0.2</v>
      </c>
      <c r="BS71" s="144">
        <v>0.1</v>
      </c>
      <c r="BT71" s="144">
        <v>0.1</v>
      </c>
      <c r="BU71" s="144">
        <v>0.1</v>
      </c>
      <c r="BX71" s="190">
        <v>2</v>
      </c>
      <c r="BY71" s="182" t="s">
        <v>67</v>
      </c>
      <c r="BZ71" s="182" t="s">
        <v>72</v>
      </c>
      <c r="CA71" s="182" t="s">
        <v>16</v>
      </c>
      <c r="CB71" s="140">
        <f t="shared" si="25"/>
        <v>-10.924999999999999</v>
      </c>
      <c r="CC71" s="140">
        <f t="shared" si="12"/>
        <v>-0.17</v>
      </c>
      <c r="CD71" s="188">
        <f t="shared" si="26"/>
        <v>-0.63286785458067296</v>
      </c>
      <c r="CE71" s="188">
        <f t="shared" si="13"/>
        <v>-0.50786785458067296</v>
      </c>
      <c r="CF71" s="188">
        <f t="shared" si="14"/>
        <v>-0.50786785458067296</v>
      </c>
      <c r="CG71" s="188">
        <f t="shared" si="15"/>
        <v>-0.41786785458067299</v>
      </c>
      <c r="CH71" s="193">
        <f t="shared" si="16"/>
        <v>-0.22411785458067301</v>
      </c>
      <c r="CI71" s="193">
        <f t="shared" si="17"/>
        <v>-3.0367854580673037E-2</v>
      </c>
      <c r="CJ71" s="193">
        <f t="shared" si="18"/>
        <v>0.16338214541932697</v>
      </c>
      <c r="CK71" s="188">
        <f t="shared" si="19"/>
        <v>0.35713214541932703</v>
      </c>
      <c r="CL71" s="193">
        <f t="shared" si="20"/>
        <v>0.35713214541932703</v>
      </c>
      <c r="CM71" s="144">
        <v>0.2</v>
      </c>
      <c r="CN71" s="144">
        <v>0.1</v>
      </c>
      <c r="CO71" s="144">
        <v>0.1</v>
      </c>
      <c r="CP71" s="144">
        <v>0.1</v>
      </c>
    </row>
    <row r="72" spans="1:94" x14ac:dyDescent="0.3">
      <c r="A72" s="5" t="s">
        <v>68</v>
      </c>
      <c r="B72" s="5" t="s">
        <v>72</v>
      </c>
      <c r="C72" s="5" t="s">
        <v>16</v>
      </c>
      <c r="D72" s="140">
        <v>-5.75</v>
      </c>
      <c r="E72" s="140">
        <v>-0.17</v>
      </c>
      <c r="F72" s="188">
        <v>-0.63286785458067296</v>
      </c>
      <c r="G72" s="188">
        <v>-0.50786785458067296</v>
      </c>
      <c r="H72" s="188">
        <v>-0.50786785458067296</v>
      </c>
      <c r="I72" s="188">
        <v>-0.41786785458067299</v>
      </c>
      <c r="J72" s="193">
        <v>-0.22411785458067301</v>
      </c>
      <c r="K72" s="193">
        <v>-3.0367854580673037E-2</v>
      </c>
      <c r="L72" s="193">
        <v>0.16338214541932697</v>
      </c>
      <c r="M72" s="188">
        <v>0.35713214541932703</v>
      </c>
      <c r="N72" s="193">
        <v>0.35713214541932703</v>
      </c>
      <c r="O72" s="141">
        <v>0.2</v>
      </c>
      <c r="P72" s="141">
        <v>0.1</v>
      </c>
      <c r="Q72" s="141">
        <v>0.1</v>
      </c>
      <c r="R72" s="141">
        <v>0.1</v>
      </c>
      <c r="S72" s="169"/>
      <c r="T72" s="170" t="s">
        <v>68</v>
      </c>
      <c r="U72" s="166">
        <f t="shared" ref="U72:U84" si="163">IF(T72=A72,1,FALSE)</f>
        <v>1</v>
      </c>
      <c r="V72" s="166"/>
      <c r="W72" s="5" t="s">
        <v>68</v>
      </c>
      <c r="X72" s="5" t="str">
        <f t="shared" si="153"/>
        <v>nat</v>
      </c>
      <c r="Y72" s="5" t="str">
        <f t="shared" si="153"/>
        <v>base</v>
      </c>
      <c r="Z72" s="46">
        <v>-5</v>
      </c>
      <c r="AA72" s="46">
        <v>-0.2</v>
      </c>
      <c r="AB72" s="141">
        <f t="shared" si="160"/>
        <v>-0.7</v>
      </c>
      <c r="AC72" s="141">
        <f t="shared" si="160"/>
        <v>-0.6</v>
      </c>
      <c r="AD72" s="141">
        <f t="shared" si="160"/>
        <v>-0.6</v>
      </c>
      <c r="AE72" s="141">
        <f t="shared" si="160"/>
        <v>-0.6</v>
      </c>
      <c r="AF72" s="141">
        <f t="shared" si="160"/>
        <v>0.1</v>
      </c>
      <c r="AG72" s="141">
        <f t="shared" si="160"/>
        <v>0.2</v>
      </c>
      <c r="AH72" s="141">
        <f t="shared" si="160"/>
        <v>0.1</v>
      </c>
      <c r="AI72" s="141">
        <f t="shared" si="160"/>
        <v>0.1</v>
      </c>
      <c r="AJ72" s="141">
        <f t="shared" si="160"/>
        <v>0.1</v>
      </c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20" t="s">
        <v>68</v>
      </c>
      <c r="BE72" s="120" t="s">
        <v>72</v>
      </c>
      <c r="BF72" s="120" t="s">
        <v>16</v>
      </c>
      <c r="BG72" s="187">
        <f t="shared" ref="BG72:BG84" si="164">IFERROR(BG$6*Z72,"eps")</f>
        <v>-5.75</v>
      </c>
      <c r="BH72" s="187">
        <f t="shared" ref="BH72:BH84" si="165">IFERROR(BH$6*AA72,"eps")</f>
        <v>-0.17</v>
      </c>
      <c r="BI72" s="275">
        <f t="shared" ref="BI72:BI84" si="166">IFERROR(BI$6*AB72,"eps")</f>
        <v>-0.875</v>
      </c>
      <c r="BJ72" s="188">
        <f t="shared" ref="BJ72:BJ84" si="167">IFERROR(BJ$6*AC72,"eps")</f>
        <v>-0.75</v>
      </c>
      <c r="BK72" s="188">
        <f t="shared" ref="BK72:BK84" si="168">IFERROR(BK$6*AD72,"eps")</f>
        <v>-0.75</v>
      </c>
      <c r="BL72" s="188">
        <f t="shared" ref="BL72:BL84" si="169">IFERROR(BL$6*AE72,"eps")</f>
        <v>-0.66</v>
      </c>
      <c r="BM72" s="193">
        <f t="shared" ref="BM72:BO72" si="170">IFERROR(($BP72-$BL72)/($BP$7-$BL$7)+BL72,"eps")</f>
        <v>-0.46625000000000005</v>
      </c>
      <c r="BN72" s="193">
        <f t="shared" si="170"/>
        <v>-0.27250000000000008</v>
      </c>
      <c r="BO72" s="193">
        <f t="shared" si="170"/>
        <v>-7.875000000000007E-2</v>
      </c>
      <c r="BP72" s="188">
        <f t="shared" ref="BP72:BP84" si="171">IFERROR(BP$6*AF72,"eps")</f>
        <v>0.11499999999999999</v>
      </c>
      <c r="BQ72" s="193">
        <f t="shared" si="24"/>
        <v>0.11499999999999999</v>
      </c>
      <c r="BR72" s="144">
        <v>0.2</v>
      </c>
      <c r="BS72" s="144">
        <v>0.1</v>
      </c>
      <c r="BT72" s="144">
        <v>0.1</v>
      </c>
      <c r="BU72" s="144">
        <v>0.1</v>
      </c>
      <c r="BX72" s="213">
        <v>3</v>
      </c>
      <c r="BY72" s="120" t="s">
        <v>68</v>
      </c>
      <c r="BZ72" s="120" t="s">
        <v>72</v>
      </c>
      <c r="CA72" s="120" t="s">
        <v>16</v>
      </c>
      <c r="CB72" s="140">
        <f t="shared" si="25"/>
        <v>-5.75</v>
      </c>
      <c r="CC72" s="140">
        <f t="shared" ref="CC72:CC84" si="172">BH72</f>
        <v>-0.17</v>
      </c>
      <c r="CD72" s="188">
        <f t="shared" si="26"/>
        <v>-0.63286785458067296</v>
      </c>
      <c r="CE72" s="188">
        <f t="shared" ref="CE72:CE84" si="173">IFERROR(BJ72+100*INDEX($AO$23:$AQ$43,MATCH($BY$6,$AN$23:$AN$43,0),MATCH($BX72,$AO$22:$AQ$22,0)),"eps")</f>
        <v>-0.50786785458067296</v>
      </c>
      <c r="CF72" s="188">
        <f t="shared" ref="CF72:CF84" si="174">IFERROR(BK72+100*INDEX($AO$23:$AQ$43,MATCH($BY$6,$AN$23:$AN$43,0),MATCH($BX72,$AO$22:$AQ$22,0)),"eps")</f>
        <v>-0.50786785458067296</v>
      </c>
      <c r="CG72" s="188">
        <f t="shared" ref="CG72:CG84" si="175">IFERROR(BL72+100*INDEX($AO$23:$AQ$43,MATCH($BY$6,$AN$23:$AN$43,0),MATCH($BX72,$AO$22:$AQ$22,0)),"eps")</f>
        <v>-0.41786785458067299</v>
      </c>
      <c r="CH72" s="193">
        <f t="shared" ref="CH72:CH84" si="176">IFERROR(BM72+100*INDEX($AO$23:$AQ$43,MATCH($BY$6,$AN$23:$AN$43,0),MATCH($BX72,$AO$22:$AQ$22,0)),"eps")</f>
        <v>-0.22411785458067301</v>
      </c>
      <c r="CI72" s="193">
        <f t="shared" ref="CI72:CI84" si="177">IFERROR(BN72+100*INDEX($AO$23:$AQ$43,MATCH($BY$6,$AN$23:$AN$43,0),MATCH($BX72,$AO$22:$AQ$22,0)),"eps")</f>
        <v>-3.0367854580673037E-2</v>
      </c>
      <c r="CJ72" s="193">
        <f t="shared" ref="CJ72:CJ84" si="178">IFERROR(BO72+100*INDEX($AO$23:$AQ$43,MATCH($BY$6,$AN$23:$AN$43,0),MATCH($BX72,$AO$22:$AQ$22,0)),"eps")</f>
        <v>0.16338214541932697</v>
      </c>
      <c r="CK72" s="188">
        <f t="shared" ref="CK72:CK84" si="179">IFERROR(BP72+100*INDEX($AO$23:$AQ$43,MATCH($BY$6,$AN$23:$AN$43,0),MATCH($BX72,$AO$22:$AQ$22,0)),"eps")</f>
        <v>0.35713214541932703</v>
      </c>
      <c r="CL72" s="193">
        <f t="shared" ref="CL72:CL84" si="180">IFERROR(BQ72+100*INDEX($AO$23:$AQ$43,MATCH($BY$6,$AN$23:$AN$43,0),MATCH($BX72,$AO$22:$AQ$22,0)),"eps")</f>
        <v>0.35713214541932703</v>
      </c>
      <c r="CM72" s="144">
        <v>0.2</v>
      </c>
      <c r="CN72" s="144">
        <v>0.1</v>
      </c>
      <c r="CO72" s="144">
        <v>0.1</v>
      </c>
      <c r="CP72" s="144">
        <v>0.1</v>
      </c>
    </row>
    <row r="73" spans="1:94" x14ac:dyDescent="0.3">
      <c r="A73" s="5" t="s">
        <v>122</v>
      </c>
      <c r="B73" s="5" t="s">
        <v>72</v>
      </c>
      <c r="C73" s="5" t="s">
        <v>16</v>
      </c>
      <c r="D73" s="140">
        <v>-5.75</v>
      </c>
      <c r="E73" s="140">
        <v>-0.17</v>
      </c>
      <c r="F73" s="188">
        <v>-0.63286785458067296</v>
      </c>
      <c r="G73" s="188">
        <v>-0.50786785458067296</v>
      </c>
      <c r="H73" s="188">
        <v>-0.50786785458067296</v>
      </c>
      <c r="I73" s="188">
        <v>-0.41786785458067299</v>
      </c>
      <c r="J73" s="193">
        <v>-0.22411785458067301</v>
      </c>
      <c r="K73" s="193">
        <v>-3.0367854580673037E-2</v>
      </c>
      <c r="L73" s="193">
        <v>0.16338214541932697</v>
      </c>
      <c r="M73" s="188">
        <v>0.35713214541932703</v>
      </c>
      <c r="N73" s="193">
        <v>0.35713214541932703</v>
      </c>
      <c r="O73" s="141">
        <v>0.2</v>
      </c>
      <c r="P73" s="141">
        <v>0.1</v>
      </c>
      <c r="Q73" s="141">
        <v>0.1</v>
      </c>
      <c r="R73" s="141">
        <v>0.1</v>
      </c>
      <c r="S73" s="169"/>
      <c r="T73" s="170" t="s">
        <v>122</v>
      </c>
      <c r="U73" s="166">
        <f t="shared" si="163"/>
        <v>1</v>
      </c>
      <c r="V73" s="166"/>
      <c r="W73" s="5" t="s">
        <v>122</v>
      </c>
      <c r="X73" s="5" t="str">
        <f t="shared" si="153"/>
        <v>nat</v>
      </c>
      <c r="Y73" s="5" t="str">
        <f t="shared" si="153"/>
        <v>base</v>
      </c>
      <c r="Z73" s="141">
        <v>-5</v>
      </c>
      <c r="AA73" s="141">
        <v>-0.2</v>
      </c>
      <c r="AB73" s="141">
        <f t="shared" si="160"/>
        <v>-0.7</v>
      </c>
      <c r="AC73" s="141">
        <f t="shared" si="160"/>
        <v>-0.6</v>
      </c>
      <c r="AD73" s="141">
        <f t="shared" si="160"/>
        <v>-0.6</v>
      </c>
      <c r="AE73" s="141">
        <f t="shared" si="160"/>
        <v>-0.6</v>
      </c>
      <c r="AF73" s="141">
        <f t="shared" si="160"/>
        <v>0.1</v>
      </c>
      <c r="AG73" s="141">
        <f t="shared" si="160"/>
        <v>0.2</v>
      </c>
      <c r="AH73" s="141">
        <f t="shared" si="160"/>
        <v>0.1</v>
      </c>
      <c r="AI73" s="141">
        <f t="shared" si="160"/>
        <v>0.1</v>
      </c>
      <c r="AJ73" s="141">
        <f t="shared" si="160"/>
        <v>0.1</v>
      </c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20" t="s">
        <v>122</v>
      </c>
      <c r="BE73" s="120" t="s">
        <v>72</v>
      </c>
      <c r="BF73" s="120" t="s">
        <v>16</v>
      </c>
      <c r="BG73" s="187">
        <f t="shared" si="164"/>
        <v>-5.75</v>
      </c>
      <c r="BH73" s="187">
        <f t="shared" si="165"/>
        <v>-0.17</v>
      </c>
      <c r="BI73" s="275">
        <f t="shared" si="166"/>
        <v>-0.875</v>
      </c>
      <c r="BJ73" s="188">
        <f t="shared" si="167"/>
        <v>-0.75</v>
      </c>
      <c r="BK73" s="188">
        <f t="shared" si="168"/>
        <v>-0.75</v>
      </c>
      <c r="BL73" s="188">
        <f t="shared" si="169"/>
        <v>-0.66</v>
      </c>
      <c r="BM73" s="193">
        <f t="shared" ref="BM73:BO73" si="181">IFERROR(($BP73-$BL73)/($BP$7-$BL$7)+BL73,"eps")</f>
        <v>-0.46625000000000005</v>
      </c>
      <c r="BN73" s="193">
        <f t="shared" si="181"/>
        <v>-0.27250000000000008</v>
      </c>
      <c r="BO73" s="193">
        <f t="shared" si="181"/>
        <v>-7.875000000000007E-2</v>
      </c>
      <c r="BP73" s="188">
        <f t="shared" si="171"/>
        <v>0.11499999999999999</v>
      </c>
      <c r="BQ73" s="193">
        <f t="shared" ref="BQ73:BQ84" si="182">BP73</f>
        <v>0.11499999999999999</v>
      </c>
      <c r="BR73" s="144">
        <v>0.2</v>
      </c>
      <c r="BS73" s="144">
        <v>0.1</v>
      </c>
      <c r="BT73" s="144">
        <v>0.1</v>
      </c>
      <c r="BU73" s="144">
        <v>0.1</v>
      </c>
      <c r="BX73" s="213">
        <v>3</v>
      </c>
      <c r="BY73" s="120" t="s">
        <v>122</v>
      </c>
      <c r="BZ73" s="120" t="s">
        <v>72</v>
      </c>
      <c r="CA73" s="120" t="s">
        <v>16</v>
      </c>
      <c r="CB73" s="140">
        <f t="shared" ref="CB73:CB84" si="183">BG73</f>
        <v>-5.75</v>
      </c>
      <c r="CC73" s="140">
        <f t="shared" si="172"/>
        <v>-0.17</v>
      </c>
      <c r="CD73" s="188">
        <f t="shared" ref="CD73:CD84" si="184">IFERROR(BI73+100*INDEX($AO$23:$AQ$43,MATCH($BY$6,$AN$23:$AN$43,0),MATCH($BX73,$AO$22:$AQ$22,0)),"eps")</f>
        <v>-0.63286785458067296</v>
      </c>
      <c r="CE73" s="188">
        <f t="shared" si="173"/>
        <v>-0.50786785458067296</v>
      </c>
      <c r="CF73" s="188">
        <f t="shared" si="174"/>
        <v>-0.50786785458067296</v>
      </c>
      <c r="CG73" s="188">
        <f t="shared" si="175"/>
        <v>-0.41786785458067299</v>
      </c>
      <c r="CH73" s="193">
        <f t="shared" si="176"/>
        <v>-0.22411785458067301</v>
      </c>
      <c r="CI73" s="193">
        <f t="shared" si="177"/>
        <v>-3.0367854580673037E-2</v>
      </c>
      <c r="CJ73" s="193">
        <f t="shared" si="178"/>
        <v>0.16338214541932697</v>
      </c>
      <c r="CK73" s="188">
        <f t="shared" si="179"/>
        <v>0.35713214541932703</v>
      </c>
      <c r="CL73" s="193">
        <f t="shared" si="180"/>
        <v>0.35713214541932703</v>
      </c>
      <c r="CM73" s="144">
        <v>0.2</v>
      </c>
      <c r="CN73" s="144">
        <v>0.1</v>
      </c>
      <c r="CO73" s="144">
        <v>0.1</v>
      </c>
      <c r="CP73" s="144">
        <v>0.1</v>
      </c>
    </row>
    <row r="74" spans="1:94" x14ac:dyDescent="0.3">
      <c r="A74" s="5" t="s">
        <v>321</v>
      </c>
      <c r="B74" s="5" t="s">
        <v>72</v>
      </c>
      <c r="C74" s="5" t="s">
        <v>16</v>
      </c>
      <c r="D74" s="140">
        <v>-5.1749999999999998</v>
      </c>
      <c r="E74" s="140">
        <v>-0.17</v>
      </c>
      <c r="F74" s="188">
        <v>-0.63286785458067296</v>
      </c>
      <c r="G74" s="188">
        <v>-0.50786785458067296</v>
      </c>
      <c r="H74" s="188">
        <v>-0.50786785458067296</v>
      </c>
      <c r="I74" s="188">
        <v>-0.41786785458067299</v>
      </c>
      <c r="J74" s="193">
        <v>-0.22411785458067301</v>
      </c>
      <c r="K74" s="193">
        <v>-3.0367854580673037E-2</v>
      </c>
      <c r="L74" s="193">
        <v>0.16338214541932697</v>
      </c>
      <c r="M74" s="188">
        <v>0.35713214541932703</v>
      </c>
      <c r="N74" s="193">
        <v>0.35713214541932703</v>
      </c>
      <c r="O74" s="141">
        <v>0.2</v>
      </c>
      <c r="P74" s="141">
        <v>0.1</v>
      </c>
      <c r="Q74" s="141">
        <v>0.1</v>
      </c>
      <c r="R74" s="141">
        <v>0.1</v>
      </c>
      <c r="S74" s="169"/>
      <c r="T74" s="170" t="s">
        <v>321</v>
      </c>
      <c r="U74" s="166">
        <f t="shared" si="163"/>
        <v>1</v>
      </c>
      <c r="V74" s="166"/>
      <c r="W74" s="5" t="s">
        <v>321</v>
      </c>
      <c r="X74" s="5" t="str">
        <f t="shared" si="153"/>
        <v>nat</v>
      </c>
      <c r="Y74" s="5" t="str">
        <f t="shared" si="153"/>
        <v>base</v>
      </c>
      <c r="Z74" s="141">
        <v>-4.5</v>
      </c>
      <c r="AA74" s="141">
        <v>-0.2</v>
      </c>
      <c r="AB74" s="141">
        <f t="shared" si="160"/>
        <v>-0.7</v>
      </c>
      <c r="AC74" s="141">
        <f t="shared" si="160"/>
        <v>-0.6</v>
      </c>
      <c r="AD74" s="141">
        <f t="shared" si="160"/>
        <v>-0.6</v>
      </c>
      <c r="AE74" s="141">
        <f t="shared" si="160"/>
        <v>-0.6</v>
      </c>
      <c r="AF74" s="141">
        <f t="shared" si="160"/>
        <v>0.1</v>
      </c>
      <c r="AG74" s="141">
        <f t="shared" si="160"/>
        <v>0.2</v>
      </c>
      <c r="AH74" s="141">
        <f t="shared" si="160"/>
        <v>0.1</v>
      </c>
      <c r="AI74" s="141">
        <f t="shared" si="160"/>
        <v>0.1</v>
      </c>
      <c r="AJ74" s="141">
        <f t="shared" si="160"/>
        <v>0.1</v>
      </c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20" t="s">
        <v>321</v>
      </c>
      <c r="BE74" s="120" t="s">
        <v>72</v>
      </c>
      <c r="BF74" s="120" t="s">
        <v>16</v>
      </c>
      <c r="BG74" s="187">
        <f t="shared" si="164"/>
        <v>-5.1749999999999998</v>
      </c>
      <c r="BH74" s="187">
        <f t="shared" si="165"/>
        <v>-0.17</v>
      </c>
      <c r="BI74" s="275">
        <f t="shared" si="166"/>
        <v>-0.875</v>
      </c>
      <c r="BJ74" s="188">
        <f t="shared" si="167"/>
        <v>-0.75</v>
      </c>
      <c r="BK74" s="188">
        <f t="shared" si="168"/>
        <v>-0.75</v>
      </c>
      <c r="BL74" s="188">
        <f t="shared" si="169"/>
        <v>-0.66</v>
      </c>
      <c r="BM74" s="193">
        <f t="shared" ref="BM74:BO74" si="185">IFERROR(($BP74-$BL74)/($BP$7-$BL$7)+BL74,"eps")</f>
        <v>-0.46625000000000005</v>
      </c>
      <c r="BN74" s="193">
        <f t="shared" si="185"/>
        <v>-0.27250000000000008</v>
      </c>
      <c r="BO74" s="193">
        <f t="shared" si="185"/>
        <v>-7.875000000000007E-2</v>
      </c>
      <c r="BP74" s="188">
        <f t="shared" si="171"/>
        <v>0.11499999999999999</v>
      </c>
      <c r="BQ74" s="193">
        <f t="shared" si="182"/>
        <v>0.11499999999999999</v>
      </c>
      <c r="BR74" s="144">
        <v>0.2</v>
      </c>
      <c r="BS74" s="144">
        <v>0.1</v>
      </c>
      <c r="BT74" s="144">
        <v>0.1</v>
      </c>
      <c r="BU74" s="144">
        <v>0.1</v>
      </c>
      <c r="BX74" s="213">
        <v>3</v>
      </c>
      <c r="BY74" s="120" t="s">
        <v>321</v>
      </c>
      <c r="BZ74" s="120" t="s">
        <v>72</v>
      </c>
      <c r="CA74" s="120" t="s">
        <v>16</v>
      </c>
      <c r="CB74" s="140">
        <f t="shared" si="183"/>
        <v>-5.1749999999999998</v>
      </c>
      <c r="CC74" s="140">
        <f t="shared" si="172"/>
        <v>-0.17</v>
      </c>
      <c r="CD74" s="188">
        <f t="shared" si="184"/>
        <v>-0.63286785458067296</v>
      </c>
      <c r="CE74" s="188">
        <f t="shared" si="173"/>
        <v>-0.50786785458067296</v>
      </c>
      <c r="CF74" s="188">
        <f t="shared" si="174"/>
        <v>-0.50786785458067296</v>
      </c>
      <c r="CG74" s="188">
        <f t="shared" si="175"/>
        <v>-0.41786785458067299</v>
      </c>
      <c r="CH74" s="193">
        <f t="shared" si="176"/>
        <v>-0.22411785458067301</v>
      </c>
      <c r="CI74" s="193">
        <f t="shared" si="177"/>
        <v>-3.0367854580673037E-2</v>
      </c>
      <c r="CJ74" s="193">
        <f t="shared" si="178"/>
        <v>0.16338214541932697</v>
      </c>
      <c r="CK74" s="188">
        <f t="shared" si="179"/>
        <v>0.35713214541932703</v>
      </c>
      <c r="CL74" s="193">
        <f t="shared" si="180"/>
        <v>0.35713214541932703</v>
      </c>
      <c r="CM74" s="144">
        <v>0.2</v>
      </c>
      <c r="CN74" s="144">
        <v>0.1</v>
      </c>
      <c r="CO74" s="144">
        <v>0.1</v>
      </c>
      <c r="CP74" s="144">
        <v>0.1</v>
      </c>
    </row>
    <row r="75" spans="1:94" x14ac:dyDescent="0.3">
      <c r="A75" s="5" t="s">
        <v>322</v>
      </c>
      <c r="B75" s="5" t="s">
        <v>72</v>
      </c>
      <c r="C75" s="5" t="s">
        <v>16</v>
      </c>
      <c r="D75" s="140">
        <v>-5.1749999999999998</v>
      </c>
      <c r="E75" s="140">
        <v>-0.17</v>
      </c>
      <c r="F75" s="188">
        <v>-0.63286785458067296</v>
      </c>
      <c r="G75" s="188">
        <v>-0.50786785458067296</v>
      </c>
      <c r="H75" s="188">
        <v>-0.50786785458067296</v>
      </c>
      <c r="I75" s="188">
        <v>-0.41786785458067299</v>
      </c>
      <c r="J75" s="193">
        <v>-0.22411785458067301</v>
      </c>
      <c r="K75" s="193">
        <v>-3.0367854580673037E-2</v>
      </c>
      <c r="L75" s="193">
        <v>0.16338214541932697</v>
      </c>
      <c r="M75" s="188">
        <v>0.35713214541932703</v>
      </c>
      <c r="N75" s="193">
        <v>0.35713214541932703</v>
      </c>
      <c r="O75" s="141">
        <v>0.2</v>
      </c>
      <c r="P75" s="141">
        <v>0.1</v>
      </c>
      <c r="Q75" s="141">
        <v>0.1</v>
      </c>
      <c r="R75" s="141">
        <v>0.1</v>
      </c>
      <c r="S75" s="169"/>
      <c r="T75" s="170" t="s">
        <v>322</v>
      </c>
      <c r="U75" s="166">
        <f t="shared" si="163"/>
        <v>1</v>
      </c>
      <c r="V75" s="166"/>
      <c r="W75" s="5" t="s">
        <v>322</v>
      </c>
      <c r="X75" s="5" t="str">
        <f t="shared" si="153"/>
        <v>nat</v>
      </c>
      <c r="Y75" s="5" t="str">
        <f t="shared" si="153"/>
        <v>base</v>
      </c>
      <c r="Z75" s="46">
        <v>-4.5</v>
      </c>
      <c r="AA75" s="46">
        <v>-0.2</v>
      </c>
      <c r="AB75" s="141">
        <f t="shared" si="160"/>
        <v>-0.7</v>
      </c>
      <c r="AC75" s="141">
        <f t="shared" si="160"/>
        <v>-0.6</v>
      </c>
      <c r="AD75" s="141">
        <f t="shared" si="160"/>
        <v>-0.6</v>
      </c>
      <c r="AE75" s="141">
        <f t="shared" si="160"/>
        <v>-0.6</v>
      </c>
      <c r="AF75" s="141">
        <f t="shared" si="160"/>
        <v>0.1</v>
      </c>
      <c r="AG75" s="141">
        <f t="shared" si="160"/>
        <v>0.2</v>
      </c>
      <c r="AH75" s="141">
        <f t="shared" si="160"/>
        <v>0.1</v>
      </c>
      <c r="AI75" s="141">
        <f t="shared" si="160"/>
        <v>0.1</v>
      </c>
      <c r="AJ75" s="141">
        <f t="shared" si="160"/>
        <v>0.1</v>
      </c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20" t="s">
        <v>322</v>
      </c>
      <c r="BE75" s="120" t="s">
        <v>72</v>
      </c>
      <c r="BF75" s="120" t="s">
        <v>16</v>
      </c>
      <c r="BG75" s="187">
        <f t="shared" si="164"/>
        <v>-5.1749999999999998</v>
      </c>
      <c r="BH75" s="187">
        <f t="shared" si="165"/>
        <v>-0.17</v>
      </c>
      <c r="BI75" s="275">
        <f t="shared" si="166"/>
        <v>-0.875</v>
      </c>
      <c r="BJ75" s="188">
        <f t="shared" si="167"/>
        <v>-0.75</v>
      </c>
      <c r="BK75" s="188">
        <f t="shared" si="168"/>
        <v>-0.75</v>
      </c>
      <c r="BL75" s="188">
        <f t="shared" si="169"/>
        <v>-0.66</v>
      </c>
      <c r="BM75" s="193">
        <f t="shared" ref="BM75:BO75" si="186">IFERROR(($BP75-$BL75)/($BP$7-$BL$7)+BL75,"eps")</f>
        <v>-0.46625000000000005</v>
      </c>
      <c r="BN75" s="193">
        <f t="shared" si="186"/>
        <v>-0.27250000000000008</v>
      </c>
      <c r="BO75" s="193">
        <f t="shared" si="186"/>
        <v>-7.875000000000007E-2</v>
      </c>
      <c r="BP75" s="188">
        <f t="shared" si="171"/>
        <v>0.11499999999999999</v>
      </c>
      <c r="BQ75" s="193">
        <f t="shared" si="182"/>
        <v>0.11499999999999999</v>
      </c>
      <c r="BR75" s="144">
        <v>0.2</v>
      </c>
      <c r="BS75" s="144">
        <v>0.1</v>
      </c>
      <c r="BT75" s="144">
        <v>0.1</v>
      </c>
      <c r="BU75" s="144">
        <v>0.1</v>
      </c>
      <c r="BX75" s="213">
        <v>3</v>
      </c>
      <c r="BY75" s="120" t="s">
        <v>322</v>
      </c>
      <c r="BZ75" s="120" t="s">
        <v>72</v>
      </c>
      <c r="CA75" s="120" t="s">
        <v>16</v>
      </c>
      <c r="CB75" s="140">
        <f t="shared" si="183"/>
        <v>-5.1749999999999998</v>
      </c>
      <c r="CC75" s="140">
        <f t="shared" si="172"/>
        <v>-0.17</v>
      </c>
      <c r="CD75" s="188">
        <f t="shared" si="184"/>
        <v>-0.63286785458067296</v>
      </c>
      <c r="CE75" s="188">
        <f t="shared" si="173"/>
        <v>-0.50786785458067296</v>
      </c>
      <c r="CF75" s="188">
        <f t="shared" si="174"/>
        <v>-0.50786785458067296</v>
      </c>
      <c r="CG75" s="188">
        <f t="shared" si="175"/>
        <v>-0.41786785458067299</v>
      </c>
      <c r="CH75" s="193">
        <f t="shared" si="176"/>
        <v>-0.22411785458067301</v>
      </c>
      <c r="CI75" s="193">
        <f t="shared" si="177"/>
        <v>-3.0367854580673037E-2</v>
      </c>
      <c r="CJ75" s="193">
        <f t="shared" si="178"/>
        <v>0.16338214541932697</v>
      </c>
      <c r="CK75" s="188">
        <f t="shared" si="179"/>
        <v>0.35713214541932703</v>
      </c>
      <c r="CL75" s="193">
        <f t="shared" si="180"/>
        <v>0.35713214541932703</v>
      </c>
      <c r="CM75" s="144">
        <v>0.2</v>
      </c>
      <c r="CN75" s="144">
        <v>0.1</v>
      </c>
      <c r="CO75" s="144">
        <v>0.1</v>
      </c>
      <c r="CP75" s="144">
        <v>0.1</v>
      </c>
    </row>
    <row r="76" spans="1:94" x14ac:dyDescent="0.3">
      <c r="A76" s="5" t="s">
        <v>364</v>
      </c>
      <c r="B76" s="5" t="s">
        <v>72</v>
      </c>
      <c r="C76" s="5" t="s">
        <v>16</v>
      </c>
      <c r="D76" s="140">
        <v>-5.1749999999999998</v>
      </c>
      <c r="E76" s="140">
        <v>-0.17</v>
      </c>
      <c r="F76" s="188">
        <v>-0.63286785458067296</v>
      </c>
      <c r="G76" s="188">
        <v>-0.50786785458067296</v>
      </c>
      <c r="H76" s="188">
        <v>-0.50786785458067296</v>
      </c>
      <c r="I76" s="188">
        <v>-0.41786785458067299</v>
      </c>
      <c r="J76" s="193">
        <v>-0.22411785458067301</v>
      </c>
      <c r="K76" s="193">
        <v>-3.0367854580673037E-2</v>
      </c>
      <c r="L76" s="193">
        <v>0.16338214541932697</v>
      </c>
      <c r="M76" s="188">
        <v>0.35713214541932703</v>
      </c>
      <c r="N76" s="193">
        <v>0.35713214541932703</v>
      </c>
      <c r="O76" s="141">
        <v>0.2</v>
      </c>
      <c r="P76" s="141">
        <v>0.1</v>
      </c>
      <c r="Q76" s="141">
        <v>0.1</v>
      </c>
      <c r="R76" s="141">
        <v>0.1</v>
      </c>
      <c r="S76" s="169"/>
      <c r="T76" s="170" t="s">
        <v>364</v>
      </c>
      <c r="U76" s="166">
        <f t="shared" si="163"/>
        <v>1</v>
      </c>
      <c r="V76" s="166"/>
      <c r="W76" s="5" t="s">
        <v>364</v>
      </c>
      <c r="X76" s="5" t="str">
        <f t="shared" si="153"/>
        <v>nat</v>
      </c>
      <c r="Y76" s="5" t="str">
        <f t="shared" si="153"/>
        <v>base</v>
      </c>
      <c r="Z76" s="141">
        <v>-4.5</v>
      </c>
      <c r="AA76" s="141">
        <v>-0.2</v>
      </c>
      <c r="AB76" s="141">
        <f t="shared" si="160"/>
        <v>-0.7</v>
      </c>
      <c r="AC76" s="141">
        <f t="shared" si="160"/>
        <v>-0.6</v>
      </c>
      <c r="AD76" s="141">
        <f t="shared" si="160"/>
        <v>-0.6</v>
      </c>
      <c r="AE76" s="141">
        <f t="shared" si="160"/>
        <v>-0.6</v>
      </c>
      <c r="AF76" s="141">
        <f t="shared" si="160"/>
        <v>0.1</v>
      </c>
      <c r="AG76" s="141">
        <f t="shared" si="160"/>
        <v>0.2</v>
      </c>
      <c r="AH76" s="141">
        <f t="shared" si="160"/>
        <v>0.1</v>
      </c>
      <c r="AI76" s="141">
        <f t="shared" si="160"/>
        <v>0.1</v>
      </c>
      <c r="AJ76" s="141">
        <f t="shared" si="160"/>
        <v>0.1</v>
      </c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20" t="s">
        <v>364</v>
      </c>
      <c r="BE76" s="120" t="s">
        <v>72</v>
      </c>
      <c r="BF76" s="120" t="s">
        <v>16</v>
      </c>
      <c r="BG76" s="187">
        <f t="shared" si="164"/>
        <v>-5.1749999999999998</v>
      </c>
      <c r="BH76" s="187">
        <f t="shared" si="165"/>
        <v>-0.17</v>
      </c>
      <c r="BI76" s="275">
        <f t="shared" si="166"/>
        <v>-0.875</v>
      </c>
      <c r="BJ76" s="188">
        <f t="shared" si="167"/>
        <v>-0.75</v>
      </c>
      <c r="BK76" s="188">
        <f t="shared" si="168"/>
        <v>-0.75</v>
      </c>
      <c r="BL76" s="188">
        <f t="shared" si="169"/>
        <v>-0.66</v>
      </c>
      <c r="BM76" s="193">
        <f t="shared" ref="BM76:BO76" si="187">IFERROR(($BP76-$BL76)/($BP$7-$BL$7)+BL76,"eps")</f>
        <v>-0.46625000000000005</v>
      </c>
      <c r="BN76" s="193">
        <f t="shared" si="187"/>
        <v>-0.27250000000000008</v>
      </c>
      <c r="BO76" s="193">
        <f t="shared" si="187"/>
        <v>-7.875000000000007E-2</v>
      </c>
      <c r="BP76" s="188">
        <f t="shared" si="171"/>
        <v>0.11499999999999999</v>
      </c>
      <c r="BQ76" s="193">
        <f t="shared" si="182"/>
        <v>0.11499999999999999</v>
      </c>
      <c r="BR76" s="144">
        <v>0.2</v>
      </c>
      <c r="BS76" s="144">
        <v>0.1</v>
      </c>
      <c r="BT76" s="144">
        <v>0.1</v>
      </c>
      <c r="BU76" s="144">
        <v>0.1</v>
      </c>
      <c r="BX76" s="213">
        <v>3</v>
      </c>
      <c r="BY76" s="120" t="s">
        <v>364</v>
      </c>
      <c r="BZ76" s="120" t="s">
        <v>72</v>
      </c>
      <c r="CA76" s="120" t="s">
        <v>16</v>
      </c>
      <c r="CB76" s="140">
        <f t="shared" si="183"/>
        <v>-5.1749999999999998</v>
      </c>
      <c r="CC76" s="140">
        <f t="shared" si="172"/>
        <v>-0.17</v>
      </c>
      <c r="CD76" s="188">
        <f t="shared" si="184"/>
        <v>-0.63286785458067296</v>
      </c>
      <c r="CE76" s="188">
        <f t="shared" si="173"/>
        <v>-0.50786785458067296</v>
      </c>
      <c r="CF76" s="188">
        <f t="shared" si="174"/>
        <v>-0.50786785458067296</v>
      </c>
      <c r="CG76" s="188">
        <f t="shared" si="175"/>
        <v>-0.41786785458067299</v>
      </c>
      <c r="CH76" s="193">
        <f t="shared" si="176"/>
        <v>-0.22411785458067301</v>
      </c>
      <c r="CI76" s="193">
        <f t="shared" si="177"/>
        <v>-3.0367854580673037E-2</v>
      </c>
      <c r="CJ76" s="193">
        <f t="shared" si="178"/>
        <v>0.16338214541932697</v>
      </c>
      <c r="CK76" s="188">
        <f t="shared" si="179"/>
        <v>0.35713214541932703</v>
      </c>
      <c r="CL76" s="193">
        <f t="shared" si="180"/>
        <v>0.35713214541932703</v>
      </c>
      <c r="CM76" s="144">
        <v>0.2</v>
      </c>
      <c r="CN76" s="144">
        <v>0.1</v>
      </c>
      <c r="CO76" s="144">
        <v>0.1</v>
      </c>
      <c r="CP76" s="144">
        <v>0.1</v>
      </c>
    </row>
    <row r="77" spans="1:94" x14ac:dyDescent="0.3">
      <c r="A77" s="5" t="s">
        <v>365</v>
      </c>
      <c r="B77" s="5" t="s">
        <v>72</v>
      </c>
      <c r="C77" s="5" t="s">
        <v>16</v>
      </c>
      <c r="D77" s="140">
        <v>-5.1749999999999998</v>
      </c>
      <c r="E77" s="140">
        <v>-0.17</v>
      </c>
      <c r="F77" s="188">
        <v>-0.63286785458067296</v>
      </c>
      <c r="G77" s="188">
        <v>-0.50786785458067296</v>
      </c>
      <c r="H77" s="188">
        <v>-0.50786785458067296</v>
      </c>
      <c r="I77" s="188">
        <v>-0.41786785458067299</v>
      </c>
      <c r="J77" s="193">
        <v>-0.22411785458067301</v>
      </c>
      <c r="K77" s="193">
        <v>-3.0367854580673037E-2</v>
      </c>
      <c r="L77" s="193">
        <v>0.16338214541932697</v>
      </c>
      <c r="M77" s="188">
        <v>0.35713214541932703</v>
      </c>
      <c r="N77" s="193">
        <v>0.35713214541932703</v>
      </c>
      <c r="O77" s="141">
        <v>0.2</v>
      </c>
      <c r="P77" s="141">
        <v>0.1</v>
      </c>
      <c r="Q77" s="141">
        <v>0.1</v>
      </c>
      <c r="R77" s="141">
        <v>0.1</v>
      </c>
      <c r="S77" s="169"/>
      <c r="T77" s="170" t="s">
        <v>365</v>
      </c>
      <c r="U77" s="166">
        <f t="shared" si="163"/>
        <v>1</v>
      </c>
      <c r="V77" s="166"/>
      <c r="W77" s="5" t="s">
        <v>365</v>
      </c>
      <c r="X77" s="5" t="str">
        <f t="shared" si="153"/>
        <v>nat</v>
      </c>
      <c r="Y77" s="5" t="str">
        <f t="shared" si="153"/>
        <v>base</v>
      </c>
      <c r="Z77" s="141">
        <v>-4.5</v>
      </c>
      <c r="AA77" s="141">
        <v>-0.2</v>
      </c>
      <c r="AB77" s="141">
        <f t="shared" si="160"/>
        <v>-0.7</v>
      </c>
      <c r="AC77" s="141">
        <f t="shared" si="160"/>
        <v>-0.6</v>
      </c>
      <c r="AD77" s="141">
        <f t="shared" si="160"/>
        <v>-0.6</v>
      </c>
      <c r="AE77" s="141">
        <f t="shared" si="160"/>
        <v>-0.6</v>
      </c>
      <c r="AF77" s="141">
        <f t="shared" si="160"/>
        <v>0.1</v>
      </c>
      <c r="AG77" s="141">
        <f t="shared" si="160"/>
        <v>0.2</v>
      </c>
      <c r="AH77" s="141">
        <f t="shared" si="160"/>
        <v>0.1</v>
      </c>
      <c r="AI77" s="141">
        <f t="shared" si="160"/>
        <v>0.1</v>
      </c>
      <c r="AJ77" s="141">
        <f t="shared" si="160"/>
        <v>0.1</v>
      </c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20" t="s">
        <v>365</v>
      </c>
      <c r="BE77" s="120" t="s">
        <v>72</v>
      </c>
      <c r="BF77" s="120" t="s">
        <v>16</v>
      </c>
      <c r="BG77" s="187">
        <f t="shared" si="164"/>
        <v>-5.1749999999999998</v>
      </c>
      <c r="BH77" s="187">
        <f t="shared" si="165"/>
        <v>-0.17</v>
      </c>
      <c r="BI77" s="275">
        <f t="shared" si="166"/>
        <v>-0.875</v>
      </c>
      <c r="BJ77" s="188">
        <f t="shared" si="167"/>
        <v>-0.75</v>
      </c>
      <c r="BK77" s="188">
        <f t="shared" si="168"/>
        <v>-0.75</v>
      </c>
      <c r="BL77" s="188">
        <f t="shared" si="169"/>
        <v>-0.66</v>
      </c>
      <c r="BM77" s="193">
        <f t="shared" ref="BM77:BO77" si="188">IFERROR(($BP77-$BL77)/($BP$7-$BL$7)+BL77,"eps")</f>
        <v>-0.46625000000000005</v>
      </c>
      <c r="BN77" s="193">
        <f t="shared" si="188"/>
        <v>-0.27250000000000008</v>
      </c>
      <c r="BO77" s="193">
        <f t="shared" si="188"/>
        <v>-7.875000000000007E-2</v>
      </c>
      <c r="BP77" s="188">
        <f t="shared" si="171"/>
        <v>0.11499999999999999</v>
      </c>
      <c r="BQ77" s="193">
        <f t="shared" si="182"/>
        <v>0.11499999999999999</v>
      </c>
      <c r="BR77" s="144">
        <v>0.2</v>
      </c>
      <c r="BS77" s="144">
        <v>0.1</v>
      </c>
      <c r="BT77" s="144">
        <v>0.1</v>
      </c>
      <c r="BU77" s="144">
        <v>0.1</v>
      </c>
      <c r="BX77" s="213">
        <v>3</v>
      </c>
      <c r="BY77" s="120" t="s">
        <v>365</v>
      </c>
      <c r="BZ77" s="120" t="s">
        <v>72</v>
      </c>
      <c r="CA77" s="120" t="s">
        <v>16</v>
      </c>
      <c r="CB77" s="140">
        <f t="shared" si="183"/>
        <v>-5.1749999999999998</v>
      </c>
      <c r="CC77" s="140">
        <f t="shared" si="172"/>
        <v>-0.17</v>
      </c>
      <c r="CD77" s="188">
        <f t="shared" si="184"/>
        <v>-0.63286785458067296</v>
      </c>
      <c r="CE77" s="188">
        <f t="shared" si="173"/>
        <v>-0.50786785458067296</v>
      </c>
      <c r="CF77" s="188">
        <f t="shared" si="174"/>
        <v>-0.50786785458067296</v>
      </c>
      <c r="CG77" s="188">
        <f t="shared" si="175"/>
        <v>-0.41786785458067299</v>
      </c>
      <c r="CH77" s="193">
        <f t="shared" si="176"/>
        <v>-0.22411785458067301</v>
      </c>
      <c r="CI77" s="193">
        <f t="shared" si="177"/>
        <v>-3.0367854580673037E-2</v>
      </c>
      <c r="CJ77" s="193">
        <f t="shared" si="178"/>
        <v>0.16338214541932697</v>
      </c>
      <c r="CK77" s="188">
        <f t="shared" si="179"/>
        <v>0.35713214541932703</v>
      </c>
      <c r="CL77" s="193">
        <f t="shared" si="180"/>
        <v>0.35713214541932703</v>
      </c>
      <c r="CM77" s="144">
        <v>0.2</v>
      </c>
      <c r="CN77" s="144">
        <v>0.1</v>
      </c>
      <c r="CO77" s="144">
        <v>0.1</v>
      </c>
      <c r="CP77" s="144">
        <v>0.1</v>
      </c>
    </row>
    <row r="78" spans="1:94" x14ac:dyDescent="0.3">
      <c r="A78" s="5" t="s">
        <v>326</v>
      </c>
      <c r="B78" s="5" t="s">
        <v>72</v>
      </c>
      <c r="C78" s="5" t="s">
        <v>16</v>
      </c>
      <c r="D78" s="140" t="s">
        <v>75</v>
      </c>
      <c r="E78" s="140" t="s">
        <v>75</v>
      </c>
      <c r="F78" s="187" t="s">
        <v>75</v>
      </c>
      <c r="G78" s="187" t="s">
        <v>75</v>
      </c>
      <c r="H78" s="187" t="s">
        <v>75</v>
      </c>
      <c r="I78" s="187" t="s">
        <v>75</v>
      </c>
      <c r="J78" s="193" t="s">
        <v>75</v>
      </c>
      <c r="K78" s="193" t="s">
        <v>75</v>
      </c>
      <c r="L78" s="193" t="s">
        <v>75</v>
      </c>
      <c r="M78" s="187" t="s">
        <v>75</v>
      </c>
      <c r="N78" s="193" t="s">
        <v>75</v>
      </c>
      <c r="O78" s="141" t="s">
        <v>75</v>
      </c>
      <c r="P78" s="141" t="s">
        <v>75</v>
      </c>
      <c r="Q78" s="141" t="s">
        <v>75</v>
      </c>
      <c r="R78" s="141" t="s">
        <v>75</v>
      </c>
      <c r="S78" s="169"/>
      <c r="T78" s="170" t="s">
        <v>326</v>
      </c>
      <c r="U78" s="166">
        <f t="shared" si="163"/>
        <v>1</v>
      </c>
      <c r="V78" s="166"/>
      <c r="W78" s="5" t="s">
        <v>326</v>
      </c>
      <c r="X78" s="5" t="str">
        <f t="shared" si="153"/>
        <v>nat</v>
      </c>
      <c r="Y78" s="5" t="str">
        <f t="shared" si="153"/>
        <v>base</v>
      </c>
      <c r="Z78" s="141" t="s">
        <v>75</v>
      </c>
      <c r="AA78" s="141" t="s">
        <v>75</v>
      </c>
      <c r="AB78" s="141" t="s">
        <v>75</v>
      </c>
      <c r="AC78" s="141" t="s">
        <v>75</v>
      </c>
      <c r="AD78" s="141" t="s">
        <v>75</v>
      </c>
      <c r="AE78" s="141" t="s">
        <v>75</v>
      </c>
      <c r="AF78" s="141" t="s">
        <v>75</v>
      </c>
      <c r="AG78" s="141" t="s">
        <v>75</v>
      </c>
      <c r="AH78" s="141" t="s">
        <v>75</v>
      </c>
      <c r="AI78" s="141" t="s">
        <v>75</v>
      </c>
      <c r="AJ78" s="141" t="s">
        <v>75</v>
      </c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20" t="s">
        <v>326</v>
      </c>
      <c r="BE78" s="120" t="s">
        <v>72</v>
      </c>
      <c r="BF78" s="120" t="s">
        <v>16</v>
      </c>
      <c r="BG78" s="187" t="str">
        <f t="shared" si="164"/>
        <v>eps</v>
      </c>
      <c r="BH78" s="187" t="str">
        <f t="shared" si="165"/>
        <v>eps</v>
      </c>
      <c r="BI78" s="279" t="str">
        <f t="shared" si="166"/>
        <v>eps</v>
      </c>
      <c r="BJ78" s="187" t="str">
        <f t="shared" si="167"/>
        <v>eps</v>
      </c>
      <c r="BK78" s="187" t="str">
        <f t="shared" si="168"/>
        <v>eps</v>
      </c>
      <c r="BL78" s="187" t="str">
        <f t="shared" si="169"/>
        <v>eps</v>
      </c>
      <c r="BM78" s="193" t="str">
        <f t="shared" ref="BM78:BO78" si="189">IFERROR(($BP78-$BL78)/($BP$7-$BL$7)+BL78,"eps")</f>
        <v>eps</v>
      </c>
      <c r="BN78" s="193" t="str">
        <f t="shared" si="189"/>
        <v>eps</v>
      </c>
      <c r="BO78" s="193" t="str">
        <f t="shared" si="189"/>
        <v>eps</v>
      </c>
      <c r="BP78" s="187" t="str">
        <f t="shared" si="171"/>
        <v>eps</v>
      </c>
      <c r="BQ78" s="193" t="str">
        <f t="shared" si="182"/>
        <v>eps</v>
      </c>
      <c r="BR78" s="144" t="s">
        <v>75</v>
      </c>
      <c r="BS78" s="144" t="s">
        <v>75</v>
      </c>
      <c r="BT78" s="144" t="s">
        <v>75</v>
      </c>
      <c r="BU78" s="144" t="s">
        <v>75</v>
      </c>
      <c r="BX78" s="213">
        <v>3</v>
      </c>
      <c r="BY78" s="120" t="s">
        <v>326</v>
      </c>
      <c r="BZ78" s="120" t="s">
        <v>72</v>
      </c>
      <c r="CA78" s="120" t="s">
        <v>16</v>
      </c>
      <c r="CB78" s="140" t="str">
        <f t="shared" si="183"/>
        <v>eps</v>
      </c>
      <c r="CC78" s="140" t="str">
        <f t="shared" si="172"/>
        <v>eps</v>
      </c>
      <c r="CD78" s="187" t="str">
        <f t="shared" si="184"/>
        <v>eps</v>
      </c>
      <c r="CE78" s="187" t="str">
        <f t="shared" si="173"/>
        <v>eps</v>
      </c>
      <c r="CF78" s="187" t="str">
        <f t="shared" si="174"/>
        <v>eps</v>
      </c>
      <c r="CG78" s="187" t="str">
        <f t="shared" si="175"/>
        <v>eps</v>
      </c>
      <c r="CH78" s="193" t="str">
        <f t="shared" si="176"/>
        <v>eps</v>
      </c>
      <c r="CI78" s="193" t="str">
        <f t="shared" si="177"/>
        <v>eps</v>
      </c>
      <c r="CJ78" s="193" t="str">
        <f t="shared" si="178"/>
        <v>eps</v>
      </c>
      <c r="CK78" s="187" t="str">
        <f t="shared" si="179"/>
        <v>eps</v>
      </c>
      <c r="CL78" s="193" t="str">
        <f t="shared" si="180"/>
        <v>eps</v>
      </c>
      <c r="CM78" s="144" t="s">
        <v>75</v>
      </c>
      <c r="CN78" s="144" t="s">
        <v>75</v>
      </c>
      <c r="CO78" s="144" t="s">
        <v>75</v>
      </c>
      <c r="CP78" s="144" t="s">
        <v>75</v>
      </c>
    </row>
    <row r="79" spans="1:94" x14ac:dyDescent="0.3">
      <c r="A79" s="5" t="s">
        <v>218</v>
      </c>
      <c r="B79" s="5" t="s">
        <v>72</v>
      </c>
      <c r="C79" s="5" t="s">
        <v>16</v>
      </c>
      <c r="D79" s="140">
        <v>-5.1749999999999998</v>
      </c>
      <c r="E79" s="140">
        <v>-0.17</v>
      </c>
      <c r="F79" s="188">
        <v>-0.63286785458067296</v>
      </c>
      <c r="G79" s="188">
        <v>-0.50786785458067296</v>
      </c>
      <c r="H79" s="188">
        <v>-0.50786785458067296</v>
      </c>
      <c r="I79" s="188">
        <v>-0.41786785458067299</v>
      </c>
      <c r="J79" s="193">
        <v>-0.22411785458067301</v>
      </c>
      <c r="K79" s="193">
        <v>-3.0367854580673037E-2</v>
      </c>
      <c r="L79" s="193">
        <v>0.16338214541932697</v>
      </c>
      <c r="M79" s="188">
        <v>0.35713214541932703</v>
      </c>
      <c r="N79" s="193">
        <v>0.35713214541932703</v>
      </c>
      <c r="O79" s="141">
        <v>0.2</v>
      </c>
      <c r="P79" s="141">
        <v>0.1</v>
      </c>
      <c r="Q79" s="141">
        <v>0.1</v>
      </c>
      <c r="R79" s="141">
        <v>0.1</v>
      </c>
      <c r="S79" s="169"/>
      <c r="T79" s="170" t="s">
        <v>218</v>
      </c>
      <c r="U79" s="166">
        <f t="shared" si="163"/>
        <v>1</v>
      </c>
      <c r="V79" s="166"/>
      <c r="W79" s="5" t="s">
        <v>218</v>
      </c>
      <c r="X79" s="5" t="str">
        <f t="shared" si="153"/>
        <v>nat</v>
      </c>
      <c r="Y79" s="5" t="str">
        <f t="shared" si="153"/>
        <v>base</v>
      </c>
      <c r="Z79" s="46">
        <v>-4.5</v>
      </c>
      <c r="AA79" s="46">
        <v>-0.2</v>
      </c>
      <c r="AB79" s="141">
        <f t="shared" ref="AB79:AJ84" si="190">AB$8</f>
        <v>-0.7</v>
      </c>
      <c r="AC79" s="141">
        <f t="shared" si="190"/>
        <v>-0.6</v>
      </c>
      <c r="AD79" s="141">
        <f t="shared" si="190"/>
        <v>-0.6</v>
      </c>
      <c r="AE79" s="141">
        <f t="shared" si="190"/>
        <v>-0.6</v>
      </c>
      <c r="AF79" s="141">
        <f t="shared" si="190"/>
        <v>0.1</v>
      </c>
      <c r="AG79" s="141">
        <f t="shared" si="190"/>
        <v>0.2</v>
      </c>
      <c r="AH79" s="141">
        <f t="shared" si="190"/>
        <v>0.1</v>
      </c>
      <c r="AI79" s="141">
        <f t="shared" si="190"/>
        <v>0.1</v>
      </c>
      <c r="AJ79" s="141">
        <f t="shared" si="190"/>
        <v>0.1</v>
      </c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20" t="s">
        <v>218</v>
      </c>
      <c r="BE79" s="120" t="s">
        <v>72</v>
      </c>
      <c r="BF79" s="120" t="s">
        <v>16</v>
      </c>
      <c r="BG79" s="187">
        <f t="shared" si="164"/>
        <v>-5.1749999999999998</v>
      </c>
      <c r="BH79" s="187">
        <f t="shared" si="165"/>
        <v>-0.17</v>
      </c>
      <c r="BI79" s="275">
        <f t="shared" si="166"/>
        <v>-0.875</v>
      </c>
      <c r="BJ79" s="188">
        <f t="shared" si="167"/>
        <v>-0.75</v>
      </c>
      <c r="BK79" s="188">
        <f t="shared" si="168"/>
        <v>-0.75</v>
      </c>
      <c r="BL79" s="188">
        <f t="shared" si="169"/>
        <v>-0.66</v>
      </c>
      <c r="BM79" s="193">
        <f t="shared" ref="BM79:BO79" si="191">IFERROR(($BP79-$BL79)/($BP$7-$BL$7)+BL79,"eps")</f>
        <v>-0.46625000000000005</v>
      </c>
      <c r="BN79" s="193">
        <f t="shared" si="191"/>
        <v>-0.27250000000000008</v>
      </c>
      <c r="BO79" s="193">
        <f t="shared" si="191"/>
        <v>-7.875000000000007E-2</v>
      </c>
      <c r="BP79" s="188">
        <f t="shared" si="171"/>
        <v>0.11499999999999999</v>
      </c>
      <c r="BQ79" s="193">
        <f t="shared" si="182"/>
        <v>0.11499999999999999</v>
      </c>
      <c r="BR79" s="144">
        <v>0.2</v>
      </c>
      <c r="BS79" s="144">
        <v>0.1</v>
      </c>
      <c r="BT79" s="144">
        <v>0.1</v>
      </c>
      <c r="BU79" s="144">
        <v>0.1</v>
      </c>
      <c r="BX79" s="213">
        <v>3</v>
      </c>
      <c r="BY79" s="120" t="s">
        <v>218</v>
      </c>
      <c r="BZ79" s="120" t="s">
        <v>72</v>
      </c>
      <c r="CA79" s="120" t="s">
        <v>16</v>
      </c>
      <c r="CB79" s="140">
        <f t="shared" si="183"/>
        <v>-5.1749999999999998</v>
      </c>
      <c r="CC79" s="140">
        <f t="shared" si="172"/>
        <v>-0.17</v>
      </c>
      <c r="CD79" s="188">
        <f t="shared" si="184"/>
        <v>-0.63286785458067296</v>
      </c>
      <c r="CE79" s="188">
        <f t="shared" si="173"/>
        <v>-0.50786785458067296</v>
      </c>
      <c r="CF79" s="188">
        <f t="shared" si="174"/>
        <v>-0.50786785458067296</v>
      </c>
      <c r="CG79" s="188">
        <f t="shared" si="175"/>
        <v>-0.41786785458067299</v>
      </c>
      <c r="CH79" s="193">
        <f t="shared" si="176"/>
        <v>-0.22411785458067301</v>
      </c>
      <c r="CI79" s="193">
        <f t="shared" si="177"/>
        <v>-3.0367854580673037E-2</v>
      </c>
      <c r="CJ79" s="193">
        <f t="shared" si="178"/>
        <v>0.16338214541932697</v>
      </c>
      <c r="CK79" s="188">
        <f t="shared" si="179"/>
        <v>0.35713214541932703</v>
      </c>
      <c r="CL79" s="193">
        <f t="shared" si="180"/>
        <v>0.35713214541932703</v>
      </c>
      <c r="CM79" s="144">
        <v>0.2</v>
      </c>
      <c r="CN79" s="144">
        <v>0.1</v>
      </c>
      <c r="CO79" s="144">
        <v>0.1</v>
      </c>
      <c r="CP79" s="144">
        <v>0.1</v>
      </c>
    </row>
    <row r="80" spans="1:94" x14ac:dyDescent="0.3">
      <c r="A80" s="5" t="s">
        <v>69</v>
      </c>
      <c r="B80" s="5" t="s">
        <v>72</v>
      </c>
      <c r="C80" s="5" t="s">
        <v>16</v>
      </c>
      <c r="D80" s="140">
        <v>-0.86249999999999993</v>
      </c>
      <c r="E80" s="140">
        <v>-0.17</v>
      </c>
      <c r="F80" s="188">
        <v>-0.63286785458067296</v>
      </c>
      <c r="G80" s="188">
        <v>-0.50786785458067296</v>
      </c>
      <c r="H80" s="188">
        <v>-0.50786785458067296</v>
      </c>
      <c r="I80" s="188">
        <v>-0.41786785458067299</v>
      </c>
      <c r="J80" s="193">
        <v>-0.22411785458067301</v>
      </c>
      <c r="K80" s="193">
        <v>-3.0367854580673037E-2</v>
      </c>
      <c r="L80" s="193">
        <v>0.16338214541932697</v>
      </c>
      <c r="M80" s="188">
        <v>0.35713214541932703</v>
      </c>
      <c r="N80" s="193">
        <v>0.35713214541932703</v>
      </c>
      <c r="O80" s="141">
        <v>0.2</v>
      </c>
      <c r="P80" s="141">
        <v>0.1</v>
      </c>
      <c r="Q80" s="141">
        <v>0.1</v>
      </c>
      <c r="R80" s="141">
        <v>0.1</v>
      </c>
      <c r="S80" s="169"/>
      <c r="T80" s="170" t="s">
        <v>69</v>
      </c>
      <c r="U80" s="166">
        <f t="shared" si="163"/>
        <v>1</v>
      </c>
      <c r="V80" s="166"/>
      <c r="W80" s="5" t="s">
        <v>69</v>
      </c>
      <c r="X80" s="5" t="str">
        <f t="shared" ref="X80:Y84" si="192">X79</f>
        <v>nat</v>
      </c>
      <c r="Y80" s="5" t="str">
        <f t="shared" si="192"/>
        <v>base</v>
      </c>
      <c r="Z80" s="46">
        <v>-0.75</v>
      </c>
      <c r="AA80" s="46">
        <v>-0.2</v>
      </c>
      <c r="AB80" s="141">
        <f t="shared" si="190"/>
        <v>-0.7</v>
      </c>
      <c r="AC80" s="141">
        <f t="shared" si="190"/>
        <v>-0.6</v>
      </c>
      <c r="AD80" s="141">
        <f t="shared" si="190"/>
        <v>-0.6</v>
      </c>
      <c r="AE80" s="141">
        <f t="shared" si="190"/>
        <v>-0.6</v>
      </c>
      <c r="AF80" s="141">
        <f t="shared" si="190"/>
        <v>0.1</v>
      </c>
      <c r="AG80" s="141">
        <f t="shared" si="190"/>
        <v>0.2</v>
      </c>
      <c r="AH80" s="141">
        <f t="shared" si="190"/>
        <v>0.1</v>
      </c>
      <c r="AI80" s="141">
        <f t="shared" si="190"/>
        <v>0.1</v>
      </c>
      <c r="AJ80" s="141">
        <f t="shared" si="190"/>
        <v>0.1</v>
      </c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20" t="s">
        <v>69</v>
      </c>
      <c r="BE80" s="120" t="s">
        <v>72</v>
      </c>
      <c r="BF80" s="120" t="s">
        <v>16</v>
      </c>
      <c r="BG80" s="187">
        <f t="shared" si="164"/>
        <v>-0.86249999999999993</v>
      </c>
      <c r="BH80" s="187">
        <f t="shared" si="165"/>
        <v>-0.17</v>
      </c>
      <c r="BI80" s="275">
        <f t="shared" si="166"/>
        <v>-0.875</v>
      </c>
      <c r="BJ80" s="188">
        <f t="shared" si="167"/>
        <v>-0.75</v>
      </c>
      <c r="BK80" s="188">
        <f t="shared" si="168"/>
        <v>-0.75</v>
      </c>
      <c r="BL80" s="188">
        <f t="shared" si="169"/>
        <v>-0.66</v>
      </c>
      <c r="BM80" s="193">
        <f t="shared" ref="BM80:BO80" si="193">IFERROR(($BP80-$BL80)/($BP$7-$BL$7)+BL80,"eps")</f>
        <v>-0.46625000000000005</v>
      </c>
      <c r="BN80" s="193">
        <f t="shared" si="193"/>
        <v>-0.27250000000000008</v>
      </c>
      <c r="BO80" s="193">
        <f t="shared" si="193"/>
        <v>-7.875000000000007E-2</v>
      </c>
      <c r="BP80" s="188">
        <f t="shared" si="171"/>
        <v>0.11499999999999999</v>
      </c>
      <c r="BQ80" s="193">
        <f t="shared" si="182"/>
        <v>0.11499999999999999</v>
      </c>
      <c r="BR80" s="144">
        <v>0.2</v>
      </c>
      <c r="BS80" s="144">
        <v>0.1</v>
      </c>
      <c r="BT80" s="144">
        <v>0.1</v>
      </c>
      <c r="BU80" s="144">
        <v>0.1</v>
      </c>
      <c r="BX80" s="213">
        <v>3</v>
      </c>
      <c r="BY80" s="120" t="s">
        <v>69</v>
      </c>
      <c r="BZ80" s="120" t="s">
        <v>72</v>
      </c>
      <c r="CA80" s="120" t="s">
        <v>16</v>
      </c>
      <c r="CB80" s="140">
        <f t="shared" si="183"/>
        <v>-0.86249999999999993</v>
      </c>
      <c r="CC80" s="140">
        <f t="shared" si="172"/>
        <v>-0.17</v>
      </c>
      <c r="CD80" s="188">
        <f t="shared" si="184"/>
        <v>-0.63286785458067296</v>
      </c>
      <c r="CE80" s="188">
        <f t="shared" si="173"/>
        <v>-0.50786785458067296</v>
      </c>
      <c r="CF80" s="188">
        <f t="shared" si="174"/>
        <v>-0.50786785458067296</v>
      </c>
      <c r="CG80" s="188">
        <f t="shared" si="175"/>
        <v>-0.41786785458067299</v>
      </c>
      <c r="CH80" s="193">
        <f t="shared" si="176"/>
        <v>-0.22411785458067301</v>
      </c>
      <c r="CI80" s="193">
        <f t="shared" si="177"/>
        <v>-3.0367854580673037E-2</v>
      </c>
      <c r="CJ80" s="193">
        <f t="shared" si="178"/>
        <v>0.16338214541932697</v>
      </c>
      <c r="CK80" s="188">
        <f t="shared" si="179"/>
        <v>0.35713214541932703</v>
      </c>
      <c r="CL80" s="193">
        <f t="shared" si="180"/>
        <v>0.35713214541932703</v>
      </c>
      <c r="CM80" s="144">
        <v>0.2</v>
      </c>
      <c r="CN80" s="144">
        <v>0.1</v>
      </c>
      <c r="CO80" s="144">
        <v>0.1</v>
      </c>
      <c r="CP80" s="144">
        <v>0.1</v>
      </c>
    </row>
    <row r="81" spans="1:94" x14ac:dyDescent="0.3">
      <c r="A81" s="5" t="s">
        <v>70</v>
      </c>
      <c r="B81" s="5" t="s">
        <v>72</v>
      </c>
      <c r="C81" s="5" t="s">
        <v>16</v>
      </c>
      <c r="D81" s="140">
        <v>0.11499999999999999</v>
      </c>
      <c r="E81" s="140">
        <v>-0.17</v>
      </c>
      <c r="F81" s="188">
        <v>-0.63286785458067296</v>
      </c>
      <c r="G81" s="188">
        <v>-0.50786785458067296</v>
      </c>
      <c r="H81" s="188">
        <v>-0.50786785458067296</v>
      </c>
      <c r="I81" s="188">
        <v>-0.41786785458067299</v>
      </c>
      <c r="J81" s="193">
        <v>-0.22411785458067301</v>
      </c>
      <c r="K81" s="193">
        <v>-3.0367854580673037E-2</v>
      </c>
      <c r="L81" s="193">
        <v>0.16338214541932697</v>
      </c>
      <c r="M81" s="188">
        <v>0.35713214541932703</v>
      </c>
      <c r="N81" s="193">
        <v>0.35713214541932703</v>
      </c>
      <c r="O81" s="141">
        <v>0.2</v>
      </c>
      <c r="P81" s="141">
        <v>0.1</v>
      </c>
      <c r="Q81" s="141">
        <v>0.1</v>
      </c>
      <c r="R81" s="141">
        <v>0.1</v>
      </c>
      <c r="S81" s="169"/>
      <c r="T81" s="170" t="s">
        <v>70</v>
      </c>
      <c r="U81" s="166">
        <f t="shared" si="163"/>
        <v>1</v>
      </c>
      <c r="V81" s="166"/>
      <c r="W81" s="5" t="s">
        <v>70</v>
      </c>
      <c r="X81" s="5" t="str">
        <f t="shared" si="192"/>
        <v>nat</v>
      </c>
      <c r="Y81" s="5" t="str">
        <f t="shared" si="192"/>
        <v>base</v>
      </c>
      <c r="Z81" s="141">
        <v>0.1</v>
      </c>
      <c r="AA81" s="141">
        <v>-0.2</v>
      </c>
      <c r="AB81" s="141">
        <f t="shared" si="190"/>
        <v>-0.7</v>
      </c>
      <c r="AC81" s="141">
        <f t="shared" si="190"/>
        <v>-0.6</v>
      </c>
      <c r="AD81" s="141">
        <f t="shared" si="190"/>
        <v>-0.6</v>
      </c>
      <c r="AE81" s="141">
        <f t="shared" si="190"/>
        <v>-0.6</v>
      </c>
      <c r="AF81" s="141">
        <f t="shared" si="190"/>
        <v>0.1</v>
      </c>
      <c r="AG81" s="141">
        <f t="shared" si="190"/>
        <v>0.2</v>
      </c>
      <c r="AH81" s="141">
        <f t="shared" si="190"/>
        <v>0.1</v>
      </c>
      <c r="AI81" s="141">
        <f t="shared" si="190"/>
        <v>0.1</v>
      </c>
      <c r="AJ81" s="141">
        <f t="shared" si="190"/>
        <v>0.1</v>
      </c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 t="s">
        <v>70</v>
      </c>
      <c r="BE81" s="120" t="s">
        <v>72</v>
      </c>
      <c r="BF81" s="120" t="s">
        <v>16</v>
      </c>
      <c r="BG81" s="187">
        <f t="shared" si="164"/>
        <v>0.11499999999999999</v>
      </c>
      <c r="BH81" s="187">
        <f t="shared" si="165"/>
        <v>-0.17</v>
      </c>
      <c r="BI81" s="275">
        <f t="shared" si="166"/>
        <v>-0.875</v>
      </c>
      <c r="BJ81" s="188">
        <f t="shared" si="167"/>
        <v>-0.75</v>
      </c>
      <c r="BK81" s="188">
        <f t="shared" si="168"/>
        <v>-0.75</v>
      </c>
      <c r="BL81" s="188">
        <f t="shared" si="169"/>
        <v>-0.66</v>
      </c>
      <c r="BM81" s="193">
        <f t="shared" ref="BM81:BO81" si="194">IFERROR(($BP81-$BL81)/($BP$7-$BL$7)+BL81,"eps")</f>
        <v>-0.46625000000000005</v>
      </c>
      <c r="BN81" s="193">
        <f t="shared" si="194"/>
        <v>-0.27250000000000008</v>
      </c>
      <c r="BO81" s="193">
        <f t="shared" si="194"/>
        <v>-7.875000000000007E-2</v>
      </c>
      <c r="BP81" s="188">
        <f t="shared" si="171"/>
        <v>0.11499999999999999</v>
      </c>
      <c r="BQ81" s="193">
        <f t="shared" si="182"/>
        <v>0.11499999999999999</v>
      </c>
      <c r="BR81" s="144">
        <v>0.2</v>
      </c>
      <c r="BS81" s="144">
        <v>0.1</v>
      </c>
      <c r="BT81" s="144">
        <v>0.1</v>
      </c>
      <c r="BU81" s="144">
        <v>0.1</v>
      </c>
      <c r="BX81" s="213">
        <v>3</v>
      </c>
      <c r="BY81" s="120" t="s">
        <v>70</v>
      </c>
      <c r="BZ81" s="120" t="s">
        <v>72</v>
      </c>
      <c r="CA81" s="120" t="s">
        <v>16</v>
      </c>
      <c r="CB81" s="140">
        <f t="shared" si="183"/>
        <v>0.11499999999999999</v>
      </c>
      <c r="CC81" s="140">
        <f t="shared" si="172"/>
        <v>-0.17</v>
      </c>
      <c r="CD81" s="188">
        <f t="shared" si="184"/>
        <v>-0.63286785458067296</v>
      </c>
      <c r="CE81" s="188">
        <f t="shared" si="173"/>
        <v>-0.50786785458067296</v>
      </c>
      <c r="CF81" s="188">
        <f t="shared" si="174"/>
        <v>-0.50786785458067296</v>
      </c>
      <c r="CG81" s="188">
        <f t="shared" si="175"/>
        <v>-0.41786785458067299</v>
      </c>
      <c r="CH81" s="193">
        <f t="shared" si="176"/>
        <v>-0.22411785458067301</v>
      </c>
      <c r="CI81" s="193">
        <f t="shared" si="177"/>
        <v>-3.0367854580673037E-2</v>
      </c>
      <c r="CJ81" s="193">
        <f t="shared" si="178"/>
        <v>0.16338214541932697</v>
      </c>
      <c r="CK81" s="188">
        <f t="shared" si="179"/>
        <v>0.35713214541932703</v>
      </c>
      <c r="CL81" s="193">
        <f t="shared" si="180"/>
        <v>0.35713214541932703</v>
      </c>
      <c r="CM81" s="144">
        <v>0.2</v>
      </c>
      <c r="CN81" s="144">
        <v>0.1</v>
      </c>
      <c r="CO81" s="144">
        <v>0.1</v>
      </c>
      <c r="CP81" s="144">
        <v>0.1</v>
      </c>
    </row>
    <row r="82" spans="1:94" x14ac:dyDescent="0.3">
      <c r="A82" s="5" t="s">
        <v>123</v>
      </c>
      <c r="B82" s="5" t="s">
        <v>72</v>
      </c>
      <c r="C82" s="5" t="s">
        <v>16</v>
      </c>
      <c r="D82" s="140">
        <v>0.11499999999999999</v>
      </c>
      <c r="E82" s="140">
        <v>-0.17</v>
      </c>
      <c r="F82" s="188">
        <v>-0.63286785458067296</v>
      </c>
      <c r="G82" s="188">
        <v>-0.50786785458067296</v>
      </c>
      <c r="H82" s="188">
        <v>-0.50786785458067296</v>
      </c>
      <c r="I82" s="188">
        <v>-0.41786785458067299</v>
      </c>
      <c r="J82" s="193">
        <v>-0.22411785458067301</v>
      </c>
      <c r="K82" s="193">
        <v>-3.0367854580673037E-2</v>
      </c>
      <c r="L82" s="193">
        <v>0.16338214541932697</v>
      </c>
      <c r="M82" s="188">
        <v>0.35713214541932703</v>
      </c>
      <c r="N82" s="193">
        <v>0.35713214541932703</v>
      </c>
      <c r="O82" s="141">
        <v>0.2</v>
      </c>
      <c r="P82" s="141">
        <v>0.1</v>
      </c>
      <c r="Q82" s="141">
        <v>0.1</v>
      </c>
      <c r="R82" s="141">
        <v>0.1</v>
      </c>
      <c r="S82" s="169"/>
      <c r="T82" s="171" t="s">
        <v>123</v>
      </c>
      <c r="U82" s="166">
        <f t="shared" si="163"/>
        <v>1</v>
      </c>
      <c r="V82" s="166"/>
      <c r="W82" s="5" t="s">
        <v>123</v>
      </c>
      <c r="X82" s="5" t="str">
        <f t="shared" si="192"/>
        <v>nat</v>
      </c>
      <c r="Y82" s="5" t="str">
        <f t="shared" si="192"/>
        <v>base</v>
      </c>
      <c r="Z82" s="46">
        <v>0.1</v>
      </c>
      <c r="AA82" s="46">
        <v>-0.2</v>
      </c>
      <c r="AB82" s="141">
        <f t="shared" si="190"/>
        <v>-0.7</v>
      </c>
      <c r="AC82" s="141">
        <f t="shared" si="190"/>
        <v>-0.6</v>
      </c>
      <c r="AD82" s="141">
        <f t="shared" si="190"/>
        <v>-0.6</v>
      </c>
      <c r="AE82" s="141">
        <f t="shared" si="190"/>
        <v>-0.6</v>
      </c>
      <c r="AF82" s="141">
        <f t="shared" si="190"/>
        <v>0.1</v>
      </c>
      <c r="AG82" s="141">
        <f t="shared" si="190"/>
        <v>0.2</v>
      </c>
      <c r="AH82" s="141">
        <f t="shared" si="190"/>
        <v>0.1</v>
      </c>
      <c r="AI82" s="141">
        <f t="shared" si="190"/>
        <v>0.1</v>
      </c>
      <c r="AJ82" s="141">
        <f t="shared" si="190"/>
        <v>0.1</v>
      </c>
      <c r="AN82" s="128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0" t="s">
        <v>123</v>
      </c>
      <c r="BE82" s="120" t="s">
        <v>72</v>
      </c>
      <c r="BF82" s="120" t="s">
        <v>16</v>
      </c>
      <c r="BG82" s="187">
        <f t="shared" si="164"/>
        <v>0.11499999999999999</v>
      </c>
      <c r="BH82" s="187">
        <f t="shared" si="165"/>
        <v>-0.17</v>
      </c>
      <c r="BI82" s="275">
        <f t="shared" si="166"/>
        <v>-0.875</v>
      </c>
      <c r="BJ82" s="188">
        <f t="shared" si="167"/>
        <v>-0.75</v>
      </c>
      <c r="BK82" s="188">
        <f t="shared" si="168"/>
        <v>-0.75</v>
      </c>
      <c r="BL82" s="188">
        <f t="shared" si="169"/>
        <v>-0.66</v>
      </c>
      <c r="BM82" s="193">
        <f t="shared" ref="BM82:BO82" si="195">IFERROR(($BP82-$BL82)/($BP$7-$BL$7)+BL82,"eps")</f>
        <v>-0.46625000000000005</v>
      </c>
      <c r="BN82" s="193">
        <f t="shared" si="195"/>
        <v>-0.27250000000000008</v>
      </c>
      <c r="BO82" s="193">
        <f t="shared" si="195"/>
        <v>-7.875000000000007E-2</v>
      </c>
      <c r="BP82" s="188">
        <f t="shared" si="171"/>
        <v>0.11499999999999999</v>
      </c>
      <c r="BQ82" s="193">
        <f t="shared" si="182"/>
        <v>0.11499999999999999</v>
      </c>
      <c r="BR82" s="144">
        <v>0.2</v>
      </c>
      <c r="BS82" s="144">
        <v>0.1</v>
      </c>
      <c r="BT82" s="144">
        <v>0.1</v>
      </c>
      <c r="BU82" s="144">
        <v>0.1</v>
      </c>
      <c r="BX82" s="213">
        <v>3</v>
      </c>
      <c r="BY82" s="177" t="s">
        <v>123</v>
      </c>
      <c r="BZ82" s="177" t="s">
        <v>72</v>
      </c>
      <c r="CA82" s="177" t="s">
        <v>16</v>
      </c>
      <c r="CB82" s="140">
        <f t="shared" si="183"/>
        <v>0.11499999999999999</v>
      </c>
      <c r="CC82" s="140">
        <f t="shared" si="172"/>
        <v>-0.17</v>
      </c>
      <c r="CD82" s="188">
        <f t="shared" si="184"/>
        <v>-0.63286785458067296</v>
      </c>
      <c r="CE82" s="188">
        <f t="shared" si="173"/>
        <v>-0.50786785458067296</v>
      </c>
      <c r="CF82" s="188">
        <f t="shared" si="174"/>
        <v>-0.50786785458067296</v>
      </c>
      <c r="CG82" s="188">
        <f t="shared" si="175"/>
        <v>-0.41786785458067299</v>
      </c>
      <c r="CH82" s="193">
        <f t="shared" si="176"/>
        <v>-0.22411785458067301</v>
      </c>
      <c r="CI82" s="193">
        <f t="shared" si="177"/>
        <v>-3.0367854580673037E-2</v>
      </c>
      <c r="CJ82" s="193">
        <f t="shared" si="178"/>
        <v>0.16338214541932697</v>
      </c>
      <c r="CK82" s="188">
        <f t="shared" si="179"/>
        <v>0.35713214541932703</v>
      </c>
      <c r="CL82" s="193">
        <f t="shared" si="180"/>
        <v>0.35713214541932703</v>
      </c>
      <c r="CM82" s="144">
        <v>0.2</v>
      </c>
      <c r="CN82" s="144">
        <v>0.1</v>
      </c>
      <c r="CO82" s="144">
        <v>0.1</v>
      </c>
      <c r="CP82" s="144">
        <v>0.1</v>
      </c>
    </row>
    <row r="83" spans="1:94" x14ac:dyDescent="0.3">
      <c r="A83" s="5" t="s">
        <v>71</v>
      </c>
      <c r="B83" s="5" t="s">
        <v>72</v>
      </c>
      <c r="C83" s="5" t="s">
        <v>16</v>
      </c>
      <c r="D83" s="140">
        <v>1.1499999999999999</v>
      </c>
      <c r="E83" s="140">
        <v>-0.17</v>
      </c>
      <c r="F83" s="188">
        <v>-0.63286785458067296</v>
      </c>
      <c r="G83" s="188">
        <v>-0.50786785458067296</v>
      </c>
      <c r="H83" s="188">
        <v>-0.50786785458067296</v>
      </c>
      <c r="I83" s="188">
        <v>-0.41786785458067299</v>
      </c>
      <c r="J83" s="193">
        <v>-0.22411785458067301</v>
      </c>
      <c r="K83" s="193">
        <v>-3.0367854580673037E-2</v>
      </c>
      <c r="L83" s="193">
        <v>0.16338214541932697</v>
      </c>
      <c r="M83" s="188">
        <v>0.35713214541932703</v>
      </c>
      <c r="N83" s="193">
        <v>0.35713214541932703</v>
      </c>
      <c r="O83" s="141">
        <v>0.2</v>
      </c>
      <c r="P83" s="141">
        <v>0.1</v>
      </c>
      <c r="Q83" s="141">
        <v>0.1</v>
      </c>
      <c r="R83" s="141">
        <v>0.1</v>
      </c>
      <c r="S83" s="169"/>
      <c r="T83" s="170" t="s">
        <v>71</v>
      </c>
      <c r="U83" s="166">
        <f t="shared" si="163"/>
        <v>1</v>
      </c>
      <c r="V83" s="166"/>
      <c r="W83" s="5" t="s">
        <v>71</v>
      </c>
      <c r="X83" s="5" t="str">
        <f t="shared" si="192"/>
        <v>nat</v>
      </c>
      <c r="Y83" s="5" t="str">
        <f t="shared" si="192"/>
        <v>base</v>
      </c>
      <c r="Z83" s="46">
        <v>1</v>
      </c>
      <c r="AA83" s="46">
        <v>-0.2</v>
      </c>
      <c r="AB83" s="141">
        <f t="shared" si="190"/>
        <v>-0.7</v>
      </c>
      <c r="AC83" s="141">
        <f t="shared" si="190"/>
        <v>-0.6</v>
      </c>
      <c r="AD83" s="141">
        <f t="shared" si="190"/>
        <v>-0.6</v>
      </c>
      <c r="AE83" s="141">
        <f t="shared" si="190"/>
        <v>-0.6</v>
      </c>
      <c r="AF83" s="141">
        <f t="shared" si="190"/>
        <v>0.1</v>
      </c>
      <c r="AG83" s="141">
        <f t="shared" si="190"/>
        <v>0.2</v>
      </c>
      <c r="AH83" s="141">
        <f t="shared" si="190"/>
        <v>0.1</v>
      </c>
      <c r="AI83" s="141">
        <f t="shared" si="190"/>
        <v>0.1</v>
      </c>
      <c r="AJ83" s="141">
        <f t="shared" si="190"/>
        <v>0.1</v>
      </c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82" t="s">
        <v>71</v>
      </c>
      <c r="BE83" s="182" t="s">
        <v>72</v>
      </c>
      <c r="BF83" s="182" t="s">
        <v>16</v>
      </c>
      <c r="BG83" s="189">
        <f t="shared" si="164"/>
        <v>1.1499999999999999</v>
      </c>
      <c r="BH83" s="189">
        <f t="shared" si="165"/>
        <v>-0.17</v>
      </c>
      <c r="BI83" s="275">
        <f t="shared" si="166"/>
        <v>-0.875</v>
      </c>
      <c r="BJ83" s="188">
        <f t="shared" si="167"/>
        <v>-0.75</v>
      </c>
      <c r="BK83" s="188">
        <f t="shared" si="168"/>
        <v>-0.75</v>
      </c>
      <c r="BL83" s="188">
        <f t="shared" si="169"/>
        <v>-0.66</v>
      </c>
      <c r="BM83" s="193">
        <f t="shared" ref="BM83:BO83" si="196">IFERROR(($BP83-$BL83)/($BP$7-$BL$7)+BL83,"eps")</f>
        <v>-0.46625000000000005</v>
      </c>
      <c r="BN83" s="193">
        <f t="shared" si="196"/>
        <v>-0.27250000000000008</v>
      </c>
      <c r="BO83" s="193">
        <f t="shared" si="196"/>
        <v>-7.875000000000007E-2</v>
      </c>
      <c r="BP83" s="188">
        <f t="shared" si="171"/>
        <v>0.11499999999999999</v>
      </c>
      <c r="BQ83" s="193">
        <f t="shared" si="182"/>
        <v>0.11499999999999999</v>
      </c>
      <c r="BR83" s="144">
        <v>0.2</v>
      </c>
      <c r="BS83" s="144">
        <v>0.1</v>
      </c>
      <c r="BT83" s="144">
        <v>0.1</v>
      </c>
      <c r="BU83" s="144">
        <v>0.1</v>
      </c>
      <c r="BX83" s="213">
        <v>3</v>
      </c>
      <c r="BY83" s="182" t="s">
        <v>71</v>
      </c>
      <c r="BZ83" s="182" t="s">
        <v>72</v>
      </c>
      <c r="CA83" s="182" t="s">
        <v>16</v>
      </c>
      <c r="CB83" s="140">
        <f t="shared" si="183"/>
        <v>1.1499999999999999</v>
      </c>
      <c r="CC83" s="140">
        <f t="shared" si="172"/>
        <v>-0.17</v>
      </c>
      <c r="CD83" s="188">
        <f t="shared" si="184"/>
        <v>-0.63286785458067296</v>
      </c>
      <c r="CE83" s="188">
        <f t="shared" si="173"/>
        <v>-0.50786785458067296</v>
      </c>
      <c r="CF83" s="188">
        <f t="shared" si="174"/>
        <v>-0.50786785458067296</v>
      </c>
      <c r="CG83" s="188">
        <f t="shared" si="175"/>
        <v>-0.41786785458067299</v>
      </c>
      <c r="CH83" s="193">
        <f t="shared" si="176"/>
        <v>-0.22411785458067301</v>
      </c>
      <c r="CI83" s="193">
        <f t="shared" si="177"/>
        <v>-3.0367854580673037E-2</v>
      </c>
      <c r="CJ83" s="193">
        <f t="shared" si="178"/>
        <v>0.16338214541932697</v>
      </c>
      <c r="CK83" s="188">
        <f t="shared" si="179"/>
        <v>0.35713214541932703</v>
      </c>
      <c r="CL83" s="193">
        <f t="shared" si="180"/>
        <v>0.35713214541932703</v>
      </c>
      <c r="CM83" s="144">
        <v>0.2</v>
      </c>
      <c r="CN83" s="144">
        <v>0.1</v>
      </c>
      <c r="CO83" s="144">
        <v>0.1</v>
      </c>
      <c r="CP83" s="144">
        <v>0.1</v>
      </c>
    </row>
    <row r="84" spans="1:94" x14ac:dyDescent="0.3">
      <c r="A84" s="5" t="s">
        <v>124</v>
      </c>
      <c r="B84" s="5" t="s">
        <v>72</v>
      </c>
      <c r="C84" s="5" t="s">
        <v>16</v>
      </c>
      <c r="D84" s="140">
        <v>-11.5</v>
      </c>
      <c r="E84" s="140">
        <v>-0.17</v>
      </c>
      <c r="F84" s="188">
        <v>-0.63286785458067296</v>
      </c>
      <c r="G84" s="188">
        <v>-0.50786785458067296</v>
      </c>
      <c r="H84" s="188">
        <v>-0.50786785458067296</v>
      </c>
      <c r="I84" s="188">
        <v>-0.41786785458067299</v>
      </c>
      <c r="J84" s="193">
        <v>-0.22411785458067301</v>
      </c>
      <c r="K84" s="193">
        <v>-3.0367854580673037E-2</v>
      </c>
      <c r="L84" s="193">
        <v>0.16338214541932697</v>
      </c>
      <c r="M84" s="188">
        <v>0.35713214541932703</v>
      </c>
      <c r="N84" s="193">
        <v>0.35713214541932703</v>
      </c>
      <c r="O84" s="141">
        <v>0.2</v>
      </c>
      <c r="P84" s="141">
        <v>0.1</v>
      </c>
      <c r="Q84" s="141">
        <v>0.1</v>
      </c>
      <c r="R84" s="141">
        <v>0.1</v>
      </c>
      <c r="S84" s="169"/>
      <c r="T84" s="170" t="s">
        <v>124</v>
      </c>
      <c r="U84" s="166">
        <f t="shared" si="163"/>
        <v>1</v>
      </c>
      <c r="V84" s="166"/>
      <c r="W84" s="5" t="s">
        <v>124</v>
      </c>
      <c r="X84" s="5" t="str">
        <f t="shared" si="192"/>
        <v>nat</v>
      </c>
      <c r="Y84" s="5" t="str">
        <f t="shared" si="192"/>
        <v>base</v>
      </c>
      <c r="Z84" s="46">
        <v>-10</v>
      </c>
      <c r="AA84" s="46">
        <v>-0.2</v>
      </c>
      <c r="AB84" s="141">
        <f t="shared" si="190"/>
        <v>-0.7</v>
      </c>
      <c r="AC84" s="141">
        <f t="shared" si="190"/>
        <v>-0.6</v>
      </c>
      <c r="AD84" s="141">
        <f t="shared" si="190"/>
        <v>-0.6</v>
      </c>
      <c r="AE84" s="141">
        <f t="shared" si="190"/>
        <v>-0.6</v>
      </c>
      <c r="AF84" s="141">
        <f t="shared" si="190"/>
        <v>0.1</v>
      </c>
      <c r="AG84" s="141">
        <f t="shared" si="190"/>
        <v>0.2</v>
      </c>
      <c r="AH84" s="141">
        <f t="shared" si="190"/>
        <v>0.1</v>
      </c>
      <c r="AI84" s="141">
        <f t="shared" si="190"/>
        <v>0.1</v>
      </c>
      <c r="AJ84" s="141">
        <f t="shared" si="190"/>
        <v>0.1</v>
      </c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82" t="s">
        <v>124</v>
      </c>
      <c r="BE84" s="182" t="s">
        <v>72</v>
      </c>
      <c r="BF84" s="182" t="s">
        <v>16</v>
      </c>
      <c r="BG84" s="189">
        <f t="shared" si="164"/>
        <v>-11.5</v>
      </c>
      <c r="BH84" s="189">
        <f t="shared" si="165"/>
        <v>-0.17</v>
      </c>
      <c r="BI84" s="275">
        <f t="shared" si="166"/>
        <v>-0.875</v>
      </c>
      <c r="BJ84" s="188">
        <f t="shared" si="167"/>
        <v>-0.75</v>
      </c>
      <c r="BK84" s="188">
        <f t="shared" si="168"/>
        <v>-0.75</v>
      </c>
      <c r="BL84" s="188">
        <f t="shared" si="169"/>
        <v>-0.66</v>
      </c>
      <c r="BM84" s="193">
        <f t="shared" ref="BM84:BO84" si="197">IFERROR(($BP84-$BL84)/($BP$7-$BL$7)+BL84,"eps")</f>
        <v>-0.46625000000000005</v>
      </c>
      <c r="BN84" s="193">
        <f t="shared" si="197"/>
        <v>-0.27250000000000008</v>
      </c>
      <c r="BO84" s="193">
        <f t="shared" si="197"/>
        <v>-7.875000000000007E-2</v>
      </c>
      <c r="BP84" s="188">
        <f t="shared" si="171"/>
        <v>0.11499999999999999</v>
      </c>
      <c r="BQ84" s="193">
        <f t="shared" si="182"/>
        <v>0.11499999999999999</v>
      </c>
      <c r="BR84" s="144">
        <v>0.2</v>
      </c>
      <c r="BS84" s="144">
        <v>0.1</v>
      </c>
      <c r="BT84" s="144">
        <v>0.1</v>
      </c>
      <c r="BU84" s="144">
        <v>0.1</v>
      </c>
      <c r="BX84" s="213">
        <v>3</v>
      </c>
      <c r="BY84" s="182" t="s">
        <v>124</v>
      </c>
      <c r="BZ84" s="182" t="s">
        <v>72</v>
      </c>
      <c r="CA84" s="182" t="s">
        <v>16</v>
      </c>
      <c r="CB84" s="140">
        <f t="shared" si="183"/>
        <v>-11.5</v>
      </c>
      <c r="CC84" s="140">
        <f t="shared" si="172"/>
        <v>-0.17</v>
      </c>
      <c r="CD84" s="188">
        <f t="shared" si="184"/>
        <v>-0.63286785458067296</v>
      </c>
      <c r="CE84" s="188">
        <f t="shared" si="173"/>
        <v>-0.50786785458067296</v>
      </c>
      <c r="CF84" s="188">
        <f t="shared" si="174"/>
        <v>-0.50786785458067296</v>
      </c>
      <c r="CG84" s="188">
        <f t="shared" si="175"/>
        <v>-0.41786785458067299</v>
      </c>
      <c r="CH84" s="193">
        <f t="shared" si="176"/>
        <v>-0.22411785458067301</v>
      </c>
      <c r="CI84" s="193">
        <f t="shared" si="177"/>
        <v>-3.0367854580673037E-2</v>
      </c>
      <c r="CJ84" s="193">
        <f t="shared" si="178"/>
        <v>0.16338214541932697</v>
      </c>
      <c r="CK84" s="188">
        <f t="shared" si="179"/>
        <v>0.35713214541932703</v>
      </c>
      <c r="CL84" s="193">
        <f t="shared" si="180"/>
        <v>0.35713214541932703</v>
      </c>
      <c r="CM84" s="144">
        <v>0.2</v>
      </c>
      <c r="CN84" s="144">
        <v>0.1</v>
      </c>
      <c r="CO84" s="144">
        <v>0.1</v>
      </c>
      <c r="CP84" s="144">
        <v>0.1</v>
      </c>
    </row>
    <row r="85" spans="1:94" x14ac:dyDescent="0.3">
      <c r="A85" s="137" t="str">
        <f t="shared" ref="A85:A116" si="198">A8</f>
        <v>aawhe</v>
      </c>
      <c r="B85" s="137" t="s">
        <v>72</v>
      </c>
      <c r="C85" s="137" t="s">
        <v>327</v>
      </c>
      <c r="D85" s="148">
        <v>-0.7</v>
      </c>
      <c r="E85" s="148">
        <v>0.8</v>
      </c>
      <c r="F85" s="148">
        <v>-2.5000000000000001E-2</v>
      </c>
      <c r="G85" s="148">
        <v>5.000000000000001E-3</v>
      </c>
      <c r="H85" s="149">
        <v>1.4999999999999999E-2</v>
      </c>
      <c r="I85" s="149">
        <v>1.35</v>
      </c>
      <c r="J85" s="149"/>
      <c r="K85" s="149"/>
      <c r="L85" s="149"/>
      <c r="M85" s="149">
        <v>1.8000000000000003</v>
      </c>
      <c r="N85" s="149"/>
      <c r="O85" s="149">
        <v>0.90000000000000013</v>
      </c>
      <c r="P85" s="149">
        <v>0.30000000000000004</v>
      </c>
      <c r="Q85" s="149">
        <v>0.44999999999999996</v>
      </c>
      <c r="R85" s="149">
        <v>0.60000000000000009</v>
      </c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</row>
    <row r="86" spans="1:94" x14ac:dyDescent="0.3">
      <c r="A86" s="5" t="str">
        <f t="shared" si="198"/>
        <v>aamai</v>
      </c>
      <c r="B86" s="5" t="s">
        <v>72</v>
      </c>
      <c r="C86" s="5" t="str">
        <f t="shared" ref="C86:C128" si="199">C85</f>
        <v>sim1</v>
      </c>
      <c r="D86" s="141">
        <v>-0.7</v>
      </c>
      <c r="E86" s="141">
        <v>0.8</v>
      </c>
      <c r="F86" s="141">
        <v>-2.5000000000000001E-2</v>
      </c>
      <c r="G86" s="141">
        <v>5.000000000000001E-3</v>
      </c>
      <c r="H86" s="142">
        <v>1.4999999999999999E-2</v>
      </c>
      <c r="I86" s="142">
        <v>1.35</v>
      </c>
      <c r="J86" s="142"/>
      <c r="K86" s="142"/>
      <c r="L86" s="142"/>
      <c r="M86" s="142">
        <v>1.8000000000000003</v>
      </c>
      <c r="N86" s="142"/>
      <c r="O86" s="142">
        <v>0.90000000000000013</v>
      </c>
      <c r="P86" s="142">
        <v>0.30000000000000004</v>
      </c>
      <c r="Q86" s="142">
        <v>0.44999999999999996</v>
      </c>
      <c r="R86" s="142">
        <v>0.60000000000000009</v>
      </c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</row>
    <row r="87" spans="1:94" x14ac:dyDescent="0.3">
      <c r="A87" s="5" t="str">
        <f t="shared" si="198"/>
        <v>aaoce</v>
      </c>
      <c r="B87" s="5" t="s">
        <v>72</v>
      </c>
      <c r="C87" s="5" t="str">
        <f t="shared" si="199"/>
        <v>sim1</v>
      </c>
      <c r="D87" s="141">
        <v>-0.7</v>
      </c>
      <c r="E87" s="141">
        <v>0.8</v>
      </c>
      <c r="F87" s="141">
        <v>-2.5000000000000001E-2</v>
      </c>
      <c r="G87" s="141">
        <v>5.000000000000001E-3</v>
      </c>
      <c r="H87" s="142">
        <v>1.4999999999999999E-2</v>
      </c>
      <c r="I87" s="142">
        <v>1.35</v>
      </c>
      <c r="J87" s="142"/>
      <c r="K87" s="142"/>
      <c r="L87" s="142"/>
      <c r="M87" s="142">
        <v>1.8000000000000003</v>
      </c>
      <c r="N87" s="142"/>
      <c r="O87" s="142">
        <v>0.90000000000000013</v>
      </c>
      <c r="P87" s="142">
        <v>0.30000000000000004</v>
      </c>
      <c r="Q87" s="142">
        <v>0.44999999999999996</v>
      </c>
      <c r="R87" s="142">
        <v>0.60000000000000009</v>
      </c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</row>
    <row r="88" spans="1:94" x14ac:dyDescent="0.3">
      <c r="A88" s="5" t="str">
        <f t="shared" si="198"/>
        <v>aaveg</v>
      </c>
      <c r="B88" s="5" t="s">
        <v>72</v>
      </c>
      <c r="C88" s="5" t="str">
        <f t="shared" si="199"/>
        <v>sim1</v>
      </c>
      <c r="D88" s="46">
        <v>-0.7</v>
      </c>
      <c r="E88" s="46">
        <v>0.8</v>
      </c>
      <c r="F88" s="46">
        <v>-2.5000000000000001E-2</v>
      </c>
      <c r="G88" s="46">
        <v>5.000000000000001E-3</v>
      </c>
      <c r="H88" s="140">
        <v>1.4999999999999999E-2</v>
      </c>
      <c r="I88" s="140">
        <v>1.35</v>
      </c>
      <c r="J88" s="140"/>
      <c r="K88" s="140"/>
      <c r="L88" s="140"/>
      <c r="M88" s="140">
        <v>1.8000000000000003</v>
      </c>
      <c r="N88" s="140"/>
      <c r="O88" s="140">
        <v>0.90000000000000013</v>
      </c>
      <c r="P88" s="140">
        <v>0.30000000000000004</v>
      </c>
      <c r="Q88" s="140">
        <v>0.44999999999999996</v>
      </c>
      <c r="R88" s="140">
        <v>0.60000000000000009</v>
      </c>
      <c r="AA88" s="121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</row>
    <row r="89" spans="1:94" x14ac:dyDescent="0.3">
      <c r="A89" s="5" t="str">
        <f t="shared" si="198"/>
        <v>aaofr</v>
      </c>
      <c r="B89" s="5" t="s">
        <v>72</v>
      </c>
      <c r="C89" s="5" t="str">
        <f t="shared" si="199"/>
        <v>sim1</v>
      </c>
      <c r="D89" s="46">
        <v>-0.7</v>
      </c>
      <c r="E89" s="46">
        <v>0.8</v>
      </c>
      <c r="F89" s="46">
        <v>-2.5000000000000001E-2</v>
      </c>
      <c r="G89" s="46">
        <v>5.000000000000001E-3</v>
      </c>
      <c r="H89" s="140">
        <v>1.4999999999999999E-2</v>
      </c>
      <c r="I89" s="140">
        <v>1.35</v>
      </c>
      <c r="J89" s="140"/>
      <c r="K89" s="140"/>
      <c r="L89" s="140"/>
      <c r="M89" s="140">
        <v>1.8000000000000003</v>
      </c>
      <c r="N89" s="140"/>
      <c r="O89" s="140">
        <v>0.90000000000000013</v>
      </c>
      <c r="P89" s="140">
        <v>0.30000000000000004</v>
      </c>
      <c r="Q89" s="140">
        <v>0.44999999999999996</v>
      </c>
      <c r="R89" s="140">
        <v>0.60000000000000009</v>
      </c>
      <c r="AA89" s="121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</row>
    <row r="90" spans="1:94" x14ac:dyDescent="0.3">
      <c r="A90" s="5" t="str">
        <f t="shared" si="198"/>
        <v>aagra</v>
      </c>
      <c r="B90" s="5" t="s">
        <v>72</v>
      </c>
      <c r="C90" s="5" t="str">
        <f t="shared" si="199"/>
        <v>sim1</v>
      </c>
      <c r="D90" s="46">
        <v>-0.7</v>
      </c>
      <c r="E90" s="46">
        <v>0.8</v>
      </c>
      <c r="F90" s="46">
        <v>-2.5000000000000001E-2</v>
      </c>
      <c r="G90" s="46">
        <v>5.000000000000001E-3</v>
      </c>
      <c r="H90" s="140">
        <v>1.4999999999999999E-2</v>
      </c>
      <c r="I90" s="140">
        <v>1.35</v>
      </c>
      <c r="J90" s="140"/>
      <c r="K90" s="140"/>
      <c r="L90" s="140"/>
      <c r="M90" s="140">
        <v>1.8000000000000003</v>
      </c>
      <c r="N90" s="140"/>
      <c r="O90" s="140">
        <v>0.90000000000000013</v>
      </c>
      <c r="P90" s="140">
        <v>0.30000000000000004</v>
      </c>
      <c r="Q90" s="140">
        <v>0.44999999999999996</v>
      </c>
      <c r="R90" s="140">
        <v>0.60000000000000009</v>
      </c>
      <c r="AA90" s="121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</row>
    <row r="91" spans="1:94" x14ac:dyDescent="0.3">
      <c r="A91" s="5" t="str">
        <f t="shared" si="198"/>
        <v>aaoil</v>
      </c>
      <c r="B91" s="5" t="s">
        <v>72</v>
      </c>
      <c r="C91" s="5" t="str">
        <f t="shared" si="199"/>
        <v>sim1</v>
      </c>
      <c r="D91" s="141">
        <v>-0.7</v>
      </c>
      <c r="E91" s="141">
        <v>0.8</v>
      </c>
      <c r="F91" s="141">
        <v>-2.5000000000000001E-2</v>
      </c>
      <c r="G91" s="141">
        <v>5.000000000000001E-3</v>
      </c>
      <c r="H91" s="142">
        <v>1.4999999999999999E-2</v>
      </c>
      <c r="I91" s="142">
        <v>1.35</v>
      </c>
      <c r="J91" s="142"/>
      <c r="K91" s="142"/>
      <c r="L91" s="142"/>
      <c r="M91" s="142">
        <v>1.8000000000000003</v>
      </c>
      <c r="N91" s="142"/>
      <c r="O91" s="142">
        <v>0.90000000000000013</v>
      </c>
      <c r="P91" s="142">
        <v>0.30000000000000004</v>
      </c>
      <c r="Q91" s="142">
        <v>0.44999999999999996</v>
      </c>
      <c r="R91" s="142">
        <v>0.60000000000000009</v>
      </c>
      <c r="AA91" s="121"/>
      <c r="AB91" s="122"/>
      <c r="AC91" s="122"/>
      <c r="AD91" s="122"/>
      <c r="AE91" s="121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</row>
    <row r="92" spans="1:94" x14ac:dyDescent="0.3">
      <c r="A92" s="5" t="str">
        <f t="shared" si="198"/>
        <v>aatub</v>
      </c>
      <c r="B92" s="5" t="s">
        <v>72</v>
      </c>
      <c r="C92" s="5" t="str">
        <f t="shared" si="199"/>
        <v>sim1</v>
      </c>
      <c r="D92" s="141">
        <v>-0.7</v>
      </c>
      <c r="E92" s="141">
        <v>0.8</v>
      </c>
      <c r="F92" s="141">
        <v>-2.5000000000000001E-2</v>
      </c>
      <c r="G92" s="141">
        <v>5.000000000000001E-3</v>
      </c>
      <c r="H92" s="142">
        <v>1.4999999999999999E-2</v>
      </c>
      <c r="I92" s="142">
        <v>1.35</v>
      </c>
      <c r="J92" s="142"/>
      <c r="K92" s="142"/>
      <c r="L92" s="142"/>
      <c r="M92" s="142">
        <v>1.8000000000000003</v>
      </c>
      <c r="N92" s="142"/>
      <c r="O92" s="142">
        <v>0.90000000000000013</v>
      </c>
      <c r="P92" s="142">
        <v>0.30000000000000004</v>
      </c>
      <c r="Q92" s="142">
        <v>0.44999999999999996</v>
      </c>
      <c r="R92" s="142">
        <v>0.60000000000000009</v>
      </c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</row>
    <row r="93" spans="1:94" x14ac:dyDescent="0.3">
      <c r="A93" s="5" t="str">
        <f t="shared" si="198"/>
        <v>aapul</v>
      </c>
      <c r="B93" s="5" t="s">
        <v>72</v>
      </c>
      <c r="C93" s="5" t="str">
        <f t="shared" si="199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/>
      <c r="K93" s="142"/>
      <c r="L93" s="142"/>
      <c r="M93" s="142">
        <v>1.8000000000000003</v>
      </c>
      <c r="N93" s="142"/>
      <c r="O93" s="142">
        <v>0.90000000000000013</v>
      </c>
      <c r="P93" s="142">
        <v>0.30000000000000004</v>
      </c>
      <c r="Q93" s="142">
        <v>0.44999999999999996</v>
      </c>
      <c r="R93" s="142">
        <v>0.60000000000000009</v>
      </c>
      <c r="AA93" s="121"/>
      <c r="AB93" s="122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</row>
    <row r="94" spans="1:94" x14ac:dyDescent="0.3">
      <c r="A94" s="5" t="str">
        <f t="shared" si="198"/>
        <v>aasug</v>
      </c>
      <c r="B94" s="5" t="s">
        <v>72</v>
      </c>
      <c r="C94" s="5" t="str">
        <f t="shared" si="199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/>
      <c r="K94" s="140"/>
      <c r="L94" s="140"/>
      <c r="M94" s="140">
        <v>1.8000000000000003</v>
      </c>
      <c r="N94" s="140"/>
      <c r="O94" s="140">
        <v>0.90000000000000013</v>
      </c>
      <c r="P94" s="140">
        <v>0.30000000000000004</v>
      </c>
      <c r="Q94" s="140">
        <v>0.44999999999999996</v>
      </c>
      <c r="R94" s="140">
        <v>0.60000000000000009</v>
      </c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</row>
    <row r="95" spans="1:94" x14ac:dyDescent="0.3">
      <c r="A95" s="5" t="str">
        <f t="shared" si="198"/>
        <v>aaoth</v>
      </c>
      <c r="B95" s="5" t="s">
        <v>72</v>
      </c>
      <c r="C95" s="5" t="str">
        <f t="shared" si="199"/>
        <v>sim1</v>
      </c>
      <c r="D95" s="46">
        <v>-0.7</v>
      </c>
      <c r="E95" s="46">
        <v>0.8</v>
      </c>
      <c r="F95" s="46">
        <v>-2.5000000000000001E-2</v>
      </c>
      <c r="G95" s="46">
        <v>5.000000000000001E-3</v>
      </c>
      <c r="H95" s="140">
        <v>1.4999999999999999E-2</v>
      </c>
      <c r="I95" s="140">
        <v>1.35</v>
      </c>
      <c r="J95" s="140"/>
      <c r="K95" s="140"/>
      <c r="L95" s="140"/>
      <c r="M95" s="140">
        <v>1.8000000000000003</v>
      </c>
      <c r="N95" s="140"/>
      <c r="O95" s="140">
        <v>0.90000000000000013</v>
      </c>
      <c r="P95" s="140">
        <v>0.30000000000000004</v>
      </c>
      <c r="Q95" s="140">
        <v>0.44999999999999996</v>
      </c>
      <c r="R95" s="140">
        <v>0.60000000000000009</v>
      </c>
      <c r="AA95" s="121"/>
      <c r="AB95" s="123"/>
      <c r="AC95" s="123"/>
      <c r="AD95" s="123"/>
      <c r="AE95" s="185"/>
      <c r="AF95" s="123"/>
      <c r="AG95" s="123"/>
      <c r="AH95" s="123"/>
      <c r="AI95" s="123"/>
      <c r="AJ95" s="123"/>
      <c r="AK95" s="123"/>
      <c r="AL95" s="123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</row>
    <row r="96" spans="1:94" x14ac:dyDescent="0.3">
      <c r="A96" s="5" t="str">
        <f t="shared" si="198"/>
        <v>alani</v>
      </c>
      <c r="B96" s="5" t="s">
        <v>72</v>
      </c>
      <c r="C96" s="5" t="str">
        <f t="shared" si="199"/>
        <v>sim1</v>
      </c>
      <c r="D96" s="141">
        <v>-0.7</v>
      </c>
      <c r="E96" s="141">
        <v>0.8</v>
      </c>
      <c r="F96" s="141">
        <v>-2.5000000000000001E-2</v>
      </c>
      <c r="G96" s="141">
        <v>5.000000000000001E-3</v>
      </c>
      <c r="H96" s="142">
        <v>1.4999999999999999E-2</v>
      </c>
      <c r="I96" s="142">
        <v>1.35</v>
      </c>
      <c r="J96" s="142"/>
      <c r="K96" s="142"/>
      <c r="L96" s="142"/>
      <c r="M96" s="142">
        <v>1.8000000000000003</v>
      </c>
      <c r="N96" s="142"/>
      <c r="O96" s="142">
        <v>0.90000000000000013</v>
      </c>
      <c r="P96" s="142">
        <v>0.30000000000000004</v>
      </c>
      <c r="Q96" s="142">
        <v>0.44999999999999996</v>
      </c>
      <c r="R96" s="142">
        <v>0.60000000000000009</v>
      </c>
      <c r="AA96" s="121"/>
      <c r="AB96" s="123"/>
      <c r="AC96" s="123"/>
      <c r="AD96" s="123"/>
      <c r="AE96" s="185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</row>
    <row r="97" spans="1:60" x14ac:dyDescent="0.3">
      <c r="A97" s="5" t="str">
        <f t="shared" si="198"/>
        <v>afore</v>
      </c>
      <c r="B97" s="5" t="s">
        <v>72</v>
      </c>
      <c r="C97" s="5" t="str">
        <f t="shared" si="199"/>
        <v>sim1</v>
      </c>
      <c r="D97" s="46">
        <v>-0.7</v>
      </c>
      <c r="E97" s="46">
        <v>0.8</v>
      </c>
      <c r="F97" s="46">
        <v>-2.5000000000000001E-2</v>
      </c>
      <c r="G97" s="46">
        <v>5.000000000000001E-3</v>
      </c>
      <c r="H97" s="140">
        <v>1.4999999999999999E-2</v>
      </c>
      <c r="I97" s="140">
        <v>1.35</v>
      </c>
      <c r="J97" s="140"/>
      <c r="K97" s="140"/>
      <c r="L97" s="140"/>
      <c r="M97" s="140">
        <v>1.8000000000000003</v>
      </c>
      <c r="N97" s="140"/>
      <c r="O97" s="140">
        <v>0.90000000000000013</v>
      </c>
      <c r="P97" s="140">
        <v>0.30000000000000004</v>
      </c>
      <c r="Q97" s="140">
        <v>0.44999999999999996</v>
      </c>
      <c r="R97" s="140">
        <v>0.60000000000000009</v>
      </c>
      <c r="AA97" s="121"/>
      <c r="AB97" s="123"/>
      <c r="AC97" s="123"/>
      <c r="AD97" s="123"/>
      <c r="AE97" s="185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</row>
    <row r="98" spans="1:60" x14ac:dyDescent="0.3">
      <c r="A98" s="5" t="str">
        <f t="shared" si="198"/>
        <v>afish</v>
      </c>
      <c r="B98" s="5" t="s">
        <v>72</v>
      </c>
      <c r="C98" s="5" t="str">
        <f t="shared" si="199"/>
        <v>sim1</v>
      </c>
      <c r="D98" s="141">
        <v>-0.7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1.35</v>
      </c>
      <c r="J98" s="142"/>
      <c r="K98" s="142"/>
      <c r="L98" s="142"/>
      <c r="M98" s="142">
        <v>1.8000000000000003</v>
      </c>
      <c r="N98" s="142"/>
      <c r="O98" s="142">
        <v>0.90000000000000013</v>
      </c>
      <c r="P98" s="142">
        <v>0.30000000000000004</v>
      </c>
      <c r="Q98" s="142">
        <v>0.44999999999999996</v>
      </c>
      <c r="R98" s="142">
        <v>0.60000000000000009</v>
      </c>
      <c r="AA98" s="121"/>
      <c r="AB98" s="123"/>
      <c r="AC98" s="123"/>
      <c r="AD98" s="123"/>
      <c r="AE98" s="185"/>
      <c r="AF98" s="123"/>
      <c r="AG98" s="123"/>
      <c r="AH98" s="123"/>
      <c r="AI98" s="123"/>
      <c r="AJ98" s="123"/>
      <c r="AK98" s="123"/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</row>
    <row r="99" spans="1:60" x14ac:dyDescent="0.3">
      <c r="A99" s="5" t="str">
        <f t="shared" si="198"/>
        <v>acoal</v>
      </c>
      <c r="B99" s="5" t="s">
        <v>72</v>
      </c>
      <c r="C99" s="5" t="str">
        <f t="shared" si="199"/>
        <v>sim1</v>
      </c>
      <c r="D99" s="141" t="s">
        <v>75</v>
      </c>
      <c r="E99" s="141" t="s">
        <v>75</v>
      </c>
      <c r="F99" s="141" t="s">
        <v>75</v>
      </c>
      <c r="G99" s="141" t="s">
        <v>75</v>
      </c>
      <c r="H99" s="142" t="s">
        <v>75</v>
      </c>
      <c r="I99" s="142" t="s">
        <v>75</v>
      </c>
      <c r="J99" s="142"/>
      <c r="K99" s="142"/>
      <c r="L99" s="142"/>
      <c r="M99" s="142" t="s">
        <v>75</v>
      </c>
      <c r="N99" s="142"/>
      <c r="O99" s="142" t="s">
        <v>75</v>
      </c>
      <c r="P99" s="142" t="s">
        <v>75</v>
      </c>
      <c r="Q99" s="142" t="s">
        <v>75</v>
      </c>
      <c r="R99" s="142" t="s">
        <v>75</v>
      </c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</row>
    <row r="100" spans="1:60" x14ac:dyDescent="0.3">
      <c r="A100" s="5" t="str">
        <f t="shared" si="198"/>
        <v>agold</v>
      </c>
      <c r="B100" s="5" t="s">
        <v>72</v>
      </c>
      <c r="C100" s="5" t="str">
        <f t="shared" si="199"/>
        <v>sim1</v>
      </c>
      <c r="D100" s="141" t="s">
        <v>75</v>
      </c>
      <c r="E100" s="141" t="s">
        <v>75</v>
      </c>
      <c r="F100" s="141" t="s">
        <v>75</v>
      </c>
      <c r="G100" s="141" t="s">
        <v>75</v>
      </c>
      <c r="H100" s="142" t="s">
        <v>75</v>
      </c>
      <c r="I100" s="142" t="s">
        <v>75</v>
      </c>
      <c r="J100" s="142"/>
      <c r="K100" s="142"/>
      <c r="L100" s="142"/>
      <c r="M100" s="142" t="s">
        <v>75</v>
      </c>
      <c r="N100" s="142"/>
      <c r="O100" s="142" t="s">
        <v>75</v>
      </c>
      <c r="P100" s="142" t="s">
        <v>75</v>
      </c>
      <c r="Q100" s="142" t="s">
        <v>75</v>
      </c>
      <c r="R100" s="142" t="s">
        <v>75</v>
      </c>
      <c r="AA100" s="121"/>
      <c r="AB100" s="123"/>
      <c r="AC100" s="123"/>
      <c r="AD100" s="123"/>
      <c r="AE100" s="185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</row>
    <row r="101" spans="1:60" x14ac:dyDescent="0.3">
      <c r="A101" s="5" t="str">
        <f t="shared" si="198"/>
        <v>angas</v>
      </c>
      <c r="B101" s="5" t="s">
        <v>72</v>
      </c>
      <c r="C101" s="5" t="str">
        <f t="shared" si="199"/>
        <v>sim1</v>
      </c>
      <c r="D101" s="141">
        <v>-6</v>
      </c>
      <c r="E101" s="141">
        <v>0.8</v>
      </c>
      <c r="F101" s="141">
        <v>-2.5000000000000001E-2</v>
      </c>
      <c r="G101" s="141">
        <v>5.000000000000001E-3</v>
      </c>
      <c r="H101" s="142">
        <v>1.4999999999999999E-2</v>
      </c>
      <c r="I101" s="142">
        <v>0.45</v>
      </c>
      <c r="J101" s="142"/>
      <c r="K101" s="142"/>
      <c r="L101" s="142"/>
      <c r="M101" s="142">
        <v>0.60000000000000009</v>
      </c>
      <c r="N101" s="142"/>
      <c r="O101" s="142">
        <v>0.30000000000000004</v>
      </c>
      <c r="P101" s="142">
        <v>0.15000000000000002</v>
      </c>
      <c r="Q101" s="142">
        <v>0.22499999999999998</v>
      </c>
      <c r="R101" s="142">
        <v>0.30000000000000004</v>
      </c>
      <c r="AA101" s="121"/>
      <c r="AB101" s="121"/>
      <c r="AC101" s="121"/>
      <c r="AD101" s="121"/>
      <c r="AE101" s="186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</row>
    <row r="102" spans="1:60" x14ac:dyDescent="0.3">
      <c r="A102" s="5" t="str">
        <f t="shared" si="198"/>
        <v>apgm</v>
      </c>
      <c r="B102" s="5" t="s">
        <v>72</v>
      </c>
      <c r="C102" s="5" t="str">
        <f t="shared" si="199"/>
        <v>sim1</v>
      </c>
      <c r="D102" s="46">
        <v>-6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/>
      <c r="K102" s="140"/>
      <c r="L102" s="140"/>
      <c r="M102" s="140">
        <v>0.60000000000000009</v>
      </c>
      <c r="N102" s="140"/>
      <c r="O102" s="140">
        <v>0.30000000000000004</v>
      </c>
      <c r="P102" s="140">
        <v>0.15000000000000002</v>
      </c>
      <c r="Q102" s="140">
        <v>0.22499999999999998</v>
      </c>
      <c r="R102" s="140">
        <v>0.30000000000000004</v>
      </c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</row>
    <row r="103" spans="1:60" x14ac:dyDescent="0.3">
      <c r="A103" s="5" t="str">
        <f t="shared" si="198"/>
        <v>amore</v>
      </c>
      <c r="B103" s="5" t="s">
        <v>72</v>
      </c>
      <c r="C103" s="5" t="str">
        <f t="shared" si="199"/>
        <v>sim1</v>
      </c>
      <c r="D103" s="141">
        <v>-6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/>
      <c r="K103" s="142"/>
      <c r="L103" s="142"/>
      <c r="M103" s="142">
        <v>0.60000000000000009</v>
      </c>
      <c r="N103" s="142"/>
      <c r="O103" s="142">
        <v>0.30000000000000004</v>
      </c>
      <c r="P103" s="142">
        <v>0.15000000000000002</v>
      </c>
      <c r="Q103" s="142">
        <v>0.22499999999999998</v>
      </c>
      <c r="R103" s="142">
        <v>0.30000000000000004</v>
      </c>
      <c r="AA103" s="121"/>
      <c r="AB103" s="123"/>
      <c r="AC103" s="123"/>
      <c r="AD103" s="123"/>
      <c r="AE103" s="185"/>
      <c r="AF103" s="123"/>
      <c r="AG103" s="123"/>
      <c r="AH103" s="123"/>
      <c r="AI103" s="123"/>
      <c r="AJ103" s="123"/>
      <c r="AK103" s="123"/>
      <c r="AL103" s="123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</row>
    <row r="104" spans="1:60" x14ac:dyDescent="0.3">
      <c r="A104" s="5" t="str">
        <f t="shared" si="198"/>
        <v>amine</v>
      </c>
      <c r="B104" s="5" t="s">
        <v>72</v>
      </c>
      <c r="C104" s="5" t="str">
        <f t="shared" si="199"/>
        <v>sim1</v>
      </c>
      <c r="D104" s="46">
        <v>-6</v>
      </c>
      <c r="E104" s="46">
        <v>0.8</v>
      </c>
      <c r="F104" s="46">
        <v>-2.5000000000000001E-2</v>
      </c>
      <c r="G104" s="46">
        <v>5.000000000000001E-3</v>
      </c>
      <c r="H104" s="140">
        <v>1.4999999999999999E-2</v>
      </c>
      <c r="I104" s="140">
        <v>0.45</v>
      </c>
      <c r="J104" s="140"/>
      <c r="K104" s="140"/>
      <c r="L104" s="140"/>
      <c r="M104" s="140">
        <v>0.60000000000000009</v>
      </c>
      <c r="N104" s="140"/>
      <c r="O104" s="140">
        <v>0.30000000000000004</v>
      </c>
      <c r="P104" s="140">
        <v>0.15000000000000002</v>
      </c>
      <c r="Q104" s="140">
        <v>0.22499999999999998</v>
      </c>
      <c r="R104" s="140">
        <v>0.30000000000000004</v>
      </c>
      <c r="AA104" s="121"/>
      <c r="AB104" s="123"/>
      <c r="AC104" s="123"/>
      <c r="AD104" s="123"/>
      <c r="AE104" s="185"/>
      <c r="AF104" s="123"/>
      <c r="AG104" s="123"/>
      <c r="AH104" s="123"/>
      <c r="AI104" s="123"/>
      <c r="AJ104" s="123"/>
      <c r="AK104" s="123"/>
      <c r="AL104" s="123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</row>
    <row r="105" spans="1:60" x14ac:dyDescent="0.3">
      <c r="A105" s="5" t="str">
        <f t="shared" si="198"/>
        <v>ameat</v>
      </c>
      <c r="B105" s="5" t="s">
        <v>72</v>
      </c>
      <c r="C105" s="5" t="str">
        <f t="shared" si="199"/>
        <v>sim1</v>
      </c>
      <c r="D105" s="46">
        <v>-1</v>
      </c>
      <c r="E105" s="46">
        <v>0.8</v>
      </c>
      <c r="F105" s="46">
        <v>-2.5000000000000001E-2</v>
      </c>
      <c r="G105" s="46">
        <v>5.000000000000001E-3</v>
      </c>
      <c r="H105" s="140">
        <v>1.4999999999999999E-2</v>
      </c>
      <c r="I105" s="140">
        <v>0.45</v>
      </c>
      <c r="J105" s="140"/>
      <c r="K105" s="140"/>
      <c r="L105" s="140"/>
      <c r="M105" s="140">
        <v>0.60000000000000009</v>
      </c>
      <c r="N105" s="140"/>
      <c r="O105" s="140">
        <v>0.30000000000000004</v>
      </c>
      <c r="P105" s="140">
        <v>0.15000000000000002</v>
      </c>
      <c r="Q105" s="140">
        <v>0.22499999999999998</v>
      </c>
      <c r="R105" s="140">
        <v>0.30000000000000004</v>
      </c>
      <c r="AA105" s="121"/>
      <c r="AB105" s="123"/>
      <c r="AC105" s="123"/>
      <c r="AD105" s="123"/>
      <c r="AE105" s="185"/>
      <c r="AF105" s="123"/>
      <c r="AG105" s="123"/>
      <c r="AH105" s="123"/>
      <c r="AI105" s="123"/>
      <c r="AJ105" s="123"/>
      <c r="AK105" s="123"/>
      <c r="AL105" s="123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</row>
    <row r="106" spans="1:60" x14ac:dyDescent="0.3">
      <c r="A106" s="5" t="str">
        <f t="shared" si="198"/>
        <v>apfis</v>
      </c>
      <c r="B106" s="5" t="s">
        <v>72</v>
      </c>
      <c r="C106" s="5" t="str">
        <f t="shared" si="199"/>
        <v>sim1</v>
      </c>
      <c r="D106" s="141">
        <v>-1</v>
      </c>
      <c r="E106" s="141">
        <v>0.8</v>
      </c>
      <c r="F106" s="141">
        <v>-2.5000000000000001E-2</v>
      </c>
      <c r="G106" s="141">
        <v>5.000000000000001E-3</v>
      </c>
      <c r="H106" s="142">
        <v>1.4999999999999999E-2</v>
      </c>
      <c r="I106" s="142">
        <v>0.45</v>
      </c>
      <c r="J106" s="142"/>
      <c r="K106" s="142"/>
      <c r="L106" s="142"/>
      <c r="M106" s="142">
        <v>0.60000000000000009</v>
      </c>
      <c r="N106" s="142"/>
      <c r="O106" s="142">
        <v>0.30000000000000004</v>
      </c>
      <c r="P106" s="142">
        <v>0.15000000000000002</v>
      </c>
      <c r="Q106" s="142">
        <v>0.22499999999999998</v>
      </c>
      <c r="R106" s="142">
        <v>0.30000000000000004</v>
      </c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</row>
    <row r="107" spans="1:60" x14ac:dyDescent="0.3">
      <c r="A107" s="5" t="str">
        <f t="shared" si="198"/>
        <v>avege</v>
      </c>
      <c r="B107" s="5" t="s">
        <v>72</v>
      </c>
      <c r="C107" s="5" t="str">
        <f t="shared" si="199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/>
      <c r="K107" s="142"/>
      <c r="L107" s="142"/>
      <c r="M107" s="142">
        <v>0.60000000000000009</v>
      </c>
      <c r="N107" s="142"/>
      <c r="O107" s="142">
        <v>0.30000000000000004</v>
      </c>
      <c r="P107" s="142">
        <v>0.15000000000000002</v>
      </c>
      <c r="Q107" s="142">
        <v>0.22499999999999998</v>
      </c>
      <c r="R107" s="142">
        <v>0.30000000000000004</v>
      </c>
      <c r="AA107" s="121"/>
      <c r="AB107" s="123"/>
      <c r="AC107" s="123"/>
      <c r="AD107" s="123"/>
      <c r="AE107" s="185"/>
      <c r="AF107" s="123"/>
      <c r="AG107" s="123"/>
      <c r="AH107" s="123"/>
      <c r="AI107" s="123"/>
      <c r="AJ107" s="123"/>
      <c r="AK107" s="123"/>
      <c r="AL107" s="123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</row>
    <row r="108" spans="1:60" x14ac:dyDescent="0.3">
      <c r="A108" s="5" t="str">
        <f t="shared" si="198"/>
        <v>afats</v>
      </c>
      <c r="B108" s="5" t="s">
        <v>72</v>
      </c>
      <c r="C108" s="5" t="str">
        <f t="shared" si="199"/>
        <v>sim1</v>
      </c>
      <c r="D108" s="141">
        <v>-1</v>
      </c>
      <c r="E108" s="141">
        <v>0.8</v>
      </c>
      <c r="F108" s="141">
        <v>-2.5000000000000001E-2</v>
      </c>
      <c r="G108" s="141">
        <v>5.000000000000001E-3</v>
      </c>
      <c r="H108" s="142">
        <v>1.4999999999999999E-2</v>
      </c>
      <c r="I108" s="142">
        <v>0.45</v>
      </c>
      <c r="J108" s="142"/>
      <c r="K108" s="142"/>
      <c r="L108" s="142"/>
      <c r="M108" s="142">
        <v>0.60000000000000009</v>
      </c>
      <c r="N108" s="142"/>
      <c r="O108" s="142">
        <v>0.30000000000000004</v>
      </c>
      <c r="P108" s="142">
        <v>0.15000000000000002</v>
      </c>
      <c r="Q108" s="142">
        <v>0.22499999999999998</v>
      </c>
      <c r="R108" s="142">
        <v>0.30000000000000004</v>
      </c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</row>
    <row r="109" spans="1:60" x14ac:dyDescent="0.3">
      <c r="A109" s="5" t="str">
        <f t="shared" si="198"/>
        <v>adair</v>
      </c>
      <c r="B109" s="5" t="s">
        <v>72</v>
      </c>
      <c r="C109" s="5" t="str">
        <f t="shared" si="199"/>
        <v>sim1</v>
      </c>
      <c r="D109" s="46">
        <v>-1</v>
      </c>
      <c r="E109" s="46">
        <v>0.8</v>
      </c>
      <c r="F109" s="46">
        <v>-2.5000000000000001E-2</v>
      </c>
      <c r="G109" s="46">
        <v>5.000000000000001E-3</v>
      </c>
      <c r="H109" s="140">
        <v>1.4999999999999999E-2</v>
      </c>
      <c r="I109" s="140">
        <v>0.45</v>
      </c>
      <c r="J109" s="140"/>
      <c r="K109" s="140"/>
      <c r="L109" s="140"/>
      <c r="M109" s="140">
        <v>0.60000000000000009</v>
      </c>
      <c r="N109" s="140"/>
      <c r="O109" s="140">
        <v>0.30000000000000004</v>
      </c>
      <c r="P109" s="140">
        <v>0.15000000000000002</v>
      </c>
      <c r="Q109" s="140">
        <v>0.22499999999999998</v>
      </c>
      <c r="R109" s="140">
        <v>0.30000000000000004</v>
      </c>
      <c r="AA109" s="121"/>
      <c r="AB109" s="123"/>
      <c r="AC109" s="123"/>
      <c r="AD109" s="123"/>
      <c r="AE109" s="185"/>
      <c r="AF109" s="123"/>
      <c r="AG109" s="123"/>
      <c r="AH109" s="123"/>
      <c r="AI109" s="123"/>
      <c r="AJ109" s="123"/>
      <c r="AK109" s="123"/>
      <c r="AL109" s="123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</row>
    <row r="110" spans="1:60" x14ac:dyDescent="0.3">
      <c r="A110" s="5" t="str">
        <f t="shared" si="198"/>
        <v>agrai</v>
      </c>
      <c r="B110" s="5" t="s">
        <v>72</v>
      </c>
      <c r="C110" s="5" t="str">
        <f t="shared" si="199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/>
      <c r="K110" s="142"/>
      <c r="L110" s="142"/>
      <c r="M110" s="142">
        <v>0.60000000000000009</v>
      </c>
      <c r="N110" s="142"/>
      <c r="O110" s="142">
        <v>0.30000000000000004</v>
      </c>
      <c r="P110" s="142">
        <v>0.15000000000000002</v>
      </c>
      <c r="Q110" s="142">
        <v>0.22499999999999998</v>
      </c>
      <c r="R110" s="142">
        <v>0.30000000000000004</v>
      </c>
      <c r="AA110" s="121"/>
      <c r="AB110" s="123"/>
      <c r="AC110" s="123"/>
      <c r="AD110" s="123"/>
      <c r="AE110" s="185"/>
      <c r="AF110" s="123"/>
      <c r="AG110" s="123"/>
      <c r="AH110" s="123"/>
      <c r="AI110" s="123"/>
      <c r="AJ110" s="123"/>
      <c r="AK110" s="123"/>
      <c r="AL110" s="123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</row>
    <row r="111" spans="1:60" x14ac:dyDescent="0.3">
      <c r="A111" s="5" t="str">
        <f t="shared" si="198"/>
        <v>astar</v>
      </c>
      <c r="B111" s="5" t="s">
        <v>72</v>
      </c>
      <c r="C111" s="5" t="str">
        <f t="shared" si="199"/>
        <v>sim1</v>
      </c>
      <c r="D111" s="141">
        <v>-1</v>
      </c>
      <c r="E111" s="46">
        <v>0.8</v>
      </c>
      <c r="F111" s="46">
        <v>-2.5000000000000001E-2</v>
      </c>
      <c r="G111" s="46">
        <v>5.000000000000001E-3</v>
      </c>
      <c r="H111" s="140">
        <v>1.4999999999999999E-2</v>
      </c>
      <c r="I111" s="140">
        <v>0.45</v>
      </c>
      <c r="J111" s="140"/>
      <c r="K111" s="140"/>
      <c r="L111" s="140"/>
      <c r="M111" s="140">
        <v>0.60000000000000009</v>
      </c>
      <c r="N111" s="140"/>
      <c r="O111" s="140">
        <v>0.30000000000000004</v>
      </c>
      <c r="P111" s="140">
        <v>0.15000000000000002</v>
      </c>
      <c r="Q111" s="140">
        <v>0.22499999999999998</v>
      </c>
      <c r="R111" s="140">
        <v>0.30000000000000004</v>
      </c>
      <c r="AA111" s="121"/>
      <c r="AB111" s="123"/>
      <c r="AC111" s="123"/>
      <c r="AD111" s="123"/>
      <c r="AE111" s="185"/>
      <c r="AF111" s="123"/>
      <c r="AG111" s="123"/>
      <c r="AH111" s="123"/>
      <c r="AI111" s="123"/>
      <c r="AJ111" s="123"/>
      <c r="AK111" s="123"/>
      <c r="AL111" s="123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</row>
    <row r="112" spans="1:60" x14ac:dyDescent="0.3">
      <c r="A112" s="5" t="str">
        <f t="shared" si="198"/>
        <v>afeed</v>
      </c>
      <c r="B112" s="5" t="s">
        <v>72</v>
      </c>
      <c r="C112" s="5" t="str">
        <f t="shared" si="199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/>
      <c r="K112" s="142"/>
      <c r="L112" s="142"/>
      <c r="M112" s="142">
        <v>0.60000000000000009</v>
      </c>
      <c r="N112" s="142"/>
      <c r="O112" s="142">
        <v>0.30000000000000004</v>
      </c>
      <c r="P112" s="142">
        <v>0.15000000000000002</v>
      </c>
      <c r="Q112" s="142">
        <v>0.22499999999999998</v>
      </c>
      <c r="R112" s="142">
        <v>0.30000000000000004</v>
      </c>
      <c r="AA112" s="121"/>
      <c r="AB112" s="123"/>
      <c r="AC112" s="123"/>
      <c r="AD112" s="123"/>
      <c r="AE112" s="185"/>
      <c r="AF112" s="123"/>
      <c r="AG112" s="123"/>
      <c r="AH112" s="123"/>
      <c r="AI112" s="123"/>
      <c r="AJ112" s="123"/>
      <c r="AK112" s="123"/>
      <c r="AL112" s="123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</row>
    <row r="113" spans="1:60" x14ac:dyDescent="0.3">
      <c r="A113" s="5" t="str">
        <f t="shared" si="198"/>
        <v>abake</v>
      </c>
      <c r="B113" s="5" t="s">
        <v>72</v>
      </c>
      <c r="C113" s="5" t="str">
        <f t="shared" si="199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/>
      <c r="K113" s="142"/>
      <c r="L113" s="142"/>
      <c r="M113" s="142">
        <v>0.60000000000000009</v>
      </c>
      <c r="N113" s="142"/>
      <c r="O113" s="142">
        <v>0.30000000000000004</v>
      </c>
      <c r="P113" s="142">
        <v>0.15000000000000002</v>
      </c>
      <c r="Q113" s="142">
        <v>0.22499999999999998</v>
      </c>
      <c r="R113" s="142">
        <v>0.30000000000000004</v>
      </c>
      <c r="AA113" s="121"/>
      <c r="AB113" s="123"/>
      <c r="AC113" s="123"/>
      <c r="AD113" s="123"/>
      <c r="AE113" s="185"/>
      <c r="AF113" s="123"/>
      <c r="AG113" s="123"/>
      <c r="AH113" s="123"/>
      <c r="AI113" s="123"/>
      <c r="AJ113" s="123"/>
      <c r="AK113" s="123"/>
      <c r="AL113" s="123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</row>
    <row r="114" spans="1:60" x14ac:dyDescent="0.3">
      <c r="A114" s="5" t="str">
        <f t="shared" si="198"/>
        <v>asuga</v>
      </c>
      <c r="B114" s="5" t="s">
        <v>72</v>
      </c>
      <c r="C114" s="5" t="str">
        <f t="shared" si="199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/>
      <c r="K114" s="142"/>
      <c r="L114" s="142"/>
      <c r="M114" s="142">
        <v>0.60000000000000009</v>
      </c>
      <c r="N114" s="142"/>
      <c r="O114" s="142">
        <v>0.30000000000000004</v>
      </c>
      <c r="P114" s="142">
        <v>0.15000000000000002</v>
      </c>
      <c r="Q114" s="142">
        <v>0.22499999999999998</v>
      </c>
      <c r="R114" s="142">
        <v>0.30000000000000004</v>
      </c>
      <c r="AA114" s="121"/>
      <c r="AB114" s="123"/>
      <c r="AC114" s="123"/>
      <c r="AD114" s="123"/>
      <c r="AE114" s="185"/>
      <c r="AF114" s="123"/>
      <c r="AG114" s="123"/>
      <c r="AH114" s="123"/>
      <c r="AI114" s="123"/>
      <c r="AJ114" s="123"/>
      <c r="AK114" s="123"/>
      <c r="AL114" s="123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</row>
    <row r="115" spans="1:60" x14ac:dyDescent="0.3">
      <c r="A115" s="5" t="str">
        <f t="shared" si="198"/>
        <v>aconf</v>
      </c>
      <c r="B115" s="5" t="s">
        <v>72</v>
      </c>
      <c r="C115" s="5" t="str">
        <f t="shared" si="199"/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/>
      <c r="K115" s="142"/>
      <c r="L115" s="142"/>
      <c r="M115" s="142">
        <v>0.60000000000000009</v>
      </c>
      <c r="N115" s="142"/>
      <c r="O115" s="142">
        <v>0.30000000000000004</v>
      </c>
      <c r="P115" s="142">
        <v>0.15000000000000002</v>
      </c>
      <c r="Q115" s="142">
        <v>0.22499999999999998</v>
      </c>
      <c r="R115" s="142">
        <v>0.30000000000000004</v>
      </c>
      <c r="AA115" s="121"/>
      <c r="AB115" s="123"/>
      <c r="AC115" s="123"/>
      <c r="AD115" s="123"/>
      <c r="AE115" s="185"/>
      <c r="AF115" s="123"/>
      <c r="AG115" s="123"/>
      <c r="AH115" s="123"/>
      <c r="AI115" s="123"/>
      <c r="AJ115" s="123"/>
      <c r="AK115" s="123"/>
      <c r="AL115" s="123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</row>
    <row r="116" spans="1:60" x14ac:dyDescent="0.3">
      <c r="A116" s="5" t="str">
        <f t="shared" si="198"/>
        <v>apast</v>
      </c>
      <c r="B116" s="5" t="s">
        <v>72</v>
      </c>
      <c r="C116" s="5" t="str">
        <f t="shared" si="199"/>
        <v>sim1</v>
      </c>
      <c r="D116" s="141">
        <v>-1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/>
      <c r="K116" s="142"/>
      <c r="L116" s="142"/>
      <c r="M116" s="142">
        <v>0.60000000000000009</v>
      </c>
      <c r="N116" s="142"/>
      <c r="O116" s="142">
        <v>0.30000000000000004</v>
      </c>
      <c r="P116" s="142">
        <v>0.15000000000000002</v>
      </c>
      <c r="Q116" s="142">
        <v>0.22499999999999998</v>
      </c>
      <c r="R116" s="142">
        <v>0.30000000000000004</v>
      </c>
      <c r="AA116" s="121"/>
      <c r="AB116" s="123"/>
      <c r="AC116" s="123"/>
      <c r="AD116" s="123"/>
      <c r="AE116" s="185"/>
      <c r="AF116" s="123"/>
      <c r="AG116" s="123"/>
      <c r="AH116" s="123"/>
      <c r="AI116" s="123"/>
      <c r="AJ116" s="123"/>
      <c r="AK116" s="123"/>
      <c r="AL116" s="123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</row>
    <row r="117" spans="1:60" x14ac:dyDescent="0.3">
      <c r="A117" s="5" t="str">
        <f t="shared" ref="A117:A137" si="200">A40</f>
        <v>aofoo</v>
      </c>
      <c r="B117" s="5" t="s">
        <v>72</v>
      </c>
      <c r="C117" s="5" t="str">
        <f t="shared" si="199"/>
        <v>sim1</v>
      </c>
      <c r="D117" s="141">
        <v>-1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/>
      <c r="K117" s="142"/>
      <c r="L117" s="142"/>
      <c r="M117" s="142">
        <v>0.60000000000000009</v>
      </c>
      <c r="N117" s="142"/>
      <c r="O117" s="142">
        <v>0.30000000000000004</v>
      </c>
      <c r="P117" s="142">
        <v>0.15000000000000002</v>
      </c>
      <c r="Q117" s="142">
        <v>0.22499999999999998</v>
      </c>
      <c r="R117" s="142">
        <v>0.30000000000000004</v>
      </c>
      <c r="AA117" s="121"/>
      <c r="AB117" s="123"/>
      <c r="AC117" s="123"/>
      <c r="AD117" s="123"/>
      <c r="AE117" s="185"/>
      <c r="AF117" s="123"/>
      <c r="AG117" s="123"/>
      <c r="AH117" s="123"/>
      <c r="AI117" s="123"/>
      <c r="AJ117" s="123"/>
      <c r="AK117" s="123"/>
      <c r="AL117" s="123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</row>
    <row r="118" spans="1:60" x14ac:dyDescent="0.3">
      <c r="A118" s="5" t="str">
        <f t="shared" si="200"/>
        <v>abevt</v>
      </c>
      <c r="B118" s="5" t="s">
        <v>72</v>
      </c>
      <c r="C118" s="5" t="str">
        <f t="shared" si="199"/>
        <v>sim1</v>
      </c>
      <c r="D118" s="141">
        <v>-1</v>
      </c>
      <c r="E118" s="141">
        <v>0.8</v>
      </c>
      <c r="F118" s="141">
        <v>-2.5000000000000001E-2</v>
      </c>
      <c r="G118" s="141">
        <v>5.000000000000001E-3</v>
      </c>
      <c r="H118" s="142">
        <v>1.4999999999999999E-2</v>
      </c>
      <c r="I118" s="142">
        <v>0.45</v>
      </c>
      <c r="J118" s="142"/>
      <c r="K118" s="142"/>
      <c r="L118" s="142"/>
      <c r="M118" s="142">
        <v>0.60000000000000009</v>
      </c>
      <c r="N118" s="142"/>
      <c r="O118" s="142">
        <v>0.30000000000000004</v>
      </c>
      <c r="P118" s="142">
        <v>0.15000000000000002</v>
      </c>
      <c r="Q118" s="142">
        <v>0.22499999999999998</v>
      </c>
      <c r="R118" s="142">
        <v>0.30000000000000004</v>
      </c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</row>
    <row r="119" spans="1:60" x14ac:dyDescent="0.3">
      <c r="A119" s="5" t="str">
        <f t="shared" si="200"/>
        <v>atext</v>
      </c>
      <c r="B119" s="5" t="s">
        <v>72</v>
      </c>
      <c r="C119" s="5" t="str">
        <f t="shared" si="199"/>
        <v>sim1</v>
      </c>
      <c r="D119" s="141">
        <v>-4</v>
      </c>
      <c r="E119" s="141">
        <v>0.8</v>
      </c>
      <c r="F119" s="141">
        <v>-2.5000000000000001E-2</v>
      </c>
      <c r="G119" s="141">
        <v>5.000000000000001E-3</v>
      </c>
      <c r="H119" s="142">
        <v>1.4999999999999999E-2</v>
      </c>
      <c r="I119" s="142">
        <v>0.45</v>
      </c>
      <c r="J119" s="142"/>
      <c r="K119" s="142"/>
      <c r="L119" s="142"/>
      <c r="M119" s="142">
        <v>0.60000000000000009</v>
      </c>
      <c r="N119" s="142"/>
      <c r="O119" s="142">
        <v>0.30000000000000004</v>
      </c>
      <c r="P119" s="142">
        <v>0.15000000000000002</v>
      </c>
      <c r="Q119" s="142">
        <v>0.22499999999999998</v>
      </c>
      <c r="R119" s="142">
        <v>0.30000000000000004</v>
      </c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</row>
    <row r="120" spans="1:60" x14ac:dyDescent="0.3">
      <c r="A120" s="5" t="str">
        <f t="shared" si="200"/>
        <v>aclth</v>
      </c>
      <c r="B120" s="5" t="s">
        <v>72</v>
      </c>
      <c r="C120" s="5" t="str">
        <f t="shared" si="199"/>
        <v>sim1</v>
      </c>
      <c r="D120" s="141">
        <v>-4</v>
      </c>
      <c r="E120" s="141">
        <v>0.8</v>
      </c>
      <c r="F120" s="141">
        <v>-2.5000000000000001E-2</v>
      </c>
      <c r="G120" s="141">
        <v>5.000000000000001E-3</v>
      </c>
      <c r="H120" s="142">
        <v>1.4999999999999999E-2</v>
      </c>
      <c r="I120" s="142">
        <v>0.45</v>
      </c>
      <c r="J120" s="142"/>
      <c r="K120" s="142"/>
      <c r="L120" s="142"/>
      <c r="M120" s="142">
        <v>0.60000000000000009</v>
      </c>
      <c r="N120" s="142"/>
      <c r="O120" s="142">
        <v>0.30000000000000004</v>
      </c>
      <c r="P120" s="142">
        <v>0.15000000000000002</v>
      </c>
      <c r="Q120" s="142">
        <v>0.22499999999999998</v>
      </c>
      <c r="R120" s="142">
        <v>0.30000000000000004</v>
      </c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</row>
    <row r="121" spans="1:60" x14ac:dyDescent="0.3">
      <c r="A121" s="5" t="str">
        <f t="shared" si="200"/>
        <v>aleat</v>
      </c>
      <c r="B121" s="5" t="s">
        <v>72</v>
      </c>
      <c r="C121" s="5" t="str">
        <f t="shared" si="19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/>
      <c r="K121" s="140"/>
      <c r="L121" s="140"/>
      <c r="M121" s="140">
        <v>0.60000000000000009</v>
      </c>
      <c r="N121" s="140"/>
      <c r="O121" s="140">
        <v>0.30000000000000004</v>
      </c>
      <c r="P121" s="140">
        <v>0.15000000000000002</v>
      </c>
      <c r="Q121" s="140">
        <v>0.22499999999999998</v>
      </c>
      <c r="R121" s="140">
        <v>0.30000000000000004</v>
      </c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</row>
    <row r="122" spans="1:60" x14ac:dyDescent="0.3">
      <c r="A122" s="5" t="str">
        <f t="shared" si="200"/>
        <v>afoot</v>
      </c>
      <c r="B122" s="5" t="s">
        <v>72</v>
      </c>
      <c r="C122" s="5" t="str">
        <f t="shared" si="199"/>
        <v>sim1</v>
      </c>
      <c r="D122" s="46">
        <v>-4</v>
      </c>
      <c r="E122" s="46">
        <v>0.8</v>
      </c>
      <c r="F122" s="46">
        <v>-2.5000000000000001E-2</v>
      </c>
      <c r="G122" s="46">
        <v>5.000000000000001E-3</v>
      </c>
      <c r="H122" s="140">
        <v>1.4999999999999999E-2</v>
      </c>
      <c r="I122" s="140">
        <v>0.45</v>
      </c>
      <c r="J122" s="140"/>
      <c r="K122" s="140"/>
      <c r="L122" s="140"/>
      <c r="M122" s="140">
        <v>0.60000000000000009</v>
      </c>
      <c r="N122" s="140"/>
      <c r="O122" s="140">
        <v>0.30000000000000004</v>
      </c>
      <c r="P122" s="140">
        <v>0.15000000000000002</v>
      </c>
      <c r="Q122" s="140">
        <v>0.22499999999999998</v>
      </c>
      <c r="R122" s="140">
        <v>0.30000000000000004</v>
      </c>
      <c r="AA122" s="121"/>
      <c r="AB122" s="124"/>
      <c r="AC122" s="124"/>
      <c r="AD122" s="124"/>
      <c r="AE122" s="122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</row>
    <row r="123" spans="1:60" x14ac:dyDescent="0.3">
      <c r="A123" s="5" t="str">
        <f t="shared" si="200"/>
        <v>awood</v>
      </c>
      <c r="B123" s="5" t="s">
        <v>72</v>
      </c>
      <c r="C123" s="5" t="str">
        <f t="shared" si="199"/>
        <v>sim1</v>
      </c>
      <c r="D123" s="46">
        <v>-4</v>
      </c>
      <c r="E123" s="46">
        <v>0.8</v>
      </c>
      <c r="F123" s="46">
        <v>-2.5000000000000001E-2</v>
      </c>
      <c r="G123" s="46">
        <v>5.000000000000001E-3</v>
      </c>
      <c r="H123" s="140">
        <v>1.4999999999999999E-2</v>
      </c>
      <c r="I123" s="140">
        <v>0.45</v>
      </c>
      <c r="J123" s="140"/>
      <c r="K123" s="140"/>
      <c r="L123" s="140"/>
      <c r="M123" s="140">
        <v>0.60000000000000009</v>
      </c>
      <c r="N123" s="140"/>
      <c r="O123" s="140">
        <v>0.30000000000000004</v>
      </c>
      <c r="P123" s="140">
        <v>0.15000000000000002</v>
      </c>
      <c r="Q123" s="140">
        <v>0.22499999999999998</v>
      </c>
      <c r="R123" s="140">
        <v>0.30000000000000004</v>
      </c>
      <c r="AA123" s="121"/>
      <c r="AB123" s="124"/>
      <c r="AC123" s="124"/>
      <c r="AD123" s="124"/>
      <c r="AE123" s="122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</row>
    <row r="124" spans="1:60" x14ac:dyDescent="0.3">
      <c r="A124" s="5" t="str">
        <f t="shared" si="200"/>
        <v>apapr</v>
      </c>
      <c r="B124" s="5" t="s">
        <v>72</v>
      </c>
      <c r="C124" s="5" t="str">
        <f t="shared" si="199"/>
        <v>sim1</v>
      </c>
      <c r="D124" s="46">
        <v>-4</v>
      </c>
      <c r="E124" s="46">
        <v>0.8</v>
      </c>
      <c r="F124" s="46">
        <v>-2.5000000000000001E-2</v>
      </c>
      <c r="G124" s="46">
        <v>5.000000000000001E-3</v>
      </c>
      <c r="H124" s="140">
        <v>1.4999999999999999E-2</v>
      </c>
      <c r="I124" s="140">
        <v>0.45</v>
      </c>
      <c r="J124" s="140"/>
      <c r="K124" s="140"/>
      <c r="L124" s="140"/>
      <c r="M124" s="140">
        <v>0.60000000000000009</v>
      </c>
      <c r="N124" s="140"/>
      <c r="O124" s="140">
        <v>0.30000000000000004</v>
      </c>
      <c r="P124" s="140">
        <v>0.15000000000000002</v>
      </c>
      <c r="Q124" s="140">
        <v>0.22499999999999998</v>
      </c>
      <c r="R124" s="140">
        <v>0.30000000000000004</v>
      </c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</row>
    <row r="125" spans="1:60" x14ac:dyDescent="0.3">
      <c r="A125" s="5" t="str">
        <f t="shared" si="200"/>
        <v>aprnt</v>
      </c>
      <c r="B125" s="5" t="s">
        <v>72</v>
      </c>
      <c r="C125" s="5" t="str">
        <f t="shared" si="199"/>
        <v>sim1</v>
      </c>
      <c r="D125" s="141">
        <v>-4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/>
      <c r="K125" s="142"/>
      <c r="L125" s="142"/>
      <c r="M125" s="142">
        <v>0.60000000000000009</v>
      </c>
      <c r="N125" s="142"/>
      <c r="O125" s="142">
        <v>0.30000000000000004</v>
      </c>
      <c r="P125" s="142">
        <v>0.15000000000000002</v>
      </c>
      <c r="Q125" s="142">
        <v>0.22499999999999998</v>
      </c>
      <c r="R125" s="142">
        <v>0.30000000000000004</v>
      </c>
      <c r="AA125" s="121"/>
      <c r="AB125" s="121"/>
      <c r="AC125" s="121"/>
      <c r="AD125" s="121"/>
      <c r="AE125" s="122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</row>
    <row r="126" spans="1:60" x14ac:dyDescent="0.3">
      <c r="A126" s="5" t="str">
        <f t="shared" si="200"/>
        <v>apetr</v>
      </c>
      <c r="B126" s="5" t="s">
        <v>72</v>
      </c>
      <c r="C126" s="5" t="str">
        <f t="shared" si="199"/>
        <v>sim1</v>
      </c>
      <c r="D126" s="141" t="s">
        <v>75</v>
      </c>
      <c r="E126" s="141" t="s">
        <v>75</v>
      </c>
      <c r="F126" s="141" t="s">
        <v>75</v>
      </c>
      <c r="G126" s="141" t="s">
        <v>75</v>
      </c>
      <c r="H126" s="142" t="s">
        <v>75</v>
      </c>
      <c r="I126" s="142" t="s">
        <v>75</v>
      </c>
      <c r="J126" s="142"/>
      <c r="K126" s="142"/>
      <c r="L126" s="142"/>
      <c r="M126" s="142" t="s">
        <v>75</v>
      </c>
      <c r="N126" s="142"/>
      <c r="O126" s="142" t="s">
        <v>75</v>
      </c>
      <c r="P126" s="142" t="s">
        <v>75</v>
      </c>
      <c r="Q126" s="142" t="s">
        <v>75</v>
      </c>
      <c r="R126" s="142" t="s">
        <v>75</v>
      </c>
      <c r="AA126" s="121"/>
      <c r="AB126" s="121"/>
      <c r="AC126" s="121"/>
      <c r="AD126" s="121"/>
      <c r="AE126" s="122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</row>
    <row r="127" spans="1:60" x14ac:dyDescent="0.3">
      <c r="A127" s="5" t="str">
        <f t="shared" si="200"/>
        <v>ahydr</v>
      </c>
      <c r="B127" s="5" t="s">
        <v>72</v>
      </c>
      <c r="C127" s="5" t="str">
        <f t="shared" si="199"/>
        <v>sim1</v>
      </c>
      <c r="D127" s="46" t="s">
        <v>75</v>
      </c>
      <c r="E127" s="46" t="s">
        <v>75</v>
      </c>
      <c r="F127" s="46" t="s">
        <v>75</v>
      </c>
      <c r="G127" s="46" t="s">
        <v>75</v>
      </c>
      <c r="H127" s="140" t="s">
        <v>75</v>
      </c>
      <c r="I127" s="140" t="s">
        <v>75</v>
      </c>
      <c r="J127" s="140"/>
      <c r="K127" s="140"/>
      <c r="L127" s="140"/>
      <c r="M127" s="140" t="s">
        <v>75</v>
      </c>
      <c r="N127" s="140"/>
      <c r="O127" s="140" t="s">
        <v>75</v>
      </c>
      <c r="P127" s="140" t="s">
        <v>75</v>
      </c>
      <c r="Q127" s="140" t="s">
        <v>75</v>
      </c>
      <c r="R127" s="140" t="s">
        <v>75</v>
      </c>
      <c r="AA127" s="121"/>
      <c r="AB127" s="121"/>
      <c r="AC127" s="121"/>
      <c r="AD127" s="121"/>
      <c r="AE127" s="122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</row>
    <row r="128" spans="1:60" x14ac:dyDescent="0.3">
      <c r="A128" s="5" t="str">
        <f t="shared" si="200"/>
        <v>aammo</v>
      </c>
      <c r="B128" s="5" t="s">
        <v>72</v>
      </c>
      <c r="C128" s="5" t="str">
        <f t="shared" si="199"/>
        <v>sim1</v>
      </c>
      <c r="D128" s="141">
        <v>-1.25</v>
      </c>
      <c r="E128" s="141">
        <v>0.8</v>
      </c>
      <c r="F128" s="141">
        <v>-2.5000000000000001E-2</v>
      </c>
      <c r="G128" s="141">
        <v>5.000000000000001E-3</v>
      </c>
      <c r="H128" s="142">
        <v>1.4999999999999999E-2</v>
      </c>
      <c r="I128" s="142">
        <v>0.45</v>
      </c>
      <c r="J128" s="142"/>
      <c r="K128" s="142"/>
      <c r="L128" s="142"/>
      <c r="M128" s="142">
        <v>0.60000000000000009</v>
      </c>
      <c r="N128" s="142"/>
      <c r="O128" s="142">
        <v>0.30000000000000004</v>
      </c>
      <c r="P128" s="142">
        <v>0.15000000000000002</v>
      </c>
      <c r="Q128" s="142">
        <v>0.22499999999999998</v>
      </c>
      <c r="R128" s="142">
        <v>0.30000000000000004</v>
      </c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</row>
    <row r="129" spans="1:60" x14ac:dyDescent="0.3">
      <c r="A129" s="5" t="str">
        <f t="shared" si="200"/>
        <v>abchm</v>
      </c>
      <c r="B129" s="5" t="s">
        <v>72</v>
      </c>
      <c r="C129" s="5" t="str">
        <f>C127</f>
        <v>sim1</v>
      </c>
      <c r="D129" s="141">
        <v>-1.25</v>
      </c>
      <c r="E129" s="141">
        <v>0.8</v>
      </c>
      <c r="F129" s="141">
        <v>-2.5000000000000001E-2</v>
      </c>
      <c r="G129" s="141">
        <v>5.000000000000001E-3</v>
      </c>
      <c r="H129" s="142">
        <v>1.4999999999999999E-2</v>
      </c>
      <c r="I129" s="142">
        <v>0.45</v>
      </c>
      <c r="J129" s="142"/>
      <c r="K129" s="142"/>
      <c r="L129" s="142"/>
      <c r="M129" s="142">
        <v>0.60000000000000009</v>
      </c>
      <c r="N129" s="142"/>
      <c r="O129" s="142">
        <v>0.30000000000000004</v>
      </c>
      <c r="P129" s="142">
        <v>0.15000000000000002</v>
      </c>
      <c r="Q129" s="142">
        <v>0.22499999999999998</v>
      </c>
      <c r="R129" s="142">
        <v>0.30000000000000004</v>
      </c>
      <c r="U129" s="129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</row>
    <row r="130" spans="1:60" x14ac:dyDescent="0.3">
      <c r="A130" s="5" t="str">
        <f t="shared" si="200"/>
        <v>aochm</v>
      </c>
      <c r="B130" s="5" t="s">
        <v>72</v>
      </c>
      <c r="C130" s="5" t="str">
        <f t="shared" ref="C130:C137" si="201">C129</f>
        <v>sim1</v>
      </c>
      <c r="D130" s="141">
        <v>-1.25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/>
      <c r="K130" s="142"/>
      <c r="L130" s="142"/>
      <c r="M130" s="142">
        <v>0.60000000000000009</v>
      </c>
      <c r="N130" s="142"/>
      <c r="O130" s="142">
        <v>0.30000000000000004</v>
      </c>
      <c r="P130" s="142">
        <v>0.15000000000000002</v>
      </c>
      <c r="Q130" s="142">
        <v>0.22499999999999998</v>
      </c>
      <c r="R130" s="142">
        <v>0.30000000000000004</v>
      </c>
      <c r="AA130" s="121"/>
      <c r="AB130" s="121"/>
      <c r="AC130" s="121"/>
      <c r="AD130" s="121"/>
      <c r="AE130" s="122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</row>
    <row r="131" spans="1:60" x14ac:dyDescent="0.3">
      <c r="A131" s="5" t="str">
        <f t="shared" si="200"/>
        <v>arubb</v>
      </c>
      <c r="B131" s="5" t="s">
        <v>72</v>
      </c>
      <c r="C131" s="5" t="str">
        <f t="shared" si="201"/>
        <v>sim1</v>
      </c>
      <c r="D131" s="141">
        <v>-1.25</v>
      </c>
      <c r="E131" s="141">
        <v>0.8</v>
      </c>
      <c r="F131" s="141">
        <v>-2.5000000000000001E-2</v>
      </c>
      <c r="G131" s="141">
        <v>5.000000000000001E-3</v>
      </c>
      <c r="H131" s="142">
        <v>1.4999999999999999E-2</v>
      </c>
      <c r="I131" s="142">
        <v>0.45</v>
      </c>
      <c r="J131" s="142"/>
      <c r="K131" s="142"/>
      <c r="L131" s="142"/>
      <c r="M131" s="142">
        <v>0.60000000000000009</v>
      </c>
      <c r="N131" s="142"/>
      <c r="O131" s="142">
        <v>0.30000000000000004</v>
      </c>
      <c r="P131" s="142">
        <v>0.15000000000000002</v>
      </c>
      <c r="Q131" s="142">
        <v>0.22499999999999998</v>
      </c>
      <c r="R131" s="142">
        <v>0.30000000000000004</v>
      </c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</row>
    <row r="132" spans="1:60" x14ac:dyDescent="0.3">
      <c r="A132" s="5" t="str">
        <f t="shared" si="200"/>
        <v>aplas</v>
      </c>
      <c r="B132" s="5" t="s">
        <v>72</v>
      </c>
      <c r="C132" s="5" t="str">
        <f t="shared" si="201"/>
        <v>sim1</v>
      </c>
      <c r="D132" s="46">
        <v>-1.25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/>
      <c r="K132" s="140"/>
      <c r="L132" s="140"/>
      <c r="M132" s="140">
        <v>0.60000000000000009</v>
      </c>
      <c r="N132" s="140"/>
      <c r="O132" s="140">
        <v>0.30000000000000004</v>
      </c>
      <c r="P132" s="140">
        <v>0.15000000000000002</v>
      </c>
      <c r="Q132" s="140">
        <v>0.22499999999999998</v>
      </c>
      <c r="R132" s="140">
        <v>0.30000000000000004</v>
      </c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</row>
    <row r="133" spans="1:60" x14ac:dyDescent="0.3">
      <c r="A133" s="5" t="str">
        <f t="shared" si="200"/>
        <v>anmet</v>
      </c>
      <c r="B133" s="5" t="s">
        <v>72</v>
      </c>
      <c r="C133" s="5" t="str">
        <f t="shared" si="201"/>
        <v>sim1</v>
      </c>
      <c r="D133" s="46">
        <v>-5.5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/>
      <c r="K133" s="140"/>
      <c r="L133" s="140"/>
      <c r="M133" s="140">
        <v>0.60000000000000009</v>
      </c>
      <c r="N133" s="140"/>
      <c r="O133" s="140">
        <v>0.30000000000000004</v>
      </c>
      <c r="P133" s="140">
        <v>0.15000000000000002</v>
      </c>
      <c r="Q133" s="140">
        <v>0.22499999999999998</v>
      </c>
      <c r="R133" s="140">
        <v>0.30000000000000004</v>
      </c>
      <c r="AA133" s="121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</row>
    <row r="134" spans="1:60" x14ac:dyDescent="0.3">
      <c r="A134" s="5" t="str">
        <f t="shared" si="200"/>
        <v>airon</v>
      </c>
      <c r="B134" s="5" t="s">
        <v>72</v>
      </c>
      <c r="C134" s="5" t="str">
        <f t="shared" si="201"/>
        <v>sim1</v>
      </c>
      <c r="D134" s="141">
        <v>-10</v>
      </c>
      <c r="E134" s="141">
        <v>0.8</v>
      </c>
      <c r="F134" s="141">
        <v>-2.5000000000000001E-2</v>
      </c>
      <c r="G134" s="141">
        <v>5.000000000000001E-3</v>
      </c>
      <c r="H134" s="142">
        <v>1.4999999999999999E-2</v>
      </c>
      <c r="I134" s="142">
        <v>0.45</v>
      </c>
      <c r="J134" s="142"/>
      <c r="K134" s="142"/>
      <c r="L134" s="142"/>
      <c r="M134" s="142">
        <v>0.60000000000000009</v>
      </c>
      <c r="N134" s="142"/>
      <c r="O134" s="142">
        <v>0.30000000000000004</v>
      </c>
      <c r="P134" s="142">
        <v>0.15000000000000002</v>
      </c>
      <c r="Q134" s="142">
        <v>0.22499999999999998</v>
      </c>
      <c r="R134" s="142">
        <v>0.30000000000000004</v>
      </c>
      <c r="AA134" s="121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</row>
    <row r="135" spans="1:60" x14ac:dyDescent="0.3">
      <c r="A135" s="5" t="str">
        <f t="shared" si="200"/>
        <v>anfrm</v>
      </c>
      <c r="B135" s="5" t="s">
        <v>72</v>
      </c>
      <c r="C135" s="5" t="str">
        <f t="shared" si="201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/>
      <c r="K135" s="140"/>
      <c r="L135" s="140"/>
      <c r="M135" s="140">
        <v>0.60000000000000009</v>
      </c>
      <c r="N135" s="140"/>
      <c r="O135" s="140">
        <v>0.30000000000000004</v>
      </c>
      <c r="P135" s="140">
        <v>0.15000000000000002</v>
      </c>
      <c r="Q135" s="140">
        <v>0.22499999999999998</v>
      </c>
      <c r="R135" s="140">
        <v>0.30000000000000004</v>
      </c>
      <c r="AA135" s="121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</row>
    <row r="136" spans="1:60" x14ac:dyDescent="0.3">
      <c r="A136" s="5" t="str">
        <f t="shared" si="200"/>
        <v>ametp</v>
      </c>
      <c r="B136" s="5" t="s">
        <v>72</v>
      </c>
      <c r="C136" s="5" t="str">
        <f t="shared" si="201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/>
      <c r="K136" s="140"/>
      <c r="L136" s="140"/>
      <c r="M136" s="140">
        <v>0.60000000000000009</v>
      </c>
      <c r="N136" s="140"/>
      <c r="O136" s="140">
        <v>0.30000000000000004</v>
      </c>
      <c r="P136" s="140">
        <v>0.15000000000000002</v>
      </c>
      <c r="Q136" s="140">
        <v>0.22499999999999998</v>
      </c>
      <c r="R136" s="140">
        <v>0.30000000000000004</v>
      </c>
      <c r="AA136" s="121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</row>
    <row r="137" spans="1:60" x14ac:dyDescent="0.3">
      <c r="A137" s="5" t="str">
        <f t="shared" si="200"/>
        <v>amach</v>
      </c>
      <c r="B137" s="5" t="s">
        <v>72</v>
      </c>
      <c r="C137" s="5" t="str">
        <f t="shared" si="201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/>
      <c r="K137" s="140"/>
      <c r="L137" s="140"/>
      <c r="M137" s="140">
        <v>0.60000000000000009</v>
      </c>
      <c r="N137" s="140"/>
      <c r="O137" s="140">
        <v>0.30000000000000004</v>
      </c>
      <c r="P137" s="140">
        <v>0.15000000000000002</v>
      </c>
      <c r="Q137" s="140">
        <v>0.22499999999999998</v>
      </c>
      <c r="R137" s="140">
        <v>0.30000000000000004</v>
      </c>
      <c r="AA137" s="121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</row>
    <row r="138" spans="1:60" x14ac:dyDescent="0.3">
      <c r="A138" s="5" t="str">
        <f t="shared" ref="A138:A139" si="202">A61</f>
        <v>afcel</v>
      </c>
      <c r="B138" s="5" t="s">
        <v>72</v>
      </c>
      <c r="C138" s="5" t="str">
        <f t="shared" ref="C138:C139" si="203">C137</f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/>
      <c r="K138" s="140"/>
      <c r="L138" s="140"/>
      <c r="M138" s="140">
        <v>0.60000000000000009</v>
      </c>
      <c r="N138" s="140"/>
      <c r="O138" s="140">
        <v>0.30000000000000004</v>
      </c>
      <c r="P138" s="140">
        <v>0.15000000000000002</v>
      </c>
      <c r="Q138" s="140">
        <v>0.22499999999999998</v>
      </c>
      <c r="R138" s="140">
        <v>0.30000000000000004</v>
      </c>
      <c r="AA138" s="121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</row>
    <row r="139" spans="1:60" x14ac:dyDescent="0.3">
      <c r="A139" s="5" t="str">
        <f t="shared" si="202"/>
        <v>aelct</v>
      </c>
      <c r="B139" s="5" t="s">
        <v>72</v>
      </c>
      <c r="C139" s="5" t="str">
        <f t="shared" si="203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/>
      <c r="K139" s="140"/>
      <c r="L139" s="140"/>
      <c r="M139" s="140">
        <v>0.60000000000000009</v>
      </c>
      <c r="N139" s="140"/>
      <c r="O139" s="140">
        <v>0.30000000000000004</v>
      </c>
      <c r="P139" s="140">
        <v>0.15000000000000002</v>
      </c>
      <c r="Q139" s="140">
        <v>0.22499999999999998</v>
      </c>
      <c r="R139" s="140">
        <v>0.30000000000000004</v>
      </c>
      <c r="AA139" s="121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</row>
    <row r="140" spans="1:60" x14ac:dyDescent="0.3">
      <c r="A140" s="5" t="str">
        <f t="shared" ref="A140:A171" si="204">A63</f>
        <v>aemch</v>
      </c>
      <c r="B140" s="5" t="str">
        <f>B137</f>
        <v>nat</v>
      </c>
      <c r="C140" s="5" t="str">
        <f>C137</f>
        <v>sim1</v>
      </c>
      <c r="D140" s="46">
        <v>-10</v>
      </c>
      <c r="E140" s="46">
        <v>0.8</v>
      </c>
      <c r="F140" s="46">
        <v>-2.5000000000000001E-2</v>
      </c>
      <c r="G140" s="46">
        <v>5.000000000000001E-3</v>
      </c>
      <c r="H140" s="140">
        <v>1.4999999999999999E-2</v>
      </c>
      <c r="I140" s="140">
        <v>0.45</v>
      </c>
      <c r="J140" s="140"/>
      <c r="K140" s="140"/>
      <c r="L140" s="140"/>
      <c r="M140" s="140">
        <v>0.60000000000000009</v>
      </c>
      <c r="N140" s="140"/>
      <c r="O140" s="140">
        <v>0.30000000000000004</v>
      </c>
      <c r="P140" s="140">
        <v>0.15000000000000002</v>
      </c>
      <c r="Q140" s="140">
        <v>0.22499999999999998</v>
      </c>
      <c r="R140" s="140">
        <v>0.30000000000000004</v>
      </c>
      <c r="AA140" s="121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</row>
    <row r="141" spans="1:60" x14ac:dyDescent="0.3">
      <c r="A141" s="5" t="str">
        <f t="shared" si="204"/>
        <v>asequ</v>
      </c>
      <c r="B141" s="5" t="str">
        <f t="shared" ref="B141:B161" si="205">B140</f>
        <v>nat</v>
      </c>
      <c r="C141" s="5" t="str">
        <f t="shared" ref="C141:C161" si="206">C140</f>
        <v>sim1</v>
      </c>
      <c r="D141" s="46">
        <v>-10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/>
      <c r="K141" s="140"/>
      <c r="L141" s="140"/>
      <c r="M141" s="140">
        <v>0.60000000000000009</v>
      </c>
      <c r="N141" s="140"/>
      <c r="O141" s="140">
        <v>0.30000000000000004</v>
      </c>
      <c r="P141" s="140">
        <v>0.15000000000000002</v>
      </c>
      <c r="Q141" s="140">
        <v>0.22499999999999998</v>
      </c>
      <c r="R141" s="140">
        <v>0.30000000000000004</v>
      </c>
      <c r="AA141" s="121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</row>
    <row r="142" spans="1:60" x14ac:dyDescent="0.3">
      <c r="A142" s="5" t="str">
        <f t="shared" si="204"/>
        <v>avehi</v>
      </c>
      <c r="B142" s="5" t="str">
        <f t="shared" si="205"/>
        <v>nat</v>
      </c>
      <c r="C142" s="5" t="str">
        <f t="shared" si="206"/>
        <v>sim1</v>
      </c>
      <c r="D142" s="46">
        <v>-10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/>
      <c r="K142" s="140"/>
      <c r="L142" s="140"/>
      <c r="M142" s="140">
        <v>0.60000000000000009</v>
      </c>
      <c r="N142" s="140"/>
      <c r="O142" s="140">
        <v>0.30000000000000004</v>
      </c>
      <c r="P142" s="140">
        <v>0.15000000000000002</v>
      </c>
      <c r="Q142" s="140">
        <v>0.22499999999999998</v>
      </c>
      <c r="R142" s="140">
        <v>0.30000000000000004</v>
      </c>
      <c r="AA142" s="121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</row>
    <row r="143" spans="1:60" x14ac:dyDescent="0.3">
      <c r="A143" s="5" t="str">
        <f t="shared" si="204"/>
        <v>atequ</v>
      </c>
      <c r="B143" s="5" t="str">
        <f t="shared" si="205"/>
        <v>nat</v>
      </c>
      <c r="C143" s="5" t="str">
        <f t="shared" si="206"/>
        <v>sim1</v>
      </c>
      <c r="D143" s="46">
        <v>-10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0.45</v>
      </c>
      <c r="J143" s="140"/>
      <c r="K143" s="140"/>
      <c r="L143" s="140"/>
      <c r="M143" s="140">
        <v>0.60000000000000009</v>
      </c>
      <c r="N143" s="140"/>
      <c r="O143" s="140">
        <v>0.30000000000000004</v>
      </c>
      <c r="P143" s="140">
        <v>0.15000000000000002</v>
      </c>
      <c r="Q143" s="140">
        <v>0.22499999999999998</v>
      </c>
      <c r="R143" s="140">
        <v>0.30000000000000004</v>
      </c>
      <c r="AA143" s="121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</row>
    <row r="144" spans="1:60" x14ac:dyDescent="0.3">
      <c r="A144" s="5" t="str">
        <f t="shared" si="204"/>
        <v>afurn</v>
      </c>
      <c r="B144" s="5" t="str">
        <f t="shared" si="205"/>
        <v>nat</v>
      </c>
      <c r="C144" s="5" t="str">
        <f t="shared" si="206"/>
        <v>sim1</v>
      </c>
      <c r="D144" s="46">
        <v>-10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0.45</v>
      </c>
      <c r="J144" s="140"/>
      <c r="K144" s="140"/>
      <c r="L144" s="140"/>
      <c r="M144" s="140">
        <v>0.60000000000000009</v>
      </c>
      <c r="N144" s="140"/>
      <c r="O144" s="140">
        <v>0.30000000000000004</v>
      </c>
      <c r="P144" s="140">
        <v>0.15000000000000002</v>
      </c>
      <c r="Q144" s="140">
        <v>0.22499999999999998</v>
      </c>
      <c r="R144" s="140">
        <v>0.30000000000000004</v>
      </c>
      <c r="AA144" s="121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</row>
    <row r="145" spans="1:61" x14ac:dyDescent="0.3">
      <c r="A145" s="5" t="str">
        <f t="shared" si="204"/>
        <v>aoman</v>
      </c>
      <c r="B145" s="5" t="str">
        <f t="shared" si="205"/>
        <v>nat</v>
      </c>
      <c r="C145" s="5" t="str">
        <f t="shared" si="206"/>
        <v>sim1</v>
      </c>
      <c r="D145" s="46">
        <v>-10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0.45</v>
      </c>
      <c r="J145" s="140"/>
      <c r="K145" s="140"/>
      <c r="L145" s="140"/>
      <c r="M145" s="140">
        <v>0.60000000000000009</v>
      </c>
      <c r="N145" s="140"/>
      <c r="O145" s="140">
        <v>0.30000000000000004</v>
      </c>
      <c r="P145" s="140">
        <v>0.15000000000000002</v>
      </c>
      <c r="Q145" s="140">
        <v>0.22499999999999998</v>
      </c>
      <c r="R145" s="140">
        <v>0.30000000000000004</v>
      </c>
      <c r="AA145" s="121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</row>
    <row r="146" spans="1:61" x14ac:dyDescent="0.3">
      <c r="A146" s="5" t="str">
        <f t="shared" si="204"/>
        <v>aelec</v>
      </c>
      <c r="B146" s="5" t="str">
        <f t="shared" si="205"/>
        <v>nat</v>
      </c>
      <c r="C146" s="5" t="str">
        <f t="shared" si="206"/>
        <v>sim1</v>
      </c>
      <c r="D146" s="46" t="s">
        <v>75</v>
      </c>
      <c r="E146" s="46" t="s">
        <v>75</v>
      </c>
      <c r="F146" s="46" t="s">
        <v>75</v>
      </c>
      <c r="G146" s="46" t="s">
        <v>75</v>
      </c>
      <c r="H146" s="140" t="s">
        <v>75</v>
      </c>
      <c r="I146" s="140" t="s">
        <v>75</v>
      </c>
      <c r="J146" s="140"/>
      <c r="K146" s="140"/>
      <c r="L146" s="140"/>
      <c r="M146" s="140" t="s">
        <v>75</v>
      </c>
      <c r="N146" s="140"/>
      <c r="O146" s="140" t="s">
        <v>75</v>
      </c>
      <c r="P146" s="140" t="s">
        <v>75</v>
      </c>
      <c r="Q146" s="140" t="s">
        <v>75</v>
      </c>
      <c r="R146" s="140" t="s">
        <v>75</v>
      </c>
      <c r="AA146" s="121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</row>
    <row r="147" spans="1:61" x14ac:dyDescent="0.3">
      <c r="A147" s="5" t="str">
        <f t="shared" si="204"/>
        <v>awatr</v>
      </c>
      <c r="B147" s="5" t="str">
        <f t="shared" si="205"/>
        <v>nat</v>
      </c>
      <c r="C147" s="5" t="str">
        <f t="shared" si="206"/>
        <v>sim1</v>
      </c>
      <c r="D147" s="46">
        <v>0.1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0.45</v>
      </c>
      <c r="J147" s="140"/>
      <c r="K147" s="140"/>
      <c r="L147" s="140"/>
      <c r="M147" s="140">
        <v>0.60000000000000009</v>
      </c>
      <c r="N147" s="140"/>
      <c r="O147" s="140">
        <v>0.30000000000000004</v>
      </c>
      <c r="P147" s="140">
        <v>0.15000000000000002</v>
      </c>
      <c r="Q147" s="140">
        <v>0.22499999999999998</v>
      </c>
      <c r="R147" s="140">
        <v>0.30000000000000004</v>
      </c>
      <c r="AA147" s="121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</row>
    <row r="148" spans="1:61" x14ac:dyDescent="0.3">
      <c r="A148" s="5" t="str">
        <f t="shared" si="204"/>
        <v>acons</v>
      </c>
      <c r="B148" s="5" t="str">
        <f t="shared" si="205"/>
        <v>nat</v>
      </c>
      <c r="C148" s="5" t="str">
        <f t="shared" si="206"/>
        <v>sim1</v>
      </c>
      <c r="D148" s="46">
        <v>-9.5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0.45</v>
      </c>
      <c r="J148" s="140"/>
      <c r="K148" s="140"/>
      <c r="L148" s="140"/>
      <c r="M148" s="140">
        <v>0.60000000000000009</v>
      </c>
      <c r="N148" s="140"/>
      <c r="O148" s="140">
        <v>0.30000000000000004</v>
      </c>
      <c r="P148" s="140">
        <v>0.15000000000000002</v>
      </c>
      <c r="Q148" s="140">
        <v>0.22499999999999998</v>
      </c>
      <c r="R148" s="140">
        <v>0.30000000000000004</v>
      </c>
      <c r="AA148" s="121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</row>
    <row r="149" spans="1:61" x14ac:dyDescent="0.3">
      <c r="A149" s="5" t="str">
        <f t="shared" si="204"/>
        <v>atrad</v>
      </c>
      <c r="B149" s="5" t="str">
        <f t="shared" si="205"/>
        <v>nat</v>
      </c>
      <c r="C149" s="5" t="str">
        <f t="shared" si="206"/>
        <v>sim1</v>
      </c>
      <c r="D149" s="46">
        <v>-5</v>
      </c>
      <c r="E149" s="46">
        <v>0.8</v>
      </c>
      <c r="F149" s="46">
        <v>-2.5000000000000001E-2</v>
      </c>
      <c r="G149" s="46">
        <v>5.000000000000001E-3</v>
      </c>
      <c r="H149" s="140">
        <v>1.4999999999999999E-2</v>
      </c>
      <c r="I149" s="140">
        <v>1.35</v>
      </c>
      <c r="J149" s="140"/>
      <c r="K149" s="140"/>
      <c r="L149" s="140"/>
      <c r="M149" s="140">
        <v>1.8000000000000003</v>
      </c>
      <c r="N149" s="140"/>
      <c r="O149" s="140">
        <v>0.90000000000000013</v>
      </c>
      <c r="P149" s="140">
        <v>0.30000000000000004</v>
      </c>
      <c r="Q149" s="140">
        <v>0.44999999999999996</v>
      </c>
      <c r="R149" s="140">
        <v>0.60000000000000009</v>
      </c>
      <c r="AA149" s="121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</row>
    <row r="150" spans="1:61" x14ac:dyDescent="0.3">
      <c r="A150" s="5" t="str">
        <f t="shared" si="204"/>
        <v>ahotl</v>
      </c>
      <c r="B150" s="5" t="str">
        <f t="shared" si="205"/>
        <v>nat</v>
      </c>
      <c r="C150" s="5" t="str">
        <f t="shared" si="206"/>
        <v>sim1</v>
      </c>
      <c r="D150" s="46">
        <v>-5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/>
      <c r="K150" s="140"/>
      <c r="L150" s="140"/>
      <c r="M150" s="140">
        <v>1.8000000000000003</v>
      </c>
      <c r="N150" s="140"/>
      <c r="O150" s="140">
        <v>0.90000000000000013</v>
      </c>
      <c r="P150" s="140">
        <v>0.30000000000000004</v>
      </c>
      <c r="Q150" s="140">
        <v>0.44999999999999996</v>
      </c>
      <c r="R150" s="140">
        <v>0.60000000000000009</v>
      </c>
      <c r="AA150" s="121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</row>
    <row r="151" spans="1:61" x14ac:dyDescent="0.3">
      <c r="A151" s="5" t="str">
        <f t="shared" si="204"/>
        <v>altrp-p</v>
      </c>
      <c r="B151" s="5" t="str">
        <f t="shared" si="205"/>
        <v>nat</v>
      </c>
      <c r="C151" s="5" t="str">
        <f t="shared" si="206"/>
        <v>sim1</v>
      </c>
      <c r="D151" s="46">
        <v>-4.5</v>
      </c>
      <c r="E151" s="46">
        <v>0.8</v>
      </c>
      <c r="F151" s="46">
        <v>-2.5000000000000001E-2</v>
      </c>
      <c r="G151" s="46">
        <v>5.000000000000001E-3</v>
      </c>
      <c r="H151" s="140">
        <v>1.4999999999999999E-2</v>
      </c>
      <c r="I151" s="140">
        <v>1.35</v>
      </c>
      <c r="J151" s="140"/>
      <c r="K151" s="140"/>
      <c r="L151" s="140"/>
      <c r="M151" s="140">
        <v>1.8000000000000003</v>
      </c>
      <c r="N151" s="140"/>
      <c r="O151" s="140">
        <v>0.90000000000000013</v>
      </c>
      <c r="P151" s="140">
        <v>0.30000000000000004</v>
      </c>
      <c r="Q151" s="140">
        <v>0.44999999999999996</v>
      </c>
      <c r="R151" s="140">
        <v>0.60000000000000009</v>
      </c>
      <c r="AA151" s="121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</row>
    <row r="152" spans="1:61" x14ac:dyDescent="0.3">
      <c r="A152" s="5" t="str">
        <f t="shared" si="204"/>
        <v>altrp-f</v>
      </c>
      <c r="B152" s="5" t="str">
        <f t="shared" si="205"/>
        <v>nat</v>
      </c>
      <c r="C152" s="5" t="str">
        <f t="shared" si="206"/>
        <v>sim1</v>
      </c>
      <c r="D152" s="46">
        <v>-4.5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/>
      <c r="K152" s="140"/>
      <c r="L152" s="140"/>
      <c r="M152" s="140">
        <v>1.8000000000000003</v>
      </c>
      <c r="N152" s="140"/>
      <c r="O152" s="140">
        <v>0.90000000000000013</v>
      </c>
      <c r="P152" s="140">
        <v>0.30000000000000004</v>
      </c>
      <c r="Q152" s="140">
        <v>0.44999999999999996</v>
      </c>
      <c r="R152" s="140">
        <v>0.60000000000000009</v>
      </c>
      <c r="AA152" s="121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</row>
    <row r="153" spans="1:61" x14ac:dyDescent="0.3">
      <c r="A153" s="5" t="str">
        <f t="shared" si="204"/>
        <v>aotrp-p</v>
      </c>
      <c r="B153" s="5" t="str">
        <f t="shared" si="205"/>
        <v>nat</v>
      </c>
      <c r="C153" s="5" t="str">
        <f t="shared" si="206"/>
        <v>sim1</v>
      </c>
      <c r="D153" s="46">
        <v>-4.5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/>
      <c r="K153" s="140"/>
      <c r="L153" s="140"/>
      <c r="M153" s="140">
        <v>1.8000000000000003</v>
      </c>
      <c r="N153" s="140"/>
      <c r="O153" s="140">
        <v>0.90000000000000013</v>
      </c>
      <c r="P153" s="140">
        <v>0.30000000000000004</v>
      </c>
      <c r="Q153" s="140">
        <v>0.44999999999999996</v>
      </c>
      <c r="R153" s="140">
        <v>0.60000000000000009</v>
      </c>
      <c r="AA153" s="121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</row>
    <row r="154" spans="1:61" x14ac:dyDescent="0.3">
      <c r="A154" s="5" t="str">
        <f t="shared" si="204"/>
        <v>aotrp-f</v>
      </c>
      <c r="B154" s="5" t="str">
        <f t="shared" si="205"/>
        <v>nat</v>
      </c>
      <c r="C154" s="5" t="str">
        <f t="shared" si="206"/>
        <v>sim1</v>
      </c>
      <c r="D154" s="46">
        <v>-4.5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1.35</v>
      </c>
      <c r="J154" s="140"/>
      <c r="K154" s="140"/>
      <c r="L154" s="140"/>
      <c r="M154" s="140">
        <v>1.8000000000000003</v>
      </c>
      <c r="N154" s="140"/>
      <c r="O154" s="140">
        <v>0.90000000000000013</v>
      </c>
      <c r="P154" s="140">
        <v>0.30000000000000004</v>
      </c>
      <c r="Q154" s="140">
        <v>0.44999999999999996</v>
      </c>
      <c r="R154" s="140">
        <v>0.60000000000000009</v>
      </c>
      <c r="AA154" s="121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</row>
    <row r="155" spans="1:61" x14ac:dyDescent="0.3">
      <c r="A155" s="5" t="str">
        <f t="shared" si="204"/>
        <v>aprtr</v>
      </c>
      <c r="B155" s="5" t="str">
        <f t="shared" si="205"/>
        <v>nat</v>
      </c>
      <c r="C155" s="5" t="str">
        <f t="shared" si="206"/>
        <v>sim1</v>
      </c>
      <c r="D155" s="46" t="s">
        <v>75</v>
      </c>
      <c r="E155" s="46" t="s">
        <v>75</v>
      </c>
      <c r="F155" s="46" t="s">
        <v>75</v>
      </c>
      <c r="G155" s="46" t="s">
        <v>75</v>
      </c>
      <c r="H155" s="140" t="s">
        <v>75</v>
      </c>
      <c r="I155" s="140" t="s">
        <v>75</v>
      </c>
      <c r="J155" s="140"/>
      <c r="K155" s="140"/>
      <c r="L155" s="140"/>
      <c r="M155" s="140" t="s">
        <v>75</v>
      </c>
      <c r="N155" s="140"/>
      <c r="O155" s="140" t="s">
        <v>75</v>
      </c>
      <c r="P155" s="140" t="s">
        <v>75</v>
      </c>
      <c r="Q155" s="140" t="s">
        <v>75</v>
      </c>
      <c r="R155" s="140" t="s">
        <v>75</v>
      </c>
      <c r="AA155" s="121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</row>
    <row r="156" spans="1:61" s="73" customFormat="1" x14ac:dyDescent="0.3">
      <c r="A156" s="5" t="str">
        <f t="shared" si="204"/>
        <v>atrps</v>
      </c>
      <c r="B156" s="5" t="str">
        <f t="shared" si="205"/>
        <v>nat</v>
      </c>
      <c r="C156" s="5" t="str">
        <f t="shared" si="206"/>
        <v>sim1</v>
      </c>
      <c r="D156" s="46">
        <v>-4.5</v>
      </c>
      <c r="E156" s="46">
        <v>0.8</v>
      </c>
      <c r="F156" s="46">
        <v>-2.5000000000000001E-2</v>
      </c>
      <c r="G156" s="46">
        <v>5.000000000000001E-3</v>
      </c>
      <c r="H156" s="140">
        <v>1.4999999999999999E-2</v>
      </c>
      <c r="I156" s="140">
        <v>1.35</v>
      </c>
      <c r="J156" s="140"/>
      <c r="K156" s="140"/>
      <c r="L156" s="140"/>
      <c r="M156" s="140">
        <v>1.8000000000000003</v>
      </c>
      <c r="N156" s="140"/>
      <c r="O156" s="140">
        <v>0.90000000000000013</v>
      </c>
      <c r="P156" s="140">
        <v>0.30000000000000004</v>
      </c>
      <c r="Q156" s="140">
        <v>0.44999999999999996</v>
      </c>
      <c r="R156" s="140">
        <v>0.60000000000000009</v>
      </c>
      <c r="AA156" s="121"/>
      <c r="AB156" s="121"/>
      <c r="AC156" s="121"/>
      <c r="AD156" s="121"/>
      <c r="AE156" s="121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73">
        <v>0.5</v>
      </c>
    </row>
    <row r="157" spans="1:61" x14ac:dyDescent="0.3">
      <c r="A157" s="5" t="str">
        <f t="shared" si="204"/>
        <v>acomm</v>
      </c>
      <c r="B157" s="5" t="str">
        <f t="shared" si="205"/>
        <v>nat</v>
      </c>
      <c r="C157" s="5" t="str">
        <f t="shared" si="206"/>
        <v>sim1</v>
      </c>
      <c r="D157" s="46">
        <v>-0.75</v>
      </c>
      <c r="E157" s="46">
        <v>1.36</v>
      </c>
      <c r="F157" s="46">
        <v>-2.5000000000000001E-2</v>
      </c>
      <c r="G157" s="46">
        <v>6.000000000000001E-3</v>
      </c>
      <c r="H157" s="140">
        <v>1.7999999999999999E-2</v>
      </c>
      <c r="I157" s="140">
        <v>1.35</v>
      </c>
      <c r="J157" s="140"/>
      <c r="K157" s="140"/>
      <c r="L157" s="140"/>
      <c r="M157" s="140">
        <v>1.8000000000000003</v>
      </c>
      <c r="N157" s="140"/>
      <c r="O157" s="140">
        <v>0.90000000000000013</v>
      </c>
      <c r="P157" s="140">
        <v>0.30000000000000004</v>
      </c>
      <c r="Q157" s="140">
        <v>0.44999999999999996</v>
      </c>
      <c r="R157" s="140">
        <v>0.60000000000000009</v>
      </c>
      <c r="AA157" s="121"/>
      <c r="AB157" s="122"/>
      <c r="AC157" s="122"/>
      <c r="AD157" s="122"/>
      <c r="AE157" s="122"/>
      <c r="AF157" s="122"/>
      <c r="AG157" s="122"/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</row>
    <row r="158" spans="1:61" x14ac:dyDescent="0.3">
      <c r="A158" s="5" t="str">
        <f t="shared" si="204"/>
        <v>afsrv</v>
      </c>
      <c r="B158" s="5" t="str">
        <f t="shared" si="205"/>
        <v>nat</v>
      </c>
      <c r="C158" s="5" t="str">
        <f t="shared" si="206"/>
        <v>sim1</v>
      </c>
      <c r="D158" s="46">
        <v>0.05</v>
      </c>
      <c r="E158" s="46">
        <v>0.8</v>
      </c>
      <c r="F158" s="46">
        <v>-2.5000000000000001E-2</v>
      </c>
      <c r="G158" s="46">
        <v>5.000000000000001E-3</v>
      </c>
      <c r="H158" s="140">
        <v>1.4999999999999999E-2</v>
      </c>
      <c r="I158" s="140">
        <v>1.35</v>
      </c>
      <c r="J158" s="140"/>
      <c r="K158" s="140"/>
      <c r="L158" s="140"/>
      <c r="M158" s="140">
        <v>1.8000000000000003</v>
      </c>
      <c r="N158" s="140"/>
      <c r="O158" s="140">
        <v>0.90000000000000013</v>
      </c>
      <c r="P158" s="140">
        <v>0.30000000000000004</v>
      </c>
      <c r="Q158" s="140">
        <v>0.44999999999999996</v>
      </c>
      <c r="R158" s="140">
        <v>0.60000000000000009</v>
      </c>
      <c r="AA158" s="121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</row>
    <row r="159" spans="1:61" x14ac:dyDescent="0.3">
      <c r="A159" s="5" t="str">
        <f t="shared" si="204"/>
        <v>absrv</v>
      </c>
      <c r="B159" s="5" t="str">
        <f t="shared" si="205"/>
        <v>nat</v>
      </c>
      <c r="C159" s="5" t="str">
        <f t="shared" si="206"/>
        <v>sim1</v>
      </c>
      <c r="D159" s="46">
        <v>0.05</v>
      </c>
      <c r="E159" s="46">
        <v>0.8</v>
      </c>
      <c r="F159" s="46">
        <v>-2.5000000000000001E-2</v>
      </c>
      <c r="G159" s="46">
        <v>5.000000000000001E-3</v>
      </c>
      <c r="H159" s="140">
        <v>1.4999999999999999E-2</v>
      </c>
      <c r="I159" s="140">
        <v>1.35</v>
      </c>
      <c r="J159" s="140"/>
      <c r="K159" s="140"/>
      <c r="L159" s="140"/>
      <c r="M159" s="140">
        <v>1.8000000000000003</v>
      </c>
      <c r="N159" s="140"/>
      <c r="O159" s="140">
        <v>0.90000000000000013</v>
      </c>
      <c r="P159" s="140">
        <v>0.30000000000000004</v>
      </c>
      <c r="Q159" s="140">
        <v>0.44999999999999996</v>
      </c>
      <c r="R159" s="140">
        <v>0.60000000000000009</v>
      </c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</row>
    <row r="160" spans="1:61" x14ac:dyDescent="0.3">
      <c r="A160" s="5" t="str">
        <f t="shared" si="204"/>
        <v>agsrv</v>
      </c>
      <c r="B160" s="5" t="str">
        <f t="shared" si="205"/>
        <v>nat</v>
      </c>
      <c r="C160" s="5" t="str">
        <f t="shared" si="206"/>
        <v>sim1</v>
      </c>
      <c r="D160" s="46">
        <v>0.9</v>
      </c>
      <c r="E160" s="46">
        <v>0.8</v>
      </c>
      <c r="F160" s="46">
        <v>-2.5000000000000001E-2</v>
      </c>
      <c r="G160" s="46">
        <v>5.000000000000001E-3</v>
      </c>
      <c r="H160" s="140">
        <v>1.4999999999999999E-2</v>
      </c>
      <c r="I160" s="140">
        <v>0.45</v>
      </c>
      <c r="J160" s="140"/>
      <c r="K160" s="140"/>
      <c r="L160" s="140"/>
      <c r="M160" s="140">
        <v>0.60000000000000009</v>
      </c>
      <c r="N160" s="140"/>
      <c r="O160" s="140">
        <v>0.30000000000000004</v>
      </c>
      <c r="P160" s="140">
        <v>0.15000000000000002</v>
      </c>
      <c r="Q160" s="140">
        <v>0.22499999999999998</v>
      </c>
      <c r="R160" s="140">
        <v>0.30000000000000004</v>
      </c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</row>
    <row r="161" spans="1:60" x14ac:dyDescent="0.3">
      <c r="A161" s="138" t="str">
        <f t="shared" si="204"/>
        <v>aosrv</v>
      </c>
      <c r="B161" s="5" t="str">
        <f t="shared" si="205"/>
        <v>nat</v>
      </c>
      <c r="C161" s="5" t="str">
        <f t="shared" si="206"/>
        <v>sim1</v>
      </c>
      <c r="D161" s="46">
        <v>-10</v>
      </c>
      <c r="E161" s="46">
        <v>0.8</v>
      </c>
      <c r="F161" s="46">
        <v>-2.5000000000000001E-2</v>
      </c>
      <c r="G161" s="46">
        <v>5.000000000000001E-3</v>
      </c>
      <c r="H161" s="140">
        <v>1.4999999999999999E-2</v>
      </c>
      <c r="I161" s="140">
        <v>0.45</v>
      </c>
      <c r="J161" s="140"/>
      <c r="K161" s="140"/>
      <c r="L161" s="140"/>
      <c r="M161" s="140">
        <v>0.60000000000000009</v>
      </c>
      <c r="N161" s="140"/>
      <c r="O161" s="140">
        <v>0.30000000000000004</v>
      </c>
      <c r="P161" s="140">
        <v>0.15000000000000002</v>
      </c>
      <c r="Q161" s="140">
        <v>0.22499999999999998</v>
      </c>
      <c r="R161" s="140">
        <v>0.30000000000000004</v>
      </c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</row>
    <row r="162" spans="1:60" x14ac:dyDescent="0.3">
      <c r="A162" s="137" t="str">
        <f t="shared" si="204"/>
        <v>aawhe</v>
      </c>
      <c r="B162" s="137" t="s">
        <v>72</v>
      </c>
      <c r="C162" s="137" t="s">
        <v>328</v>
      </c>
      <c r="D162" s="148">
        <v>-0.7</v>
      </c>
      <c r="E162" s="148">
        <v>1.2000000000000002</v>
      </c>
      <c r="F162" s="148">
        <v>0.15000000000000002</v>
      </c>
      <c r="G162" s="148">
        <v>0.30000000000000004</v>
      </c>
      <c r="H162" s="149">
        <v>0.60000000000000009</v>
      </c>
      <c r="I162" s="149">
        <v>0.75</v>
      </c>
      <c r="J162" s="149"/>
      <c r="K162" s="149"/>
      <c r="L162" s="149"/>
      <c r="M162" s="149">
        <v>1.05</v>
      </c>
      <c r="N162" s="149"/>
      <c r="O162" s="149">
        <v>0.45000000000000007</v>
      </c>
      <c r="P162" s="149">
        <v>-0.15000000000000002</v>
      </c>
      <c r="Q162" s="149">
        <v>-0.15</v>
      </c>
      <c r="R162" s="149">
        <v>-0.2</v>
      </c>
      <c r="AA162" s="121"/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</row>
    <row r="163" spans="1:60" x14ac:dyDescent="0.3">
      <c r="A163" s="5" t="str">
        <f t="shared" si="204"/>
        <v>aamai</v>
      </c>
      <c r="B163" s="5" t="s">
        <v>72</v>
      </c>
      <c r="C163" s="5" t="str">
        <f t="shared" ref="C163:C196" si="207">C162</f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/>
      <c r="K163" s="142"/>
      <c r="L163" s="142"/>
      <c r="M163" s="142">
        <v>1.05</v>
      </c>
      <c r="N163" s="142"/>
      <c r="O163" s="142">
        <v>0.45000000000000007</v>
      </c>
      <c r="P163" s="142">
        <v>-0.15000000000000002</v>
      </c>
      <c r="Q163" s="142">
        <v>-0.15</v>
      </c>
      <c r="R163" s="142">
        <v>-0.2</v>
      </c>
      <c r="AA163" s="121"/>
      <c r="AB163" s="122"/>
      <c r="AC163" s="122"/>
      <c r="AD163" s="122"/>
      <c r="AE163" s="122"/>
      <c r="AF163" s="122"/>
      <c r="AG163" s="122"/>
      <c r="AH163" s="122"/>
      <c r="AI163" s="122"/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</row>
    <row r="164" spans="1:60" x14ac:dyDescent="0.3">
      <c r="A164" s="5" t="str">
        <f t="shared" si="204"/>
        <v>aaoce</v>
      </c>
      <c r="B164" s="5" t="s">
        <v>72</v>
      </c>
      <c r="C164" s="5" t="str">
        <f t="shared" si="207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/>
      <c r="K164" s="142"/>
      <c r="L164" s="142"/>
      <c r="M164" s="142">
        <v>1.05</v>
      </c>
      <c r="N164" s="142"/>
      <c r="O164" s="142">
        <v>0.45000000000000007</v>
      </c>
      <c r="P164" s="142">
        <v>-0.15000000000000002</v>
      </c>
      <c r="Q164" s="142">
        <v>-0.15</v>
      </c>
      <c r="R164" s="142">
        <v>-0.2</v>
      </c>
      <c r="AA164" s="121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</row>
    <row r="165" spans="1:60" x14ac:dyDescent="0.3">
      <c r="A165" s="5" t="str">
        <f t="shared" si="204"/>
        <v>aaveg</v>
      </c>
      <c r="B165" s="5" t="s">
        <v>72</v>
      </c>
      <c r="C165" s="5" t="str">
        <f t="shared" si="207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/>
      <c r="K165" s="140"/>
      <c r="L165" s="140"/>
      <c r="M165" s="140">
        <v>1.05</v>
      </c>
      <c r="N165" s="140"/>
      <c r="O165" s="140">
        <v>0.45000000000000007</v>
      </c>
      <c r="P165" s="140">
        <v>-0.15000000000000002</v>
      </c>
      <c r="Q165" s="140">
        <v>-0.15</v>
      </c>
      <c r="R165" s="140">
        <v>-0.2</v>
      </c>
      <c r="AA165" s="121"/>
      <c r="AB165" s="122"/>
      <c r="AC165" s="122"/>
      <c r="AD165" s="122"/>
      <c r="AE165" s="121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</row>
    <row r="166" spans="1:60" x14ac:dyDescent="0.3">
      <c r="A166" s="5" t="str">
        <f t="shared" si="204"/>
        <v>aaofr</v>
      </c>
      <c r="B166" s="5" t="s">
        <v>72</v>
      </c>
      <c r="C166" s="5" t="str">
        <f t="shared" si="207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/>
      <c r="K166" s="140"/>
      <c r="L166" s="140"/>
      <c r="M166" s="140">
        <v>1.05</v>
      </c>
      <c r="N166" s="140"/>
      <c r="O166" s="140">
        <v>0.45000000000000007</v>
      </c>
      <c r="P166" s="140">
        <v>-0.15000000000000002</v>
      </c>
      <c r="Q166" s="140">
        <v>-0.15</v>
      </c>
      <c r="R166" s="140">
        <v>-0.2</v>
      </c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</row>
    <row r="167" spans="1:60" x14ac:dyDescent="0.3">
      <c r="A167" s="5" t="str">
        <f t="shared" si="204"/>
        <v>aagra</v>
      </c>
      <c r="B167" s="5" t="s">
        <v>72</v>
      </c>
      <c r="C167" s="5" t="str">
        <f t="shared" si="207"/>
        <v>sim2</v>
      </c>
      <c r="D167" s="46">
        <v>-0.7</v>
      </c>
      <c r="E167" s="46">
        <v>1.2000000000000002</v>
      </c>
      <c r="F167" s="46">
        <v>0.15000000000000002</v>
      </c>
      <c r="G167" s="46">
        <v>0.30000000000000004</v>
      </c>
      <c r="H167" s="140">
        <v>0.60000000000000009</v>
      </c>
      <c r="I167" s="140">
        <v>0.75</v>
      </c>
      <c r="J167" s="140"/>
      <c r="K167" s="140"/>
      <c r="L167" s="140"/>
      <c r="M167" s="140">
        <v>1.05</v>
      </c>
      <c r="N167" s="140"/>
      <c r="O167" s="140">
        <v>0.45000000000000007</v>
      </c>
      <c r="P167" s="140">
        <v>-0.15000000000000002</v>
      </c>
      <c r="Q167" s="140">
        <v>-0.15</v>
      </c>
      <c r="R167" s="140">
        <v>-0.2</v>
      </c>
      <c r="AA167" s="121"/>
      <c r="AB167" s="122"/>
      <c r="AC167" s="122"/>
      <c r="AD167" s="122"/>
      <c r="AE167" s="122"/>
      <c r="AF167" s="122"/>
      <c r="AG167" s="122"/>
      <c r="AH167" s="122"/>
      <c r="AI167" s="122"/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</row>
    <row r="168" spans="1:60" x14ac:dyDescent="0.3">
      <c r="A168" s="5" t="str">
        <f t="shared" si="204"/>
        <v>aaoil</v>
      </c>
      <c r="B168" s="5" t="s">
        <v>72</v>
      </c>
      <c r="C168" s="5" t="str">
        <f t="shared" si="207"/>
        <v>sim2</v>
      </c>
      <c r="D168" s="141">
        <v>-0.7</v>
      </c>
      <c r="E168" s="141">
        <v>1.2000000000000002</v>
      </c>
      <c r="F168" s="141">
        <v>0.15000000000000002</v>
      </c>
      <c r="G168" s="141">
        <v>0.30000000000000004</v>
      </c>
      <c r="H168" s="142">
        <v>0.60000000000000009</v>
      </c>
      <c r="I168" s="142">
        <v>0.75</v>
      </c>
      <c r="J168" s="142"/>
      <c r="K168" s="142"/>
      <c r="L168" s="142"/>
      <c r="M168" s="142">
        <v>1.05</v>
      </c>
      <c r="N168" s="142"/>
      <c r="O168" s="142">
        <v>0.45000000000000007</v>
      </c>
      <c r="P168" s="142">
        <v>-0.15000000000000002</v>
      </c>
      <c r="Q168" s="142">
        <v>-0.15</v>
      </c>
      <c r="R168" s="142">
        <v>-0.2</v>
      </c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</row>
    <row r="169" spans="1:60" x14ac:dyDescent="0.3">
      <c r="A169" s="5" t="str">
        <f t="shared" si="204"/>
        <v>aatub</v>
      </c>
      <c r="B169" s="5" t="s">
        <v>72</v>
      </c>
      <c r="C169" s="5" t="str">
        <f t="shared" si="207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/>
      <c r="K169" s="142"/>
      <c r="L169" s="142"/>
      <c r="M169" s="142">
        <v>1.05</v>
      </c>
      <c r="N169" s="142"/>
      <c r="O169" s="142">
        <v>0.45000000000000007</v>
      </c>
      <c r="P169" s="142">
        <v>-0.15000000000000002</v>
      </c>
      <c r="Q169" s="142">
        <v>-0.15</v>
      </c>
      <c r="R169" s="142">
        <v>-0.2</v>
      </c>
      <c r="AA169" s="121"/>
      <c r="AB169" s="123"/>
      <c r="AC169" s="123"/>
      <c r="AD169" s="123"/>
      <c r="AE169" s="185"/>
      <c r="AF169" s="123"/>
      <c r="AG169" s="123"/>
      <c r="AH169" s="123"/>
      <c r="AI169" s="123"/>
      <c r="AJ169" s="123"/>
      <c r="AK169" s="123"/>
      <c r="AL169" s="123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</row>
    <row r="170" spans="1:60" x14ac:dyDescent="0.3">
      <c r="A170" s="5" t="str">
        <f t="shared" si="204"/>
        <v>aapul</v>
      </c>
      <c r="B170" s="5" t="s">
        <v>72</v>
      </c>
      <c r="C170" s="5" t="str">
        <f t="shared" si="207"/>
        <v>sim2</v>
      </c>
      <c r="D170" s="141">
        <v>-0.7</v>
      </c>
      <c r="E170" s="141">
        <v>1.2000000000000002</v>
      </c>
      <c r="F170" s="141">
        <v>0.15000000000000002</v>
      </c>
      <c r="G170" s="141">
        <v>0.30000000000000004</v>
      </c>
      <c r="H170" s="142">
        <v>0.60000000000000009</v>
      </c>
      <c r="I170" s="142">
        <v>0.75</v>
      </c>
      <c r="J170" s="142"/>
      <c r="K170" s="142"/>
      <c r="L170" s="142"/>
      <c r="M170" s="142">
        <v>1.05</v>
      </c>
      <c r="N170" s="142"/>
      <c r="O170" s="142">
        <v>0.45000000000000007</v>
      </c>
      <c r="P170" s="142">
        <v>-0.15000000000000002</v>
      </c>
      <c r="Q170" s="142">
        <v>-0.15</v>
      </c>
      <c r="R170" s="142">
        <v>-0.2</v>
      </c>
      <c r="AA170" s="121"/>
      <c r="AB170" s="123"/>
      <c r="AC170" s="123"/>
      <c r="AD170" s="123"/>
      <c r="AE170" s="185"/>
      <c r="AF170" s="123"/>
      <c r="AG170" s="123"/>
      <c r="AH170" s="123"/>
      <c r="AI170" s="123"/>
      <c r="AJ170" s="123"/>
      <c r="AK170" s="123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</row>
    <row r="171" spans="1:60" x14ac:dyDescent="0.3">
      <c r="A171" s="5" t="str">
        <f t="shared" si="204"/>
        <v>aasug</v>
      </c>
      <c r="B171" s="5" t="s">
        <v>72</v>
      </c>
      <c r="C171" s="5" t="str">
        <f t="shared" si="207"/>
        <v>sim2</v>
      </c>
      <c r="D171" s="46">
        <v>-0.7</v>
      </c>
      <c r="E171" s="46">
        <v>1.2000000000000002</v>
      </c>
      <c r="F171" s="46">
        <v>0.15000000000000002</v>
      </c>
      <c r="G171" s="46">
        <v>0.30000000000000004</v>
      </c>
      <c r="H171" s="140">
        <v>0.60000000000000009</v>
      </c>
      <c r="I171" s="140">
        <v>0.75</v>
      </c>
      <c r="J171" s="140"/>
      <c r="K171" s="140"/>
      <c r="L171" s="140"/>
      <c r="M171" s="140">
        <v>1.05</v>
      </c>
      <c r="N171" s="140"/>
      <c r="O171" s="140">
        <v>0.45000000000000007</v>
      </c>
      <c r="P171" s="140">
        <v>-0.15000000000000002</v>
      </c>
      <c r="Q171" s="140">
        <v>-0.15</v>
      </c>
      <c r="R171" s="140">
        <v>-0.2</v>
      </c>
      <c r="AA171" s="121"/>
      <c r="AB171" s="123"/>
      <c r="AC171" s="123"/>
      <c r="AD171" s="123"/>
      <c r="AE171" s="185"/>
      <c r="AF171" s="123"/>
      <c r="AG171" s="123"/>
      <c r="AH171" s="123"/>
      <c r="AI171" s="123"/>
      <c r="AJ171" s="123"/>
      <c r="AK171" s="123"/>
      <c r="AL171" s="123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</row>
    <row r="172" spans="1:60" x14ac:dyDescent="0.3">
      <c r="A172" s="5" t="str">
        <f t="shared" ref="A172:A203" si="208">A95</f>
        <v>aaoth</v>
      </c>
      <c r="B172" s="5" t="s">
        <v>72</v>
      </c>
      <c r="C172" s="5" t="str">
        <f t="shared" si="207"/>
        <v>sim2</v>
      </c>
      <c r="D172" s="46">
        <v>-0.7</v>
      </c>
      <c r="E172" s="46">
        <v>1.2000000000000002</v>
      </c>
      <c r="F172" s="46">
        <v>0.15000000000000002</v>
      </c>
      <c r="G172" s="46">
        <v>0.30000000000000004</v>
      </c>
      <c r="H172" s="140">
        <v>0.60000000000000009</v>
      </c>
      <c r="I172" s="140">
        <v>0.75</v>
      </c>
      <c r="J172" s="140"/>
      <c r="K172" s="140"/>
      <c r="L172" s="140"/>
      <c r="M172" s="140">
        <v>1.05</v>
      </c>
      <c r="N172" s="140"/>
      <c r="O172" s="140">
        <v>0.45000000000000007</v>
      </c>
      <c r="P172" s="140">
        <v>-0.15000000000000002</v>
      </c>
      <c r="Q172" s="140">
        <v>-0.15</v>
      </c>
      <c r="R172" s="140">
        <v>-0.2</v>
      </c>
      <c r="AA172" s="121"/>
      <c r="AB172" s="123"/>
      <c r="AC172" s="123"/>
      <c r="AD172" s="123"/>
      <c r="AE172" s="185"/>
      <c r="AF172" s="123"/>
      <c r="AG172" s="123"/>
      <c r="AH172" s="123"/>
      <c r="AI172" s="123"/>
      <c r="AJ172" s="123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</row>
    <row r="173" spans="1:60" x14ac:dyDescent="0.3">
      <c r="A173" s="5" t="str">
        <f t="shared" si="208"/>
        <v>alani</v>
      </c>
      <c r="B173" s="5" t="s">
        <v>72</v>
      </c>
      <c r="C173" s="5" t="str">
        <f t="shared" si="207"/>
        <v>sim2</v>
      </c>
      <c r="D173" s="141">
        <v>-0.7</v>
      </c>
      <c r="E173" s="141">
        <v>1.2000000000000002</v>
      </c>
      <c r="F173" s="141">
        <v>0.15000000000000002</v>
      </c>
      <c r="G173" s="141">
        <v>0.30000000000000004</v>
      </c>
      <c r="H173" s="142">
        <v>0.60000000000000009</v>
      </c>
      <c r="I173" s="142">
        <v>0.75</v>
      </c>
      <c r="J173" s="142"/>
      <c r="K173" s="142"/>
      <c r="L173" s="142"/>
      <c r="M173" s="142">
        <v>1.05</v>
      </c>
      <c r="N173" s="142"/>
      <c r="O173" s="142">
        <v>0.45000000000000007</v>
      </c>
      <c r="P173" s="142">
        <v>-0.15000000000000002</v>
      </c>
      <c r="Q173" s="142">
        <v>-0.15</v>
      </c>
      <c r="R173" s="142">
        <v>-0.2</v>
      </c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</row>
    <row r="174" spans="1:60" x14ac:dyDescent="0.3">
      <c r="A174" s="5" t="str">
        <f t="shared" si="208"/>
        <v>afore</v>
      </c>
      <c r="B174" s="5" t="s">
        <v>72</v>
      </c>
      <c r="C174" s="5" t="str">
        <f t="shared" si="207"/>
        <v>sim2</v>
      </c>
      <c r="D174" s="46">
        <v>-0.7</v>
      </c>
      <c r="E174" s="46">
        <v>1.2000000000000002</v>
      </c>
      <c r="F174" s="46">
        <v>0.15000000000000002</v>
      </c>
      <c r="G174" s="46">
        <v>0.30000000000000004</v>
      </c>
      <c r="H174" s="140">
        <v>0.60000000000000009</v>
      </c>
      <c r="I174" s="140">
        <v>0.75</v>
      </c>
      <c r="J174" s="140"/>
      <c r="K174" s="140"/>
      <c r="L174" s="140"/>
      <c r="M174" s="140">
        <v>1.05</v>
      </c>
      <c r="N174" s="140"/>
      <c r="O174" s="140">
        <v>0.45000000000000007</v>
      </c>
      <c r="P174" s="140">
        <v>-0.15000000000000002</v>
      </c>
      <c r="Q174" s="140">
        <v>-0.15</v>
      </c>
      <c r="R174" s="140">
        <v>-0.2</v>
      </c>
      <c r="AA174" s="121"/>
      <c r="AB174" s="123"/>
      <c r="AC174" s="123"/>
      <c r="AD174" s="123"/>
      <c r="AE174" s="185"/>
      <c r="AF174" s="123"/>
      <c r="AG174" s="123"/>
      <c r="AH174" s="123"/>
      <c r="AI174" s="123"/>
      <c r="AJ174" s="123"/>
      <c r="AK174" s="123"/>
      <c r="AL174" s="123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</row>
    <row r="175" spans="1:60" x14ac:dyDescent="0.3">
      <c r="A175" s="5" t="str">
        <f t="shared" si="208"/>
        <v>afish</v>
      </c>
      <c r="B175" s="5" t="s">
        <v>72</v>
      </c>
      <c r="C175" s="5" t="str">
        <f t="shared" si="207"/>
        <v>sim2</v>
      </c>
      <c r="D175" s="141">
        <v>-0.7</v>
      </c>
      <c r="E175" s="141">
        <v>1.2000000000000002</v>
      </c>
      <c r="F175" s="141">
        <v>0.15000000000000002</v>
      </c>
      <c r="G175" s="141">
        <v>0.30000000000000004</v>
      </c>
      <c r="H175" s="142">
        <v>0.60000000000000009</v>
      </c>
      <c r="I175" s="142">
        <v>0.75</v>
      </c>
      <c r="J175" s="142"/>
      <c r="K175" s="142"/>
      <c r="L175" s="142"/>
      <c r="M175" s="142">
        <v>1.05</v>
      </c>
      <c r="N175" s="142"/>
      <c r="O175" s="142">
        <v>0.45000000000000007</v>
      </c>
      <c r="P175" s="142">
        <v>-0.15000000000000002</v>
      </c>
      <c r="Q175" s="142">
        <v>-0.15</v>
      </c>
      <c r="R175" s="142">
        <v>-0.2</v>
      </c>
      <c r="AA175" s="121"/>
      <c r="AB175" s="121"/>
      <c r="AC175" s="121"/>
      <c r="AD175" s="121"/>
      <c r="AE175" s="186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</row>
    <row r="176" spans="1:60" x14ac:dyDescent="0.3">
      <c r="A176" s="5" t="str">
        <f t="shared" si="208"/>
        <v>acoal</v>
      </c>
      <c r="B176" s="5" t="s">
        <v>72</v>
      </c>
      <c r="C176" s="5" t="str">
        <f t="shared" si="207"/>
        <v>sim2</v>
      </c>
      <c r="D176" s="141" t="s">
        <v>75</v>
      </c>
      <c r="E176" s="141" t="s">
        <v>75</v>
      </c>
      <c r="F176" s="141" t="s">
        <v>75</v>
      </c>
      <c r="G176" s="141" t="s">
        <v>75</v>
      </c>
      <c r="H176" s="142" t="s">
        <v>75</v>
      </c>
      <c r="I176" s="142" t="s">
        <v>75</v>
      </c>
      <c r="J176" s="142"/>
      <c r="K176" s="142"/>
      <c r="L176" s="142"/>
      <c r="M176" s="142" t="s">
        <v>75</v>
      </c>
      <c r="N176" s="142"/>
      <c r="O176" s="142" t="s">
        <v>75</v>
      </c>
      <c r="P176" s="142" t="s">
        <v>75</v>
      </c>
      <c r="Q176" s="142" t="s">
        <v>75</v>
      </c>
      <c r="R176" s="142" t="s">
        <v>75</v>
      </c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</row>
    <row r="177" spans="1:60" x14ac:dyDescent="0.3">
      <c r="A177" s="5" t="str">
        <f t="shared" si="208"/>
        <v>agold</v>
      </c>
      <c r="B177" s="5" t="s">
        <v>72</v>
      </c>
      <c r="C177" s="5" t="str">
        <f t="shared" si="207"/>
        <v>sim2</v>
      </c>
      <c r="D177" s="141" t="s">
        <v>75</v>
      </c>
      <c r="E177" s="141" t="s">
        <v>75</v>
      </c>
      <c r="F177" s="141" t="s">
        <v>75</v>
      </c>
      <c r="G177" s="141" t="s">
        <v>75</v>
      </c>
      <c r="H177" s="142" t="s">
        <v>75</v>
      </c>
      <c r="I177" s="142" t="s">
        <v>75</v>
      </c>
      <c r="J177" s="142"/>
      <c r="K177" s="142"/>
      <c r="L177" s="142"/>
      <c r="M177" s="142" t="s">
        <v>75</v>
      </c>
      <c r="N177" s="142"/>
      <c r="O177" s="142" t="s">
        <v>75</v>
      </c>
      <c r="P177" s="142" t="s">
        <v>75</v>
      </c>
      <c r="Q177" s="142" t="s">
        <v>75</v>
      </c>
      <c r="R177" s="142" t="s">
        <v>75</v>
      </c>
      <c r="AA177" s="121"/>
      <c r="AB177" s="123"/>
      <c r="AC177" s="123"/>
      <c r="AD177" s="123"/>
      <c r="AE177" s="185"/>
      <c r="AF177" s="123"/>
      <c r="AG177" s="123"/>
      <c r="AH177" s="123"/>
      <c r="AI177" s="123"/>
      <c r="AJ177" s="123"/>
      <c r="AK177" s="123"/>
      <c r="AL177" s="123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</row>
    <row r="178" spans="1:60" x14ac:dyDescent="0.3">
      <c r="A178" s="5" t="str">
        <f t="shared" si="208"/>
        <v>angas</v>
      </c>
      <c r="B178" s="5" t="s">
        <v>72</v>
      </c>
      <c r="C178" s="5" t="str">
        <f t="shared" si="207"/>
        <v>sim2</v>
      </c>
      <c r="D178" s="141">
        <v>-6</v>
      </c>
      <c r="E178" s="141">
        <v>0.8</v>
      </c>
      <c r="F178" s="141">
        <v>0.1</v>
      </c>
      <c r="G178" s="141">
        <v>0.2</v>
      </c>
      <c r="H178" s="142">
        <v>0.4</v>
      </c>
      <c r="I178" s="142">
        <v>0.5</v>
      </c>
      <c r="J178" s="142"/>
      <c r="K178" s="142"/>
      <c r="L178" s="142"/>
      <c r="M178" s="142">
        <v>0.70000000000000007</v>
      </c>
      <c r="N178" s="142"/>
      <c r="O178" s="142">
        <v>0.30000000000000004</v>
      </c>
      <c r="P178" s="142">
        <v>-0.1</v>
      </c>
      <c r="Q178" s="142">
        <v>-0.15</v>
      </c>
      <c r="R178" s="142">
        <v>-0.2</v>
      </c>
      <c r="AA178" s="121"/>
      <c r="AB178" s="123"/>
      <c r="AC178" s="123"/>
      <c r="AD178" s="123"/>
      <c r="AE178" s="185"/>
      <c r="AF178" s="123"/>
      <c r="AG178" s="123"/>
      <c r="AH178" s="123"/>
      <c r="AI178" s="123"/>
      <c r="AJ178" s="123"/>
      <c r="AK178" s="123"/>
      <c r="AL178" s="123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</row>
    <row r="179" spans="1:60" x14ac:dyDescent="0.3">
      <c r="A179" s="5" t="str">
        <f t="shared" si="208"/>
        <v>apgm</v>
      </c>
      <c r="B179" s="5" t="s">
        <v>72</v>
      </c>
      <c r="C179" s="5" t="str">
        <f t="shared" si="207"/>
        <v>sim2</v>
      </c>
      <c r="D179" s="46">
        <v>-6</v>
      </c>
      <c r="E179" s="46">
        <v>0.8</v>
      </c>
      <c r="F179" s="46">
        <v>0.1</v>
      </c>
      <c r="G179" s="46">
        <v>0.2</v>
      </c>
      <c r="H179" s="140">
        <v>0.4</v>
      </c>
      <c r="I179" s="140">
        <v>0.5</v>
      </c>
      <c r="J179" s="140"/>
      <c r="K179" s="140"/>
      <c r="L179" s="140"/>
      <c r="M179" s="140">
        <v>0.70000000000000007</v>
      </c>
      <c r="N179" s="140"/>
      <c r="O179" s="140">
        <v>0.30000000000000004</v>
      </c>
      <c r="P179" s="140">
        <v>-0.1</v>
      </c>
      <c r="Q179" s="140">
        <v>-0.15</v>
      </c>
      <c r="R179" s="140">
        <v>-0.2</v>
      </c>
      <c r="AA179" s="121"/>
      <c r="AB179" s="123"/>
      <c r="AC179" s="123"/>
      <c r="AD179" s="123"/>
      <c r="AE179" s="185"/>
      <c r="AF179" s="123"/>
      <c r="AG179" s="123"/>
      <c r="AH179" s="123"/>
      <c r="AI179" s="123"/>
      <c r="AJ179" s="123"/>
      <c r="AK179" s="123"/>
      <c r="AL179" s="123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</row>
    <row r="180" spans="1:60" x14ac:dyDescent="0.3">
      <c r="A180" s="5" t="str">
        <f t="shared" si="208"/>
        <v>amore</v>
      </c>
      <c r="B180" s="5" t="s">
        <v>72</v>
      </c>
      <c r="C180" s="5" t="str">
        <f t="shared" si="207"/>
        <v>sim2</v>
      </c>
      <c r="D180" s="141">
        <v>-6</v>
      </c>
      <c r="E180" s="141">
        <v>0.8</v>
      </c>
      <c r="F180" s="141">
        <v>0.1</v>
      </c>
      <c r="G180" s="141">
        <v>0.2</v>
      </c>
      <c r="H180" s="142">
        <v>0.4</v>
      </c>
      <c r="I180" s="142">
        <v>0.5</v>
      </c>
      <c r="J180" s="142"/>
      <c r="K180" s="142"/>
      <c r="L180" s="142"/>
      <c r="M180" s="142">
        <v>0.70000000000000007</v>
      </c>
      <c r="N180" s="142"/>
      <c r="O180" s="142">
        <v>0.30000000000000004</v>
      </c>
      <c r="P180" s="142">
        <v>-0.1</v>
      </c>
      <c r="Q180" s="142">
        <v>-0.15</v>
      </c>
      <c r="R180" s="142">
        <v>-0.2</v>
      </c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</row>
    <row r="181" spans="1:60" x14ac:dyDescent="0.3">
      <c r="A181" s="5" t="str">
        <f t="shared" si="208"/>
        <v>amine</v>
      </c>
      <c r="B181" s="5" t="s">
        <v>72</v>
      </c>
      <c r="C181" s="5" t="str">
        <f t="shared" si="207"/>
        <v>sim2</v>
      </c>
      <c r="D181" s="46">
        <v>-6</v>
      </c>
      <c r="E181" s="46">
        <v>0.8</v>
      </c>
      <c r="F181" s="46">
        <v>0.1</v>
      </c>
      <c r="G181" s="46">
        <v>0.2</v>
      </c>
      <c r="H181" s="140">
        <v>0.4</v>
      </c>
      <c r="I181" s="140">
        <v>0.5</v>
      </c>
      <c r="J181" s="140"/>
      <c r="K181" s="140"/>
      <c r="L181" s="140"/>
      <c r="M181" s="140">
        <v>0.70000000000000007</v>
      </c>
      <c r="N181" s="140"/>
      <c r="O181" s="140">
        <v>0.30000000000000004</v>
      </c>
      <c r="P181" s="140">
        <v>-0.1</v>
      </c>
      <c r="Q181" s="140">
        <v>-0.15</v>
      </c>
      <c r="R181" s="140">
        <v>-0.2</v>
      </c>
      <c r="AA181" s="121"/>
      <c r="AB181" s="123"/>
      <c r="AC181" s="123"/>
      <c r="AD181" s="123"/>
      <c r="AE181" s="185"/>
      <c r="AF181" s="123"/>
      <c r="AG181" s="123"/>
      <c r="AH181" s="123"/>
      <c r="AI181" s="123"/>
      <c r="AJ181" s="123"/>
      <c r="AK181" s="123"/>
      <c r="AL181" s="123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</row>
    <row r="182" spans="1:60" x14ac:dyDescent="0.3">
      <c r="A182" s="5" t="str">
        <f t="shared" si="208"/>
        <v>ameat</v>
      </c>
      <c r="B182" s="5" t="s">
        <v>72</v>
      </c>
      <c r="C182" s="5" t="str">
        <f t="shared" si="207"/>
        <v>sim2</v>
      </c>
      <c r="D182" s="46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/>
      <c r="K182" s="140"/>
      <c r="L182" s="140"/>
      <c r="M182" s="140">
        <v>1.05</v>
      </c>
      <c r="N182" s="140"/>
      <c r="O182" s="140">
        <v>0.45000000000000007</v>
      </c>
      <c r="P182" s="140">
        <v>-0.15000000000000002</v>
      </c>
      <c r="Q182" s="140">
        <v>-0.15</v>
      </c>
      <c r="R182" s="140">
        <v>-0.2</v>
      </c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</row>
    <row r="183" spans="1:60" x14ac:dyDescent="0.3">
      <c r="A183" s="5" t="str">
        <f t="shared" si="208"/>
        <v>apfis</v>
      </c>
      <c r="B183" s="5" t="s">
        <v>72</v>
      </c>
      <c r="C183" s="5" t="str">
        <f t="shared" si="207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/>
      <c r="K183" s="142"/>
      <c r="L183" s="142"/>
      <c r="M183" s="142">
        <v>1.05</v>
      </c>
      <c r="N183" s="142"/>
      <c r="O183" s="142">
        <v>0.45000000000000007</v>
      </c>
      <c r="P183" s="142">
        <v>-0.15000000000000002</v>
      </c>
      <c r="Q183" s="142">
        <v>-0.15</v>
      </c>
      <c r="R183" s="142">
        <v>-0.2</v>
      </c>
      <c r="AA183" s="121"/>
      <c r="AB183" s="123"/>
      <c r="AC183" s="123"/>
      <c r="AD183" s="123"/>
      <c r="AE183" s="185"/>
      <c r="AF183" s="123"/>
      <c r="AG183" s="123"/>
      <c r="AH183" s="123"/>
      <c r="AI183" s="123"/>
      <c r="AJ183" s="123"/>
      <c r="AK183" s="123"/>
      <c r="AL183" s="123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</row>
    <row r="184" spans="1:60" x14ac:dyDescent="0.3">
      <c r="A184" s="5" t="str">
        <f t="shared" si="208"/>
        <v>avege</v>
      </c>
      <c r="B184" s="5" t="s">
        <v>72</v>
      </c>
      <c r="C184" s="5" t="str">
        <f t="shared" si="207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/>
      <c r="K184" s="142"/>
      <c r="L184" s="142"/>
      <c r="M184" s="142">
        <v>1.05</v>
      </c>
      <c r="N184" s="142"/>
      <c r="O184" s="142">
        <v>0.45000000000000007</v>
      </c>
      <c r="P184" s="142">
        <v>-0.15000000000000002</v>
      </c>
      <c r="Q184" s="142">
        <v>-0.15</v>
      </c>
      <c r="R184" s="142">
        <v>-0.2</v>
      </c>
      <c r="AA184" s="121"/>
      <c r="AB184" s="123"/>
      <c r="AC184" s="123"/>
      <c r="AD184" s="123"/>
      <c r="AE184" s="185"/>
      <c r="AF184" s="123"/>
      <c r="AG184" s="123"/>
      <c r="AH184" s="123"/>
      <c r="AI184" s="123"/>
      <c r="AJ184" s="123"/>
      <c r="AK184" s="123"/>
      <c r="AL184" s="123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</row>
    <row r="185" spans="1:60" x14ac:dyDescent="0.3">
      <c r="A185" s="5" t="str">
        <f t="shared" si="208"/>
        <v>afats</v>
      </c>
      <c r="B185" s="5" t="s">
        <v>72</v>
      </c>
      <c r="C185" s="5" t="str">
        <f t="shared" si="207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/>
      <c r="K185" s="142"/>
      <c r="L185" s="142"/>
      <c r="M185" s="142">
        <v>1.05</v>
      </c>
      <c r="N185" s="142"/>
      <c r="O185" s="142">
        <v>0.45000000000000007</v>
      </c>
      <c r="P185" s="142">
        <v>-0.15000000000000002</v>
      </c>
      <c r="Q185" s="142">
        <v>-0.15</v>
      </c>
      <c r="R185" s="142">
        <v>-0.2</v>
      </c>
      <c r="AA185" s="121"/>
      <c r="AB185" s="123"/>
      <c r="AC185" s="123"/>
      <c r="AD185" s="123"/>
      <c r="AE185" s="185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</row>
    <row r="186" spans="1:60" x14ac:dyDescent="0.3">
      <c r="A186" s="5" t="str">
        <f t="shared" si="208"/>
        <v>adair</v>
      </c>
      <c r="B186" s="5" t="s">
        <v>72</v>
      </c>
      <c r="C186" s="5" t="str">
        <f t="shared" si="207"/>
        <v>sim2</v>
      </c>
      <c r="D186" s="46">
        <v>-1</v>
      </c>
      <c r="E186" s="46">
        <v>1.2000000000000002</v>
      </c>
      <c r="F186" s="46">
        <v>0.15000000000000002</v>
      </c>
      <c r="G186" s="46">
        <v>0.30000000000000004</v>
      </c>
      <c r="H186" s="140">
        <v>0.60000000000000009</v>
      </c>
      <c r="I186" s="140">
        <v>0.75</v>
      </c>
      <c r="J186" s="140"/>
      <c r="K186" s="140"/>
      <c r="L186" s="140"/>
      <c r="M186" s="140">
        <v>1.05</v>
      </c>
      <c r="N186" s="140"/>
      <c r="O186" s="140">
        <v>0.45000000000000007</v>
      </c>
      <c r="P186" s="140">
        <v>-0.15000000000000002</v>
      </c>
      <c r="Q186" s="140">
        <v>-0.15</v>
      </c>
      <c r="R186" s="140">
        <v>-0.2</v>
      </c>
      <c r="AA186" s="121"/>
      <c r="AB186" s="123"/>
      <c r="AC186" s="123"/>
      <c r="AD186" s="123"/>
      <c r="AE186" s="185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</row>
    <row r="187" spans="1:60" x14ac:dyDescent="0.3">
      <c r="A187" s="5" t="str">
        <f t="shared" si="208"/>
        <v>agrai</v>
      </c>
      <c r="B187" s="5" t="s">
        <v>72</v>
      </c>
      <c r="C187" s="5" t="str">
        <f t="shared" si="207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/>
      <c r="K187" s="142"/>
      <c r="L187" s="142"/>
      <c r="M187" s="142">
        <v>1.05</v>
      </c>
      <c r="N187" s="142"/>
      <c r="O187" s="142">
        <v>0.45000000000000007</v>
      </c>
      <c r="P187" s="142">
        <v>-0.15000000000000002</v>
      </c>
      <c r="Q187" s="142">
        <v>-0.15</v>
      </c>
      <c r="R187" s="142">
        <v>-0.2</v>
      </c>
      <c r="AA187" s="121"/>
      <c r="AB187" s="123"/>
      <c r="AC187" s="123"/>
      <c r="AD187" s="123"/>
      <c r="AE187" s="185"/>
      <c r="AF187" s="123"/>
      <c r="AG187" s="123"/>
      <c r="AH187" s="123"/>
      <c r="AI187" s="123"/>
      <c r="AJ187" s="123"/>
      <c r="AK187" s="123"/>
      <c r="AL187" s="123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</row>
    <row r="188" spans="1:60" x14ac:dyDescent="0.3">
      <c r="A188" s="5" t="str">
        <f t="shared" si="208"/>
        <v>astar</v>
      </c>
      <c r="B188" s="5" t="s">
        <v>72</v>
      </c>
      <c r="C188" s="5" t="str">
        <f t="shared" si="207"/>
        <v>sim2</v>
      </c>
      <c r="D188" s="141">
        <v>-1</v>
      </c>
      <c r="E188" s="46">
        <v>1.2000000000000002</v>
      </c>
      <c r="F188" s="46">
        <v>0.15000000000000002</v>
      </c>
      <c r="G188" s="46">
        <v>0.30000000000000004</v>
      </c>
      <c r="H188" s="140">
        <v>0.60000000000000009</v>
      </c>
      <c r="I188" s="140">
        <v>0.75</v>
      </c>
      <c r="J188" s="140"/>
      <c r="K188" s="140"/>
      <c r="L188" s="140"/>
      <c r="M188" s="140">
        <v>1.05</v>
      </c>
      <c r="N188" s="140"/>
      <c r="O188" s="140">
        <v>0.45000000000000007</v>
      </c>
      <c r="P188" s="140">
        <v>-0.15000000000000002</v>
      </c>
      <c r="Q188" s="140">
        <v>-0.15</v>
      </c>
      <c r="R188" s="140">
        <v>-0.2</v>
      </c>
      <c r="AA188" s="121"/>
      <c r="AB188" s="123"/>
      <c r="AC188" s="123"/>
      <c r="AD188" s="123"/>
      <c r="AE188" s="185"/>
      <c r="AF188" s="123"/>
      <c r="AG188" s="123"/>
      <c r="AH188" s="123"/>
      <c r="AI188" s="123"/>
      <c r="AJ188" s="123"/>
      <c r="AK188" s="123"/>
      <c r="AL188" s="123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</row>
    <row r="189" spans="1:60" x14ac:dyDescent="0.3">
      <c r="A189" s="5" t="str">
        <f t="shared" si="208"/>
        <v>afeed</v>
      </c>
      <c r="B189" s="5" t="s">
        <v>72</v>
      </c>
      <c r="C189" s="5" t="str">
        <f t="shared" si="207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/>
      <c r="K189" s="142"/>
      <c r="L189" s="142"/>
      <c r="M189" s="142">
        <v>1.05</v>
      </c>
      <c r="N189" s="142"/>
      <c r="O189" s="142">
        <v>0.45000000000000007</v>
      </c>
      <c r="P189" s="142">
        <v>-0.15000000000000002</v>
      </c>
      <c r="Q189" s="142">
        <v>-0.15</v>
      </c>
      <c r="R189" s="142">
        <v>-0.2</v>
      </c>
      <c r="AA189" s="121"/>
      <c r="AB189" s="123"/>
      <c r="AC189" s="123"/>
      <c r="AD189" s="123"/>
      <c r="AE189" s="185"/>
      <c r="AF189" s="123"/>
      <c r="AG189" s="123"/>
      <c r="AH189" s="123"/>
      <c r="AI189" s="123"/>
      <c r="AJ189" s="123"/>
      <c r="AK189" s="123"/>
      <c r="AL189" s="123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</row>
    <row r="190" spans="1:60" x14ac:dyDescent="0.3">
      <c r="A190" s="5" t="str">
        <f t="shared" si="208"/>
        <v>abake</v>
      </c>
      <c r="B190" s="5" t="s">
        <v>72</v>
      </c>
      <c r="C190" s="5" t="str">
        <f t="shared" si="207"/>
        <v>sim2</v>
      </c>
      <c r="D190" s="141">
        <v>-1</v>
      </c>
      <c r="E190" s="141">
        <v>1.2000000000000002</v>
      </c>
      <c r="F190" s="141">
        <v>0.15000000000000002</v>
      </c>
      <c r="G190" s="141">
        <v>0.30000000000000004</v>
      </c>
      <c r="H190" s="142">
        <v>0.60000000000000009</v>
      </c>
      <c r="I190" s="142">
        <v>0.75</v>
      </c>
      <c r="J190" s="142"/>
      <c r="K190" s="142"/>
      <c r="L190" s="142"/>
      <c r="M190" s="142">
        <v>1.05</v>
      </c>
      <c r="N190" s="142"/>
      <c r="O190" s="142">
        <v>0.45000000000000007</v>
      </c>
      <c r="P190" s="142">
        <v>-0.15000000000000002</v>
      </c>
      <c r="Q190" s="142">
        <v>-0.15</v>
      </c>
      <c r="R190" s="142">
        <v>-0.2</v>
      </c>
      <c r="AA190" s="121"/>
      <c r="AB190" s="123"/>
      <c r="AC190" s="123"/>
      <c r="AD190" s="123"/>
      <c r="AE190" s="185"/>
      <c r="AF190" s="123"/>
      <c r="AG190" s="123"/>
      <c r="AH190" s="123"/>
      <c r="AI190" s="123"/>
      <c r="AJ190" s="123"/>
      <c r="AK190" s="123"/>
      <c r="AL190" s="123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</row>
    <row r="191" spans="1:60" x14ac:dyDescent="0.3">
      <c r="A191" s="5" t="str">
        <f t="shared" si="208"/>
        <v>asuga</v>
      </c>
      <c r="B191" s="5" t="s">
        <v>72</v>
      </c>
      <c r="C191" s="5" t="str">
        <f t="shared" si="207"/>
        <v>sim2</v>
      </c>
      <c r="D191" s="141">
        <v>-1</v>
      </c>
      <c r="E191" s="141">
        <v>1.2000000000000002</v>
      </c>
      <c r="F191" s="141">
        <v>0.15000000000000002</v>
      </c>
      <c r="G191" s="141">
        <v>0.30000000000000004</v>
      </c>
      <c r="H191" s="142">
        <v>0.60000000000000009</v>
      </c>
      <c r="I191" s="142">
        <v>0.75</v>
      </c>
      <c r="J191" s="142"/>
      <c r="K191" s="142"/>
      <c r="L191" s="142"/>
      <c r="M191" s="142">
        <v>1.05</v>
      </c>
      <c r="N191" s="142"/>
      <c r="O191" s="142">
        <v>0.45000000000000007</v>
      </c>
      <c r="P191" s="142">
        <v>-0.15000000000000002</v>
      </c>
      <c r="Q191" s="142">
        <v>-0.15</v>
      </c>
      <c r="R191" s="142">
        <v>-0.2</v>
      </c>
      <c r="AA191" s="121"/>
      <c r="AB191" s="123"/>
      <c r="AC191" s="123"/>
      <c r="AD191" s="123"/>
      <c r="AE191" s="185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</row>
    <row r="192" spans="1:60" x14ac:dyDescent="0.3">
      <c r="A192" s="5" t="str">
        <f t="shared" si="208"/>
        <v>aconf</v>
      </c>
      <c r="B192" s="5" t="s">
        <v>72</v>
      </c>
      <c r="C192" s="5" t="str">
        <f t="shared" si="207"/>
        <v>sim2</v>
      </c>
      <c r="D192" s="141">
        <v>-1</v>
      </c>
      <c r="E192" s="141">
        <v>1.2000000000000002</v>
      </c>
      <c r="F192" s="141">
        <v>0.15000000000000002</v>
      </c>
      <c r="G192" s="141">
        <v>0.30000000000000004</v>
      </c>
      <c r="H192" s="142">
        <v>0.60000000000000009</v>
      </c>
      <c r="I192" s="142">
        <v>0.75</v>
      </c>
      <c r="J192" s="142"/>
      <c r="K192" s="142"/>
      <c r="L192" s="142"/>
      <c r="M192" s="142">
        <v>1.05</v>
      </c>
      <c r="N192" s="142"/>
      <c r="O192" s="142">
        <v>0.45000000000000007</v>
      </c>
      <c r="P192" s="142">
        <v>-0.15000000000000002</v>
      </c>
      <c r="Q192" s="142">
        <v>-0.15</v>
      </c>
      <c r="R192" s="142">
        <v>-0.2</v>
      </c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</row>
    <row r="193" spans="1:60" x14ac:dyDescent="0.3">
      <c r="A193" s="5" t="str">
        <f t="shared" si="208"/>
        <v>apast</v>
      </c>
      <c r="B193" s="5" t="s">
        <v>72</v>
      </c>
      <c r="C193" s="5" t="str">
        <f t="shared" si="207"/>
        <v>sim2</v>
      </c>
      <c r="D193" s="141">
        <v>-1</v>
      </c>
      <c r="E193" s="141">
        <v>1.2000000000000002</v>
      </c>
      <c r="F193" s="141">
        <v>0.15000000000000002</v>
      </c>
      <c r="G193" s="141">
        <v>0.30000000000000004</v>
      </c>
      <c r="H193" s="142">
        <v>0.60000000000000009</v>
      </c>
      <c r="I193" s="142">
        <v>0.75</v>
      </c>
      <c r="J193" s="142"/>
      <c r="K193" s="142"/>
      <c r="L193" s="142"/>
      <c r="M193" s="142">
        <v>1.05</v>
      </c>
      <c r="N193" s="142"/>
      <c r="O193" s="142">
        <v>0.45000000000000007</v>
      </c>
      <c r="P193" s="142">
        <v>-0.15000000000000002</v>
      </c>
      <c r="Q193" s="142">
        <v>-0.15</v>
      </c>
      <c r="R193" s="142">
        <v>-0.2</v>
      </c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</row>
    <row r="194" spans="1:60" x14ac:dyDescent="0.3">
      <c r="A194" s="5" t="str">
        <f t="shared" si="208"/>
        <v>aofoo</v>
      </c>
      <c r="B194" s="5" t="s">
        <v>72</v>
      </c>
      <c r="C194" s="5" t="str">
        <f t="shared" si="207"/>
        <v>sim2</v>
      </c>
      <c r="D194" s="141">
        <v>-1</v>
      </c>
      <c r="E194" s="141">
        <v>1.2000000000000002</v>
      </c>
      <c r="F194" s="141">
        <v>0.15000000000000002</v>
      </c>
      <c r="G194" s="141">
        <v>0.30000000000000004</v>
      </c>
      <c r="H194" s="142">
        <v>0.60000000000000009</v>
      </c>
      <c r="I194" s="142">
        <v>0.75</v>
      </c>
      <c r="J194" s="142"/>
      <c r="K194" s="142"/>
      <c r="L194" s="142"/>
      <c r="M194" s="142">
        <v>1.05</v>
      </c>
      <c r="N194" s="142"/>
      <c r="O194" s="142">
        <v>0.45000000000000007</v>
      </c>
      <c r="P194" s="142">
        <v>-0.15000000000000002</v>
      </c>
      <c r="Q194" s="142">
        <v>-0.15</v>
      </c>
      <c r="R194" s="142">
        <v>-0.2</v>
      </c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</row>
    <row r="195" spans="1:60" x14ac:dyDescent="0.3">
      <c r="A195" s="5" t="str">
        <f t="shared" si="208"/>
        <v>abevt</v>
      </c>
      <c r="B195" s="5" t="s">
        <v>72</v>
      </c>
      <c r="C195" s="5" t="str">
        <f t="shared" si="207"/>
        <v>sim2</v>
      </c>
      <c r="D195" s="141">
        <v>-1</v>
      </c>
      <c r="E195" s="141">
        <v>1.2000000000000002</v>
      </c>
      <c r="F195" s="141">
        <v>0.15000000000000002</v>
      </c>
      <c r="G195" s="141">
        <v>0.30000000000000004</v>
      </c>
      <c r="H195" s="142">
        <v>0.60000000000000009</v>
      </c>
      <c r="I195" s="142">
        <v>0.75</v>
      </c>
      <c r="J195" s="142"/>
      <c r="K195" s="142"/>
      <c r="L195" s="142"/>
      <c r="M195" s="142">
        <v>1.05</v>
      </c>
      <c r="N195" s="142"/>
      <c r="O195" s="142">
        <v>0.45000000000000007</v>
      </c>
      <c r="P195" s="142">
        <v>-0.15000000000000002</v>
      </c>
      <c r="Q195" s="142">
        <v>-0.15</v>
      </c>
      <c r="R195" s="142">
        <v>-0.2</v>
      </c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</row>
    <row r="196" spans="1:60" x14ac:dyDescent="0.3">
      <c r="A196" s="5" t="str">
        <f t="shared" si="208"/>
        <v>atext</v>
      </c>
      <c r="B196" s="5" t="s">
        <v>72</v>
      </c>
      <c r="C196" s="5" t="str">
        <f t="shared" si="207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/>
      <c r="K196" s="142"/>
      <c r="L196" s="142"/>
      <c r="M196" s="142">
        <v>0.70000000000000007</v>
      </c>
      <c r="N196" s="142"/>
      <c r="O196" s="142">
        <v>0.30000000000000004</v>
      </c>
      <c r="P196" s="142">
        <v>-0.1</v>
      </c>
      <c r="Q196" s="142">
        <v>-0.15</v>
      </c>
      <c r="R196" s="142">
        <v>-0.2</v>
      </c>
      <c r="AA196" s="121"/>
      <c r="AB196" s="124"/>
      <c r="AC196" s="124"/>
      <c r="AD196" s="124"/>
      <c r="AE196" s="122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</row>
    <row r="197" spans="1:60" x14ac:dyDescent="0.3">
      <c r="A197" s="5" t="str">
        <f t="shared" si="208"/>
        <v>aclth</v>
      </c>
      <c r="B197" s="5" t="s">
        <v>72</v>
      </c>
      <c r="C197" s="5" t="str">
        <f t="shared" ref="C197:C205" si="209">C196</f>
        <v>sim2</v>
      </c>
      <c r="D197" s="141">
        <v>-4</v>
      </c>
      <c r="E197" s="141">
        <v>0.8</v>
      </c>
      <c r="F197" s="141">
        <v>0.1</v>
      </c>
      <c r="G197" s="141">
        <v>0.2</v>
      </c>
      <c r="H197" s="142">
        <v>0.4</v>
      </c>
      <c r="I197" s="142">
        <v>0.5</v>
      </c>
      <c r="J197" s="142"/>
      <c r="K197" s="142"/>
      <c r="L197" s="142"/>
      <c r="M197" s="142">
        <v>0.70000000000000007</v>
      </c>
      <c r="N197" s="142"/>
      <c r="O197" s="142">
        <v>0.30000000000000004</v>
      </c>
      <c r="P197" s="142">
        <v>-0.1</v>
      </c>
      <c r="Q197" s="142">
        <v>-0.15</v>
      </c>
      <c r="R197" s="142">
        <v>-0.2</v>
      </c>
      <c r="AA197" s="121"/>
      <c r="AB197" s="124"/>
      <c r="AC197" s="124"/>
      <c r="AD197" s="124"/>
      <c r="AE197" s="122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</row>
    <row r="198" spans="1:60" x14ac:dyDescent="0.3">
      <c r="A198" s="5" t="str">
        <f t="shared" si="208"/>
        <v>aleat</v>
      </c>
      <c r="B198" s="5" t="s">
        <v>72</v>
      </c>
      <c r="C198" s="5" t="str">
        <f t="shared" si="209"/>
        <v>sim2</v>
      </c>
      <c r="D198" s="46">
        <v>-4</v>
      </c>
      <c r="E198" s="46">
        <v>0.8</v>
      </c>
      <c r="F198" s="46">
        <v>0.1</v>
      </c>
      <c r="G198" s="46">
        <v>0.2</v>
      </c>
      <c r="H198" s="140">
        <v>0.4</v>
      </c>
      <c r="I198" s="140">
        <v>0.5</v>
      </c>
      <c r="J198" s="140"/>
      <c r="K198" s="140"/>
      <c r="L198" s="140"/>
      <c r="M198" s="140">
        <v>0.70000000000000007</v>
      </c>
      <c r="N198" s="140"/>
      <c r="O198" s="140">
        <v>0.30000000000000004</v>
      </c>
      <c r="P198" s="140">
        <v>-0.1</v>
      </c>
      <c r="Q198" s="140">
        <v>-0.15</v>
      </c>
      <c r="R198" s="140">
        <v>-0.2</v>
      </c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</row>
    <row r="199" spans="1:60" x14ac:dyDescent="0.3">
      <c r="A199" s="5" t="str">
        <f t="shared" si="208"/>
        <v>afoot</v>
      </c>
      <c r="B199" s="5" t="s">
        <v>72</v>
      </c>
      <c r="C199" s="5" t="str">
        <f t="shared" si="209"/>
        <v>sim2</v>
      </c>
      <c r="D199" s="46">
        <v>-4</v>
      </c>
      <c r="E199" s="46">
        <v>0.8</v>
      </c>
      <c r="F199" s="46">
        <v>0.1</v>
      </c>
      <c r="G199" s="46">
        <v>0.2</v>
      </c>
      <c r="H199" s="140">
        <v>0.4</v>
      </c>
      <c r="I199" s="140">
        <v>0.5</v>
      </c>
      <c r="J199" s="140"/>
      <c r="K199" s="140"/>
      <c r="L199" s="140"/>
      <c r="M199" s="140">
        <v>0.70000000000000007</v>
      </c>
      <c r="N199" s="140"/>
      <c r="O199" s="140">
        <v>0.30000000000000004</v>
      </c>
      <c r="P199" s="140">
        <v>-0.1</v>
      </c>
      <c r="Q199" s="140">
        <v>-0.15</v>
      </c>
      <c r="R199" s="140">
        <v>-0.2</v>
      </c>
      <c r="AA199" s="121"/>
      <c r="AB199" s="121"/>
      <c r="AC199" s="121"/>
      <c r="AD199" s="121"/>
      <c r="AE199" s="122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</row>
    <row r="200" spans="1:60" x14ac:dyDescent="0.3">
      <c r="A200" s="5" t="str">
        <f t="shared" si="208"/>
        <v>awood</v>
      </c>
      <c r="B200" s="5" t="s">
        <v>72</v>
      </c>
      <c r="C200" s="5" t="str">
        <f t="shared" si="209"/>
        <v>sim2</v>
      </c>
      <c r="D200" s="46">
        <v>-4</v>
      </c>
      <c r="E200" s="46">
        <v>0.8</v>
      </c>
      <c r="F200" s="46">
        <v>0.1</v>
      </c>
      <c r="G200" s="46">
        <v>0.2</v>
      </c>
      <c r="H200" s="140">
        <v>0.4</v>
      </c>
      <c r="I200" s="140">
        <v>0.5</v>
      </c>
      <c r="J200" s="140"/>
      <c r="K200" s="140"/>
      <c r="L200" s="140"/>
      <c r="M200" s="140">
        <v>0.70000000000000007</v>
      </c>
      <c r="N200" s="140"/>
      <c r="O200" s="140">
        <v>0.30000000000000004</v>
      </c>
      <c r="P200" s="140">
        <v>-0.1</v>
      </c>
      <c r="Q200" s="140">
        <v>-0.15</v>
      </c>
      <c r="R200" s="140">
        <v>-0.2</v>
      </c>
      <c r="AA200" s="121"/>
      <c r="AB200" s="121"/>
      <c r="AC200" s="121"/>
      <c r="AD200" s="121"/>
      <c r="AE200" s="122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</row>
    <row r="201" spans="1:60" x14ac:dyDescent="0.3">
      <c r="A201" s="5" t="str">
        <f t="shared" si="208"/>
        <v>apapr</v>
      </c>
      <c r="B201" s="5" t="s">
        <v>72</v>
      </c>
      <c r="C201" s="5" t="str">
        <f t="shared" si="209"/>
        <v>sim2</v>
      </c>
      <c r="D201" s="46">
        <v>-4</v>
      </c>
      <c r="E201" s="46">
        <v>0.8</v>
      </c>
      <c r="F201" s="46">
        <v>0.1</v>
      </c>
      <c r="G201" s="46">
        <v>0.2</v>
      </c>
      <c r="H201" s="140">
        <v>0.4</v>
      </c>
      <c r="I201" s="140">
        <v>0.5</v>
      </c>
      <c r="J201" s="140"/>
      <c r="K201" s="140"/>
      <c r="L201" s="140"/>
      <c r="M201" s="140">
        <v>0.70000000000000007</v>
      </c>
      <c r="N201" s="140"/>
      <c r="O201" s="140">
        <v>0.30000000000000004</v>
      </c>
      <c r="P201" s="140">
        <v>-0.1</v>
      </c>
      <c r="Q201" s="140">
        <v>-0.15</v>
      </c>
      <c r="R201" s="140">
        <v>-0.2</v>
      </c>
      <c r="AA201" s="121"/>
      <c r="AB201" s="121"/>
      <c r="AC201" s="121"/>
      <c r="AD201" s="121"/>
      <c r="AE201" s="122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</row>
    <row r="202" spans="1:60" x14ac:dyDescent="0.3">
      <c r="A202" s="5" t="str">
        <f t="shared" si="208"/>
        <v>aprnt</v>
      </c>
      <c r="B202" s="5" t="s">
        <v>72</v>
      </c>
      <c r="C202" s="5" t="str">
        <f t="shared" si="209"/>
        <v>sim2</v>
      </c>
      <c r="D202" s="141">
        <v>-4</v>
      </c>
      <c r="E202" s="141">
        <v>0.8</v>
      </c>
      <c r="F202" s="141">
        <v>0.1</v>
      </c>
      <c r="G202" s="141">
        <v>0.2</v>
      </c>
      <c r="H202" s="142">
        <v>0.4</v>
      </c>
      <c r="I202" s="142">
        <v>0.5</v>
      </c>
      <c r="J202" s="142"/>
      <c r="K202" s="142"/>
      <c r="L202" s="142"/>
      <c r="M202" s="142">
        <v>0.70000000000000007</v>
      </c>
      <c r="N202" s="142"/>
      <c r="O202" s="142">
        <v>0.30000000000000004</v>
      </c>
      <c r="P202" s="142">
        <v>-0.1</v>
      </c>
      <c r="Q202" s="142">
        <v>-0.15</v>
      </c>
      <c r="R202" s="142">
        <v>-0.2</v>
      </c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</row>
    <row r="203" spans="1:60" x14ac:dyDescent="0.3">
      <c r="A203" s="5" t="str">
        <f t="shared" si="208"/>
        <v>apetr</v>
      </c>
      <c r="B203" s="5" t="s">
        <v>72</v>
      </c>
      <c r="C203" s="5" t="str">
        <f t="shared" si="209"/>
        <v>sim2</v>
      </c>
      <c r="D203" s="141" t="s">
        <v>75</v>
      </c>
      <c r="E203" s="141" t="s">
        <v>75</v>
      </c>
      <c r="F203" s="141" t="s">
        <v>75</v>
      </c>
      <c r="G203" s="141" t="s">
        <v>75</v>
      </c>
      <c r="H203" s="142" t="s">
        <v>75</v>
      </c>
      <c r="I203" s="142" t="s">
        <v>75</v>
      </c>
      <c r="J203" s="142"/>
      <c r="K203" s="142"/>
      <c r="L203" s="142"/>
      <c r="M203" s="142" t="s">
        <v>75</v>
      </c>
      <c r="N203" s="142"/>
      <c r="O203" s="142" t="s">
        <v>75</v>
      </c>
      <c r="P203" s="142" t="s">
        <v>75</v>
      </c>
      <c r="Q203" s="142" t="s">
        <v>75</v>
      </c>
      <c r="R203" s="142" t="s">
        <v>75</v>
      </c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</row>
    <row r="204" spans="1:60" x14ac:dyDescent="0.3">
      <c r="A204" s="5" t="str">
        <f t="shared" ref="A204:A214" si="210">A127</f>
        <v>ahydr</v>
      </c>
      <c r="B204" s="5" t="s">
        <v>72</v>
      </c>
      <c r="C204" s="5" t="str">
        <f t="shared" si="209"/>
        <v>sim2</v>
      </c>
      <c r="D204" s="46" t="s">
        <v>75</v>
      </c>
      <c r="E204" s="46" t="s">
        <v>75</v>
      </c>
      <c r="F204" s="46" t="s">
        <v>75</v>
      </c>
      <c r="G204" s="46" t="s">
        <v>75</v>
      </c>
      <c r="H204" s="140" t="s">
        <v>75</v>
      </c>
      <c r="I204" s="140" t="s">
        <v>75</v>
      </c>
      <c r="J204" s="140"/>
      <c r="K204" s="140"/>
      <c r="L204" s="140"/>
      <c r="M204" s="140" t="s">
        <v>75</v>
      </c>
      <c r="N204" s="140"/>
      <c r="O204" s="140" t="s">
        <v>75</v>
      </c>
      <c r="P204" s="140" t="s">
        <v>75</v>
      </c>
      <c r="Q204" s="140" t="s">
        <v>75</v>
      </c>
      <c r="R204" s="140" t="s">
        <v>75</v>
      </c>
      <c r="AA204" s="121"/>
      <c r="AB204" s="121"/>
      <c r="AC204" s="121"/>
      <c r="AD204" s="121"/>
      <c r="AE204" s="122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</row>
    <row r="205" spans="1:60" x14ac:dyDescent="0.3">
      <c r="A205" s="5" t="str">
        <f t="shared" si="210"/>
        <v>aammo</v>
      </c>
      <c r="B205" s="5" t="s">
        <v>72</v>
      </c>
      <c r="C205" s="5" t="str">
        <f t="shared" si="209"/>
        <v>sim2</v>
      </c>
      <c r="D205" s="141">
        <v>-1.25</v>
      </c>
      <c r="E205" s="141">
        <v>0.8</v>
      </c>
      <c r="F205" s="141">
        <v>0.1</v>
      </c>
      <c r="G205" s="141">
        <v>0.2</v>
      </c>
      <c r="H205" s="142">
        <v>0.4</v>
      </c>
      <c r="I205" s="142">
        <v>0.5</v>
      </c>
      <c r="J205" s="142"/>
      <c r="K205" s="142"/>
      <c r="L205" s="142"/>
      <c r="M205" s="142">
        <v>0.70000000000000007</v>
      </c>
      <c r="N205" s="142"/>
      <c r="O205" s="142">
        <v>0.30000000000000004</v>
      </c>
      <c r="P205" s="142">
        <v>-0.1</v>
      </c>
      <c r="Q205" s="142">
        <v>-0.15</v>
      </c>
      <c r="R205" s="142">
        <v>-0.2</v>
      </c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</row>
    <row r="206" spans="1:60" x14ac:dyDescent="0.3">
      <c r="A206" s="5" t="str">
        <f t="shared" si="210"/>
        <v>abchm</v>
      </c>
      <c r="B206" s="5" t="s">
        <v>72</v>
      </c>
      <c r="C206" s="5" t="str">
        <f>C204</f>
        <v>sim2</v>
      </c>
      <c r="D206" s="141">
        <v>-1.25</v>
      </c>
      <c r="E206" s="141">
        <v>0.8</v>
      </c>
      <c r="F206" s="141">
        <v>0.1</v>
      </c>
      <c r="G206" s="141">
        <v>0.2</v>
      </c>
      <c r="H206" s="142">
        <v>0.4</v>
      </c>
      <c r="I206" s="142">
        <v>0.5</v>
      </c>
      <c r="J206" s="142"/>
      <c r="K206" s="142"/>
      <c r="L206" s="142"/>
      <c r="M206" s="142">
        <v>0.70000000000000007</v>
      </c>
      <c r="N206" s="142"/>
      <c r="O206" s="142">
        <v>0.30000000000000004</v>
      </c>
      <c r="P206" s="142">
        <v>-0.1</v>
      </c>
      <c r="Q206" s="142">
        <v>-0.15</v>
      </c>
      <c r="R206" s="142">
        <v>-0.2</v>
      </c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</row>
    <row r="207" spans="1:60" x14ac:dyDescent="0.3">
      <c r="A207" s="5" t="str">
        <f t="shared" si="210"/>
        <v>aochm</v>
      </c>
      <c r="B207" s="5" t="s">
        <v>72</v>
      </c>
      <c r="C207" s="5" t="str">
        <f t="shared" ref="C207:C214" si="211">C206</f>
        <v>sim2</v>
      </c>
      <c r="D207" s="141">
        <v>-1.25</v>
      </c>
      <c r="E207" s="141">
        <v>0.8</v>
      </c>
      <c r="F207" s="141">
        <v>0.1</v>
      </c>
      <c r="G207" s="141">
        <v>0.2</v>
      </c>
      <c r="H207" s="142">
        <v>0.4</v>
      </c>
      <c r="I207" s="142">
        <v>0.5</v>
      </c>
      <c r="J207" s="142"/>
      <c r="K207" s="142"/>
      <c r="L207" s="142"/>
      <c r="M207" s="142">
        <v>0.70000000000000007</v>
      </c>
      <c r="N207" s="142"/>
      <c r="O207" s="142">
        <v>0.30000000000000004</v>
      </c>
      <c r="P207" s="142">
        <v>-0.1</v>
      </c>
      <c r="Q207" s="142">
        <v>-0.15</v>
      </c>
      <c r="R207" s="142">
        <v>-0.2</v>
      </c>
      <c r="AA207" s="121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</row>
    <row r="208" spans="1:60" x14ac:dyDescent="0.3">
      <c r="A208" s="5" t="str">
        <f t="shared" si="210"/>
        <v>arubb</v>
      </c>
      <c r="B208" s="5" t="s">
        <v>72</v>
      </c>
      <c r="C208" s="5" t="str">
        <f t="shared" si="211"/>
        <v>sim2</v>
      </c>
      <c r="D208" s="141">
        <v>-1.25</v>
      </c>
      <c r="E208" s="141">
        <v>0.8</v>
      </c>
      <c r="F208" s="141">
        <v>0.1</v>
      </c>
      <c r="G208" s="141">
        <v>0.2</v>
      </c>
      <c r="H208" s="142">
        <v>0.4</v>
      </c>
      <c r="I208" s="142">
        <v>0.5</v>
      </c>
      <c r="J208" s="142"/>
      <c r="K208" s="142"/>
      <c r="L208" s="142"/>
      <c r="M208" s="142">
        <v>0.70000000000000007</v>
      </c>
      <c r="N208" s="142"/>
      <c r="O208" s="142">
        <v>0.30000000000000004</v>
      </c>
      <c r="P208" s="142">
        <v>-0.1</v>
      </c>
      <c r="Q208" s="142">
        <v>-0.15</v>
      </c>
      <c r="R208" s="142">
        <v>-0.2</v>
      </c>
    </row>
    <row r="209" spans="1:18" x14ac:dyDescent="0.3">
      <c r="A209" s="5" t="str">
        <f t="shared" si="210"/>
        <v>aplas</v>
      </c>
      <c r="B209" s="5" t="s">
        <v>72</v>
      </c>
      <c r="C209" s="5" t="str">
        <f t="shared" si="211"/>
        <v>sim2</v>
      </c>
      <c r="D209" s="46">
        <v>-1.25</v>
      </c>
      <c r="E209" s="46">
        <v>0.8</v>
      </c>
      <c r="F209" s="46">
        <v>0.1</v>
      </c>
      <c r="G209" s="46">
        <v>0.2</v>
      </c>
      <c r="H209" s="140">
        <v>0.4</v>
      </c>
      <c r="I209" s="140">
        <v>0.5</v>
      </c>
      <c r="J209" s="140"/>
      <c r="K209" s="140"/>
      <c r="L209" s="140"/>
      <c r="M209" s="140">
        <v>0.70000000000000007</v>
      </c>
      <c r="N209" s="140"/>
      <c r="O209" s="140">
        <v>0.30000000000000004</v>
      </c>
      <c r="P209" s="140">
        <v>-0.1</v>
      </c>
      <c r="Q209" s="140">
        <v>-0.15</v>
      </c>
      <c r="R209" s="140">
        <v>-0.2</v>
      </c>
    </row>
    <row r="210" spans="1:18" x14ac:dyDescent="0.3">
      <c r="A210" s="5" t="str">
        <f t="shared" si="210"/>
        <v>anmet</v>
      </c>
      <c r="B210" s="5" t="s">
        <v>72</v>
      </c>
      <c r="C210" s="5" t="str">
        <f t="shared" si="211"/>
        <v>sim2</v>
      </c>
      <c r="D210" s="46">
        <v>-5.5</v>
      </c>
      <c r="E210" s="46">
        <v>0.8</v>
      </c>
      <c r="F210" s="46">
        <v>0.1</v>
      </c>
      <c r="G210" s="46">
        <v>0.2</v>
      </c>
      <c r="H210" s="140">
        <v>0.4</v>
      </c>
      <c r="I210" s="140">
        <v>0.5</v>
      </c>
      <c r="J210" s="140"/>
      <c r="K210" s="140"/>
      <c r="L210" s="140"/>
      <c r="M210" s="140">
        <v>0.70000000000000007</v>
      </c>
      <c r="N210" s="140"/>
      <c r="O210" s="140">
        <v>0.30000000000000004</v>
      </c>
      <c r="P210" s="140">
        <v>-0.1</v>
      </c>
      <c r="Q210" s="140">
        <v>-0.15</v>
      </c>
      <c r="R210" s="140">
        <v>-0.2</v>
      </c>
    </row>
    <row r="211" spans="1:18" x14ac:dyDescent="0.3">
      <c r="A211" s="5" t="str">
        <f t="shared" si="210"/>
        <v>airon</v>
      </c>
      <c r="B211" s="5" t="s">
        <v>72</v>
      </c>
      <c r="C211" s="5" t="str">
        <f t="shared" si="211"/>
        <v>sim2</v>
      </c>
      <c r="D211" s="141">
        <v>-10</v>
      </c>
      <c r="E211" s="141">
        <v>0.8</v>
      </c>
      <c r="F211" s="141">
        <v>0.1</v>
      </c>
      <c r="G211" s="141">
        <v>0.2</v>
      </c>
      <c r="H211" s="142">
        <v>0.4</v>
      </c>
      <c r="I211" s="142">
        <v>0.5</v>
      </c>
      <c r="J211" s="142"/>
      <c r="K211" s="142"/>
      <c r="L211" s="142"/>
      <c r="M211" s="142">
        <v>0.70000000000000007</v>
      </c>
      <c r="N211" s="142"/>
      <c r="O211" s="142">
        <v>0.30000000000000004</v>
      </c>
      <c r="P211" s="142">
        <v>-0.1</v>
      </c>
      <c r="Q211" s="142">
        <v>-0.15</v>
      </c>
      <c r="R211" s="142">
        <v>-0.2</v>
      </c>
    </row>
    <row r="212" spans="1:18" x14ac:dyDescent="0.3">
      <c r="A212" s="5" t="str">
        <f t="shared" si="210"/>
        <v>anfrm</v>
      </c>
      <c r="B212" s="5" t="s">
        <v>72</v>
      </c>
      <c r="C212" s="5" t="str">
        <f t="shared" si="211"/>
        <v>sim2</v>
      </c>
      <c r="D212" s="46">
        <v>-10</v>
      </c>
      <c r="E212" s="46">
        <v>0.8</v>
      </c>
      <c r="F212" s="46">
        <v>0.1</v>
      </c>
      <c r="G212" s="46">
        <v>0.2</v>
      </c>
      <c r="H212" s="140">
        <v>0.4</v>
      </c>
      <c r="I212" s="140">
        <v>0.5</v>
      </c>
      <c r="J212" s="140"/>
      <c r="K212" s="140"/>
      <c r="L212" s="140"/>
      <c r="M212" s="140">
        <v>0.70000000000000007</v>
      </c>
      <c r="N212" s="140"/>
      <c r="O212" s="140">
        <v>0.30000000000000004</v>
      </c>
      <c r="P212" s="140">
        <v>-0.1</v>
      </c>
      <c r="Q212" s="140">
        <v>-0.15</v>
      </c>
      <c r="R212" s="140">
        <v>-0.2</v>
      </c>
    </row>
    <row r="213" spans="1:18" x14ac:dyDescent="0.3">
      <c r="A213" s="5" t="str">
        <f t="shared" si="210"/>
        <v>ametp</v>
      </c>
      <c r="B213" s="5" t="s">
        <v>72</v>
      </c>
      <c r="C213" s="5" t="str">
        <f t="shared" si="211"/>
        <v>sim2</v>
      </c>
      <c r="D213" s="46">
        <v>-10</v>
      </c>
      <c r="E213" s="46">
        <v>0.8</v>
      </c>
      <c r="F213" s="46">
        <v>0.1</v>
      </c>
      <c r="G213" s="46">
        <v>0.2</v>
      </c>
      <c r="H213" s="140">
        <v>0.4</v>
      </c>
      <c r="I213" s="140">
        <v>0.5</v>
      </c>
      <c r="J213" s="140"/>
      <c r="K213" s="140"/>
      <c r="L213" s="140"/>
      <c r="M213" s="140">
        <v>0.70000000000000007</v>
      </c>
      <c r="N213" s="140"/>
      <c r="O213" s="140">
        <v>0.30000000000000004</v>
      </c>
      <c r="P213" s="140">
        <v>-0.1</v>
      </c>
      <c r="Q213" s="140">
        <v>-0.15</v>
      </c>
      <c r="R213" s="140">
        <v>-0.2</v>
      </c>
    </row>
    <row r="214" spans="1:18" x14ac:dyDescent="0.3">
      <c r="A214" s="5" t="str">
        <f t="shared" si="210"/>
        <v>amach</v>
      </c>
      <c r="B214" s="5" t="str">
        <f>B213</f>
        <v>nat</v>
      </c>
      <c r="C214" s="5" t="str">
        <f t="shared" si="211"/>
        <v>sim2</v>
      </c>
      <c r="D214" s="46">
        <v>-10</v>
      </c>
      <c r="E214" s="46">
        <v>0.8</v>
      </c>
      <c r="F214" s="46">
        <v>0.1</v>
      </c>
      <c r="G214" s="46">
        <v>0.2</v>
      </c>
      <c r="H214" s="140">
        <v>0.4</v>
      </c>
      <c r="I214" s="140">
        <v>0.5</v>
      </c>
      <c r="J214" s="140"/>
      <c r="K214" s="140"/>
      <c r="L214" s="140"/>
      <c r="M214" s="140">
        <v>0.70000000000000007</v>
      </c>
      <c r="N214" s="140"/>
      <c r="O214" s="140">
        <v>0.30000000000000004</v>
      </c>
      <c r="P214" s="140">
        <v>-0.1</v>
      </c>
      <c r="Q214" s="140">
        <v>-0.15</v>
      </c>
      <c r="R214" s="140">
        <v>-0.2</v>
      </c>
    </row>
    <row r="215" spans="1:18" x14ac:dyDescent="0.3">
      <c r="A215" s="5" t="str">
        <f t="shared" ref="A215:A216" si="212">A138</f>
        <v>afcel</v>
      </c>
      <c r="B215" s="5" t="str">
        <f t="shared" ref="B215:B216" si="213">B214</f>
        <v>nat</v>
      </c>
      <c r="C215" s="5" t="str">
        <f t="shared" ref="C215:C216" si="214">C214</f>
        <v>sim2</v>
      </c>
      <c r="D215" s="143">
        <v>-10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/>
      <c r="K215" s="144"/>
      <c r="L215" s="144"/>
      <c r="M215" s="144">
        <v>0.70000000000000007</v>
      </c>
      <c r="N215" s="144"/>
      <c r="O215" s="144">
        <v>0.30000000000000004</v>
      </c>
      <c r="P215" s="144">
        <v>-0.1</v>
      </c>
      <c r="Q215" s="144">
        <v>-0.15</v>
      </c>
      <c r="R215" s="144">
        <v>-0.2</v>
      </c>
    </row>
    <row r="216" spans="1:18" x14ac:dyDescent="0.3">
      <c r="A216" s="5" t="str">
        <f t="shared" si="212"/>
        <v>aelct</v>
      </c>
      <c r="B216" s="5" t="str">
        <f t="shared" si="213"/>
        <v>nat</v>
      </c>
      <c r="C216" s="5" t="str">
        <f t="shared" si="214"/>
        <v>sim2</v>
      </c>
      <c r="D216" s="143">
        <v>-10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/>
      <c r="K216" s="144"/>
      <c r="L216" s="144"/>
      <c r="M216" s="144">
        <v>0.70000000000000007</v>
      </c>
      <c r="N216" s="144"/>
      <c r="O216" s="144">
        <v>0.30000000000000004</v>
      </c>
      <c r="P216" s="144">
        <v>-0.1</v>
      </c>
      <c r="Q216" s="144">
        <v>-0.15</v>
      </c>
      <c r="R216" s="144">
        <v>-0.2</v>
      </c>
    </row>
    <row r="217" spans="1:18" x14ac:dyDescent="0.3">
      <c r="A217" s="5" t="str">
        <f t="shared" ref="A217:A238" si="215">A140</f>
        <v>aemch</v>
      </c>
      <c r="B217" s="5" t="str">
        <f>B214</f>
        <v>nat</v>
      </c>
      <c r="C217" s="5" t="str">
        <f>C214</f>
        <v>sim2</v>
      </c>
      <c r="D217" s="143">
        <v>-10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/>
      <c r="K217" s="144"/>
      <c r="L217" s="144"/>
      <c r="M217" s="144">
        <v>0.70000000000000007</v>
      </c>
      <c r="N217" s="144"/>
      <c r="O217" s="144">
        <v>0.30000000000000004</v>
      </c>
      <c r="P217" s="144">
        <v>-0.1</v>
      </c>
      <c r="Q217" s="144">
        <v>-0.15</v>
      </c>
      <c r="R217" s="144">
        <v>-0.2</v>
      </c>
    </row>
    <row r="218" spans="1:18" x14ac:dyDescent="0.3">
      <c r="A218" s="5" t="str">
        <f t="shared" si="215"/>
        <v>asequ</v>
      </c>
      <c r="B218" s="5" t="str">
        <f t="shared" ref="B218:B232" si="216">B217</f>
        <v>nat</v>
      </c>
      <c r="C218" s="5" t="str">
        <f t="shared" ref="C218:C232" si="217">C217</f>
        <v>sim2</v>
      </c>
      <c r="D218" s="143">
        <v>-10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/>
      <c r="K218" s="144"/>
      <c r="L218" s="144"/>
      <c r="M218" s="144">
        <v>0.70000000000000007</v>
      </c>
      <c r="N218" s="144"/>
      <c r="O218" s="144">
        <v>0.30000000000000004</v>
      </c>
      <c r="P218" s="144">
        <v>-0.1</v>
      </c>
      <c r="Q218" s="144">
        <v>-0.15</v>
      </c>
      <c r="R218" s="144">
        <v>-0.2</v>
      </c>
    </row>
    <row r="219" spans="1:18" x14ac:dyDescent="0.3">
      <c r="A219" s="5" t="str">
        <f t="shared" si="215"/>
        <v>avehi</v>
      </c>
      <c r="B219" s="5" t="str">
        <f t="shared" si="216"/>
        <v>nat</v>
      </c>
      <c r="C219" s="5" t="str">
        <f t="shared" si="217"/>
        <v>sim2</v>
      </c>
      <c r="D219" s="143">
        <v>-10</v>
      </c>
      <c r="E219" s="143">
        <v>0.8</v>
      </c>
      <c r="F219" s="143">
        <v>0.1</v>
      </c>
      <c r="G219" s="143">
        <v>0.2</v>
      </c>
      <c r="H219" s="144">
        <v>0.4</v>
      </c>
      <c r="I219" s="144">
        <v>0.5</v>
      </c>
      <c r="J219" s="144"/>
      <c r="K219" s="144"/>
      <c r="L219" s="144"/>
      <c r="M219" s="144">
        <v>0.70000000000000007</v>
      </c>
      <c r="N219" s="144"/>
      <c r="O219" s="144">
        <v>0.30000000000000004</v>
      </c>
      <c r="P219" s="144">
        <v>-0.1</v>
      </c>
      <c r="Q219" s="144">
        <v>-0.15</v>
      </c>
      <c r="R219" s="144">
        <v>-0.2</v>
      </c>
    </row>
    <row r="220" spans="1:18" x14ac:dyDescent="0.3">
      <c r="A220" s="5" t="str">
        <f t="shared" si="215"/>
        <v>atequ</v>
      </c>
      <c r="B220" s="5" t="str">
        <f t="shared" si="216"/>
        <v>nat</v>
      </c>
      <c r="C220" s="5" t="str">
        <f t="shared" si="217"/>
        <v>sim2</v>
      </c>
      <c r="D220" s="143">
        <v>-10</v>
      </c>
      <c r="E220" s="143">
        <v>0.8</v>
      </c>
      <c r="F220" s="143">
        <v>0.1</v>
      </c>
      <c r="G220" s="143">
        <v>0.2</v>
      </c>
      <c r="H220" s="144">
        <v>0.4</v>
      </c>
      <c r="I220" s="144">
        <v>0.5</v>
      </c>
      <c r="J220" s="144"/>
      <c r="K220" s="144"/>
      <c r="L220" s="144"/>
      <c r="M220" s="144">
        <v>0.70000000000000007</v>
      </c>
      <c r="N220" s="144"/>
      <c r="O220" s="144">
        <v>0.30000000000000004</v>
      </c>
      <c r="P220" s="144">
        <v>-0.1</v>
      </c>
      <c r="Q220" s="144">
        <v>-0.15</v>
      </c>
      <c r="R220" s="144">
        <v>-0.2</v>
      </c>
    </row>
    <row r="221" spans="1:18" x14ac:dyDescent="0.3">
      <c r="A221" s="5" t="str">
        <f t="shared" si="215"/>
        <v>afurn</v>
      </c>
      <c r="B221" s="5" t="str">
        <f t="shared" si="216"/>
        <v>nat</v>
      </c>
      <c r="C221" s="5" t="str">
        <f t="shared" si="217"/>
        <v>sim2</v>
      </c>
      <c r="D221" s="143">
        <v>-10</v>
      </c>
      <c r="E221" s="143">
        <v>0.8</v>
      </c>
      <c r="F221" s="143">
        <v>0.1</v>
      </c>
      <c r="G221" s="143">
        <v>0.2</v>
      </c>
      <c r="H221" s="144">
        <v>0.4</v>
      </c>
      <c r="I221" s="144">
        <v>0.5</v>
      </c>
      <c r="J221" s="144"/>
      <c r="K221" s="144"/>
      <c r="L221" s="144"/>
      <c r="M221" s="144">
        <v>0.70000000000000007</v>
      </c>
      <c r="N221" s="144"/>
      <c r="O221" s="144">
        <v>0.30000000000000004</v>
      </c>
      <c r="P221" s="144">
        <v>-0.1</v>
      </c>
      <c r="Q221" s="144">
        <v>-0.15</v>
      </c>
      <c r="R221" s="144">
        <v>-0.2</v>
      </c>
    </row>
    <row r="222" spans="1:18" x14ac:dyDescent="0.3">
      <c r="A222" s="5" t="str">
        <f t="shared" si="215"/>
        <v>aoman</v>
      </c>
      <c r="B222" s="5" t="str">
        <f t="shared" si="216"/>
        <v>nat</v>
      </c>
      <c r="C222" s="5" t="str">
        <f t="shared" si="217"/>
        <v>sim2</v>
      </c>
      <c r="D222" s="143">
        <v>-10</v>
      </c>
      <c r="E222" s="143">
        <v>0.8</v>
      </c>
      <c r="F222" s="143">
        <v>0.1</v>
      </c>
      <c r="G222" s="143">
        <v>0.2</v>
      </c>
      <c r="H222" s="144">
        <v>0.4</v>
      </c>
      <c r="I222" s="144">
        <v>0.5</v>
      </c>
      <c r="J222" s="144"/>
      <c r="K222" s="144"/>
      <c r="L222" s="144"/>
      <c r="M222" s="144">
        <v>0.70000000000000007</v>
      </c>
      <c r="N222" s="144"/>
      <c r="O222" s="144">
        <v>0.30000000000000004</v>
      </c>
      <c r="P222" s="144">
        <v>-0.1</v>
      </c>
      <c r="Q222" s="144">
        <v>-0.15</v>
      </c>
      <c r="R222" s="144">
        <v>-0.2</v>
      </c>
    </row>
    <row r="223" spans="1:18" x14ac:dyDescent="0.3">
      <c r="A223" s="5" t="str">
        <f t="shared" si="215"/>
        <v>aelec</v>
      </c>
      <c r="B223" s="5" t="str">
        <f t="shared" si="216"/>
        <v>nat</v>
      </c>
      <c r="C223" s="5" t="str">
        <f t="shared" si="217"/>
        <v>sim2</v>
      </c>
      <c r="D223" s="141" t="s">
        <v>75</v>
      </c>
      <c r="E223" s="141" t="s">
        <v>75</v>
      </c>
      <c r="F223" s="141" t="s">
        <v>75</v>
      </c>
      <c r="G223" s="141" t="s">
        <v>75</v>
      </c>
      <c r="H223" s="142" t="s">
        <v>75</v>
      </c>
      <c r="I223" s="142" t="s">
        <v>75</v>
      </c>
      <c r="J223" s="142"/>
      <c r="K223" s="142"/>
      <c r="L223" s="142"/>
      <c r="M223" s="142" t="s">
        <v>75</v>
      </c>
      <c r="N223" s="142"/>
      <c r="O223" s="142" t="s">
        <v>75</v>
      </c>
      <c r="P223" s="142" t="s">
        <v>75</v>
      </c>
      <c r="Q223" s="142" t="s">
        <v>75</v>
      </c>
      <c r="R223" s="142" t="s">
        <v>75</v>
      </c>
    </row>
    <row r="224" spans="1:18" x14ac:dyDescent="0.3">
      <c r="A224" s="5" t="str">
        <f t="shared" si="215"/>
        <v>awatr</v>
      </c>
      <c r="B224" s="5" t="str">
        <f t="shared" si="216"/>
        <v>nat</v>
      </c>
      <c r="C224" s="5" t="str">
        <f t="shared" si="217"/>
        <v>sim2</v>
      </c>
      <c r="D224" s="143">
        <v>0.1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/>
      <c r="K224" s="144"/>
      <c r="L224" s="144"/>
      <c r="M224" s="144">
        <v>0.70000000000000007</v>
      </c>
      <c r="N224" s="144"/>
      <c r="O224" s="144">
        <v>0.30000000000000004</v>
      </c>
      <c r="P224" s="144">
        <v>-0.1</v>
      </c>
      <c r="Q224" s="144">
        <v>-0.15</v>
      </c>
      <c r="R224" s="144">
        <v>-0.2</v>
      </c>
    </row>
    <row r="225" spans="1:18" x14ac:dyDescent="0.3">
      <c r="A225" s="5" t="str">
        <f t="shared" si="215"/>
        <v>acons</v>
      </c>
      <c r="B225" s="5" t="str">
        <f t="shared" si="216"/>
        <v>nat</v>
      </c>
      <c r="C225" s="5" t="str">
        <f t="shared" si="217"/>
        <v>sim2</v>
      </c>
      <c r="D225" s="143">
        <v>-9.5</v>
      </c>
      <c r="E225" s="143">
        <v>0.8</v>
      </c>
      <c r="F225" s="143">
        <v>0.1</v>
      </c>
      <c r="G225" s="143">
        <v>0.2</v>
      </c>
      <c r="H225" s="144">
        <v>0.4</v>
      </c>
      <c r="I225" s="144">
        <v>0.5</v>
      </c>
      <c r="J225" s="144"/>
      <c r="K225" s="144"/>
      <c r="L225" s="144"/>
      <c r="M225" s="144">
        <v>0.70000000000000007</v>
      </c>
      <c r="N225" s="144"/>
      <c r="O225" s="144">
        <v>0.30000000000000004</v>
      </c>
      <c r="P225" s="144">
        <v>-0.1</v>
      </c>
      <c r="Q225" s="144">
        <v>-0.15</v>
      </c>
      <c r="R225" s="144">
        <v>-0.2</v>
      </c>
    </row>
    <row r="226" spans="1:18" x14ac:dyDescent="0.3">
      <c r="A226" s="5" t="str">
        <f t="shared" si="215"/>
        <v>atrad</v>
      </c>
      <c r="B226" s="5" t="str">
        <f t="shared" si="216"/>
        <v>nat</v>
      </c>
      <c r="C226" s="5" t="str">
        <f t="shared" si="217"/>
        <v>sim2</v>
      </c>
      <c r="D226" s="143">
        <v>-5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/>
      <c r="K226" s="144"/>
      <c r="L226" s="144"/>
      <c r="M226" s="144">
        <v>0.70000000000000007</v>
      </c>
      <c r="N226" s="144"/>
      <c r="O226" s="144">
        <v>0.30000000000000004</v>
      </c>
      <c r="P226" s="144">
        <v>-0.1</v>
      </c>
      <c r="Q226" s="144">
        <v>-0.15</v>
      </c>
      <c r="R226" s="144">
        <v>-0.2</v>
      </c>
    </row>
    <row r="227" spans="1:18" x14ac:dyDescent="0.3">
      <c r="A227" s="5" t="str">
        <f t="shared" si="215"/>
        <v>ahotl</v>
      </c>
      <c r="B227" s="5" t="str">
        <f t="shared" si="216"/>
        <v>nat</v>
      </c>
      <c r="C227" s="5" t="str">
        <f t="shared" si="217"/>
        <v>sim2</v>
      </c>
      <c r="D227" s="143">
        <v>-5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/>
      <c r="K227" s="144"/>
      <c r="L227" s="144"/>
      <c r="M227" s="144">
        <v>0.70000000000000007</v>
      </c>
      <c r="N227" s="144"/>
      <c r="O227" s="144">
        <v>0.30000000000000004</v>
      </c>
      <c r="P227" s="144">
        <v>-0.1</v>
      </c>
      <c r="Q227" s="144">
        <v>-0.15</v>
      </c>
      <c r="R227" s="144">
        <v>-0.2</v>
      </c>
    </row>
    <row r="228" spans="1:18" x14ac:dyDescent="0.3">
      <c r="A228" s="5" t="str">
        <f t="shared" si="215"/>
        <v>altrp-p</v>
      </c>
      <c r="B228" s="5" t="str">
        <f t="shared" si="216"/>
        <v>nat</v>
      </c>
      <c r="C228" s="5" t="str">
        <f t="shared" si="217"/>
        <v>sim2</v>
      </c>
      <c r="D228" s="143">
        <v>-4.5</v>
      </c>
      <c r="E228" s="143">
        <v>1.2000000000000002</v>
      </c>
      <c r="F228" s="143">
        <v>0.15000000000000002</v>
      </c>
      <c r="G228" s="143">
        <v>0.30000000000000004</v>
      </c>
      <c r="H228" s="144">
        <v>0.60000000000000009</v>
      </c>
      <c r="I228" s="144">
        <v>0.75</v>
      </c>
      <c r="J228" s="144"/>
      <c r="K228" s="144"/>
      <c r="L228" s="144"/>
      <c r="M228" s="144">
        <v>1.05</v>
      </c>
      <c r="N228" s="144"/>
      <c r="O228" s="144">
        <v>0.45000000000000007</v>
      </c>
      <c r="P228" s="144">
        <v>-0.15000000000000002</v>
      </c>
      <c r="Q228" s="144">
        <v>-0.15</v>
      </c>
      <c r="R228" s="144">
        <v>-0.2</v>
      </c>
    </row>
    <row r="229" spans="1:18" x14ac:dyDescent="0.3">
      <c r="A229" s="5" t="str">
        <f t="shared" si="215"/>
        <v>altrp-f</v>
      </c>
      <c r="B229" s="5" t="str">
        <f t="shared" si="216"/>
        <v>nat</v>
      </c>
      <c r="C229" s="5" t="str">
        <f t="shared" si="217"/>
        <v>sim2</v>
      </c>
      <c r="D229" s="143">
        <v>-4.5</v>
      </c>
      <c r="E229" s="143">
        <v>1.2000000000000002</v>
      </c>
      <c r="F229" s="143">
        <v>0.15000000000000002</v>
      </c>
      <c r="G229" s="143">
        <v>0.30000000000000004</v>
      </c>
      <c r="H229" s="144">
        <v>0.60000000000000009</v>
      </c>
      <c r="I229" s="144">
        <v>0.75</v>
      </c>
      <c r="J229" s="144"/>
      <c r="K229" s="144"/>
      <c r="L229" s="144"/>
      <c r="M229" s="144">
        <v>1.05</v>
      </c>
      <c r="N229" s="144"/>
      <c r="O229" s="144">
        <v>0.45000000000000007</v>
      </c>
      <c r="P229" s="144">
        <v>-0.15000000000000002</v>
      </c>
      <c r="Q229" s="144">
        <v>-0.15</v>
      </c>
      <c r="R229" s="144">
        <v>-0.2</v>
      </c>
    </row>
    <row r="230" spans="1:18" x14ac:dyDescent="0.3">
      <c r="A230" s="5" t="str">
        <f t="shared" si="215"/>
        <v>aotrp-p</v>
      </c>
      <c r="B230" s="5" t="str">
        <f t="shared" si="216"/>
        <v>nat</v>
      </c>
      <c r="C230" s="5" t="str">
        <f t="shared" si="217"/>
        <v>sim2</v>
      </c>
      <c r="D230" s="143">
        <v>-4.5</v>
      </c>
      <c r="E230" s="143">
        <v>1.2000000000000002</v>
      </c>
      <c r="F230" s="143">
        <v>0.15000000000000002</v>
      </c>
      <c r="G230" s="143">
        <v>0.30000000000000004</v>
      </c>
      <c r="H230" s="144">
        <v>0.60000000000000009</v>
      </c>
      <c r="I230" s="144">
        <v>0.75</v>
      </c>
      <c r="J230" s="144"/>
      <c r="K230" s="144"/>
      <c r="L230" s="144"/>
      <c r="M230" s="144">
        <v>1.05</v>
      </c>
      <c r="N230" s="144"/>
      <c r="O230" s="144">
        <v>0.45000000000000007</v>
      </c>
      <c r="P230" s="144">
        <v>-0.15000000000000002</v>
      </c>
      <c r="Q230" s="144">
        <v>-0.15</v>
      </c>
      <c r="R230" s="144">
        <v>-0.2</v>
      </c>
    </row>
    <row r="231" spans="1:18" x14ac:dyDescent="0.3">
      <c r="A231" s="5" t="str">
        <f t="shared" si="215"/>
        <v>aotrp-f</v>
      </c>
      <c r="B231" s="5" t="str">
        <f t="shared" si="216"/>
        <v>nat</v>
      </c>
      <c r="C231" s="5" t="str">
        <f t="shared" si="217"/>
        <v>sim2</v>
      </c>
      <c r="D231" s="143">
        <v>-4.5</v>
      </c>
      <c r="E231" s="143">
        <v>1.2000000000000002</v>
      </c>
      <c r="F231" s="143">
        <v>0.15000000000000002</v>
      </c>
      <c r="G231" s="143">
        <v>0.30000000000000004</v>
      </c>
      <c r="H231" s="144">
        <v>0.60000000000000009</v>
      </c>
      <c r="I231" s="144">
        <v>0.75</v>
      </c>
      <c r="J231" s="144"/>
      <c r="K231" s="144"/>
      <c r="L231" s="144"/>
      <c r="M231" s="144">
        <v>1.05</v>
      </c>
      <c r="N231" s="144"/>
      <c r="O231" s="144">
        <v>0.45000000000000007</v>
      </c>
      <c r="P231" s="144">
        <v>-0.15000000000000002</v>
      </c>
      <c r="Q231" s="144">
        <v>-0.15</v>
      </c>
      <c r="R231" s="144">
        <v>-0.2</v>
      </c>
    </row>
    <row r="232" spans="1:18" x14ac:dyDescent="0.3">
      <c r="A232" s="5" t="str">
        <f t="shared" si="215"/>
        <v>aprtr</v>
      </c>
      <c r="B232" s="5" t="str">
        <f t="shared" si="216"/>
        <v>nat</v>
      </c>
      <c r="C232" s="5" t="str">
        <f t="shared" si="217"/>
        <v>sim2</v>
      </c>
      <c r="D232" s="141" t="s">
        <v>75</v>
      </c>
      <c r="E232" s="141" t="s">
        <v>75</v>
      </c>
      <c r="F232" s="141" t="s">
        <v>75</v>
      </c>
      <c r="G232" s="141" t="s">
        <v>75</v>
      </c>
      <c r="H232" s="142" t="s">
        <v>75</v>
      </c>
      <c r="I232" s="142" t="s">
        <v>75</v>
      </c>
      <c r="J232" s="142"/>
      <c r="K232" s="142"/>
      <c r="L232" s="142"/>
      <c r="M232" s="142" t="s">
        <v>75</v>
      </c>
      <c r="N232" s="142"/>
      <c r="O232" s="142" t="s">
        <v>75</v>
      </c>
      <c r="P232" s="142" t="s">
        <v>75</v>
      </c>
      <c r="Q232" s="142" t="s">
        <v>75</v>
      </c>
      <c r="R232" s="142" t="s">
        <v>75</v>
      </c>
    </row>
    <row r="233" spans="1:18" x14ac:dyDescent="0.3">
      <c r="A233" s="5" t="str">
        <f t="shared" si="215"/>
        <v>atrps</v>
      </c>
      <c r="B233" s="5" t="str">
        <f t="shared" ref="B233:C238" si="218">B232</f>
        <v>nat</v>
      </c>
      <c r="C233" s="5" t="str">
        <f t="shared" si="218"/>
        <v>sim2</v>
      </c>
      <c r="D233" s="143">
        <v>-4.5</v>
      </c>
      <c r="E233" s="143">
        <v>0.8</v>
      </c>
      <c r="F233" s="143">
        <v>0.1</v>
      </c>
      <c r="G233" s="143">
        <v>0.2</v>
      </c>
      <c r="H233" s="144">
        <v>0.4</v>
      </c>
      <c r="I233" s="144">
        <v>0.5</v>
      </c>
      <c r="J233" s="144"/>
      <c r="K233" s="144"/>
      <c r="L233" s="144"/>
      <c r="M233" s="144">
        <v>0.70000000000000007</v>
      </c>
      <c r="N233" s="144"/>
      <c r="O233" s="144">
        <v>0.30000000000000004</v>
      </c>
      <c r="P233" s="144">
        <v>-0.1</v>
      </c>
      <c r="Q233" s="144">
        <v>-0.15</v>
      </c>
      <c r="R233" s="144">
        <v>-0.2</v>
      </c>
    </row>
    <row r="234" spans="1:18" x14ac:dyDescent="0.3">
      <c r="A234" s="5" t="str">
        <f t="shared" si="215"/>
        <v>acomm</v>
      </c>
      <c r="B234" s="5" t="str">
        <f t="shared" si="218"/>
        <v>nat</v>
      </c>
      <c r="C234" s="5" t="str">
        <f t="shared" si="218"/>
        <v>sim2</v>
      </c>
      <c r="D234" s="143">
        <v>-0.75</v>
      </c>
      <c r="E234" s="143">
        <v>1.2000000000000002</v>
      </c>
      <c r="F234" s="143">
        <v>0.15000000000000002</v>
      </c>
      <c r="G234" s="143">
        <v>0.30000000000000004</v>
      </c>
      <c r="H234" s="144">
        <v>0.60000000000000009</v>
      </c>
      <c r="I234" s="144">
        <v>0.75</v>
      </c>
      <c r="J234" s="144"/>
      <c r="K234" s="144"/>
      <c r="L234" s="144"/>
      <c r="M234" s="144">
        <v>1.05</v>
      </c>
      <c r="N234" s="144"/>
      <c r="O234" s="144">
        <v>0.45000000000000007</v>
      </c>
      <c r="P234" s="144">
        <v>-0.15000000000000002</v>
      </c>
      <c r="Q234" s="144">
        <v>-0.15</v>
      </c>
      <c r="R234" s="144">
        <v>-0.2</v>
      </c>
    </row>
    <row r="235" spans="1:18" x14ac:dyDescent="0.3">
      <c r="A235" s="5" t="str">
        <f t="shared" si="215"/>
        <v>afsrv</v>
      </c>
      <c r="B235" s="5" t="str">
        <f t="shared" si="218"/>
        <v>nat</v>
      </c>
      <c r="C235" s="5" t="str">
        <f t="shared" si="218"/>
        <v>sim2</v>
      </c>
      <c r="D235" s="143">
        <v>0.05</v>
      </c>
      <c r="E235" s="143">
        <v>0.8</v>
      </c>
      <c r="F235" s="143">
        <v>0.1</v>
      </c>
      <c r="G235" s="143">
        <v>0.2</v>
      </c>
      <c r="H235" s="144">
        <v>0.4</v>
      </c>
      <c r="I235" s="144">
        <v>0.5</v>
      </c>
      <c r="J235" s="144"/>
      <c r="K235" s="144"/>
      <c r="L235" s="144"/>
      <c r="M235" s="144">
        <v>0.70000000000000007</v>
      </c>
      <c r="N235" s="144"/>
      <c r="O235" s="144">
        <v>0.30000000000000004</v>
      </c>
      <c r="P235" s="144">
        <v>-0.1</v>
      </c>
      <c r="Q235" s="144">
        <v>-0.15</v>
      </c>
      <c r="R235" s="144">
        <v>-0.2</v>
      </c>
    </row>
    <row r="236" spans="1:18" x14ac:dyDescent="0.3">
      <c r="A236" s="5" t="str">
        <f t="shared" si="215"/>
        <v>absrv</v>
      </c>
      <c r="B236" s="5" t="str">
        <f t="shared" si="218"/>
        <v>nat</v>
      </c>
      <c r="C236" s="5" t="str">
        <f t="shared" si="218"/>
        <v>sim2</v>
      </c>
      <c r="D236" s="143">
        <v>0.05</v>
      </c>
      <c r="E236" s="143">
        <v>0.8</v>
      </c>
      <c r="F236" s="143">
        <v>0.1</v>
      </c>
      <c r="G236" s="143">
        <v>0.2</v>
      </c>
      <c r="H236" s="144">
        <v>0.4</v>
      </c>
      <c r="I236" s="144">
        <v>0.5</v>
      </c>
      <c r="J236" s="144"/>
      <c r="K236" s="144"/>
      <c r="L236" s="144"/>
      <c r="M236" s="144">
        <v>0.70000000000000007</v>
      </c>
      <c r="N236" s="144"/>
      <c r="O236" s="144">
        <v>0.30000000000000004</v>
      </c>
      <c r="P236" s="144">
        <v>-0.1</v>
      </c>
      <c r="Q236" s="144">
        <v>-0.15</v>
      </c>
      <c r="R236" s="144">
        <v>-0.2</v>
      </c>
    </row>
    <row r="237" spans="1:18" x14ac:dyDescent="0.3">
      <c r="A237" s="5" t="str">
        <f t="shared" si="215"/>
        <v>agsrv</v>
      </c>
      <c r="B237" s="5" t="str">
        <f t="shared" si="218"/>
        <v>nat</v>
      </c>
      <c r="C237" s="5" t="str">
        <f t="shared" si="218"/>
        <v>sim2</v>
      </c>
      <c r="D237" s="143">
        <v>0.9</v>
      </c>
      <c r="E237" s="143">
        <v>0.8</v>
      </c>
      <c r="F237" s="143">
        <v>0.1</v>
      </c>
      <c r="G237" s="143">
        <v>0.2</v>
      </c>
      <c r="H237" s="144">
        <v>0.4</v>
      </c>
      <c r="I237" s="144">
        <v>0.5</v>
      </c>
      <c r="J237" s="144"/>
      <c r="K237" s="144"/>
      <c r="L237" s="144"/>
      <c r="M237" s="144">
        <v>0.70000000000000007</v>
      </c>
      <c r="N237" s="144"/>
      <c r="O237" s="144">
        <v>0.30000000000000004</v>
      </c>
      <c r="P237" s="144">
        <v>-0.1</v>
      </c>
      <c r="Q237" s="144">
        <v>-0.15</v>
      </c>
      <c r="R237" s="144">
        <v>-0.2</v>
      </c>
    </row>
    <row r="238" spans="1:18" x14ac:dyDescent="0.3">
      <c r="A238" s="5" t="str">
        <f t="shared" si="215"/>
        <v>aosrv</v>
      </c>
      <c r="B238" s="5" t="str">
        <f t="shared" si="218"/>
        <v>nat</v>
      </c>
      <c r="C238" s="5" t="str">
        <f t="shared" si="218"/>
        <v>sim2</v>
      </c>
      <c r="D238" s="143">
        <v>-10</v>
      </c>
      <c r="E238" s="143">
        <v>0.8</v>
      </c>
      <c r="F238" s="143">
        <v>0.1</v>
      </c>
      <c r="G238" s="143">
        <v>0.2</v>
      </c>
      <c r="H238" s="144">
        <v>0.4</v>
      </c>
      <c r="I238" s="144">
        <v>0.5</v>
      </c>
      <c r="J238" s="144"/>
      <c r="K238" s="144"/>
      <c r="L238" s="144"/>
      <c r="M238" s="144">
        <v>0.70000000000000007</v>
      </c>
      <c r="N238" s="144"/>
      <c r="O238" s="144">
        <v>0.30000000000000004</v>
      </c>
      <c r="P238" s="144">
        <v>-0.1</v>
      </c>
      <c r="Q238" s="144">
        <v>-0.15</v>
      </c>
      <c r="R238" s="144">
        <v>-0.2</v>
      </c>
    </row>
    <row r="239" spans="1:18" x14ac:dyDescent="0.3">
      <c r="A239" s="137"/>
      <c r="B239" s="137"/>
      <c r="C239" s="137"/>
    </row>
    <row r="316" spans="1:3" x14ac:dyDescent="0.3">
      <c r="A316" s="137"/>
      <c r="B316" s="137"/>
      <c r="C316" s="137"/>
    </row>
  </sheetData>
  <mergeCells count="3">
    <mergeCell ref="D6:G6"/>
    <mergeCell ref="H6:R6"/>
    <mergeCell ref="AD6:AJ6"/>
  </mergeCells>
  <conditionalFormatting sqref="D124:D127 D129:D131 D201:D204 D206:D208 BB11:BH11 AO13:BH13 BA12:BH12 AB85:AM207 BI78:BQ78 BI69:BQ69 BI49:BQ50 BI22:BQ23 D137:R161 E182:R197 H189:P198 E199:R210 H171:P171 E174:R179 H214:P214 H165:P166 H181:P181 F163:R164 F168:R170 F173:R173 F180:R180 F211:R211 E167:R167 E212:R213 E162:R162 E172:R172 F85:R87 F105:R120 H112:P121 F122:R136 H94:P94 F95:R103 H88:P89 H104:P104 F90:R93 E232:R232 E223:R223 O8:R84 BC14:BC16 AN14:BC14 BA16:BH16 AN8:BH9 AN10:AY12 AN15:BH15 AN16:AY16 AN32 AN28:AO31 AO28:AQ35 AN17:BH17 AR18:BH18 AN22:AQ27 AO20:AQ21 AN19:BH19 BC10:BH10 AN33:AO35 AR20:BH34 AN35:BH207">
    <cfRule type="cellIs" dxfId="1541" priority="1097" operator="equal">
      <formula>"eps"</formula>
    </cfRule>
  </conditionalFormatting>
  <conditionalFormatting sqref="BD14:BH14">
    <cfRule type="cellIs" dxfId="1540" priority="1093" operator="equal">
      <formula>"eps"</formula>
    </cfRule>
  </conditionalFormatting>
  <conditionalFormatting sqref="D95">
    <cfRule type="cellIs" dxfId="1539" priority="1036" operator="equal">
      <formula>"eps"</formula>
    </cfRule>
  </conditionalFormatting>
  <conditionalFormatting sqref="D90">
    <cfRule type="cellIs" dxfId="1538" priority="1030" operator="equal">
      <formula>"eps"</formula>
    </cfRule>
  </conditionalFormatting>
  <conditionalFormatting sqref="D130">
    <cfRule type="cellIs" dxfId="1537" priority="1027" operator="equal">
      <formula>"eps"</formula>
    </cfRule>
  </conditionalFormatting>
  <conditionalFormatting sqref="D131">
    <cfRule type="cellIs" dxfId="1536" priority="1026" operator="equal">
      <formula>"eps"</formula>
    </cfRule>
  </conditionalFormatting>
  <conditionalFormatting sqref="D102:D103">
    <cfRule type="cellIs" dxfId="1535" priority="1025" operator="equal">
      <formula>"eps"</formula>
    </cfRule>
  </conditionalFormatting>
  <conditionalFormatting sqref="D105:D106">
    <cfRule type="cellIs" dxfId="1534" priority="1024" operator="equal">
      <formula>"eps"</formula>
    </cfRule>
  </conditionalFormatting>
  <conditionalFormatting sqref="D107:D108">
    <cfRule type="cellIs" dxfId="1533" priority="1023" operator="equal">
      <formula>"eps"</formula>
    </cfRule>
  </conditionalFormatting>
  <conditionalFormatting sqref="D109:D110">
    <cfRule type="cellIs" dxfId="1532" priority="1022" operator="equal">
      <formula>"eps"</formula>
    </cfRule>
  </conditionalFormatting>
  <conditionalFormatting sqref="D111:D112">
    <cfRule type="cellIs" dxfId="1531" priority="1021" operator="equal">
      <formula>"eps"</formula>
    </cfRule>
  </conditionalFormatting>
  <conditionalFormatting sqref="D113:D120">
    <cfRule type="cellIs" dxfId="1530" priority="1020" operator="equal">
      <formula>"eps"</formula>
    </cfRule>
  </conditionalFormatting>
  <conditionalFormatting sqref="E130:E131">
    <cfRule type="cellIs" dxfId="1529" priority="1014" operator="equal">
      <formula>"eps"</formula>
    </cfRule>
  </conditionalFormatting>
  <conditionalFormatting sqref="E90">
    <cfRule type="cellIs" dxfId="1528" priority="1013" operator="equal">
      <formula>"eps"</formula>
    </cfRule>
  </conditionalFormatting>
  <conditionalFormatting sqref="E124">
    <cfRule type="cellIs" dxfId="1527" priority="1012" operator="equal">
      <formula>"eps"</formula>
    </cfRule>
  </conditionalFormatting>
  <conditionalFormatting sqref="E127">
    <cfRule type="cellIs" dxfId="1526" priority="1011" operator="equal">
      <formula>"eps"</formula>
    </cfRule>
  </conditionalFormatting>
  <conditionalFormatting sqref="E133">
    <cfRule type="cellIs" dxfId="1525" priority="1010" operator="equal">
      <formula>"eps"</formula>
    </cfRule>
  </conditionalFormatting>
  <conditionalFormatting sqref="E135:E136">
    <cfRule type="cellIs" dxfId="1524" priority="1009" operator="equal">
      <formula>"eps"</formula>
    </cfRule>
  </conditionalFormatting>
  <conditionalFormatting sqref="E132">
    <cfRule type="cellIs" dxfId="1523" priority="1008" operator="equal">
      <formula>"eps"</formula>
    </cfRule>
  </conditionalFormatting>
  <conditionalFormatting sqref="E85">
    <cfRule type="cellIs" dxfId="1522" priority="1007" operator="equal">
      <formula>"eps"</formula>
    </cfRule>
  </conditionalFormatting>
  <conditionalFormatting sqref="E89 E96 E134 E103 E86:E87 E91:E94 E98:E101 E106:E108 E110 E113:E120 E125:E126 E129">
    <cfRule type="cellIs" dxfId="1521" priority="1045" operator="equal">
      <formula>"eps"</formula>
    </cfRule>
  </conditionalFormatting>
  <conditionalFormatting sqref="E89">
    <cfRule type="cellIs" dxfId="1520" priority="1043" operator="equal">
      <formula>"eps"</formula>
    </cfRule>
  </conditionalFormatting>
  <conditionalFormatting sqref="E112:E120">
    <cfRule type="cellIs" dxfId="1519" priority="1042" operator="equal">
      <formula>"eps"</formula>
    </cfRule>
  </conditionalFormatting>
  <conditionalFormatting sqref="E121">
    <cfRule type="cellIs" dxfId="1518" priority="1041" operator="equal">
      <formula>"eps"</formula>
    </cfRule>
  </conditionalFormatting>
  <conditionalFormatting sqref="E88">
    <cfRule type="cellIs" dxfId="1517" priority="1040" operator="equal">
      <formula>"eps"</formula>
    </cfRule>
  </conditionalFormatting>
  <conditionalFormatting sqref="E104">
    <cfRule type="cellIs" dxfId="1516" priority="1039" operator="equal">
      <formula>"eps"</formula>
    </cfRule>
  </conditionalFormatting>
  <conditionalFormatting sqref="D123 D129 D133 D125:D126 D85:D87 D91:D94 D96:D101">
    <cfRule type="cellIs" dxfId="1515" priority="1038" operator="equal">
      <formula>"eps"</formula>
    </cfRule>
  </conditionalFormatting>
  <conditionalFormatting sqref="D121">
    <cfRule type="cellIs" dxfId="1514" priority="1035" operator="equal">
      <formula>"eps"</formula>
    </cfRule>
  </conditionalFormatting>
  <conditionalFormatting sqref="D122">
    <cfRule type="cellIs" dxfId="1513" priority="1034" operator="equal">
      <formula>"eps"</formula>
    </cfRule>
  </conditionalFormatting>
  <conditionalFormatting sqref="D127">
    <cfRule type="cellIs" dxfId="1512" priority="1033" operator="equal">
      <formula>"eps"</formula>
    </cfRule>
  </conditionalFormatting>
  <conditionalFormatting sqref="D88">
    <cfRule type="cellIs" dxfId="1511" priority="1032" operator="equal">
      <formula>"eps"</formula>
    </cfRule>
  </conditionalFormatting>
  <conditionalFormatting sqref="D104">
    <cfRule type="cellIs" dxfId="1510" priority="1031" operator="equal">
      <formula>"eps"</formula>
    </cfRule>
  </conditionalFormatting>
  <conditionalFormatting sqref="D90">
    <cfRule type="cellIs" dxfId="1509" priority="1029" operator="equal">
      <formula>"eps"</formula>
    </cfRule>
  </conditionalFormatting>
  <conditionalFormatting sqref="D132">
    <cfRule type="cellIs" dxfId="1508" priority="1019" operator="equal">
      <formula>"eps"</formula>
    </cfRule>
  </conditionalFormatting>
  <conditionalFormatting sqref="D132">
    <cfRule type="cellIs" dxfId="1507" priority="1018" operator="equal">
      <formula>"eps"</formula>
    </cfRule>
  </conditionalFormatting>
  <conditionalFormatting sqref="D131">
    <cfRule type="cellIs" dxfId="1506" priority="1017" operator="equal">
      <formula>"eps"</formula>
    </cfRule>
  </conditionalFormatting>
  <conditionalFormatting sqref="D134:D136">
    <cfRule type="cellIs" dxfId="1505" priority="1016" operator="equal">
      <formula>"eps"</formula>
    </cfRule>
  </conditionalFormatting>
  <conditionalFormatting sqref="D89">
    <cfRule type="cellIs" dxfId="1504" priority="1015" operator="equal">
      <formula>"eps"</formula>
    </cfRule>
  </conditionalFormatting>
  <conditionalFormatting sqref="AE86 AE93 AE130 AE100 AE88:AE91 AE95:AE98 AE103:AE105 AE107 AE110:AE117 AE122:AE123 AE125">
    <cfRule type="cellIs" dxfId="1503" priority="1006" operator="equal">
      <formula>"eps"</formula>
    </cfRule>
  </conditionalFormatting>
  <conditionalFormatting sqref="AE133:AE155">
    <cfRule type="cellIs" dxfId="1502" priority="1005" operator="equal">
      <formula>"eps"</formula>
    </cfRule>
  </conditionalFormatting>
  <conditionalFormatting sqref="AE86">
    <cfRule type="cellIs" dxfId="1501" priority="1004" operator="equal">
      <formula>"eps"</formula>
    </cfRule>
  </conditionalFormatting>
  <conditionalFormatting sqref="AE109:AE117">
    <cfRule type="cellIs" dxfId="1500" priority="1003" operator="equal">
      <formula>"eps"</formula>
    </cfRule>
  </conditionalFormatting>
  <conditionalFormatting sqref="AE118">
    <cfRule type="cellIs" dxfId="1499" priority="1002" operator="equal">
      <formula>"eps"</formula>
    </cfRule>
  </conditionalFormatting>
  <conditionalFormatting sqref="AE85">
    <cfRule type="cellIs" dxfId="1498" priority="1001" operator="equal">
      <formula>"eps"</formula>
    </cfRule>
  </conditionalFormatting>
  <conditionalFormatting sqref="AE101">
    <cfRule type="cellIs" dxfId="1497" priority="1000" operator="equal">
      <formula>"eps"</formula>
    </cfRule>
  </conditionalFormatting>
  <conditionalFormatting sqref="AE87">
    <cfRule type="cellIs" dxfId="1496" priority="948" operator="equal">
      <formula>"eps"</formula>
    </cfRule>
  </conditionalFormatting>
  <conditionalFormatting sqref="AE108">
    <cfRule type="cellIs" dxfId="1495" priority="912" operator="equal">
      <formula>"eps"</formula>
    </cfRule>
  </conditionalFormatting>
  <conditionalFormatting sqref="AE106">
    <cfRule type="cellIs" dxfId="1494" priority="918" operator="equal">
      <formula>"eps"</formula>
    </cfRule>
  </conditionalFormatting>
  <conditionalFormatting sqref="AE124">
    <cfRule type="cellIs" dxfId="1493" priority="888" operator="equal">
      <formula>"eps"</formula>
    </cfRule>
  </conditionalFormatting>
  <conditionalFormatting sqref="AE126:AE127">
    <cfRule type="cellIs" dxfId="1492" priority="958" operator="equal">
      <formula>"eps"</formula>
    </cfRule>
  </conditionalFormatting>
  <conditionalFormatting sqref="AE120">
    <cfRule type="cellIs" dxfId="1491" priority="900" operator="equal">
      <formula>"eps"</formula>
    </cfRule>
  </conditionalFormatting>
  <conditionalFormatting sqref="AE94">
    <cfRule type="cellIs" dxfId="1490" priority="936" operator="equal">
      <formula>"eps"</formula>
    </cfRule>
  </conditionalFormatting>
  <conditionalFormatting sqref="AE92">
    <cfRule type="cellIs" dxfId="1489" priority="942" operator="equal">
      <formula>"eps"</formula>
    </cfRule>
  </conditionalFormatting>
  <conditionalFormatting sqref="AE99">
    <cfRule type="cellIs" dxfId="1488" priority="930" operator="equal">
      <formula>"eps"</formula>
    </cfRule>
  </conditionalFormatting>
  <conditionalFormatting sqref="AE102">
    <cfRule type="cellIs" dxfId="1487" priority="924" operator="equal">
      <formula>"eps"</formula>
    </cfRule>
  </conditionalFormatting>
  <conditionalFormatting sqref="AE119">
    <cfRule type="cellIs" dxfId="1486" priority="903" operator="equal">
      <formula>"eps"</formula>
    </cfRule>
  </conditionalFormatting>
  <conditionalFormatting sqref="AE121">
    <cfRule type="cellIs" dxfId="1485" priority="898" operator="equal">
      <formula>"eps"</formula>
    </cfRule>
  </conditionalFormatting>
  <conditionalFormatting sqref="AE129">
    <cfRule type="cellIs" dxfId="1484" priority="881" operator="equal">
      <formula>"eps"</formula>
    </cfRule>
  </conditionalFormatting>
  <conditionalFormatting sqref="AE128">
    <cfRule type="cellIs" dxfId="1483" priority="878" operator="equal">
      <formula>"eps"</formula>
    </cfRule>
  </conditionalFormatting>
  <conditionalFormatting sqref="AE131">
    <cfRule type="cellIs" dxfId="1482" priority="867" operator="equal">
      <formula>"eps"</formula>
    </cfRule>
  </conditionalFormatting>
  <conditionalFormatting sqref="AE132">
    <cfRule type="cellIs" dxfId="1481" priority="865" operator="equal">
      <formula>"eps"</formula>
    </cfRule>
  </conditionalFormatting>
  <conditionalFormatting sqref="AA85:AA155">
    <cfRule type="cellIs" dxfId="1480" priority="858" operator="equal">
      <formula>"eps"</formula>
    </cfRule>
  </conditionalFormatting>
  <conditionalFormatting sqref="AA85:AA155">
    <cfRule type="cellIs" dxfId="1479" priority="857" operator="equal">
      <formula>"eps"</formula>
    </cfRule>
  </conditionalFormatting>
  <conditionalFormatting sqref="AA124">
    <cfRule type="cellIs" dxfId="1478" priority="856" operator="equal">
      <formula>"eps"</formula>
    </cfRule>
  </conditionalFormatting>
  <conditionalFormatting sqref="AA124">
    <cfRule type="cellIs" dxfId="1477" priority="855" operator="equal">
      <formula>"eps"</formula>
    </cfRule>
  </conditionalFormatting>
  <conditionalFormatting sqref="E166 E173 E211 AA156:AA207 E180 E163:E164 G171 G166 E168:E171">
    <cfRule type="cellIs" dxfId="1476" priority="830" operator="equal">
      <formula>"eps"</formula>
    </cfRule>
  </conditionalFormatting>
  <conditionalFormatting sqref="AA156:AA207">
    <cfRule type="cellIs" dxfId="1475" priority="829" operator="equal">
      <formula>"eps"</formula>
    </cfRule>
  </conditionalFormatting>
  <conditionalFormatting sqref="E214 G214">
    <cfRule type="cellIs" dxfId="1474" priority="828" operator="equal">
      <formula>"eps"</formula>
    </cfRule>
  </conditionalFormatting>
  <conditionalFormatting sqref="E166 G166">
    <cfRule type="cellIs" dxfId="1473" priority="827" operator="equal">
      <formula>"eps"</formula>
    </cfRule>
  </conditionalFormatting>
  <conditionalFormatting sqref="E198 G198">
    <cfRule type="cellIs" dxfId="1472" priority="825" operator="equal">
      <formula>"eps"</formula>
    </cfRule>
  </conditionalFormatting>
  <conditionalFormatting sqref="AA198">
    <cfRule type="cellIs" dxfId="1471" priority="824" operator="equal">
      <formula>"eps"</formula>
    </cfRule>
  </conditionalFormatting>
  <conditionalFormatting sqref="AA198">
    <cfRule type="cellIs" dxfId="1470" priority="823" operator="equal">
      <formula>"eps"</formula>
    </cfRule>
  </conditionalFormatting>
  <conditionalFormatting sqref="E165 G165">
    <cfRule type="cellIs" dxfId="1469" priority="822" operator="equal">
      <formula>"eps"</formula>
    </cfRule>
  </conditionalFormatting>
  <conditionalFormatting sqref="E181 G181">
    <cfRule type="cellIs" dxfId="1468" priority="821" operator="equal">
      <formula>"eps"</formula>
    </cfRule>
  </conditionalFormatting>
  <conditionalFormatting sqref="G207">
    <cfRule type="cellIs" dxfId="1467" priority="820" operator="equal">
      <formula>"eps"</formula>
    </cfRule>
  </conditionalFormatting>
  <conditionalFormatting sqref="G208">
    <cfRule type="cellIs" dxfId="1466" priority="819" operator="equal">
      <formula>"eps"</formula>
    </cfRule>
  </conditionalFormatting>
  <conditionalFormatting sqref="D200 D206 D210 D202:D203 D162:D164 D168:D171 D173:D178">
    <cfRule type="cellIs" dxfId="1465" priority="794" operator="equal">
      <formula>"eps"</formula>
    </cfRule>
  </conditionalFormatting>
  <conditionalFormatting sqref="D214">
    <cfRule type="cellIs" dxfId="1464" priority="793" operator="equal">
      <formula>"eps"</formula>
    </cfRule>
  </conditionalFormatting>
  <conditionalFormatting sqref="D172">
    <cfRule type="cellIs" dxfId="1463" priority="792" operator="equal">
      <formula>"eps"</formula>
    </cfRule>
  </conditionalFormatting>
  <conditionalFormatting sqref="D198">
    <cfRule type="cellIs" dxfId="1462" priority="791" operator="equal">
      <formula>"eps"</formula>
    </cfRule>
  </conditionalFormatting>
  <conditionalFormatting sqref="D199">
    <cfRule type="cellIs" dxfId="1461" priority="790" operator="equal">
      <formula>"eps"</formula>
    </cfRule>
  </conditionalFormatting>
  <conditionalFormatting sqref="D204">
    <cfRule type="cellIs" dxfId="1460" priority="789" operator="equal">
      <formula>"eps"</formula>
    </cfRule>
  </conditionalFormatting>
  <conditionalFormatting sqref="D165">
    <cfRule type="cellIs" dxfId="1459" priority="788" operator="equal">
      <formula>"eps"</formula>
    </cfRule>
  </conditionalFormatting>
  <conditionalFormatting sqref="D181">
    <cfRule type="cellIs" dxfId="1458" priority="787" operator="equal">
      <formula>"eps"</formula>
    </cfRule>
  </conditionalFormatting>
  <conditionalFormatting sqref="D167">
    <cfRule type="cellIs" dxfId="1457" priority="786" operator="equal">
      <formula>"eps"</formula>
    </cfRule>
  </conditionalFormatting>
  <conditionalFormatting sqref="D167">
    <cfRule type="cellIs" dxfId="1456" priority="785" operator="equal">
      <formula>"eps"</formula>
    </cfRule>
  </conditionalFormatting>
  <conditionalFormatting sqref="D207">
    <cfRule type="cellIs" dxfId="1455" priority="783" operator="equal">
      <formula>"eps"</formula>
    </cfRule>
  </conditionalFormatting>
  <conditionalFormatting sqref="D208">
    <cfRule type="cellIs" dxfId="1454" priority="782" operator="equal">
      <formula>"eps"</formula>
    </cfRule>
  </conditionalFormatting>
  <conditionalFormatting sqref="D179:D180">
    <cfRule type="cellIs" dxfId="1453" priority="781" operator="equal">
      <formula>"eps"</formula>
    </cfRule>
  </conditionalFormatting>
  <conditionalFormatting sqref="D182:D183">
    <cfRule type="cellIs" dxfId="1452" priority="780" operator="equal">
      <formula>"eps"</formula>
    </cfRule>
  </conditionalFormatting>
  <conditionalFormatting sqref="D184:D185">
    <cfRule type="cellIs" dxfId="1451" priority="779" operator="equal">
      <formula>"eps"</formula>
    </cfRule>
  </conditionalFormatting>
  <conditionalFormatting sqref="D186:D187">
    <cfRule type="cellIs" dxfId="1450" priority="778" operator="equal">
      <formula>"eps"</formula>
    </cfRule>
  </conditionalFormatting>
  <conditionalFormatting sqref="D188:D189">
    <cfRule type="cellIs" dxfId="1449" priority="777" operator="equal">
      <formula>"eps"</formula>
    </cfRule>
  </conditionalFormatting>
  <conditionalFormatting sqref="D190:D197">
    <cfRule type="cellIs" dxfId="1448" priority="776" operator="equal">
      <formula>"eps"</formula>
    </cfRule>
  </conditionalFormatting>
  <conditionalFormatting sqref="D209">
    <cfRule type="cellIs" dxfId="1447" priority="775" operator="equal">
      <formula>"eps"</formula>
    </cfRule>
  </conditionalFormatting>
  <conditionalFormatting sqref="D209">
    <cfRule type="cellIs" dxfId="1446" priority="774" operator="equal">
      <formula>"eps"</formula>
    </cfRule>
  </conditionalFormatting>
  <conditionalFormatting sqref="D208">
    <cfRule type="cellIs" dxfId="1445" priority="773" operator="equal">
      <formula>"eps"</formula>
    </cfRule>
  </conditionalFormatting>
  <conditionalFormatting sqref="D211:D213">
    <cfRule type="cellIs" dxfId="1444" priority="772" operator="equal">
      <formula>"eps"</formula>
    </cfRule>
  </conditionalFormatting>
  <conditionalFormatting sqref="D166">
    <cfRule type="cellIs" dxfId="1443" priority="771" operator="equal">
      <formula>"eps"</formula>
    </cfRule>
  </conditionalFormatting>
  <conditionalFormatting sqref="F187 F190:F197 F206 F166 F202:F203 F171 F183:F185 F175:F178">
    <cfRule type="cellIs" dxfId="1442" priority="761" operator="equal">
      <formula>"eps"</formula>
    </cfRule>
  </conditionalFormatting>
  <conditionalFormatting sqref="F214">
    <cfRule type="cellIs" dxfId="1441" priority="760" operator="equal">
      <formula>"eps"</formula>
    </cfRule>
  </conditionalFormatting>
  <conditionalFormatting sqref="F166">
    <cfRule type="cellIs" dxfId="1440" priority="759" operator="equal">
      <formula>"eps"</formula>
    </cfRule>
  </conditionalFormatting>
  <conditionalFormatting sqref="F189">
    <cfRule type="cellIs" dxfId="1439" priority="758" operator="equal">
      <formula>"eps"</formula>
    </cfRule>
  </conditionalFormatting>
  <conditionalFormatting sqref="F198">
    <cfRule type="cellIs" dxfId="1438" priority="757" operator="equal">
      <formula>"eps"</formula>
    </cfRule>
  </conditionalFormatting>
  <conditionalFormatting sqref="F165">
    <cfRule type="cellIs" dxfId="1437" priority="756" operator="equal">
      <formula>"eps"</formula>
    </cfRule>
  </conditionalFormatting>
  <conditionalFormatting sqref="F181">
    <cfRule type="cellIs" dxfId="1436" priority="755" operator="equal">
      <formula>"eps"</formula>
    </cfRule>
  </conditionalFormatting>
  <conditionalFormatting sqref="F207">
    <cfRule type="cellIs" dxfId="1435" priority="754" operator="equal">
      <formula>"eps"</formula>
    </cfRule>
  </conditionalFormatting>
  <conditionalFormatting sqref="F208">
    <cfRule type="cellIs" dxfId="1434" priority="753" operator="equal">
      <formula>"eps"</formula>
    </cfRule>
  </conditionalFormatting>
  <conditionalFormatting sqref="Q187 Q190:Q197 Q206 Q202:Q203 Q171 Q183:Q185 Q175:Q178">
    <cfRule type="cellIs" dxfId="1433" priority="752" operator="equal">
      <formula>"eps"</formula>
    </cfRule>
  </conditionalFormatting>
  <conditionalFormatting sqref="Q189">
    <cfRule type="cellIs" dxfId="1432" priority="751" operator="equal">
      <formula>"eps"</formula>
    </cfRule>
  </conditionalFormatting>
  <conditionalFormatting sqref="Q198">
    <cfRule type="cellIs" dxfId="1431" priority="750" operator="equal">
      <formula>"eps"</formula>
    </cfRule>
  </conditionalFormatting>
  <conditionalFormatting sqref="Q165">
    <cfRule type="cellIs" dxfId="1430" priority="749" operator="equal">
      <formula>"eps"</formula>
    </cfRule>
  </conditionalFormatting>
  <conditionalFormatting sqref="Q181">
    <cfRule type="cellIs" dxfId="1429" priority="748" operator="equal">
      <formula>"eps"</formula>
    </cfRule>
  </conditionalFormatting>
  <conditionalFormatting sqref="Q207">
    <cfRule type="cellIs" dxfId="1428" priority="747" operator="equal">
      <formula>"eps"</formula>
    </cfRule>
  </conditionalFormatting>
  <conditionalFormatting sqref="Q208">
    <cfRule type="cellIs" dxfId="1427" priority="746" operator="equal">
      <formula>"eps"</formula>
    </cfRule>
  </conditionalFormatting>
  <conditionalFormatting sqref="Q166">
    <cfRule type="cellIs" dxfId="1426" priority="745" operator="equal">
      <formula>"eps"</formula>
    </cfRule>
  </conditionalFormatting>
  <conditionalFormatting sqref="R187 R190:R197 R206 R202:R203 R171 R183:R185 R175:R178">
    <cfRule type="cellIs" dxfId="1425" priority="744" operator="equal">
      <formula>"eps"</formula>
    </cfRule>
  </conditionalFormatting>
  <conditionalFormatting sqref="R189">
    <cfRule type="cellIs" dxfId="1424" priority="743" operator="equal">
      <formula>"eps"</formula>
    </cfRule>
  </conditionalFormatting>
  <conditionalFormatting sqref="R198">
    <cfRule type="cellIs" dxfId="1423" priority="742" operator="equal">
      <formula>"eps"</formula>
    </cfRule>
  </conditionalFormatting>
  <conditionalFormatting sqref="R165">
    <cfRule type="cellIs" dxfId="1422" priority="741" operator="equal">
      <formula>"eps"</formula>
    </cfRule>
  </conditionalFormatting>
  <conditionalFormatting sqref="R181">
    <cfRule type="cellIs" dxfId="1421" priority="740" operator="equal">
      <formula>"eps"</formula>
    </cfRule>
  </conditionalFormatting>
  <conditionalFormatting sqref="R207">
    <cfRule type="cellIs" dxfId="1420" priority="739" operator="equal">
      <formula>"eps"</formula>
    </cfRule>
  </conditionalFormatting>
  <conditionalFormatting sqref="R208">
    <cfRule type="cellIs" dxfId="1419" priority="738" operator="equal">
      <formula>"eps"</formula>
    </cfRule>
  </conditionalFormatting>
  <conditionalFormatting sqref="R166">
    <cfRule type="cellIs" dxfId="1418" priority="737" operator="equal">
      <formula>"eps"</formula>
    </cfRule>
  </conditionalFormatting>
  <conditionalFormatting sqref="Q214:R214">
    <cfRule type="cellIs" dxfId="1417" priority="736" operator="equal">
      <formula>"eps"</formula>
    </cfRule>
  </conditionalFormatting>
  <conditionalFormatting sqref="AE160 AE167 AE204 AE174 AE157:AE158 AE162:AE165 AE169:AE172 AE177:AE179 AE181 AE184:AE191 AE196:AE197 AE199">
    <cfRule type="cellIs" dxfId="1416" priority="729" operator="equal">
      <formula>"eps"</formula>
    </cfRule>
  </conditionalFormatting>
  <conditionalFormatting sqref="AE207">
    <cfRule type="cellIs" dxfId="1415" priority="728" operator="equal">
      <formula>"eps"</formula>
    </cfRule>
  </conditionalFormatting>
  <conditionalFormatting sqref="AE160">
    <cfRule type="cellIs" dxfId="1414" priority="727" operator="equal">
      <formula>"eps"</formula>
    </cfRule>
  </conditionalFormatting>
  <conditionalFormatting sqref="AE183:AE191">
    <cfRule type="cellIs" dxfId="1413" priority="726" operator="equal">
      <formula>"eps"</formula>
    </cfRule>
  </conditionalFormatting>
  <conditionalFormatting sqref="AE192">
    <cfRule type="cellIs" dxfId="1412" priority="725" operator="equal">
      <formula>"eps"</formula>
    </cfRule>
  </conditionalFormatting>
  <conditionalFormatting sqref="AE159">
    <cfRule type="cellIs" dxfId="1411" priority="724" operator="equal">
      <formula>"eps"</formula>
    </cfRule>
  </conditionalFormatting>
  <conditionalFormatting sqref="AE175">
    <cfRule type="cellIs" dxfId="1410" priority="723" operator="equal">
      <formula>"eps"</formula>
    </cfRule>
  </conditionalFormatting>
  <conditionalFormatting sqref="AE161">
    <cfRule type="cellIs" dxfId="1409" priority="671" operator="equal">
      <formula>"eps"</formula>
    </cfRule>
  </conditionalFormatting>
  <conditionalFormatting sqref="AE182">
    <cfRule type="cellIs" dxfId="1408" priority="635" operator="equal">
      <formula>"eps"</formula>
    </cfRule>
  </conditionalFormatting>
  <conditionalFormatting sqref="AE180">
    <cfRule type="cellIs" dxfId="1407" priority="641" operator="equal">
      <formula>"eps"</formula>
    </cfRule>
  </conditionalFormatting>
  <conditionalFormatting sqref="AE198">
    <cfRule type="cellIs" dxfId="1406" priority="611" operator="equal">
      <formula>"eps"</formula>
    </cfRule>
  </conditionalFormatting>
  <conditionalFormatting sqref="AE200:AE201">
    <cfRule type="cellIs" dxfId="1405" priority="681" operator="equal">
      <formula>"eps"</formula>
    </cfRule>
  </conditionalFormatting>
  <conditionalFormatting sqref="AE194">
    <cfRule type="cellIs" dxfId="1404" priority="623" operator="equal">
      <formula>"eps"</formula>
    </cfRule>
  </conditionalFormatting>
  <conditionalFormatting sqref="AE168">
    <cfRule type="cellIs" dxfId="1403" priority="659" operator="equal">
      <formula>"eps"</formula>
    </cfRule>
  </conditionalFormatting>
  <conditionalFormatting sqref="AE166">
    <cfRule type="cellIs" dxfId="1402" priority="665" operator="equal">
      <formula>"eps"</formula>
    </cfRule>
  </conditionalFormatting>
  <conditionalFormatting sqref="AE156">
    <cfRule type="cellIs" dxfId="1401" priority="679" operator="equal">
      <formula>"eps"</formula>
    </cfRule>
  </conditionalFormatting>
  <conditionalFormatting sqref="AE173">
    <cfRule type="cellIs" dxfId="1400" priority="653" operator="equal">
      <formula>"eps"</formula>
    </cfRule>
  </conditionalFormatting>
  <conditionalFormatting sqref="AE176">
    <cfRule type="cellIs" dxfId="1399" priority="647" operator="equal">
      <formula>"eps"</formula>
    </cfRule>
  </conditionalFormatting>
  <conditionalFormatting sqref="AE193">
    <cfRule type="cellIs" dxfId="1398" priority="626" operator="equal">
      <formula>"eps"</formula>
    </cfRule>
  </conditionalFormatting>
  <conditionalFormatting sqref="AE195">
    <cfRule type="cellIs" dxfId="1397" priority="621" operator="equal">
      <formula>"eps"</formula>
    </cfRule>
  </conditionalFormatting>
  <conditionalFormatting sqref="AE203">
    <cfRule type="cellIs" dxfId="1396" priority="604" operator="equal">
      <formula>"eps"</formula>
    </cfRule>
  </conditionalFormatting>
  <conditionalFormatting sqref="AE202">
    <cfRule type="cellIs" dxfId="1395" priority="601" operator="equal">
      <formula>"eps"</formula>
    </cfRule>
  </conditionalFormatting>
  <conditionalFormatting sqref="AE205">
    <cfRule type="cellIs" dxfId="1394" priority="590" operator="equal">
      <formula>"eps"</formula>
    </cfRule>
  </conditionalFormatting>
  <conditionalFormatting sqref="AE206">
    <cfRule type="cellIs" dxfId="1393" priority="588" operator="equal">
      <formula>"eps"</formula>
    </cfRule>
  </conditionalFormatting>
  <conditionalFormatting sqref="F167">
    <cfRule type="cellIs" dxfId="1392" priority="579" operator="equal">
      <formula>"eps"</formula>
    </cfRule>
  </conditionalFormatting>
  <conditionalFormatting sqref="Q167">
    <cfRule type="cellIs" dxfId="1391" priority="578" operator="equal">
      <formula>"eps"</formula>
    </cfRule>
  </conditionalFormatting>
  <conditionalFormatting sqref="R167">
    <cfRule type="cellIs" dxfId="1390" priority="577" operator="equal">
      <formula>"eps"</formula>
    </cfRule>
  </conditionalFormatting>
  <conditionalFormatting sqref="F174">
    <cfRule type="cellIs" dxfId="1389" priority="574" operator="equal">
      <formula>"eps"</formula>
    </cfRule>
  </conditionalFormatting>
  <conditionalFormatting sqref="Q174">
    <cfRule type="cellIs" dxfId="1388" priority="573" operator="equal">
      <formula>"eps"</formula>
    </cfRule>
  </conditionalFormatting>
  <conditionalFormatting sqref="R174">
    <cfRule type="cellIs" dxfId="1387" priority="572" operator="equal">
      <formula>"eps"</formula>
    </cfRule>
  </conditionalFormatting>
  <conditionalFormatting sqref="F179">
    <cfRule type="cellIs" dxfId="1386" priority="569" operator="equal">
      <formula>"eps"</formula>
    </cfRule>
  </conditionalFormatting>
  <conditionalFormatting sqref="Q179">
    <cfRule type="cellIs" dxfId="1385" priority="568" operator="equal">
      <formula>"eps"</formula>
    </cfRule>
  </conditionalFormatting>
  <conditionalFormatting sqref="R179">
    <cfRule type="cellIs" dxfId="1384" priority="567" operator="equal">
      <formula>"eps"</formula>
    </cfRule>
  </conditionalFormatting>
  <conditionalFormatting sqref="F182">
    <cfRule type="cellIs" dxfId="1383" priority="564" operator="equal">
      <formula>"eps"</formula>
    </cfRule>
  </conditionalFormatting>
  <conditionalFormatting sqref="Q182">
    <cfRule type="cellIs" dxfId="1382" priority="563" operator="equal">
      <formula>"eps"</formula>
    </cfRule>
  </conditionalFormatting>
  <conditionalFormatting sqref="R182">
    <cfRule type="cellIs" dxfId="1381" priority="562" operator="equal">
      <formula>"eps"</formula>
    </cfRule>
  </conditionalFormatting>
  <conditionalFormatting sqref="F186">
    <cfRule type="cellIs" dxfId="1380" priority="559" operator="equal">
      <formula>"eps"</formula>
    </cfRule>
  </conditionalFormatting>
  <conditionalFormatting sqref="Q186">
    <cfRule type="cellIs" dxfId="1379" priority="558" operator="equal">
      <formula>"eps"</formula>
    </cfRule>
  </conditionalFormatting>
  <conditionalFormatting sqref="R186">
    <cfRule type="cellIs" dxfId="1378" priority="557" operator="equal">
      <formula>"eps"</formula>
    </cfRule>
  </conditionalFormatting>
  <conditionalFormatting sqref="F188">
    <cfRule type="cellIs" dxfId="1377" priority="554" operator="equal">
      <formula>"eps"</formula>
    </cfRule>
  </conditionalFormatting>
  <conditionalFormatting sqref="Q188">
    <cfRule type="cellIs" dxfId="1376" priority="553" operator="equal">
      <formula>"eps"</formula>
    </cfRule>
  </conditionalFormatting>
  <conditionalFormatting sqref="R188">
    <cfRule type="cellIs" dxfId="1375" priority="552" operator="equal">
      <formula>"eps"</formula>
    </cfRule>
  </conditionalFormatting>
  <conditionalFormatting sqref="F199:F201">
    <cfRule type="cellIs" dxfId="1374" priority="549" operator="equal">
      <formula>"eps"</formula>
    </cfRule>
  </conditionalFormatting>
  <conditionalFormatting sqref="Q199:Q201">
    <cfRule type="cellIs" dxfId="1373" priority="548" operator="equal">
      <formula>"eps"</formula>
    </cfRule>
  </conditionalFormatting>
  <conditionalFormatting sqref="R199:R201">
    <cfRule type="cellIs" dxfId="1372" priority="547" operator="equal">
      <formula>"eps"</formula>
    </cfRule>
  </conditionalFormatting>
  <conditionalFormatting sqref="F204">
    <cfRule type="cellIs" dxfId="1371" priority="544" operator="equal">
      <formula>"eps"</formula>
    </cfRule>
  </conditionalFormatting>
  <conditionalFormatting sqref="Q204">
    <cfRule type="cellIs" dxfId="1370" priority="543" operator="equal">
      <formula>"eps"</formula>
    </cfRule>
  </conditionalFormatting>
  <conditionalFormatting sqref="R204">
    <cfRule type="cellIs" dxfId="1369" priority="542" operator="equal">
      <formula>"eps"</formula>
    </cfRule>
  </conditionalFormatting>
  <conditionalFormatting sqref="F210">
    <cfRule type="cellIs" dxfId="1368" priority="539" operator="equal">
      <formula>"eps"</formula>
    </cfRule>
  </conditionalFormatting>
  <conditionalFormatting sqref="Q210">
    <cfRule type="cellIs" dxfId="1367" priority="538" operator="equal">
      <formula>"eps"</formula>
    </cfRule>
  </conditionalFormatting>
  <conditionalFormatting sqref="R210">
    <cfRule type="cellIs" dxfId="1366" priority="537" operator="equal">
      <formula>"eps"</formula>
    </cfRule>
  </conditionalFormatting>
  <conditionalFormatting sqref="F212:F213">
    <cfRule type="cellIs" dxfId="1365" priority="534" operator="equal">
      <formula>"eps"</formula>
    </cfRule>
  </conditionalFormatting>
  <conditionalFormatting sqref="Q212:Q213">
    <cfRule type="cellIs" dxfId="1364" priority="533" operator="equal">
      <formula>"eps"</formula>
    </cfRule>
  </conditionalFormatting>
  <conditionalFormatting sqref="R212:R213">
    <cfRule type="cellIs" dxfId="1363" priority="532" operator="equal">
      <formula>"eps"</formula>
    </cfRule>
  </conditionalFormatting>
  <conditionalFormatting sqref="F209">
    <cfRule type="cellIs" dxfId="1362" priority="529" operator="equal">
      <formula>"eps"</formula>
    </cfRule>
  </conditionalFormatting>
  <conditionalFormatting sqref="Q209">
    <cfRule type="cellIs" dxfId="1361" priority="528" operator="equal">
      <formula>"eps"</formula>
    </cfRule>
  </conditionalFormatting>
  <conditionalFormatting sqref="R209">
    <cfRule type="cellIs" dxfId="1360" priority="527" operator="equal">
      <formula>"eps"</formula>
    </cfRule>
  </conditionalFormatting>
  <conditionalFormatting sqref="F162">
    <cfRule type="cellIs" dxfId="1359" priority="524" operator="equal">
      <formula>"eps"</formula>
    </cfRule>
  </conditionalFormatting>
  <conditionalFormatting sqref="Q162">
    <cfRule type="cellIs" dxfId="1358" priority="523" operator="equal">
      <formula>"eps"</formula>
    </cfRule>
  </conditionalFormatting>
  <conditionalFormatting sqref="R162">
    <cfRule type="cellIs" dxfId="1357" priority="522" operator="equal">
      <formula>"eps"</formula>
    </cfRule>
  </conditionalFormatting>
  <conditionalFormatting sqref="F172">
    <cfRule type="cellIs" dxfId="1356" priority="519" operator="equal">
      <formula>"eps"</formula>
    </cfRule>
  </conditionalFormatting>
  <conditionalFormatting sqref="Q172">
    <cfRule type="cellIs" dxfId="1355" priority="518" operator="equal">
      <formula>"eps"</formula>
    </cfRule>
  </conditionalFormatting>
  <conditionalFormatting sqref="R172">
    <cfRule type="cellIs" dxfId="1354" priority="517" operator="equal">
      <formula>"eps"</formula>
    </cfRule>
  </conditionalFormatting>
  <conditionalFormatting sqref="O8:P8">
    <cfRule type="cellIs" dxfId="1353" priority="317" operator="equal">
      <formula>"eps"</formula>
    </cfRule>
  </conditionalFormatting>
  <conditionalFormatting sqref="Q8">
    <cfRule type="cellIs" dxfId="1352" priority="315" operator="equal">
      <formula>"eps"</formula>
    </cfRule>
  </conditionalFormatting>
  <conditionalFormatting sqref="R8">
    <cfRule type="cellIs" dxfId="1351" priority="314" operator="equal">
      <formula>"eps"</formula>
    </cfRule>
  </conditionalFormatting>
  <conditionalFormatting sqref="R1:S1">
    <cfRule type="cellIs" dxfId="1350" priority="238" operator="equal">
      <formula>"eps"</formula>
    </cfRule>
  </conditionalFormatting>
  <conditionalFormatting sqref="G94 G89">
    <cfRule type="cellIs" dxfId="1349" priority="237" operator="equal">
      <formula>"eps"</formula>
    </cfRule>
  </conditionalFormatting>
  <conditionalFormatting sqref="G89">
    <cfRule type="cellIs" dxfId="1348" priority="235" operator="equal">
      <formula>"eps"</formula>
    </cfRule>
  </conditionalFormatting>
  <conditionalFormatting sqref="G121">
    <cfRule type="cellIs" dxfId="1347" priority="233" operator="equal">
      <formula>"eps"</formula>
    </cfRule>
  </conditionalFormatting>
  <conditionalFormatting sqref="G88">
    <cfRule type="cellIs" dxfId="1346" priority="232" operator="equal">
      <formula>"eps"</formula>
    </cfRule>
  </conditionalFormatting>
  <conditionalFormatting sqref="G104">
    <cfRule type="cellIs" dxfId="1345" priority="231" operator="equal">
      <formula>"eps"</formula>
    </cfRule>
  </conditionalFormatting>
  <conditionalFormatting sqref="G130">
    <cfRule type="cellIs" dxfId="1344" priority="230" operator="equal">
      <formula>"eps"</formula>
    </cfRule>
  </conditionalFormatting>
  <conditionalFormatting sqref="G131">
    <cfRule type="cellIs" dxfId="1343" priority="229" operator="equal">
      <formula>"eps"</formula>
    </cfRule>
  </conditionalFormatting>
  <conditionalFormatting sqref="F110 F113:F120 F129 F89 F125:F126 F94 F106:F108 F98:F101">
    <cfRule type="cellIs" dxfId="1342" priority="219" operator="equal">
      <formula>"eps"</formula>
    </cfRule>
  </conditionalFormatting>
  <conditionalFormatting sqref="F89">
    <cfRule type="cellIs" dxfId="1341" priority="217" operator="equal">
      <formula>"eps"</formula>
    </cfRule>
  </conditionalFormatting>
  <conditionalFormatting sqref="F112">
    <cfRule type="cellIs" dxfId="1340" priority="216" operator="equal">
      <formula>"eps"</formula>
    </cfRule>
  </conditionalFormatting>
  <conditionalFormatting sqref="F121">
    <cfRule type="cellIs" dxfId="1339" priority="215" operator="equal">
      <formula>"eps"</formula>
    </cfRule>
  </conditionalFormatting>
  <conditionalFormatting sqref="F88">
    <cfRule type="cellIs" dxfId="1338" priority="214" operator="equal">
      <formula>"eps"</formula>
    </cfRule>
  </conditionalFormatting>
  <conditionalFormatting sqref="F104">
    <cfRule type="cellIs" dxfId="1337" priority="213" operator="equal">
      <formula>"eps"</formula>
    </cfRule>
  </conditionalFormatting>
  <conditionalFormatting sqref="F130">
    <cfRule type="cellIs" dxfId="1336" priority="212" operator="equal">
      <formula>"eps"</formula>
    </cfRule>
  </conditionalFormatting>
  <conditionalFormatting sqref="F131">
    <cfRule type="cellIs" dxfId="1335" priority="211" operator="equal">
      <formula>"eps"</formula>
    </cfRule>
  </conditionalFormatting>
  <conditionalFormatting sqref="Q110 Q113:Q120 Q129 Q125:Q126 Q94 Q106:Q108 Q98:Q101">
    <cfRule type="cellIs" dxfId="1334" priority="210" operator="equal">
      <formula>"eps"</formula>
    </cfRule>
  </conditionalFormatting>
  <conditionalFormatting sqref="Q112">
    <cfRule type="cellIs" dxfId="1333" priority="209" operator="equal">
      <formula>"eps"</formula>
    </cfRule>
  </conditionalFormatting>
  <conditionalFormatting sqref="Q121">
    <cfRule type="cellIs" dxfId="1332" priority="208" operator="equal">
      <formula>"eps"</formula>
    </cfRule>
  </conditionalFormatting>
  <conditionalFormatting sqref="Q88">
    <cfRule type="cellIs" dxfId="1331" priority="207" operator="equal">
      <formula>"eps"</formula>
    </cfRule>
  </conditionalFormatting>
  <conditionalFormatting sqref="Q104">
    <cfRule type="cellIs" dxfId="1330" priority="206" operator="equal">
      <formula>"eps"</formula>
    </cfRule>
  </conditionalFormatting>
  <conditionalFormatting sqref="Q130">
    <cfRule type="cellIs" dxfId="1329" priority="205" operator="equal">
      <formula>"eps"</formula>
    </cfRule>
  </conditionalFormatting>
  <conditionalFormatting sqref="Q131">
    <cfRule type="cellIs" dxfId="1328" priority="204" operator="equal">
      <formula>"eps"</formula>
    </cfRule>
  </conditionalFormatting>
  <conditionalFormatting sqref="Q89">
    <cfRule type="cellIs" dxfId="1327" priority="203" operator="equal">
      <formula>"eps"</formula>
    </cfRule>
  </conditionalFormatting>
  <conditionalFormatting sqref="R110 R113:R120 R129 R125:R126 R94 R106:R108 R98:R101">
    <cfRule type="cellIs" dxfId="1326" priority="202" operator="equal">
      <formula>"eps"</formula>
    </cfRule>
  </conditionalFormatting>
  <conditionalFormatting sqref="R112">
    <cfRule type="cellIs" dxfId="1325" priority="201" operator="equal">
      <formula>"eps"</formula>
    </cfRule>
  </conditionalFormatting>
  <conditionalFormatting sqref="R121">
    <cfRule type="cellIs" dxfId="1324" priority="200" operator="equal">
      <formula>"eps"</formula>
    </cfRule>
  </conditionalFormatting>
  <conditionalFormatting sqref="R88">
    <cfRule type="cellIs" dxfId="1323" priority="199" operator="equal">
      <formula>"eps"</formula>
    </cfRule>
  </conditionalFormatting>
  <conditionalFormatting sqref="R104">
    <cfRule type="cellIs" dxfId="1322" priority="198" operator="equal">
      <formula>"eps"</formula>
    </cfRule>
  </conditionalFormatting>
  <conditionalFormatting sqref="R130">
    <cfRule type="cellIs" dxfId="1321" priority="197" operator="equal">
      <formula>"eps"</formula>
    </cfRule>
  </conditionalFormatting>
  <conditionalFormatting sqref="R131">
    <cfRule type="cellIs" dxfId="1320" priority="196" operator="equal">
      <formula>"eps"</formula>
    </cfRule>
  </conditionalFormatting>
  <conditionalFormatting sqref="R89">
    <cfRule type="cellIs" dxfId="1319" priority="195" operator="equal">
      <formula>"eps"</formula>
    </cfRule>
  </conditionalFormatting>
  <conditionalFormatting sqref="F90">
    <cfRule type="cellIs" dxfId="1318" priority="185" operator="equal">
      <formula>"eps"</formula>
    </cfRule>
  </conditionalFormatting>
  <conditionalFormatting sqref="Q90">
    <cfRule type="cellIs" dxfId="1317" priority="184" operator="equal">
      <formula>"eps"</formula>
    </cfRule>
  </conditionalFormatting>
  <conditionalFormatting sqref="R90">
    <cfRule type="cellIs" dxfId="1316" priority="183" operator="equal">
      <formula>"eps"</formula>
    </cfRule>
  </conditionalFormatting>
  <conditionalFormatting sqref="F124">
    <cfRule type="cellIs" dxfId="1315" priority="180" operator="equal">
      <formula>"eps"</formula>
    </cfRule>
  </conditionalFormatting>
  <conditionalFormatting sqref="Q124">
    <cfRule type="cellIs" dxfId="1314" priority="179" operator="equal">
      <formula>"eps"</formula>
    </cfRule>
  </conditionalFormatting>
  <conditionalFormatting sqref="R124">
    <cfRule type="cellIs" dxfId="1313" priority="178" operator="equal">
      <formula>"eps"</formula>
    </cfRule>
  </conditionalFormatting>
  <conditionalFormatting sqref="F127">
    <cfRule type="cellIs" dxfId="1312" priority="175" operator="equal">
      <formula>"eps"</formula>
    </cfRule>
  </conditionalFormatting>
  <conditionalFormatting sqref="Q127">
    <cfRule type="cellIs" dxfId="1311" priority="174" operator="equal">
      <formula>"eps"</formula>
    </cfRule>
  </conditionalFormatting>
  <conditionalFormatting sqref="R127">
    <cfRule type="cellIs" dxfId="1310" priority="173" operator="equal">
      <formula>"eps"</formula>
    </cfRule>
  </conditionalFormatting>
  <conditionalFormatting sqref="F133">
    <cfRule type="cellIs" dxfId="1309" priority="170" operator="equal">
      <formula>"eps"</formula>
    </cfRule>
  </conditionalFormatting>
  <conditionalFormatting sqref="Q133">
    <cfRule type="cellIs" dxfId="1308" priority="169" operator="equal">
      <formula>"eps"</formula>
    </cfRule>
  </conditionalFormatting>
  <conditionalFormatting sqref="R133">
    <cfRule type="cellIs" dxfId="1307" priority="168" operator="equal">
      <formula>"eps"</formula>
    </cfRule>
  </conditionalFormatting>
  <conditionalFormatting sqref="F135:F136">
    <cfRule type="cellIs" dxfId="1306" priority="165" operator="equal">
      <formula>"eps"</formula>
    </cfRule>
  </conditionalFormatting>
  <conditionalFormatting sqref="Q135:Q136">
    <cfRule type="cellIs" dxfId="1305" priority="164" operator="equal">
      <formula>"eps"</formula>
    </cfRule>
  </conditionalFormatting>
  <conditionalFormatting sqref="R135:R136">
    <cfRule type="cellIs" dxfId="1304" priority="163" operator="equal">
      <formula>"eps"</formula>
    </cfRule>
  </conditionalFormatting>
  <conditionalFormatting sqref="F132">
    <cfRule type="cellIs" dxfId="1303" priority="160" operator="equal">
      <formula>"eps"</formula>
    </cfRule>
  </conditionalFormatting>
  <conditionalFormatting sqref="Q132">
    <cfRule type="cellIs" dxfId="1302" priority="159" operator="equal">
      <formula>"eps"</formula>
    </cfRule>
  </conditionalFormatting>
  <conditionalFormatting sqref="R132">
    <cfRule type="cellIs" dxfId="1301" priority="158" operator="equal">
      <formula>"eps"</formula>
    </cfRule>
  </conditionalFormatting>
  <conditionalFormatting sqref="F85">
    <cfRule type="cellIs" dxfId="1300" priority="155" operator="equal">
      <formula>"eps"</formula>
    </cfRule>
  </conditionalFormatting>
  <conditionalFormatting sqref="Q85">
    <cfRule type="cellIs" dxfId="1299" priority="154" operator="equal">
      <formula>"eps"</formula>
    </cfRule>
  </conditionalFormatting>
  <conditionalFormatting sqref="R85">
    <cfRule type="cellIs" dxfId="1298" priority="153" operator="equal">
      <formula>"eps"</formula>
    </cfRule>
  </conditionalFormatting>
  <conditionalFormatting sqref="E95">
    <cfRule type="cellIs" dxfId="1297" priority="152" operator="equal">
      <formula>"eps"</formula>
    </cfRule>
  </conditionalFormatting>
  <conditionalFormatting sqref="F95">
    <cfRule type="cellIs" dxfId="1296" priority="149" operator="equal">
      <formula>"eps"</formula>
    </cfRule>
  </conditionalFormatting>
  <conditionalFormatting sqref="Q95">
    <cfRule type="cellIs" dxfId="1295" priority="148" operator="equal">
      <formula>"eps"</formula>
    </cfRule>
  </conditionalFormatting>
  <conditionalFormatting sqref="R95">
    <cfRule type="cellIs" dxfId="1294" priority="147" operator="equal">
      <formula>"eps"</formula>
    </cfRule>
  </conditionalFormatting>
  <conditionalFormatting sqref="E97">
    <cfRule type="cellIs" dxfId="1293" priority="146" operator="equal">
      <formula>"eps"</formula>
    </cfRule>
  </conditionalFormatting>
  <conditionalFormatting sqref="F97">
    <cfRule type="cellIs" dxfId="1292" priority="143" operator="equal">
      <formula>"eps"</formula>
    </cfRule>
  </conditionalFormatting>
  <conditionalFormatting sqref="Q97">
    <cfRule type="cellIs" dxfId="1291" priority="142" operator="equal">
      <formula>"eps"</formula>
    </cfRule>
  </conditionalFormatting>
  <conditionalFormatting sqref="R97">
    <cfRule type="cellIs" dxfId="1290" priority="141" operator="equal">
      <formula>"eps"</formula>
    </cfRule>
  </conditionalFormatting>
  <conditionalFormatting sqref="E102">
    <cfRule type="cellIs" dxfId="1289" priority="140" operator="equal">
      <formula>"eps"</formula>
    </cfRule>
  </conditionalFormatting>
  <conditionalFormatting sqref="F102">
    <cfRule type="cellIs" dxfId="1288" priority="137" operator="equal">
      <formula>"eps"</formula>
    </cfRule>
  </conditionalFormatting>
  <conditionalFormatting sqref="Q102">
    <cfRule type="cellIs" dxfId="1287" priority="136" operator="equal">
      <formula>"eps"</formula>
    </cfRule>
  </conditionalFormatting>
  <conditionalFormatting sqref="R102">
    <cfRule type="cellIs" dxfId="1286" priority="135" operator="equal">
      <formula>"eps"</formula>
    </cfRule>
  </conditionalFormatting>
  <conditionalFormatting sqref="E105">
    <cfRule type="cellIs" dxfId="1285" priority="134" operator="equal">
      <formula>"eps"</formula>
    </cfRule>
  </conditionalFormatting>
  <conditionalFormatting sqref="F105">
    <cfRule type="cellIs" dxfId="1284" priority="131" operator="equal">
      <formula>"eps"</formula>
    </cfRule>
  </conditionalFormatting>
  <conditionalFormatting sqref="Q105">
    <cfRule type="cellIs" dxfId="1283" priority="130" operator="equal">
      <formula>"eps"</formula>
    </cfRule>
  </conditionalFormatting>
  <conditionalFormatting sqref="R105">
    <cfRule type="cellIs" dxfId="1282" priority="129" operator="equal">
      <formula>"eps"</formula>
    </cfRule>
  </conditionalFormatting>
  <conditionalFormatting sqref="E109">
    <cfRule type="cellIs" dxfId="1281" priority="128" operator="equal">
      <formula>"eps"</formula>
    </cfRule>
  </conditionalFormatting>
  <conditionalFormatting sqref="F109">
    <cfRule type="cellIs" dxfId="1280" priority="125" operator="equal">
      <formula>"eps"</formula>
    </cfRule>
  </conditionalFormatting>
  <conditionalFormatting sqref="Q109">
    <cfRule type="cellIs" dxfId="1279" priority="124" operator="equal">
      <formula>"eps"</formula>
    </cfRule>
  </conditionalFormatting>
  <conditionalFormatting sqref="R109">
    <cfRule type="cellIs" dxfId="1278" priority="123" operator="equal">
      <formula>"eps"</formula>
    </cfRule>
  </conditionalFormatting>
  <conditionalFormatting sqref="E111">
    <cfRule type="cellIs" dxfId="1277" priority="122" operator="equal">
      <formula>"eps"</formula>
    </cfRule>
  </conditionalFormatting>
  <conditionalFormatting sqref="F111">
    <cfRule type="cellIs" dxfId="1276" priority="119" operator="equal">
      <formula>"eps"</formula>
    </cfRule>
  </conditionalFormatting>
  <conditionalFormatting sqref="Q111">
    <cfRule type="cellIs" dxfId="1275" priority="118" operator="equal">
      <formula>"eps"</formula>
    </cfRule>
  </conditionalFormatting>
  <conditionalFormatting sqref="R111">
    <cfRule type="cellIs" dxfId="1274" priority="117" operator="equal">
      <formula>"eps"</formula>
    </cfRule>
  </conditionalFormatting>
  <conditionalFormatting sqref="E122">
    <cfRule type="cellIs" dxfId="1273" priority="116" operator="equal">
      <formula>"eps"</formula>
    </cfRule>
  </conditionalFormatting>
  <conditionalFormatting sqref="F122">
    <cfRule type="cellIs" dxfId="1272" priority="113" operator="equal">
      <formula>"eps"</formula>
    </cfRule>
  </conditionalFormatting>
  <conditionalFormatting sqref="Q122">
    <cfRule type="cellIs" dxfId="1271" priority="112" operator="equal">
      <formula>"eps"</formula>
    </cfRule>
  </conditionalFormatting>
  <conditionalFormatting sqref="R122">
    <cfRule type="cellIs" dxfId="1270" priority="111" operator="equal">
      <formula>"eps"</formula>
    </cfRule>
  </conditionalFormatting>
  <conditionalFormatting sqref="E123">
    <cfRule type="cellIs" dxfId="1269" priority="110" operator="equal">
      <formula>"eps"</formula>
    </cfRule>
  </conditionalFormatting>
  <conditionalFormatting sqref="F123">
    <cfRule type="cellIs" dxfId="1268" priority="107" operator="equal">
      <formula>"eps"</formula>
    </cfRule>
  </conditionalFormatting>
  <conditionalFormatting sqref="Q123">
    <cfRule type="cellIs" dxfId="1267" priority="106" operator="equal">
      <formula>"eps"</formula>
    </cfRule>
  </conditionalFormatting>
  <conditionalFormatting sqref="R123">
    <cfRule type="cellIs" dxfId="1266" priority="105" operator="equal">
      <formula>"eps"</formula>
    </cfRule>
  </conditionalFormatting>
  <conditionalFormatting sqref="D205">
    <cfRule type="cellIs" dxfId="1265" priority="104" operator="equal">
      <formula>"eps"</formula>
    </cfRule>
  </conditionalFormatting>
  <conditionalFormatting sqref="D205">
    <cfRule type="cellIs" dxfId="1264" priority="102" operator="equal">
      <formula>"eps"</formula>
    </cfRule>
  </conditionalFormatting>
  <conditionalFormatting sqref="F205">
    <cfRule type="cellIs" dxfId="1263" priority="100" operator="equal">
      <formula>"eps"</formula>
    </cfRule>
  </conditionalFormatting>
  <conditionalFormatting sqref="Q205">
    <cfRule type="cellIs" dxfId="1262" priority="99" operator="equal">
      <formula>"eps"</formula>
    </cfRule>
  </conditionalFormatting>
  <conditionalFormatting sqref="R205">
    <cfRule type="cellIs" dxfId="1261" priority="98" operator="equal">
      <formula>"eps"</formula>
    </cfRule>
  </conditionalFormatting>
  <conditionalFormatting sqref="D128">
    <cfRule type="cellIs" dxfId="1260" priority="96" operator="equal">
      <formula>"eps"</formula>
    </cfRule>
  </conditionalFormatting>
  <conditionalFormatting sqref="E128">
    <cfRule type="cellIs" dxfId="1259" priority="95" operator="equal">
      <formula>"eps"</formula>
    </cfRule>
  </conditionalFormatting>
  <conditionalFormatting sqref="D128">
    <cfRule type="cellIs" dxfId="1258" priority="94" operator="equal">
      <formula>"eps"</formula>
    </cfRule>
  </conditionalFormatting>
  <conditionalFormatting sqref="F128">
    <cfRule type="cellIs" dxfId="1257" priority="91" operator="equal">
      <formula>"eps"</formula>
    </cfRule>
  </conditionalFormatting>
  <conditionalFormatting sqref="Q128">
    <cfRule type="cellIs" dxfId="1256" priority="90" operator="equal">
      <formula>"eps"</formula>
    </cfRule>
  </conditionalFormatting>
  <conditionalFormatting sqref="R128">
    <cfRule type="cellIs" dxfId="1255" priority="89" operator="equal">
      <formula>"eps"</formula>
    </cfRule>
  </conditionalFormatting>
  <conditionalFormatting sqref="D232">
    <cfRule type="cellIs" dxfId="1254" priority="86" operator="equal">
      <formula>"eps"</formula>
    </cfRule>
  </conditionalFormatting>
  <conditionalFormatting sqref="D232">
    <cfRule type="cellIs" dxfId="1253" priority="84" operator="equal">
      <formula>"eps"</formula>
    </cfRule>
  </conditionalFormatting>
  <conditionalFormatting sqref="F232">
    <cfRule type="cellIs" dxfId="1252" priority="82" operator="equal">
      <formula>"eps"</formula>
    </cfRule>
  </conditionalFormatting>
  <conditionalFormatting sqref="Q232">
    <cfRule type="cellIs" dxfId="1251" priority="81" operator="equal">
      <formula>"eps"</formula>
    </cfRule>
  </conditionalFormatting>
  <conditionalFormatting sqref="R232">
    <cfRule type="cellIs" dxfId="1250" priority="80" operator="equal">
      <formula>"eps"</formula>
    </cfRule>
  </conditionalFormatting>
  <conditionalFormatting sqref="D223">
    <cfRule type="cellIs" dxfId="1249" priority="79" operator="equal">
      <formula>"eps"</formula>
    </cfRule>
  </conditionalFormatting>
  <conditionalFormatting sqref="D223">
    <cfRule type="cellIs" dxfId="1248" priority="77" operator="equal">
      <formula>"eps"</formula>
    </cfRule>
  </conditionalFormatting>
  <conditionalFormatting sqref="F223">
    <cfRule type="cellIs" dxfId="1247" priority="75" operator="equal">
      <formula>"eps"</formula>
    </cfRule>
  </conditionalFormatting>
  <conditionalFormatting sqref="Q223">
    <cfRule type="cellIs" dxfId="1246" priority="74" operator="equal">
      <formula>"eps"</formula>
    </cfRule>
  </conditionalFormatting>
  <conditionalFormatting sqref="R223">
    <cfRule type="cellIs" dxfId="1245" priority="73" operator="equal">
      <formula>"eps"</formula>
    </cfRule>
  </conditionalFormatting>
  <conditionalFormatting sqref="Z7:AB7 Z63:AA68 Z36:Z50 Z52:AA60 AA35:AA50 AB49:AJ50">
    <cfRule type="cellIs" dxfId="1244" priority="68" operator="equal">
      <formula>"eps"</formula>
    </cfRule>
  </conditionalFormatting>
  <conditionalFormatting sqref="Z13">
    <cfRule type="cellIs" dxfId="1243" priority="59" operator="equal">
      <formula>"eps"</formula>
    </cfRule>
  </conditionalFormatting>
  <conditionalFormatting sqref="Z25:Z26">
    <cfRule type="cellIs" dxfId="1242" priority="54" operator="equal">
      <formula>"eps"</formula>
    </cfRule>
  </conditionalFormatting>
  <conditionalFormatting sqref="Z71 Z76 Z80 Z73:Z74 Z8:Z10 Z14:Z17 Z19:Z24">
    <cfRule type="cellIs" dxfId="1241" priority="67" operator="equal">
      <formula>"eps"</formula>
    </cfRule>
  </conditionalFormatting>
  <conditionalFormatting sqref="Z84">
    <cfRule type="cellIs" dxfId="1240" priority="66" operator="equal">
      <formula>"eps"</formula>
    </cfRule>
  </conditionalFormatting>
  <conditionalFormatting sqref="Z18">
    <cfRule type="cellIs" dxfId="1239" priority="65" operator="equal">
      <formula>"eps"</formula>
    </cfRule>
  </conditionalFormatting>
  <conditionalFormatting sqref="Z69">
    <cfRule type="cellIs" dxfId="1238" priority="64" operator="equal">
      <formula>"eps"</formula>
    </cfRule>
  </conditionalFormatting>
  <conditionalFormatting sqref="Z70">
    <cfRule type="cellIs" dxfId="1237" priority="63" operator="equal">
      <formula>"eps"</formula>
    </cfRule>
  </conditionalFormatting>
  <conditionalFormatting sqref="Z75">
    <cfRule type="cellIs" dxfId="1236" priority="62" operator="equal">
      <formula>"eps"</formula>
    </cfRule>
  </conditionalFormatting>
  <conditionalFormatting sqref="Z11">
    <cfRule type="cellIs" dxfId="1235" priority="61" operator="equal">
      <formula>"eps"</formula>
    </cfRule>
  </conditionalFormatting>
  <conditionalFormatting sqref="Z27">
    <cfRule type="cellIs" dxfId="1234" priority="60" operator="equal">
      <formula>"eps"</formula>
    </cfRule>
  </conditionalFormatting>
  <conditionalFormatting sqref="Z13">
    <cfRule type="cellIs" dxfId="1233" priority="58" operator="equal">
      <formula>"eps"</formula>
    </cfRule>
  </conditionalFormatting>
  <conditionalFormatting sqref="Z72:Z78">
    <cfRule type="cellIs" dxfId="1232" priority="57" operator="equal">
      <formula>"eps"</formula>
    </cfRule>
  </conditionalFormatting>
  <conditionalFormatting sqref="Z77">
    <cfRule type="cellIs" dxfId="1231" priority="56" operator="equal">
      <formula>"eps"</formula>
    </cfRule>
  </conditionalFormatting>
  <conditionalFormatting sqref="Z78">
    <cfRule type="cellIs" dxfId="1230" priority="55" operator="equal">
      <formula>"eps"</formula>
    </cfRule>
  </conditionalFormatting>
  <conditionalFormatting sqref="Z28:Z29">
    <cfRule type="cellIs" dxfId="1229" priority="53" operator="equal">
      <formula>"eps"</formula>
    </cfRule>
  </conditionalFormatting>
  <conditionalFormatting sqref="Z30:Z31">
    <cfRule type="cellIs" dxfId="1228" priority="52" operator="equal">
      <formula>"eps"</formula>
    </cfRule>
  </conditionalFormatting>
  <conditionalFormatting sqref="Z32:Z33">
    <cfRule type="cellIs" dxfId="1227" priority="51" operator="equal">
      <formula>"eps"</formula>
    </cfRule>
  </conditionalFormatting>
  <conditionalFormatting sqref="Z34:Z35">
    <cfRule type="cellIs" dxfId="1226" priority="50" operator="equal">
      <formula>"eps"</formula>
    </cfRule>
  </conditionalFormatting>
  <conditionalFormatting sqref="Z79">
    <cfRule type="cellIs" dxfId="1225" priority="49" operator="equal">
      <formula>"eps"</formula>
    </cfRule>
  </conditionalFormatting>
  <conditionalFormatting sqref="Z79">
    <cfRule type="cellIs" dxfId="1224" priority="48" operator="equal">
      <formula>"eps"</formula>
    </cfRule>
  </conditionalFormatting>
  <conditionalFormatting sqref="Z78">
    <cfRule type="cellIs" dxfId="1223" priority="47" operator="equal">
      <formula>"eps"</formula>
    </cfRule>
  </conditionalFormatting>
  <conditionalFormatting sqref="Z81:Z83">
    <cfRule type="cellIs" dxfId="1222" priority="46" operator="equal">
      <formula>"eps"</formula>
    </cfRule>
  </conditionalFormatting>
  <conditionalFormatting sqref="Z12">
    <cfRule type="cellIs" dxfId="1221" priority="45" operator="equal">
      <formula>"eps"</formula>
    </cfRule>
  </conditionalFormatting>
  <conditionalFormatting sqref="AA12 AA19 AA81 AA26 AA9:AA10 AA14:AA17 AA29:AA31 AA33 AA73:AA74 AA76 AA21:AA24 AB22:AJ23">
    <cfRule type="cellIs" dxfId="1220" priority="44" operator="equal">
      <formula>"eps"</formula>
    </cfRule>
  </conditionalFormatting>
  <conditionalFormatting sqref="AA84">
    <cfRule type="cellIs" dxfId="1219" priority="43" operator="equal">
      <formula>"eps"</formula>
    </cfRule>
  </conditionalFormatting>
  <conditionalFormatting sqref="AA12">
    <cfRule type="cellIs" dxfId="1218" priority="42" operator="equal">
      <formula>"eps"</formula>
    </cfRule>
  </conditionalFormatting>
  <conditionalFormatting sqref="AA69:AJ69">
    <cfRule type="cellIs" dxfId="1217" priority="41" operator="equal">
      <formula>"eps"</formula>
    </cfRule>
  </conditionalFormatting>
  <conditionalFormatting sqref="AA11">
    <cfRule type="cellIs" dxfId="1216" priority="40" operator="equal">
      <formula>"eps"</formula>
    </cfRule>
  </conditionalFormatting>
  <conditionalFormatting sqref="AA27">
    <cfRule type="cellIs" dxfId="1215" priority="39" operator="equal">
      <formula>"eps"</formula>
    </cfRule>
  </conditionalFormatting>
  <conditionalFormatting sqref="AB9:AJ21 AB24:AJ48 AB51:AJ68 AB70:AJ77 AB79:AJ84">
    <cfRule type="cellIs" dxfId="1214" priority="38" operator="equal">
      <formula>"eps"</formula>
    </cfRule>
  </conditionalFormatting>
  <conditionalFormatting sqref="AA77:AA78 AB78:AJ78">
    <cfRule type="cellIs" dxfId="1213" priority="37" operator="equal">
      <formula>"eps"</formula>
    </cfRule>
  </conditionalFormatting>
  <conditionalFormatting sqref="AA20">
    <cfRule type="cellIs" dxfId="1212" priority="29" operator="equal">
      <formula>"eps"</formula>
    </cfRule>
  </conditionalFormatting>
  <conditionalFormatting sqref="AA18">
    <cfRule type="cellIs" dxfId="1211" priority="30" operator="equal">
      <formula>"eps"</formula>
    </cfRule>
  </conditionalFormatting>
  <conditionalFormatting sqref="AA8:AJ8">
    <cfRule type="cellIs" dxfId="1210" priority="36" operator="equal">
      <formula>"eps"</formula>
    </cfRule>
  </conditionalFormatting>
  <conditionalFormatting sqref="AF8:AH8">
    <cfRule type="cellIs" dxfId="1209" priority="35" operator="equal">
      <formula>"eps"</formula>
    </cfRule>
  </conditionalFormatting>
  <conditionalFormatting sqref="AB8:AE8">
    <cfRule type="cellIs" dxfId="1208" priority="34" operator="equal">
      <formula>"eps"</formula>
    </cfRule>
  </conditionalFormatting>
  <conditionalFormatting sqref="AI8">
    <cfRule type="cellIs" dxfId="1207" priority="33" operator="equal">
      <formula>"eps"</formula>
    </cfRule>
  </conditionalFormatting>
  <conditionalFormatting sqref="AJ8">
    <cfRule type="cellIs" dxfId="1206" priority="32" operator="equal">
      <formula>"eps"</formula>
    </cfRule>
  </conditionalFormatting>
  <conditionalFormatting sqref="AA82">
    <cfRule type="cellIs" dxfId="1205" priority="18" operator="equal">
      <formula>"eps"</formula>
    </cfRule>
  </conditionalFormatting>
  <conditionalFormatting sqref="AA13">
    <cfRule type="cellIs" dxfId="1204" priority="31" operator="equal">
      <formula>"eps"</formula>
    </cfRule>
  </conditionalFormatting>
  <conditionalFormatting sqref="AA25">
    <cfRule type="cellIs" dxfId="1203" priority="28" operator="equal">
      <formula>"eps"</formula>
    </cfRule>
  </conditionalFormatting>
  <conditionalFormatting sqref="AA28">
    <cfRule type="cellIs" dxfId="1202" priority="27" operator="equal">
      <formula>"eps"</formula>
    </cfRule>
  </conditionalFormatting>
  <conditionalFormatting sqref="AA32">
    <cfRule type="cellIs" dxfId="1201" priority="26" operator="equal">
      <formula>"eps"</formula>
    </cfRule>
  </conditionalFormatting>
  <conditionalFormatting sqref="AA34">
    <cfRule type="cellIs" dxfId="1200" priority="25" operator="equal">
      <formula>"eps"</formula>
    </cfRule>
  </conditionalFormatting>
  <conditionalFormatting sqref="AA70">
    <cfRule type="cellIs" dxfId="1199" priority="24" operator="equal">
      <formula>"eps"</formula>
    </cfRule>
  </conditionalFormatting>
  <conditionalFormatting sqref="AA71">
    <cfRule type="cellIs" dxfId="1198" priority="23" operator="equal">
      <formula>"eps"</formula>
    </cfRule>
  </conditionalFormatting>
  <conditionalFormatting sqref="AA72">
    <cfRule type="cellIs" dxfId="1197" priority="22" operator="equal">
      <formula>"eps"</formula>
    </cfRule>
  </conditionalFormatting>
  <conditionalFormatting sqref="AA75">
    <cfRule type="cellIs" dxfId="1196" priority="21" operator="equal">
      <formula>"eps"</formula>
    </cfRule>
  </conditionalFormatting>
  <conditionalFormatting sqref="AA79">
    <cfRule type="cellIs" dxfId="1195" priority="20" operator="equal">
      <formula>"eps"</formula>
    </cfRule>
  </conditionalFormatting>
  <conditionalFormatting sqref="AA80">
    <cfRule type="cellIs" dxfId="1194" priority="19" operator="equal">
      <formula>"eps"</formula>
    </cfRule>
  </conditionalFormatting>
  <conditionalFormatting sqref="AA83">
    <cfRule type="cellIs" dxfId="1193" priority="17" operator="equal">
      <formula>"eps"</formula>
    </cfRule>
  </conditionalFormatting>
  <conditionalFormatting sqref="Z61:AA62">
    <cfRule type="cellIs" dxfId="1192" priority="16" operator="equal">
      <formula>"eps"</formula>
    </cfRule>
  </conditionalFormatting>
  <conditionalFormatting sqref="Z51:AA51">
    <cfRule type="cellIs" dxfId="1191" priority="15" operator="equal">
      <formula>"eps"</formula>
    </cfRule>
  </conditionalFormatting>
  <conditionalFormatting sqref="AZ12">
    <cfRule type="cellIs" dxfId="1190" priority="13" operator="equal">
      <formula>"eps"</formula>
    </cfRule>
  </conditionalFormatting>
  <conditionalFormatting sqref="AD1:AE1">
    <cfRule type="cellIs" dxfId="1189" priority="8" operator="equal">
      <formula>"eps"</formula>
    </cfRule>
  </conditionalFormatting>
  <conditionalFormatting sqref="AZ16">
    <cfRule type="cellIs" dxfId="1188" priority="7" operator="equal">
      <formula>"eps"</formula>
    </cfRule>
  </conditionalFormatting>
  <conditionalFormatting sqref="CD78:CL78 CD69:CL69 CD49:CL50 CD22:CL23 BY8:CC13 BY15:CC84 CB8:CC84">
    <cfRule type="cellIs" dxfId="1187" priority="6" operator="equal">
      <formula>"eps"</formula>
    </cfRule>
  </conditionalFormatting>
  <conditionalFormatting sqref="BY14:CC14">
    <cfRule type="cellIs" dxfId="1186" priority="5" operator="equal">
      <formula>"eps"</formula>
    </cfRule>
  </conditionalFormatting>
  <conditionalFormatting sqref="AO23:AO38">
    <cfRule type="colorScale" priority="4">
      <colorScale>
        <cfvo type="min"/>
        <cfvo type="max"/>
        <color rgb="FFFCFCFF"/>
        <color rgb="FF63BE7B"/>
      </colorScale>
    </cfRule>
  </conditionalFormatting>
  <conditionalFormatting sqref="F78:N78 F69:N69 F49:N50 F22:N23 D8:E84">
    <cfRule type="cellIs" dxfId="1185" priority="3" operator="equal">
      <formula>"eps"</formula>
    </cfRule>
  </conditionalFormatting>
  <conditionalFormatting sqref="D14:E14">
    <cfRule type="cellIs" dxfId="1184" priority="2" operator="equal">
      <formula>"eps"</formula>
    </cfRule>
  </conditionalFormatting>
  <conditionalFormatting sqref="AO41:AO43">
    <cfRule type="colorScale" priority="1">
      <colorScale>
        <cfvo type="min"/>
        <cfvo type="max"/>
        <color rgb="FFFCFCFF"/>
        <color rgb="FF63BE7B"/>
      </colorScale>
    </cfRule>
  </conditionalFormatting>
  <dataValidations count="1">
    <dataValidation type="list" allowBlank="1" showInputMessage="1" showErrorMessage="1" sqref="BY6" xr:uid="{5FC98114-40CC-4E72-A6DB-75074EC467BA}">
      <formula1>$AN$23:$AN$43</formula1>
    </dataValidation>
  </dataValidations>
  <hyperlinks>
    <hyperlink ref="AO19" r:id="rId1" xr:uid="{1562C19C-9E12-4230-AC29-484CE6F76057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zoomScale="85" zoomScaleNormal="85" workbookViewId="0">
      <pane xSplit="3" ySplit="7" topLeftCell="D24" activePane="bottomRight" state="frozen"/>
      <selection pane="topRight" activeCell="D1" sqref="D1"/>
      <selection pane="bottomLeft" activeCell="A8" sqref="A8"/>
      <selection pane="bottomRight" activeCell="J60" sqref="J60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87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S1" s="113">
        <v>2021</v>
      </c>
      <c r="T1" s="113">
        <v>2022</v>
      </c>
      <c r="U1" s="114">
        <v>2023</v>
      </c>
      <c r="V1" s="114">
        <v>2024</v>
      </c>
      <c r="W1" s="114">
        <v>2025</v>
      </c>
      <c r="X1" s="114">
        <v>2029</v>
      </c>
      <c r="Y1" s="114">
        <v>2031</v>
      </c>
      <c r="Z1" s="114">
        <v>2035</v>
      </c>
      <c r="AA1" s="114">
        <v>2040</v>
      </c>
      <c r="AB1" s="114">
        <v>2045</v>
      </c>
    </row>
    <row r="2" spans="1:87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 t="shared" ref="K2" si="0">J2</f>
        <v>3</v>
      </c>
      <c r="L2" s="45">
        <f t="shared" ref="L2" si="1">K2</f>
        <v>3</v>
      </c>
      <c r="M2" s="45">
        <v>2</v>
      </c>
      <c r="N2" s="45">
        <v>2</v>
      </c>
      <c r="O2" s="45">
        <v>2</v>
      </c>
      <c r="R2" t="s">
        <v>338</v>
      </c>
      <c r="S2">
        <v>2</v>
      </c>
      <c r="T2">
        <v>4</v>
      </c>
      <c r="U2">
        <v>-4</v>
      </c>
      <c r="V2">
        <v>-4</v>
      </c>
      <c r="W2">
        <v>-4</v>
      </c>
      <c r="X2">
        <v>3</v>
      </c>
      <c r="Y2">
        <v>2</v>
      </c>
      <c r="Z2">
        <v>4</v>
      </c>
      <c r="AA2">
        <v>2.65</v>
      </c>
      <c r="AB2">
        <v>2.25</v>
      </c>
    </row>
    <row r="3" spans="1:87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</row>
    <row r="4" spans="1:87" x14ac:dyDescent="0.3">
      <c r="F4" s="45">
        <v>1.5</v>
      </c>
      <c r="G4" s="45">
        <f t="shared" ref="G4:M4" si="2">F4</f>
        <v>1.5</v>
      </c>
      <c r="H4" s="45">
        <f t="shared" si="2"/>
        <v>1.5</v>
      </c>
      <c r="I4" s="45">
        <f t="shared" si="2"/>
        <v>1.5</v>
      </c>
      <c r="J4" s="45">
        <f t="shared" si="2"/>
        <v>1.5</v>
      </c>
      <c r="K4" s="45">
        <f t="shared" si="2"/>
        <v>1.5</v>
      </c>
      <c r="L4" s="45">
        <f t="shared" si="2"/>
        <v>1.5</v>
      </c>
      <c r="M4" s="45">
        <f t="shared" si="2"/>
        <v>1.5</v>
      </c>
      <c r="N4" s="45">
        <v>1</v>
      </c>
      <c r="O4" s="45">
        <f>N4</f>
        <v>1</v>
      </c>
    </row>
    <row r="5" spans="1:87" x14ac:dyDescent="0.3">
      <c r="A5" s="7" t="s">
        <v>157</v>
      </c>
      <c r="S5">
        <v>-1.5</v>
      </c>
      <c r="T5">
        <v>-1.5</v>
      </c>
      <c r="U5">
        <v>1.5</v>
      </c>
      <c r="V5">
        <v>2</v>
      </c>
      <c r="W5">
        <v>4</v>
      </c>
      <c r="X5">
        <v>7</v>
      </c>
      <c r="Y5">
        <v>3</v>
      </c>
      <c r="Z5">
        <v>2</v>
      </c>
      <c r="AA5">
        <v>1</v>
      </c>
      <c r="AB5">
        <v>1</v>
      </c>
    </row>
    <row r="6" spans="1:87" x14ac:dyDescent="0.3">
      <c r="D6" s="285" t="s">
        <v>302</v>
      </c>
      <c r="E6" s="285"/>
      <c r="F6" s="285"/>
      <c r="G6" s="285"/>
      <c r="H6" s="286" t="s">
        <v>303</v>
      </c>
      <c r="I6" s="286"/>
      <c r="J6" s="286"/>
      <c r="K6" s="286"/>
      <c r="L6" s="286"/>
      <c r="M6" s="286"/>
      <c r="N6" s="286"/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</row>
    <row r="7" spans="1:87" x14ac:dyDescent="0.3">
      <c r="D7" s="145">
        <v>2020</v>
      </c>
      <c r="E7" s="145">
        <v>2021</v>
      </c>
      <c r="F7" s="145">
        <v>2022</v>
      </c>
      <c r="G7" s="146">
        <v>2023</v>
      </c>
      <c r="H7" s="147">
        <v>2024</v>
      </c>
      <c r="I7" s="147">
        <v>2025</v>
      </c>
      <c r="J7" s="147">
        <v>2029</v>
      </c>
      <c r="K7" s="147">
        <v>2031</v>
      </c>
      <c r="L7" s="147">
        <v>2035</v>
      </c>
      <c r="M7" s="147">
        <v>2040</v>
      </c>
      <c r="N7" s="147">
        <v>2045</v>
      </c>
      <c r="Y7">
        <v>0.5</v>
      </c>
    </row>
    <row r="8" spans="1:87" x14ac:dyDescent="0.3">
      <c r="A8" s="5" t="s">
        <v>339</v>
      </c>
      <c r="B8" s="5" t="s">
        <v>72</v>
      </c>
      <c r="C8" s="5" t="str">
        <f>Closures!H6</f>
        <v>base</v>
      </c>
      <c r="D8" s="46">
        <v>-0.7</v>
      </c>
      <c r="E8" s="46">
        <v>-0.2</v>
      </c>
      <c r="F8" s="46">
        <v>-0.2</v>
      </c>
      <c r="G8" s="46">
        <v>-0.2</v>
      </c>
      <c r="H8" s="140">
        <v>-0.2</v>
      </c>
      <c r="I8" s="140">
        <v>-0.2</v>
      </c>
      <c r="J8" s="140">
        <v>0.15000000000000002</v>
      </c>
      <c r="K8" s="140">
        <v>0.4</v>
      </c>
      <c r="L8" s="140">
        <v>0.4</v>
      </c>
      <c r="M8" s="140">
        <v>0.39749999999999996</v>
      </c>
      <c r="N8" s="140">
        <v>0.45</v>
      </c>
      <c r="Y8" s="133">
        <f>IF(ISERROR(Z8*$Y$7),"eps",(Z8*$Y$7))</f>
        <v>-0.7</v>
      </c>
      <c r="Z8" s="131">
        <v>-1.4</v>
      </c>
      <c r="AA8" s="134"/>
      <c r="AB8" s="134"/>
      <c r="AC8" s="132">
        <v>-0.1</v>
      </c>
      <c r="AD8" s="132">
        <v>-0.05</v>
      </c>
      <c r="AE8" s="132">
        <v>0.05</v>
      </c>
      <c r="AF8" s="132">
        <v>0.05</v>
      </c>
      <c r="AG8" s="132">
        <v>0.05</v>
      </c>
      <c r="AH8" s="132">
        <v>0.05</v>
      </c>
      <c r="AI8" s="132">
        <v>0.2</v>
      </c>
      <c r="AJ8" s="132">
        <v>0.1</v>
      </c>
      <c r="AK8" s="132">
        <v>0.15</v>
      </c>
      <c r="AL8" s="132">
        <v>0.2</v>
      </c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CC8">
        <v>1.5</v>
      </c>
      <c r="CD8">
        <v>2</v>
      </c>
      <c r="CE8">
        <v>-5.2</v>
      </c>
      <c r="CF8">
        <v>-5.5</v>
      </c>
      <c r="CG8">
        <v>2</v>
      </c>
      <c r="CH8">
        <v>-5.5</v>
      </c>
      <c r="CI8">
        <v>-5.5</v>
      </c>
    </row>
    <row r="9" spans="1:87" x14ac:dyDescent="0.3">
      <c r="A9" s="5" t="s">
        <v>340</v>
      </c>
      <c r="B9" s="5" t="str">
        <f>B8</f>
        <v>nat</v>
      </c>
      <c r="C9" s="5" t="str">
        <f>C8</f>
        <v>base</v>
      </c>
      <c r="D9" s="141">
        <v>-0.7</v>
      </c>
      <c r="E9" s="141">
        <v>-0.2</v>
      </c>
      <c r="F9" s="141">
        <v>-0.2</v>
      </c>
      <c r="G9" s="141">
        <v>-0.2</v>
      </c>
      <c r="H9" s="142">
        <v>-0.2</v>
      </c>
      <c r="I9" s="142">
        <v>-0.2</v>
      </c>
      <c r="J9" s="142">
        <v>0.15000000000000002</v>
      </c>
      <c r="K9" s="142">
        <v>0.4</v>
      </c>
      <c r="L9" s="142">
        <v>0.4</v>
      </c>
      <c r="M9" s="142">
        <v>0.39749999999999996</v>
      </c>
      <c r="N9" s="142">
        <v>0.45</v>
      </c>
      <c r="Y9" s="133">
        <f t="shared" ref="Y9:Y81" si="3">IF(ISERROR(Z9*$Y$7),"eps",(Z9*$Y$7))</f>
        <v>-0.7</v>
      </c>
      <c r="Z9" s="109">
        <f>Z8</f>
        <v>-1.4</v>
      </c>
      <c r="AA9" s="122"/>
      <c r="AB9" s="122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CC9">
        <v>1.5</v>
      </c>
      <c r="CD9">
        <v>2</v>
      </c>
      <c r="CE9">
        <v>-5.2</v>
      </c>
      <c r="CF9">
        <v>-5.5</v>
      </c>
      <c r="CG9">
        <v>2</v>
      </c>
      <c r="CH9">
        <v>-5.5</v>
      </c>
      <c r="CI9">
        <v>-5.5</v>
      </c>
    </row>
    <row r="10" spans="1:87" x14ac:dyDescent="0.3">
      <c r="A10" s="5" t="s">
        <v>341</v>
      </c>
      <c r="B10" s="5" t="str">
        <f t="shared" ref="B10:B50" si="4">B9</f>
        <v>nat</v>
      </c>
      <c r="C10" s="5" t="str">
        <f t="shared" ref="C10:C50" si="5">C9</f>
        <v>base</v>
      </c>
      <c r="D10" s="141">
        <v>-0.7</v>
      </c>
      <c r="E10" s="141">
        <v>-0.2</v>
      </c>
      <c r="F10" s="141">
        <v>-0.2</v>
      </c>
      <c r="G10" s="141">
        <v>-0.2</v>
      </c>
      <c r="H10" s="142">
        <v>-0.2</v>
      </c>
      <c r="I10" s="142">
        <v>-0.2</v>
      </c>
      <c r="J10" s="142">
        <v>0.15000000000000002</v>
      </c>
      <c r="K10" s="142">
        <v>0.4</v>
      </c>
      <c r="L10" s="142">
        <v>0.4</v>
      </c>
      <c r="M10" s="142">
        <v>0.39749999999999996</v>
      </c>
      <c r="N10" s="142">
        <v>0.45</v>
      </c>
      <c r="Y10" s="133">
        <f t="shared" si="3"/>
        <v>-0.7</v>
      </c>
      <c r="Z10" s="109">
        <f>Z9</f>
        <v>-1.4</v>
      </c>
      <c r="AA10" s="122"/>
      <c r="AB10" s="122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CC10">
        <v>1.5</v>
      </c>
      <c r="CD10">
        <v>2</v>
      </c>
      <c r="CE10">
        <v>-5.2</v>
      </c>
      <c r="CF10">
        <v>-5.5</v>
      </c>
      <c r="CG10">
        <v>2</v>
      </c>
      <c r="CH10">
        <v>-5.5</v>
      </c>
      <c r="CI10">
        <v>-5.5</v>
      </c>
    </row>
    <row r="11" spans="1:87" x14ac:dyDescent="0.3">
      <c r="A11" s="5" t="s">
        <v>342</v>
      </c>
      <c r="B11" s="5" t="str">
        <f t="shared" si="4"/>
        <v>nat</v>
      </c>
      <c r="C11" s="5" t="str">
        <f t="shared" si="5"/>
        <v>base</v>
      </c>
      <c r="D11" s="46">
        <v>-0.7</v>
      </c>
      <c r="E11" s="46">
        <v>-0.2</v>
      </c>
      <c r="F11" s="46">
        <v>-0.2</v>
      </c>
      <c r="G11" s="46">
        <v>-0.2</v>
      </c>
      <c r="H11" s="140">
        <v>-0.2</v>
      </c>
      <c r="I11" s="140">
        <v>-0.2</v>
      </c>
      <c r="J11" s="140">
        <v>0.15000000000000002</v>
      </c>
      <c r="K11" s="140">
        <v>0.4</v>
      </c>
      <c r="L11" s="140">
        <v>0.4</v>
      </c>
      <c r="M11" s="140">
        <v>0.39749999999999996</v>
      </c>
      <c r="N11" s="140">
        <v>0.45</v>
      </c>
      <c r="Y11" s="133" t="str">
        <f t="shared" si="3"/>
        <v>eps</v>
      </c>
      <c r="Z11" s="131" t="s">
        <v>75</v>
      </c>
      <c r="AA11" s="134"/>
      <c r="AB11" s="134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</row>
    <row r="12" spans="1:87" x14ac:dyDescent="0.3">
      <c r="A12" s="5" t="s">
        <v>343</v>
      </c>
      <c r="B12" s="5" t="str">
        <f t="shared" si="4"/>
        <v>nat</v>
      </c>
      <c r="C12" s="5" t="str">
        <f t="shared" si="5"/>
        <v>base</v>
      </c>
      <c r="D12" s="46">
        <v>-0.7</v>
      </c>
      <c r="E12" s="46">
        <v>-0.2</v>
      </c>
      <c r="F12" s="46">
        <v>-0.2</v>
      </c>
      <c r="G12" s="46">
        <v>-0.2</v>
      </c>
      <c r="H12" s="140">
        <v>-0.2</v>
      </c>
      <c r="I12" s="140">
        <v>-0.2</v>
      </c>
      <c r="J12" s="140">
        <v>0.15000000000000002</v>
      </c>
      <c r="K12" s="140">
        <v>0.4</v>
      </c>
      <c r="L12" s="140">
        <v>0.4</v>
      </c>
      <c r="M12" s="140">
        <v>0.39749999999999996</v>
      </c>
      <c r="N12" s="140">
        <v>0.45</v>
      </c>
      <c r="Y12" s="133" t="str">
        <f t="shared" si="3"/>
        <v>eps</v>
      </c>
      <c r="Z12" s="131" t="s">
        <v>75</v>
      </c>
      <c r="AA12" s="134"/>
      <c r="AB12" s="134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</row>
    <row r="13" spans="1:87" x14ac:dyDescent="0.3">
      <c r="A13" s="5" t="s">
        <v>344</v>
      </c>
      <c r="B13" s="5" t="str">
        <f t="shared" si="4"/>
        <v>nat</v>
      </c>
      <c r="C13" s="5" t="str">
        <f t="shared" si="5"/>
        <v>base</v>
      </c>
      <c r="D13" s="46">
        <v>-0.7</v>
      </c>
      <c r="E13" s="46">
        <v>-0.2</v>
      </c>
      <c r="F13" s="46">
        <v>-0.2</v>
      </c>
      <c r="G13" s="46">
        <v>-0.2</v>
      </c>
      <c r="H13" s="140">
        <v>-0.2</v>
      </c>
      <c r="I13" s="140">
        <v>-0.2</v>
      </c>
      <c r="J13" s="140">
        <v>0.15000000000000002</v>
      </c>
      <c r="K13" s="140">
        <v>0.4</v>
      </c>
      <c r="L13" s="140">
        <v>0.4</v>
      </c>
      <c r="M13" s="140">
        <v>0.39749999999999996</v>
      </c>
      <c r="N13" s="140">
        <v>0.45</v>
      </c>
      <c r="Y13" s="133">
        <f t="shared" si="3"/>
        <v>-6</v>
      </c>
      <c r="Z13" s="131">
        <v>-12</v>
      </c>
      <c r="AA13" s="134"/>
      <c r="AB13" s="134"/>
      <c r="AC13" s="132">
        <v>-0.1</v>
      </c>
      <c r="AD13" s="132">
        <v>-0.05</v>
      </c>
      <c r="AE13" s="132">
        <v>0.05</v>
      </c>
      <c r="AF13" s="132">
        <v>0.05</v>
      </c>
      <c r="AG13" s="132">
        <v>0.05</v>
      </c>
      <c r="AH13" s="132">
        <v>0.05</v>
      </c>
      <c r="AI13" s="132">
        <v>0.2</v>
      </c>
      <c r="AJ13" s="132">
        <v>0.1</v>
      </c>
      <c r="AK13" s="132">
        <v>0.15</v>
      </c>
      <c r="AL13" s="132">
        <v>0.2</v>
      </c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CC13">
        <v>0.3</v>
      </c>
      <c r="CD13">
        <v>-3</v>
      </c>
      <c r="CE13">
        <v>0.3</v>
      </c>
      <c r="CF13">
        <v>-5</v>
      </c>
      <c r="CG13">
        <v>2</v>
      </c>
      <c r="CH13">
        <v>-3</v>
      </c>
      <c r="CI13">
        <v>-4</v>
      </c>
    </row>
    <row r="14" spans="1:87" x14ac:dyDescent="0.3">
      <c r="A14" s="5" t="s">
        <v>345</v>
      </c>
      <c r="B14" s="5" t="str">
        <f t="shared" si="4"/>
        <v>nat</v>
      </c>
      <c r="C14" s="5" t="str">
        <f t="shared" si="5"/>
        <v>base</v>
      </c>
      <c r="D14" s="141">
        <v>-0.7</v>
      </c>
      <c r="E14" s="141">
        <v>-0.2</v>
      </c>
      <c r="F14" s="141">
        <v>-0.2</v>
      </c>
      <c r="G14" s="141">
        <v>-0.2</v>
      </c>
      <c r="H14" s="142">
        <v>-0.2</v>
      </c>
      <c r="I14" s="142">
        <v>-0.2</v>
      </c>
      <c r="J14" s="142">
        <v>0.15000000000000002</v>
      </c>
      <c r="K14" s="142">
        <v>0.4</v>
      </c>
      <c r="L14" s="142">
        <v>0.4</v>
      </c>
      <c r="M14" s="142">
        <v>0.39749999999999996</v>
      </c>
      <c r="N14" s="142">
        <v>0.45</v>
      </c>
      <c r="Y14" s="133">
        <f t="shared" si="3"/>
        <v>-6</v>
      </c>
      <c r="Z14" s="109">
        <f>Z13</f>
        <v>-12</v>
      </c>
      <c r="AA14" s="122"/>
      <c r="AB14" s="122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CC14">
        <v>0.3</v>
      </c>
      <c r="CD14">
        <v>-3</v>
      </c>
      <c r="CE14">
        <v>0.3</v>
      </c>
      <c r="CF14">
        <v>-5</v>
      </c>
      <c r="CG14">
        <v>2</v>
      </c>
      <c r="CH14">
        <v>-3</v>
      </c>
      <c r="CI14">
        <v>-4</v>
      </c>
    </row>
    <row r="15" spans="1:87" x14ac:dyDescent="0.3">
      <c r="A15" s="5" t="s">
        <v>346</v>
      </c>
      <c r="B15" s="5" t="str">
        <f t="shared" si="4"/>
        <v>nat</v>
      </c>
      <c r="C15" s="5" t="str">
        <f t="shared" si="5"/>
        <v>base</v>
      </c>
      <c r="D15" s="141">
        <v>-0.7</v>
      </c>
      <c r="E15" s="141">
        <v>-0.2</v>
      </c>
      <c r="F15" s="141">
        <v>-0.2</v>
      </c>
      <c r="G15" s="141">
        <v>-0.2</v>
      </c>
      <c r="H15" s="142">
        <v>-0.2</v>
      </c>
      <c r="I15" s="142">
        <v>-0.2</v>
      </c>
      <c r="J15" s="142">
        <v>0.15000000000000002</v>
      </c>
      <c r="K15" s="142">
        <v>0.4</v>
      </c>
      <c r="L15" s="142">
        <v>0.4</v>
      </c>
      <c r="M15" s="142">
        <v>0.39749999999999996</v>
      </c>
      <c r="N15" s="142">
        <v>0.45</v>
      </c>
      <c r="Y15" s="133">
        <f t="shared" si="3"/>
        <v>-6</v>
      </c>
      <c r="Z15" s="109">
        <f t="shared" ref="Z15:Z16" si="6">Z14</f>
        <v>-12</v>
      </c>
      <c r="AA15" s="122"/>
      <c r="AB15" s="122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CC15">
        <v>0.3</v>
      </c>
      <c r="CD15">
        <v>-3</v>
      </c>
      <c r="CE15">
        <v>0.3</v>
      </c>
      <c r="CF15">
        <v>-5</v>
      </c>
      <c r="CG15">
        <v>2</v>
      </c>
      <c r="CH15">
        <v>-3</v>
      </c>
      <c r="CI15">
        <v>-4</v>
      </c>
    </row>
    <row r="16" spans="1:87" x14ac:dyDescent="0.3">
      <c r="A16" s="5" t="s">
        <v>347</v>
      </c>
      <c r="B16" s="5" t="str">
        <f t="shared" si="4"/>
        <v>nat</v>
      </c>
      <c r="C16" s="5" t="str">
        <f t="shared" si="5"/>
        <v>base</v>
      </c>
      <c r="D16" s="141">
        <v>-0.7</v>
      </c>
      <c r="E16" s="141">
        <v>-0.2</v>
      </c>
      <c r="F16" s="141">
        <v>-0.2</v>
      </c>
      <c r="G16" s="141">
        <v>-0.2</v>
      </c>
      <c r="H16" s="142">
        <v>-0.2</v>
      </c>
      <c r="I16" s="142">
        <v>-0.2</v>
      </c>
      <c r="J16" s="142">
        <v>0.15000000000000002</v>
      </c>
      <c r="K16" s="142">
        <v>0.4</v>
      </c>
      <c r="L16" s="142">
        <v>0.4</v>
      </c>
      <c r="M16" s="142">
        <v>0.39749999999999996</v>
      </c>
      <c r="N16" s="142">
        <v>0.45</v>
      </c>
      <c r="Y16" s="133">
        <f t="shared" si="3"/>
        <v>-6</v>
      </c>
      <c r="Z16" s="109">
        <f t="shared" si="6"/>
        <v>-12</v>
      </c>
      <c r="AA16" s="122"/>
      <c r="AB16" s="122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CC16">
        <v>0.3</v>
      </c>
      <c r="CD16">
        <v>-3</v>
      </c>
      <c r="CE16">
        <v>0.3</v>
      </c>
      <c r="CF16">
        <v>-5</v>
      </c>
      <c r="CG16">
        <v>2</v>
      </c>
      <c r="CH16">
        <v>-3</v>
      </c>
      <c r="CI16">
        <v>-4</v>
      </c>
    </row>
    <row r="17" spans="1:87" x14ac:dyDescent="0.3">
      <c r="A17" s="5" t="s">
        <v>348</v>
      </c>
      <c r="B17" s="5" t="str">
        <f t="shared" si="4"/>
        <v>nat</v>
      </c>
      <c r="C17" s="5" t="str">
        <f t="shared" si="5"/>
        <v>base</v>
      </c>
      <c r="D17" s="46">
        <v>-0.7</v>
      </c>
      <c r="E17" s="46">
        <v>-0.2</v>
      </c>
      <c r="F17" s="46">
        <v>-0.2</v>
      </c>
      <c r="G17" s="46">
        <v>-0.2</v>
      </c>
      <c r="H17" s="140">
        <v>-0.2</v>
      </c>
      <c r="I17" s="140">
        <v>-0.2</v>
      </c>
      <c r="J17" s="140">
        <v>0.15000000000000002</v>
      </c>
      <c r="K17" s="140">
        <v>0.4</v>
      </c>
      <c r="L17" s="140">
        <v>0.4</v>
      </c>
      <c r="M17" s="140">
        <v>0.39749999999999996</v>
      </c>
      <c r="N17" s="140">
        <v>0.45</v>
      </c>
      <c r="Y17" s="133">
        <f t="shared" si="3"/>
        <v>-1.25</v>
      </c>
      <c r="Z17" s="109">
        <f>Z28</f>
        <v>-2.5</v>
      </c>
      <c r="AA17" s="122"/>
      <c r="AB17" s="12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CC17">
        <v>-4.5</v>
      </c>
      <c r="CD17">
        <v>-5</v>
      </c>
      <c r="CE17">
        <v>-5.5</v>
      </c>
      <c r="CF17">
        <v>-2.5</v>
      </c>
      <c r="CG17">
        <v>-4</v>
      </c>
      <c r="CH17">
        <v>-2</v>
      </c>
      <c r="CI17">
        <v>-5</v>
      </c>
    </row>
    <row r="18" spans="1:87" x14ac:dyDescent="0.3">
      <c r="A18" s="5" t="s">
        <v>349</v>
      </c>
      <c r="B18" s="5" t="str">
        <f t="shared" si="4"/>
        <v>nat</v>
      </c>
      <c r="C18" s="5" t="str">
        <f t="shared" si="5"/>
        <v>base</v>
      </c>
      <c r="D18" s="46">
        <v>-0.7</v>
      </c>
      <c r="E18" s="46">
        <v>-0.2</v>
      </c>
      <c r="F18" s="46">
        <v>-0.2</v>
      </c>
      <c r="G18" s="46">
        <v>-0.2</v>
      </c>
      <c r="H18" s="140">
        <v>-0.2</v>
      </c>
      <c r="I18" s="140">
        <v>-0.2</v>
      </c>
      <c r="J18" s="140">
        <v>0.15000000000000002</v>
      </c>
      <c r="K18" s="140">
        <v>0.4</v>
      </c>
      <c r="L18" s="140">
        <v>0.4</v>
      </c>
      <c r="M18" s="140">
        <v>0.39749999999999996</v>
      </c>
      <c r="N18" s="140">
        <v>0.45</v>
      </c>
      <c r="Y18" s="133">
        <f t="shared" si="3"/>
        <v>-1</v>
      </c>
      <c r="Z18" s="131">
        <v>-2</v>
      </c>
      <c r="AA18" s="134"/>
      <c r="AB18" s="134"/>
      <c r="AC18" s="132">
        <v>-0.1</v>
      </c>
      <c r="AD18" s="132">
        <v>-0.05</v>
      </c>
      <c r="AE18" s="132">
        <v>0.05</v>
      </c>
      <c r="AF18" s="132">
        <v>0.05</v>
      </c>
      <c r="AG18" s="132">
        <v>0.05</v>
      </c>
      <c r="AH18" s="132">
        <v>0.05</v>
      </c>
      <c r="AI18" s="132">
        <v>0.2</v>
      </c>
      <c r="AJ18" s="132">
        <v>0.1</v>
      </c>
      <c r="AK18" s="132">
        <v>0.15</v>
      </c>
      <c r="AL18" s="132">
        <v>0.2</v>
      </c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CC18">
        <v>-4.5</v>
      </c>
      <c r="CD18">
        <v>-5</v>
      </c>
      <c r="CE18">
        <v>-5.5</v>
      </c>
      <c r="CF18">
        <v>-2.5</v>
      </c>
      <c r="CG18">
        <v>-4</v>
      </c>
      <c r="CH18">
        <v>-2</v>
      </c>
      <c r="CI18">
        <v>-5</v>
      </c>
    </row>
    <row r="19" spans="1:87" x14ac:dyDescent="0.3">
      <c r="A19" s="5" t="s">
        <v>350</v>
      </c>
      <c r="B19" s="5" t="str">
        <f t="shared" si="4"/>
        <v>nat</v>
      </c>
      <c r="C19" s="5" t="str">
        <f t="shared" si="5"/>
        <v>base</v>
      </c>
      <c r="D19" s="141">
        <v>-0.7</v>
      </c>
      <c r="E19" s="141">
        <v>-0.2</v>
      </c>
      <c r="F19" s="141">
        <v>-0.2</v>
      </c>
      <c r="G19" s="141">
        <v>-0.2</v>
      </c>
      <c r="H19" s="142">
        <v>-0.2</v>
      </c>
      <c r="I19" s="142">
        <v>-0.2</v>
      </c>
      <c r="J19" s="142">
        <v>0.15000000000000002</v>
      </c>
      <c r="K19" s="142">
        <v>0.4</v>
      </c>
      <c r="L19" s="142">
        <v>0.4</v>
      </c>
      <c r="M19" s="142">
        <v>0.39749999999999996</v>
      </c>
      <c r="N19" s="142">
        <v>0.45</v>
      </c>
      <c r="Y19" s="133">
        <f t="shared" si="3"/>
        <v>-1</v>
      </c>
      <c r="Z19" s="109">
        <f>Z18</f>
        <v>-2</v>
      </c>
      <c r="AA19" s="122"/>
      <c r="AB19" s="122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CC19">
        <v>-4.5</v>
      </c>
      <c r="CD19">
        <v>-5</v>
      </c>
      <c r="CE19">
        <v>-5.5</v>
      </c>
      <c r="CF19">
        <v>-2.5</v>
      </c>
      <c r="CG19">
        <v>-4</v>
      </c>
      <c r="CH19">
        <v>-2</v>
      </c>
      <c r="CI19">
        <v>-5</v>
      </c>
    </row>
    <row r="20" spans="1:87" x14ac:dyDescent="0.3">
      <c r="A20" s="5" t="s">
        <v>128</v>
      </c>
      <c r="B20" s="5" t="str">
        <f t="shared" si="4"/>
        <v>nat</v>
      </c>
      <c r="C20" s="5" t="str">
        <f t="shared" si="5"/>
        <v>base</v>
      </c>
      <c r="D20" s="46">
        <v>-0.7</v>
      </c>
      <c r="E20" s="46">
        <v>-0.2</v>
      </c>
      <c r="F20" s="46">
        <v>-0.2</v>
      </c>
      <c r="G20" s="46">
        <v>-0.2</v>
      </c>
      <c r="H20" s="140">
        <v>-0.2</v>
      </c>
      <c r="I20" s="140">
        <v>-0.2</v>
      </c>
      <c r="J20" s="140">
        <v>0.15000000000000002</v>
      </c>
      <c r="K20" s="140">
        <v>0.4</v>
      </c>
      <c r="L20" s="140">
        <v>0.4</v>
      </c>
      <c r="M20" s="140">
        <v>0.39749999999999996</v>
      </c>
      <c r="N20" s="140">
        <v>0.45</v>
      </c>
      <c r="Y20" s="133">
        <f t="shared" si="3"/>
        <v>-4</v>
      </c>
      <c r="Z20" s="131">
        <v>-8</v>
      </c>
      <c r="AA20" s="134"/>
      <c r="AB20" s="134"/>
      <c r="AC20" s="132">
        <v>-0.1</v>
      </c>
      <c r="AD20" s="132">
        <v>-0.05</v>
      </c>
      <c r="AE20" s="132">
        <v>0.05</v>
      </c>
      <c r="AF20" s="132">
        <v>0.05</v>
      </c>
      <c r="AG20" s="132">
        <v>0.05</v>
      </c>
      <c r="AH20" s="132">
        <v>0.05</v>
      </c>
      <c r="AI20" s="132">
        <v>0.2</v>
      </c>
      <c r="AJ20" s="132">
        <v>0.1</v>
      </c>
      <c r="AK20" s="132">
        <v>0.15</v>
      </c>
      <c r="AL20" s="132">
        <v>0.2</v>
      </c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CC20">
        <v>-4.5</v>
      </c>
      <c r="CD20">
        <v>-5</v>
      </c>
      <c r="CE20">
        <v>-5.5</v>
      </c>
      <c r="CF20">
        <v>-2.5</v>
      </c>
      <c r="CG20">
        <v>-4</v>
      </c>
      <c r="CH20">
        <v>-2</v>
      </c>
      <c r="CI20">
        <v>-5</v>
      </c>
    </row>
    <row r="21" spans="1:87" x14ac:dyDescent="0.3">
      <c r="A21" s="5" t="s">
        <v>129</v>
      </c>
      <c r="B21" s="5" t="str">
        <f t="shared" si="4"/>
        <v>nat</v>
      </c>
      <c r="C21" s="5" t="str">
        <f t="shared" si="5"/>
        <v>base</v>
      </c>
      <c r="D21" s="141">
        <v>-0.7</v>
      </c>
      <c r="E21" s="141">
        <v>-0.2</v>
      </c>
      <c r="F21" s="141">
        <v>-0.2</v>
      </c>
      <c r="G21" s="141">
        <v>-0.2</v>
      </c>
      <c r="H21" s="142">
        <v>-0.2</v>
      </c>
      <c r="I21" s="142">
        <v>-0.2</v>
      </c>
      <c r="J21" s="142">
        <v>0.15000000000000002</v>
      </c>
      <c r="K21" s="142">
        <v>0.4</v>
      </c>
      <c r="L21" s="142">
        <v>0.4</v>
      </c>
      <c r="M21" s="142">
        <v>0.39749999999999996</v>
      </c>
      <c r="N21" s="142">
        <v>0.45</v>
      </c>
      <c r="Y21" s="133">
        <f t="shared" si="3"/>
        <v>-4</v>
      </c>
      <c r="Z21" s="110">
        <f t="shared" ref="Z21:Z31" si="7">Z20</f>
        <v>-8</v>
      </c>
      <c r="AA21" s="123"/>
      <c r="AB21" s="123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CC21">
        <v>-4.5</v>
      </c>
      <c r="CD21">
        <v>-5</v>
      </c>
      <c r="CE21">
        <v>-5.5</v>
      </c>
      <c r="CF21">
        <v>-2.5</v>
      </c>
      <c r="CG21">
        <v>-4</v>
      </c>
      <c r="CH21">
        <v>-2</v>
      </c>
      <c r="CI21">
        <v>-5</v>
      </c>
    </row>
    <row r="22" spans="1:87" x14ac:dyDescent="0.3">
      <c r="A22" s="5" t="s">
        <v>59</v>
      </c>
      <c r="B22" s="5" t="str">
        <f t="shared" si="4"/>
        <v>nat</v>
      </c>
      <c r="C22" s="5" t="str">
        <f t="shared" si="5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2" t="s">
        <v>75</v>
      </c>
      <c r="I22" s="142" t="s">
        <v>75</v>
      </c>
      <c r="J22" s="142" t="s">
        <v>75</v>
      </c>
      <c r="K22" s="142" t="s">
        <v>75</v>
      </c>
      <c r="L22" s="142" t="s">
        <v>75</v>
      </c>
      <c r="M22" s="142" t="s">
        <v>75</v>
      </c>
      <c r="N22" s="142" t="s">
        <v>75</v>
      </c>
      <c r="Y22" s="133">
        <f t="shared" si="3"/>
        <v>-4</v>
      </c>
      <c r="Z22" s="110">
        <f t="shared" si="7"/>
        <v>-8</v>
      </c>
      <c r="AA22" s="123"/>
      <c r="AB22" s="123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CC22">
        <v>-4.5</v>
      </c>
      <c r="CD22">
        <v>-5</v>
      </c>
      <c r="CE22">
        <v>-5.5</v>
      </c>
      <c r="CF22">
        <v>-2.5</v>
      </c>
      <c r="CG22">
        <v>-4</v>
      </c>
      <c r="CH22">
        <v>-2</v>
      </c>
      <c r="CI22">
        <v>-5</v>
      </c>
    </row>
    <row r="23" spans="1:87" x14ac:dyDescent="0.3">
      <c r="A23" s="5" t="s">
        <v>214</v>
      </c>
      <c r="B23" s="5" t="str">
        <f t="shared" si="4"/>
        <v>nat</v>
      </c>
      <c r="C23" s="5" t="str">
        <f t="shared" si="5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2" t="s">
        <v>75</v>
      </c>
      <c r="I23" s="142" t="s">
        <v>75</v>
      </c>
      <c r="J23" s="142" t="s">
        <v>75</v>
      </c>
      <c r="K23" s="142" t="s">
        <v>75</v>
      </c>
      <c r="L23" s="142" t="s">
        <v>75</v>
      </c>
      <c r="M23" s="142" t="s">
        <v>75</v>
      </c>
      <c r="N23" s="142" t="s">
        <v>75</v>
      </c>
      <c r="Y23" s="133">
        <f t="shared" si="3"/>
        <v>-4</v>
      </c>
      <c r="Z23" s="110">
        <f t="shared" si="7"/>
        <v>-8</v>
      </c>
      <c r="AA23" s="123"/>
      <c r="AB23" s="123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CC23">
        <v>-4.5</v>
      </c>
      <c r="CD23">
        <v>-5</v>
      </c>
      <c r="CE23">
        <v>-5.5</v>
      </c>
      <c r="CF23">
        <v>-2.5</v>
      </c>
      <c r="CG23">
        <v>-4</v>
      </c>
      <c r="CH23">
        <v>-2</v>
      </c>
      <c r="CI23">
        <v>-5</v>
      </c>
    </row>
    <row r="24" spans="1:87" x14ac:dyDescent="0.3">
      <c r="A24" s="5" t="s">
        <v>99</v>
      </c>
      <c r="B24" s="5" t="str">
        <f t="shared" si="4"/>
        <v>nat</v>
      </c>
      <c r="C24" s="5" t="str">
        <f t="shared" si="5"/>
        <v>base</v>
      </c>
      <c r="D24" s="141">
        <v>-6</v>
      </c>
      <c r="E24" s="141">
        <v>-0.2</v>
      </c>
      <c r="F24" s="141">
        <v>-0.2</v>
      </c>
      <c r="G24" s="141">
        <v>-0.2</v>
      </c>
      <c r="H24" s="142">
        <v>-0.2</v>
      </c>
      <c r="I24" s="142">
        <v>-0.2</v>
      </c>
      <c r="J24" s="142">
        <v>0.15000000000000002</v>
      </c>
      <c r="K24" s="142">
        <v>0.4</v>
      </c>
      <c r="L24" s="142">
        <v>0.4</v>
      </c>
      <c r="M24" s="142">
        <v>0.39749999999999996</v>
      </c>
      <c r="N24" s="142">
        <v>0.45</v>
      </c>
      <c r="Y24" s="133">
        <f t="shared" si="3"/>
        <v>-4</v>
      </c>
      <c r="Z24" s="110">
        <f>Z23</f>
        <v>-8</v>
      </c>
      <c r="AA24" s="123"/>
      <c r="AB24" s="123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CC24">
        <v>-4.5</v>
      </c>
      <c r="CD24">
        <v>-5</v>
      </c>
      <c r="CE24">
        <v>-5.5</v>
      </c>
      <c r="CF24">
        <v>-2.5</v>
      </c>
      <c r="CG24">
        <v>-4</v>
      </c>
      <c r="CH24">
        <v>-2</v>
      </c>
      <c r="CI24">
        <v>-5</v>
      </c>
    </row>
    <row r="25" spans="1:87" x14ac:dyDescent="0.3">
      <c r="A25" s="5" t="s">
        <v>130</v>
      </c>
      <c r="B25" s="5" t="str">
        <f t="shared" si="4"/>
        <v>nat</v>
      </c>
      <c r="C25" s="5" t="str">
        <f t="shared" si="5"/>
        <v>base</v>
      </c>
      <c r="D25" s="46">
        <v>-6</v>
      </c>
      <c r="E25" s="46">
        <v>-0.2</v>
      </c>
      <c r="F25" s="46">
        <v>-0.2</v>
      </c>
      <c r="G25" s="46">
        <v>-0.2</v>
      </c>
      <c r="H25" s="140">
        <v>-0.2</v>
      </c>
      <c r="I25" s="140">
        <v>-0.2</v>
      </c>
      <c r="J25" s="140">
        <v>0.15000000000000002</v>
      </c>
      <c r="K25" s="140">
        <v>0.4</v>
      </c>
      <c r="L25" s="140">
        <v>0.4</v>
      </c>
      <c r="M25" s="140">
        <v>0.39749999999999996</v>
      </c>
      <c r="N25" s="140">
        <v>0.45</v>
      </c>
      <c r="Y25" s="133">
        <f t="shared" si="3"/>
        <v>-4</v>
      </c>
      <c r="Z25" s="131">
        <v>-8</v>
      </c>
      <c r="AA25" s="134"/>
      <c r="AB25" s="134"/>
      <c r="AC25" s="132">
        <v>-0.1</v>
      </c>
      <c r="AD25" s="132">
        <v>-0.05</v>
      </c>
      <c r="AE25" s="132">
        <v>0.05</v>
      </c>
      <c r="AF25" s="132">
        <v>0.05</v>
      </c>
      <c r="AG25" s="132">
        <v>0.05</v>
      </c>
      <c r="AH25" s="132">
        <v>0.05</v>
      </c>
      <c r="AI25" s="132">
        <v>0.2</v>
      </c>
      <c r="AJ25" s="132">
        <v>0.1</v>
      </c>
      <c r="AK25" s="132">
        <v>0.15</v>
      </c>
      <c r="AL25" s="132">
        <v>0.2</v>
      </c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CC25">
        <v>-4.5</v>
      </c>
      <c r="CD25">
        <v>-5</v>
      </c>
      <c r="CE25">
        <v>-5.5</v>
      </c>
      <c r="CF25">
        <v>-2.5</v>
      </c>
      <c r="CG25">
        <v>-4</v>
      </c>
      <c r="CH25">
        <v>-2</v>
      </c>
      <c r="CI25">
        <v>-5</v>
      </c>
    </row>
    <row r="26" spans="1:87" x14ac:dyDescent="0.3">
      <c r="A26" s="5" t="s">
        <v>215</v>
      </c>
      <c r="B26" s="5" t="str">
        <f t="shared" si="4"/>
        <v>nat</v>
      </c>
      <c r="C26" s="5" t="str">
        <f t="shared" si="5"/>
        <v>base</v>
      </c>
      <c r="D26" s="141">
        <v>-6</v>
      </c>
      <c r="E26" s="141">
        <v>-0.2</v>
      </c>
      <c r="F26" s="141">
        <v>-0.2</v>
      </c>
      <c r="G26" s="141">
        <v>-0.2</v>
      </c>
      <c r="H26" s="142">
        <v>-0.2</v>
      </c>
      <c r="I26" s="142">
        <v>-0.2</v>
      </c>
      <c r="J26" s="142">
        <v>0.15000000000000002</v>
      </c>
      <c r="K26" s="142">
        <v>0.4</v>
      </c>
      <c r="L26" s="142">
        <v>0.4</v>
      </c>
      <c r="M26" s="142">
        <v>0.39749999999999996</v>
      </c>
      <c r="N26" s="142">
        <v>0.45</v>
      </c>
      <c r="Y26" s="133">
        <f t="shared" si="3"/>
        <v>-4</v>
      </c>
      <c r="Z26" s="110">
        <f t="shared" ref="Z26" si="8">Z25</f>
        <v>-8</v>
      </c>
      <c r="AA26" s="123"/>
      <c r="AB26" s="123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CC26">
        <v>-4.5</v>
      </c>
      <c r="CD26">
        <v>-5</v>
      </c>
      <c r="CE26">
        <v>-5.5</v>
      </c>
      <c r="CF26">
        <v>-2.5</v>
      </c>
      <c r="CG26">
        <v>-4</v>
      </c>
      <c r="CH26">
        <v>-2</v>
      </c>
      <c r="CI26">
        <v>-5</v>
      </c>
    </row>
    <row r="27" spans="1:87" x14ac:dyDescent="0.3">
      <c r="A27" s="5" t="s">
        <v>217</v>
      </c>
      <c r="B27" s="5" t="str">
        <f t="shared" si="4"/>
        <v>nat</v>
      </c>
      <c r="C27" s="5" t="str">
        <f t="shared" si="5"/>
        <v>base</v>
      </c>
      <c r="D27" s="46">
        <v>-6</v>
      </c>
      <c r="E27" s="46">
        <v>-0.2</v>
      </c>
      <c r="F27" s="46">
        <v>-0.2</v>
      </c>
      <c r="G27" s="46">
        <v>-0.2</v>
      </c>
      <c r="H27" s="140">
        <v>-0.2</v>
      </c>
      <c r="I27" s="140">
        <v>-0.2</v>
      </c>
      <c r="J27" s="140">
        <v>0.15000000000000002</v>
      </c>
      <c r="K27" s="140">
        <v>0.4</v>
      </c>
      <c r="L27" s="140">
        <v>0.4</v>
      </c>
      <c r="M27" s="140">
        <v>0.39749999999999996</v>
      </c>
      <c r="N27" s="140">
        <v>0.45</v>
      </c>
      <c r="Y27" s="133" t="str">
        <f t="shared" si="3"/>
        <v>eps</v>
      </c>
      <c r="Z27" s="131" t="s">
        <v>75</v>
      </c>
      <c r="AA27" s="134"/>
      <c r="AB27" s="134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CC27">
        <v>-4.5</v>
      </c>
      <c r="CD27">
        <v>-5</v>
      </c>
      <c r="CE27">
        <v>-5.5</v>
      </c>
      <c r="CF27">
        <v>-2.5</v>
      </c>
      <c r="CG27">
        <v>-4</v>
      </c>
      <c r="CH27">
        <v>-2</v>
      </c>
      <c r="CI27">
        <v>-5</v>
      </c>
    </row>
    <row r="28" spans="1:87" x14ac:dyDescent="0.3">
      <c r="A28" s="5" t="s">
        <v>351</v>
      </c>
      <c r="B28" s="5" t="str">
        <f t="shared" si="4"/>
        <v>nat</v>
      </c>
      <c r="C28" s="5" t="str">
        <f t="shared" si="5"/>
        <v>base</v>
      </c>
      <c r="D28" s="46">
        <v>-1</v>
      </c>
      <c r="E28" s="46">
        <v>-0.2</v>
      </c>
      <c r="F28" s="46">
        <v>-0.2</v>
      </c>
      <c r="G28" s="46">
        <v>-0.2</v>
      </c>
      <c r="H28" s="140">
        <v>-0.2</v>
      </c>
      <c r="I28" s="140">
        <v>-0.2</v>
      </c>
      <c r="J28" s="140">
        <v>0.15000000000000002</v>
      </c>
      <c r="K28" s="140">
        <v>0.4</v>
      </c>
      <c r="L28" s="140">
        <v>0.4</v>
      </c>
      <c r="M28" s="140">
        <v>0.39749999999999996</v>
      </c>
      <c r="N28" s="140">
        <v>0.45</v>
      </c>
      <c r="Y28" s="133">
        <f t="shared" si="3"/>
        <v>-1.25</v>
      </c>
      <c r="Z28" s="131">
        <v>-2.5</v>
      </c>
      <c r="AA28" s="134"/>
      <c r="AB28" s="134"/>
      <c r="AC28" s="132">
        <v>-0.1</v>
      </c>
      <c r="AD28" s="132">
        <v>-0.05</v>
      </c>
      <c r="AE28" s="132">
        <v>0.05</v>
      </c>
      <c r="AF28" s="132">
        <v>0.05</v>
      </c>
      <c r="AG28" s="132">
        <v>0.05</v>
      </c>
      <c r="AH28" s="132">
        <v>0.05</v>
      </c>
      <c r="AI28" s="132">
        <v>0.2</v>
      </c>
      <c r="AJ28" s="132">
        <v>0.1</v>
      </c>
      <c r="AK28" s="132">
        <v>0.15</v>
      </c>
      <c r="AL28" s="132">
        <v>0.2</v>
      </c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CC28">
        <v>-4.5</v>
      </c>
      <c r="CD28">
        <v>-5</v>
      </c>
      <c r="CE28">
        <v>-5.5</v>
      </c>
      <c r="CF28">
        <v>-2.5</v>
      </c>
      <c r="CG28">
        <v>-4</v>
      </c>
      <c r="CH28">
        <v>-2</v>
      </c>
      <c r="CI28">
        <v>-5</v>
      </c>
    </row>
    <row r="29" spans="1:87" x14ac:dyDescent="0.3">
      <c r="A29" s="5" t="s">
        <v>352</v>
      </c>
      <c r="B29" s="5" t="str">
        <f t="shared" si="4"/>
        <v>nat</v>
      </c>
      <c r="C29" s="5" t="str">
        <f t="shared" si="5"/>
        <v>base</v>
      </c>
      <c r="D29" s="141">
        <v>-1</v>
      </c>
      <c r="E29" s="141">
        <v>-0.2</v>
      </c>
      <c r="F29" s="141">
        <v>-0.2</v>
      </c>
      <c r="G29" s="141">
        <v>-0.2</v>
      </c>
      <c r="H29" s="142">
        <v>-0.2</v>
      </c>
      <c r="I29" s="142">
        <v>-0.2</v>
      </c>
      <c r="J29" s="142">
        <v>0.15000000000000002</v>
      </c>
      <c r="K29" s="142">
        <v>0.4</v>
      </c>
      <c r="L29" s="142">
        <v>0.4</v>
      </c>
      <c r="M29" s="142">
        <v>0.39749999999999996</v>
      </c>
      <c r="N29" s="142">
        <v>0.45</v>
      </c>
      <c r="Y29" s="133">
        <f t="shared" si="3"/>
        <v>-1.25</v>
      </c>
      <c r="Z29" s="110">
        <f t="shared" si="7"/>
        <v>-2.5</v>
      </c>
      <c r="AA29" s="123"/>
      <c r="AB29" s="123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CC29">
        <v>-4.5</v>
      </c>
      <c r="CD29">
        <v>-5</v>
      </c>
      <c r="CE29">
        <v>-5.5</v>
      </c>
      <c r="CF29">
        <v>-2.5</v>
      </c>
      <c r="CG29">
        <v>-4</v>
      </c>
      <c r="CH29">
        <v>-2</v>
      </c>
      <c r="CI29">
        <v>-5</v>
      </c>
    </row>
    <row r="30" spans="1:87" x14ac:dyDescent="0.3">
      <c r="A30" s="5" t="s">
        <v>353</v>
      </c>
      <c r="B30" s="5" t="str">
        <f t="shared" si="4"/>
        <v>nat</v>
      </c>
      <c r="C30" s="5" t="str">
        <f t="shared" si="5"/>
        <v>base</v>
      </c>
      <c r="D30" s="141">
        <v>-1</v>
      </c>
      <c r="E30" s="141">
        <v>-0.2</v>
      </c>
      <c r="F30" s="141">
        <v>-0.2</v>
      </c>
      <c r="G30" s="141">
        <v>-0.2</v>
      </c>
      <c r="H30" s="142">
        <v>-0.2</v>
      </c>
      <c r="I30" s="142">
        <v>-0.2</v>
      </c>
      <c r="J30" s="142">
        <v>0.15000000000000002</v>
      </c>
      <c r="K30" s="142">
        <v>0.4</v>
      </c>
      <c r="L30" s="142">
        <v>0.4</v>
      </c>
      <c r="M30" s="142">
        <v>0.39749999999999996</v>
      </c>
      <c r="N30" s="142">
        <v>0.45</v>
      </c>
      <c r="Y30" s="133">
        <f t="shared" si="3"/>
        <v>-1.25</v>
      </c>
      <c r="Z30" s="110">
        <f t="shared" si="7"/>
        <v>-2.5</v>
      </c>
      <c r="AA30" s="123"/>
      <c r="AB30" s="123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CC30">
        <v>-4.5</v>
      </c>
      <c r="CD30">
        <v>-5</v>
      </c>
      <c r="CE30">
        <v>-5.5</v>
      </c>
      <c r="CF30">
        <v>-2.5</v>
      </c>
      <c r="CG30">
        <v>-4</v>
      </c>
      <c r="CH30">
        <v>-2</v>
      </c>
      <c r="CI30">
        <v>-5</v>
      </c>
    </row>
    <row r="31" spans="1:87" x14ac:dyDescent="0.3">
      <c r="A31" s="5" t="s">
        <v>354</v>
      </c>
      <c r="B31" s="5" t="str">
        <f t="shared" si="4"/>
        <v>nat</v>
      </c>
      <c r="C31" s="5" t="str">
        <f t="shared" si="5"/>
        <v>base</v>
      </c>
      <c r="D31" s="141">
        <v>-1</v>
      </c>
      <c r="E31" s="141">
        <v>-0.2</v>
      </c>
      <c r="F31" s="141">
        <v>-0.2</v>
      </c>
      <c r="G31" s="141">
        <v>-0.2</v>
      </c>
      <c r="H31" s="142">
        <v>-0.2</v>
      </c>
      <c r="I31" s="142">
        <v>-0.2</v>
      </c>
      <c r="J31" s="142">
        <v>0.15000000000000002</v>
      </c>
      <c r="K31" s="142">
        <v>0.4</v>
      </c>
      <c r="L31" s="142">
        <v>0.4</v>
      </c>
      <c r="M31" s="142">
        <v>0.39749999999999996</v>
      </c>
      <c r="N31" s="142">
        <v>0.45</v>
      </c>
      <c r="Y31" s="133">
        <f t="shared" si="3"/>
        <v>-1.25</v>
      </c>
      <c r="Z31" s="110">
        <f t="shared" si="7"/>
        <v>-2.5</v>
      </c>
      <c r="AA31" s="123"/>
      <c r="AB31" s="123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CC31">
        <v>-4.5</v>
      </c>
      <c r="CD31">
        <v>-5</v>
      </c>
      <c r="CE31">
        <v>-5.5</v>
      </c>
      <c r="CF31">
        <v>-2.5</v>
      </c>
      <c r="CG31">
        <v>-4</v>
      </c>
      <c r="CH31">
        <v>-2</v>
      </c>
      <c r="CI31">
        <v>-5</v>
      </c>
    </row>
    <row r="32" spans="1:87" x14ac:dyDescent="0.3">
      <c r="A32" s="5" t="s">
        <v>355</v>
      </c>
      <c r="B32" s="5" t="str">
        <f t="shared" si="4"/>
        <v>nat</v>
      </c>
      <c r="C32" s="5" t="str">
        <f t="shared" si="5"/>
        <v>base</v>
      </c>
      <c r="D32" s="46">
        <v>-1</v>
      </c>
      <c r="E32" s="46">
        <v>-0.2</v>
      </c>
      <c r="F32" s="46">
        <v>-0.2</v>
      </c>
      <c r="G32" s="46">
        <v>-0.2</v>
      </c>
      <c r="H32" s="140">
        <v>-0.2</v>
      </c>
      <c r="I32" s="140">
        <v>-0.2</v>
      </c>
      <c r="J32" s="140">
        <v>0.15000000000000002</v>
      </c>
      <c r="K32" s="140">
        <v>0.4</v>
      </c>
      <c r="L32" s="140">
        <v>0.4</v>
      </c>
      <c r="M32" s="140">
        <v>0.39749999999999996</v>
      </c>
      <c r="N32" s="140">
        <v>0.45</v>
      </c>
      <c r="Y32" s="133">
        <f t="shared" si="3"/>
        <v>-5.5</v>
      </c>
      <c r="Z32" s="131">
        <v>-11</v>
      </c>
      <c r="AA32" s="134"/>
      <c r="AB32" s="134"/>
      <c r="AC32" s="132">
        <v>-0.1</v>
      </c>
      <c r="AD32" s="132">
        <v>-0.05</v>
      </c>
      <c r="AE32" s="132">
        <v>0.05</v>
      </c>
      <c r="AF32" s="132">
        <v>0.05</v>
      </c>
      <c r="AG32" s="132">
        <v>0.05</v>
      </c>
      <c r="AH32" s="132">
        <v>0.05</v>
      </c>
      <c r="AI32" s="132">
        <v>0.2</v>
      </c>
      <c r="AJ32" s="132">
        <v>0.1</v>
      </c>
      <c r="AK32" s="132">
        <v>0.15</v>
      </c>
      <c r="AL32" s="132">
        <v>0.2</v>
      </c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CC32">
        <v>-4.5</v>
      </c>
      <c r="CD32">
        <v>-5</v>
      </c>
      <c r="CE32">
        <v>-5.5</v>
      </c>
      <c r="CF32">
        <v>-2.5</v>
      </c>
      <c r="CG32">
        <v>-4</v>
      </c>
      <c r="CH32">
        <v>-2</v>
      </c>
      <c r="CI32">
        <v>-5</v>
      </c>
    </row>
    <row r="33" spans="1:87" x14ac:dyDescent="0.3">
      <c r="A33" s="5" t="s">
        <v>356</v>
      </c>
      <c r="B33" s="5" t="str">
        <f t="shared" si="4"/>
        <v>nat</v>
      </c>
      <c r="C33" s="5" t="str">
        <f t="shared" si="5"/>
        <v>base</v>
      </c>
      <c r="D33" s="141">
        <v>-1</v>
      </c>
      <c r="E33" s="141">
        <v>-0.2</v>
      </c>
      <c r="F33" s="141">
        <v>-0.2</v>
      </c>
      <c r="G33" s="141">
        <v>-0.2</v>
      </c>
      <c r="H33" s="142">
        <v>-0.2</v>
      </c>
      <c r="I33" s="142">
        <v>-0.2</v>
      </c>
      <c r="J33" s="142">
        <v>0.15000000000000002</v>
      </c>
      <c r="K33" s="142">
        <v>0.4</v>
      </c>
      <c r="L33" s="142">
        <v>0.4</v>
      </c>
      <c r="M33" s="142">
        <v>0.39749999999999996</v>
      </c>
      <c r="N33" s="142">
        <v>0.45</v>
      </c>
      <c r="Y33" s="133">
        <f t="shared" si="3"/>
        <v>-5.5</v>
      </c>
      <c r="Z33" s="110">
        <f t="shared" ref="Z33:Z65" si="9">Z32</f>
        <v>-11</v>
      </c>
      <c r="AA33" s="123"/>
      <c r="AB33" s="123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CC33">
        <v>-4.5</v>
      </c>
      <c r="CD33">
        <v>-5</v>
      </c>
      <c r="CE33">
        <v>-5.5</v>
      </c>
      <c r="CF33">
        <v>-2.5</v>
      </c>
      <c r="CG33">
        <v>-4</v>
      </c>
      <c r="CH33">
        <v>-2</v>
      </c>
      <c r="CI33">
        <v>-5</v>
      </c>
    </row>
    <row r="34" spans="1:87" x14ac:dyDescent="0.3">
      <c r="A34" s="5" t="s">
        <v>357</v>
      </c>
      <c r="B34" s="5" t="str">
        <f t="shared" si="4"/>
        <v>nat</v>
      </c>
      <c r="C34" s="5" t="str">
        <f t="shared" si="5"/>
        <v>base</v>
      </c>
      <c r="D34" s="141">
        <v>-1</v>
      </c>
      <c r="E34" s="46">
        <v>-0.2</v>
      </c>
      <c r="F34" s="46">
        <v>-0.2</v>
      </c>
      <c r="G34" s="46">
        <v>-0.2</v>
      </c>
      <c r="H34" s="140">
        <v>-0.2</v>
      </c>
      <c r="I34" s="140">
        <v>-0.2</v>
      </c>
      <c r="J34" s="140">
        <v>0.15000000000000002</v>
      </c>
      <c r="K34" s="140">
        <v>0.4</v>
      </c>
      <c r="L34" s="140">
        <v>0.4</v>
      </c>
      <c r="M34" s="140">
        <v>0.39749999999999996</v>
      </c>
      <c r="N34" s="140">
        <v>0.45</v>
      </c>
      <c r="Y34" s="133">
        <f t="shared" si="3"/>
        <v>-10</v>
      </c>
      <c r="Z34" s="131">
        <v>-20</v>
      </c>
      <c r="AA34" s="134"/>
      <c r="AB34" s="134"/>
      <c r="AC34" s="132">
        <v>-0.1</v>
      </c>
      <c r="AD34" s="132">
        <v>-0.05</v>
      </c>
      <c r="AE34" s="132">
        <v>0.05</v>
      </c>
      <c r="AF34" s="132">
        <v>0.05</v>
      </c>
      <c r="AG34" s="132">
        <v>0.05</v>
      </c>
      <c r="AH34" s="132">
        <v>0.05</v>
      </c>
      <c r="AI34" s="132">
        <v>0.2</v>
      </c>
      <c r="AJ34" s="132">
        <v>0.1</v>
      </c>
      <c r="AK34" s="132">
        <v>0.15</v>
      </c>
      <c r="AL34" s="132">
        <v>0.2</v>
      </c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CC34">
        <v>-4.5</v>
      </c>
      <c r="CD34">
        <v>-5</v>
      </c>
      <c r="CE34">
        <v>-5.5</v>
      </c>
      <c r="CF34">
        <v>-2.5</v>
      </c>
      <c r="CG34">
        <v>-4</v>
      </c>
      <c r="CH34">
        <v>-2</v>
      </c>
      <c r="CI34">
        <v>-5</v>
      </c>
    </row>
    <row r="35" spans="1:87" x14ac:dyDescent="0.3">
      <c r="A35" s="5" t="s">
        <v>358</v>
      </c>
      <c r="B35" s="5" t="str">
        <f t="shared" si="4"/>
        <v>nat</v>
      </c>
      <c r="C35" s="5" t="str">
        <f t="shared" si="5"/>
        <v>base</v>
      </c>
      <c r="D35" s="141">
        <v>-1</v>
      </c>
      <c r="E35" s="141">
        <v>-0.2</v>
      </c>
      <c r="F35" s="141">
        <v>-0.2</v>
      </c>
      <c r="G35" s="141">
        <v>-0.2</v>
      </c>
      <c r="H35" s="142">
        <v>-0.2</v>
      </c>
      <c r="I35" s="142">
        <v>-0.2</v>
      </c>
      <c r="J35" s="142">
        <v>0.15000000000000002</v>
      </c>
      <c r="K35" s="142">
        <v>0.4</v>
      </c>
      <c r="L35" s="142">
        <v>0.4</v>
      </c>
      <c r="M35" s="142">
        <v>0.39749999999999996</v>
      </c>
      <c r="N35" s="142">
        <v>0.45</v>
      </c>
      <c r="Y35" s="133">
        <f t="shared" si="3"/>
        <v>-10</v>
      </c>
      <c r="Z35" s="110">
        <f t="shared" si="9"/>
        <v>-20</v>
      </c>
      <c r="AA35" s="123"/>
      <c r="AB35" s="123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CC35">
        <v>-4.5</v>
      </c>
      <c r="CD35">
        <v>-5</v>
      </c>
      <c r="CE35">
        <v>-5.5</v>
      </c>
      <c r="CF35">
        <v>-2.5</v>
      </c>
      <c r="CG35">
        <v>-4</v>
      </c>
      <c r="CH35">
        <v>-2</v>
      </c>
      <c r="CI35">
        <v>-5</v>
      </c>
    </row>
    <row r="36" spans="1:87" x14ac:dyDescent="0.3">
      <c r="A36" s="5" t="s">
        <v>359</v>
      </c>
      <c r="B36" s="5" t="str">
        <f t="shared" si="4"/>
        <v>nat</v>
      </c>
      <c r="C36" s="5" t="str">
        <f t="shared" si="5"/>
        <v>base</v>
      </c>
      <c r="D36" s="141">
        <v>-1</v>
      </c>
      <c r="E36" s="141">
        <v>-0.2</v>
      </c>
      <c r="F36" s="141">
        <v>-0.2</v>
      </c>
      <c r="G36" s="141">
        <v>-0.2</v>
      </c>
      <c r="H36" s="142">
        <v>-0.2</v>
      </c>
      <c r="I36" s="142">
        <v>-0.2</v>
      </c>
      <c r="J36" s="142">
        <v>0.15000000000000002</v>
      </c>
      <c r="K36" s="142">
        <v>0.4</v>
      </c>
      <c r="L36" s="142">
        <v>0.4</v>
      </c>
      <c r="M36" s="142">
        <v>0.39749999999999996</v>
      </c>
      <c r="N36" s="142">
        <v>0.45</v>
      </c>
      <c r="Y36" s="133">
        <f t="shared" si="3"/>
        <v>-10</v>
      </c>
      <c r="Z36" s="110">
        <f t="shared" si="9"/>
        <v>-20</v>
      </c>
      <c r="AA36" s="123"/>
      <c r="AB36" s="123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CC36">
        <v>-4.5</v>
      </c>
      <c r="CD36">
        <v>-5</v>
      </c>
      <c r="CE36">
        <v>-5.5</v>
      </c>
      <c r="CF36">
        <v>-2.5</v>
      </c>
      <c r="CG36">
        <v>-4</v>
      </c>
      <c r="CH36">
        <v>-2</v>
      </c>
      <c r="CI36">
        <v>-5</v>
      </c>
    </row>
    <row r="37" spans="1:87" x14ac:dyDescent="0.3">
      <c r="A37" s="5" t="s">
        <v>360</v>
      </c>
      <c r="B37" s="5" t="str">
        <f t="shared" si="4"/>
        <v>nat</v>
      </c>
      <c r="C37" s="5" t="str">
        <f t="shared" si="5"/>
        <v>base</v>
      </c>
      <c r="D37" s="141">
        <v>-1</v>
      </c>
      <c r="E37" s="141">
        <v>-0.2</v>
      </c>
      <c r="F37" s="141">
        <v>-0.2</v>
      </c>
      <c r="G37" s="141">
        <v>-0.2</v>
      </c>
      <c r="H37" s="142">
        <v>-0.2</v>
      </c>
      <c r="I37" s="142">
        <v>-0.2</v>
      </c>
      <c r="J37" s="142">
        <v>0.15000000000000002</v>
      </c>
      <c r="K37" s="142">
        <v>0.4</v>
      </c>
      <c r="L37" s="142">
        <v>0.4</v>
      </c>
      <c r="M37" s="142">
        <v>0.39749999999999996</v>
      </c>
      <c r="N37" s="142">
        <v>0.45</v>
      </c>
      <c r="Y37" s="133">
        <f t="shared" si="3"/>
        <v>-10</v>
      </c>
      <c r="Z37" s="110">
        <f t="shared" si="9"/>
        <v>-20</v>
      </c>
      <c r="AA37" s="123"/>
      <c r="AB37" s="123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CC37">
        <v>-4.5</v>
      </c>
      <c r="CD37">
        <v>-5</v>
      </c>
      <c r="CE37">
        <v>-5.5</v>
      </c>
      <c r="CF37">
        <v>-2.5</v>
      </c>
      <c r="CG37">
        <v>-4</v>
      </c>
      <c r="CH37">
        <v>-2</v>
      </c>
      <c r="CI37">
        <v>-5</v>
      </c>
    </row>
    <row r="38" spans="1:87" x14ac:dyDescent="0.3">
      <c r="A38" s="5" t="s">
        <v>361</v>
      </c>
      <c r="B38" s="5" t="str">
        <f t="shared" si="4"/>
        <v>nat</v>
      </c>
      <c r="C38" s="5" t="str">
        <f t="shared" si="5"/>
        <v>base</v>
      </c>
      <c r="D38" s="141">
        <v>-1</v>
      </c>
      <c r="E38" s="141">
        <v>-0.2</v>
      </c>
      <c r="F38" s="141">
        <v>-0.2</v>
      </c>
      <c r="G38" s="141">
        <v>-0.2</v>
      </c>
      <c r="H38" s="142">
        <v>-0.2</v>
      </c>
      <c r="I38" s="142">
        <v>-0.2</v>
      </c>
      <c r="J38" s="142">
        <v>0.15000000000000002</v>
      </c>
      <c r="K38" s="142">
        <v>0.4</v>
      </c>
      <c r="L38" s="142">
        <v>0.4</v>
      </c>
      <c r="M38" s="142">
        <v>0.39749999999999996</v>
      </c>
      <c r="N38" s="142">
        <v>0.45</v>
      </c>
      <c r="Y38" s="133">
        <f t="shared" si="3"/>
        <v>-10</v>
      </c>
      <c r="Z38" s="110">
        <f t="shared" si="9"/>
        <v>-20</v>
      </c>
      <c r="AA38" s="123"/>
      <c r="AB38" s="123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CC38">
        <v>-4.5</v>
      </c>
      <c r="CD38">
        <v>-5</v>
      </c>
      <c r="CE38">
        <v>-5.5</v>
      </c>
      <c r="CF38">
        <v>-2.5</v>
      </c>
      <c r="CG38">
        <v>-4</v>
      </c>
      <c r="CH38">
        <v>-2</v>
      </c>
      <c r="CI38">
        <v>-5</v>
      </c>
    </row>
    <row r="39" spans="1:87" x14ac:dyDescent="0.3">
      <c r="A39" s="5" t="s">
        <v>362</v>
      </c>
      <c r="B39" s="5" t="str">
        <f t="shared" si="4"/>
        <v>nat</v>
      </c>
      <c r="C39" s="5" t="str">
        <f t="shared" si="5"/>
        <v>base</v>
      </c>
      <c r="D39" s="141">
        <v>-1</v>
      </c>
      <c r="E39" s="141">
        <v>-0.2</v>
      </c>
      <c r="F39" s="141">
        <v>-0.2</v>
      </c>
      <c r="G39" s="141">
        <v>-0.2</v>
      </c>
      <c r="H39" s="142">
        <v>-0.2</v>
      </c>
      <c r="I39" s="142">
        <v>-0.2</v>
      </c>
      <c r="J39" s="142">
        <v>0.15000000000000002</v>
      </c>
      <c r="K39" s="142">
        <v>0.4</v>
      </c>
      <c r="L39" s="142">
        <v>0.4</v>
      </c>
      <c r="M39" s="142">
        <v>0.39749999999999996</v>
      </c>
      <c r="N39" s="142">
        <v>0.45</v>
      </c>
      <c r="Y39" s="133">
        <f t="shared" si="3"/>
        <v>-10</v>
      </c>
      <c r="Z39" s="110">
        <f t="shared" si="9"/>
        <v>-20</v>
      </c>
      <c r="AA39" s="123"/>
      <c r="AB39" s="123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CC39">
        <v>-4.5</v>
      </c>
      <c r="CD39">
        <v>-5</v>
      </c>
      <c r="CE39">
        <v>-5.5</v>
      </c>
      <c r="CF39">
        <v>-2.5</v>
      </c>
      <c r="CG39">
        <v>-4</v>
      </c>
      <c r="CH39">
        <v>-2</v>
      </c>
      <c r="CI39">
        <v>-5</v>
      </c>
    </row>
    <row r="40" spans="1:87" x14ac:dyDescent="0.3">
      <c r="A40" s="5" t="s">
        <v>363</v>
      </c>
      <c r="B40" s="5" t="str">
        <f t="shared" si="4"/>
        <v>nat</v>
      </c>
      <c r="C40" s="5" t="str">
        <f t="shared" si="5"/>
        <v>base</v>
      </c>
      <c r="D40" s="141">
        <v>-1</v>
      </c>
      <c r="E40" s="141">
        <v>-0.2</v>
      </c>
      <c r="F40" s="141">
        <v>-0.2</v>
      </c>
      <c r="G40" s="141">
        <v>-0.2</v>
      </c>
      <c r="H40" s="142">
        <v>-0.2</v>
      </c>
      <c r="I40" s="142">
        <v>-0.2</v>
      </c>
      <c r="J40" s="142">
        <v>0.15000000000000002</v>
      </c>
      <c r="K40" s="142">
        <v>0.4</v>
      </c>
      <c r="L40" s="142">
        <v>0.4</v>
      </c>
      <c r="M40" s="142">
        <v>0.39749999999999996</v>
      </c>
      <c r="N40" s="142">
        <v>0.45</v>
      </c>
      <c r="Y40" s="133"/>
      <c r="Z40" s="110"/>
      <c r="AA40" s="123"/>
      <c r="AB40" s="123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</row>
    <row r="41" spans="1:87" x14ac:dyDescent="0.3">
      <c r="A41" s="5" t="s">
        <v>104</v>
      </c>
      <c r="B41" s="5" t="str">
        <f t="shared" si="4"/>
        <v>nat</v>
      </c>
      <c r="C41" s="5" t="str">
        <f t="shared" si="5"/>
        <v>base</v>
      </c>
      <c r="D41" s="141">
        <v>-1</v>
      </c>
      <c r="E41" s="141">
        <v>-0.2</v>
      </c>
      <c r="F41" s="141">
        <v>-0.2</v>
      </c>
      <c r="G41" s="141">
        <v>-0.2</v>
      </c>
      <c r="H41" s="142">
        <v>-0.2</v>
      </c>
      <c r="I41" s="142">
        <v>-0.2</v>
      </c>
      <c r="J41" s="142">
        <v>0.15000000000000002</v>
      </c>
      <c r="K41" s="142">
        <v>0.4</v>
      </c>
      <c r="L41" s="142">
        <v>0.4</v>
      </c>
      <c r="M41" s="142">
        <v>0.39749999999999996</v>
      </c>
      <c r="N41" s="142">
        <v>0.45</v>
      </c>
      <c r="Y41" s="133"/>
      <c r="Z41" s="110"/>
      <c r="AA41" s="123"/>
      <c r="AB41" s="123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</row>
    <row r="42" spans="1:87" x14ac:dyDescent="0.3">
      <c r="A42" s="5" t="s">
        <v>60</v>
      </c>
      <c r="B42" s="5" t="str">
        <f t="shared" si="4"/>
        <v>nat</v>
      </c>
      <c r="C42" s="5" t="str">
        <f t="shared" si="5"/>
        <v>base</v>
      </c>
      <c r="D42" s="141">
        <v>-4</v>
      </c>
      <c r="E42" s="141">
        <v>-0.2</v>
      </c>
      <c r="F42" s="141">
        <v>-0.2</v>
      </c>
      <c r="G42" s="141">
        <v>-0.2</v>
      </c>
      <c r="H42" s="142">
        <v>-0.2</v>
      </c>
      <c r="I42" s="142">
        <v>-0.2</v>
      </c>
      <c r="J42" s="142">
        <v>0.15000000000000002</v>
      </c>
      <c r="K42" s="142">
        <v>0.4</v>
      </c>
      <c r="L42" s="142">
        <v>0.4</v>
      </c>
      <c r="M42" s="142">
        <v>0.39749999999999996</v>
      </c>
      <c r="N42" s="142">
        <v>0.45</v>
      </c>
      <c r="Y42" s="133"/>
      <c r="Z42" s="110"/>
      <c r="AA42" s="123"/>
      <c r="AB42" s="123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</row>
    <row r="43" spans="1:87" x14ac:dyDescent="0.3">
      <c r="A43" s="5" t="s">
        <v>105</v>
      </c>
      <c r="B43" s="5" t="str">
        <f t="shared" si="4"/>
        <v>nat</v>
      </c>
      <c r="C43" s="5" t="str">
        <f t="shared" si="5"/>
        <v>base</v>
      </c>
      <c r="D43" s="141">
        <v>-4</v>
      </c>
      <c r="E43" s="141">
        <v>-0.2</v>
      </c>
      <c r="F43" s="141">
        <v>-0.2</v>
      </c>
      <c r="G43" s="141">
        <v>-0.2</v>
      </c>
      <c r="H43" s="142">
        <v>-0.2</v>
      </c>
      <c r="I43" s="142">
        <v>-0.2</v>
      </c>
      <c r="J43" s="142">
        <v>0.15000000000000002</v>
      </c>
      <c r="K43" s="142">
        <v>0.4</v>
      </c>
      <c r="L43" s="142">
        <v>0.4</v>
      </c>
      <c r="M43" s="142">
        <v>0.39749999999999996</v>
      </c>
      <c r="N43" s="142">
        <v>0.45</v>
      </c>
      <c r="Y43" s="133"/>
      <c r="Z43" s="110"/>
      <c r="AA43" s="123"/>
      <c r="AB43" s="123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</row>
    <row r="44" spans="1:87" x14ac:dyDescent="0.3">
      <c r="A44" s="5" t="s">
        <v>106</v>
      </c>
      <c r="B44" s="5" t="str">
        <f t="shared" si="4"/>
        <v>nat</v>
      </c>
      <c r="C44" s="5" t="str">
        <f t="shared" si="5"/>
        <v>base</v>
      </c>
      <c r="D44" s="141">
        <v>-4</v>
      </c>
      <c r="E44" s="141">
        <v>-0.2</v>
      </c>
      <c r="F44" s="141">
        <v>-0.2</v>
      </c>
      <c r="G44" s="141">
        <v>-0.2</v>
      </c>
      <c r="H44" s="142">
        <v>-0.2</v>
      </c>
      <c r="I44" s="142">
        <v>-0.2</v>
      </c>
      <c r="J44" s="142">
        <v>0.15000000000000002</v>
      </c>
      <c r="K44" s="142">
        <v>0.4</v>
      </c>
      <c r="L44" s="142">
        <v>0.4</v>
      </c>
      <c r="M44" s="142">
        <v>0.39749999999999996</v>
      </c>
      <c r="N44" s="142">
        <v>0.45</v>
      </c>
      <c r="Y44" s="133"/>
      <c r="Z44" s="110"/>
      <c r="AA44" s="123"/>
      <c r="AB44" s="123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</row>
    <row r="45" spans="1:87" x14ac:dyDescent="0.3">
      <c r="A45" s="5" t="s">
        <v>107</v>
      </c>
      <c r="B45" s="5" t="str">
        <f t="shared" si="4"/>
        <v>nat</v>
      </c>
      <c r="C45" s="5" t="str">
        <f t="shared" si="5"/>
        <v>base</v>
      </c>
      <c r="D45" s="141">
        <v>-4</v>
      </c>
      <c r="E45" s="141">
        <v>-0.2</v>
      </c>
      <c r="F45" s="141">
        <v>-0.2</v>
      </c>
      <c r="G45" s="141">
        <v>-0.2</v>
      </c>
      <c r="H45" s="142">
        <v>-0.2</v>
      </c>
      <c r="I45" s="142">
        <v>-0.2</v>
      </c>
      <c r="J45" s="142">
        <v>0.15000000000000002</v>
      </c>
      <c r="K45" s="142">
        <v>0.4</v>
      </c>
      <c r="L45" s="142">
        <v>0.4</v>
      </c>
      <c r="M45" s="142">
        <v>0.39749999999999996</v>
      </c>
      <c r="N45" s="142">
        <v>0.45</v>
      </c>
      <c r="Y45" s="133"/>
      <c r="Z45" s="110"/>
      <c r="AA45" s="123"/>
      <c r="AB45" s="123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</row>
    <row r="46" spans="1:87" x14ac:dyDescent="0.3">
      <c r="A46" s="5" t="s">
        <v>108</v>
      </c>
      <c r="B46" s="5" t="str">
        <f t="shared" si="4"/>
        <v>nat</v>
      </c>
      <c r="C46" s="5" t="str">
        <f t="shared" si="5"/>
        <v>base</v>
      </c>
      <c r="D46" s="141">
        <v>-4</v>
      </c>
      <c r="E46" s="141">
        <v>-0.2</v>
      </c>
      <c r="F46" s="141">
        <v>-0.2</v>
      </c>
      <c r="G46" s="141">
        <v>-0.2</v>
      </c>
      <c r="H46" s="142">
        <v>-0.2</v>
      </c>
      <c r="I46" s="142">
        <v>-0.2</v>
      </c>
      <c r="J46" s="142">
        <v>0.15000000000000002</v>
      </c>
      <c r="K46" s="142">
        <v>0.4</v>
      </c>
      <c r="L46" s="142">
        <v>0.4</v>
      </c>
      <c r="M46" s="142">
        <v>0.39749999999999996</v>
      </c>
      <c r="N46" s="142">
        <v>0.45</v>
      </c>
      <c r="Y46" s="133"/>
      <c r="Z46" s="110"/>
      <c r="AA46" s="123"/>
      <c r="AB46" s="123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</row>
    <row r="47" spans="1:87" x14ac:dyDescent="0.3">
      <c r="A47" s="5" t="s">
        <v>109</v>
      </c>
      <c r="B47" s="5" t="str">
        <f t="shared" si="4"/>
        <v>nat</v>
      </c>
      <c r="C47" s="5" t="str">
        <f t="shared" si="5"/>
        <v>base</v>
      </c>
      <c r="D47" s="141">
        <v>-4</v>
      </c>
      <c r="E47" s="141">
        <v>-0.2</v>
      </c>
      <c r="F47" s="141">
        <v>-0.2</v>
      </c>
      <c r="G47" s="141">
        <v>-0.2</v>
      </c>
      <c r="H47" s="142">
        <v>-0.2</v>
      </c>
      <c r="I47" s="142">
        <v>-0.2</v>
      </c>
      <c r="J47" s="142">
        <v>0.15000000000000002</v>
      </c>
      <c r="K47" s="142">
        <v>0.4</v>
      </c>
      <c r="L47" s="142">
        <v>0.4</v>
      </c>
      <c r="M47" s="142">
        <v>0.39749999999999996</v>
      </c>
      <c r="N47" s="142">
        <v>0.45</v>
      </c>
      <c r="Y47" s="133"/>
      <c r="Z47" s="110"/>
      <c r="AA47" s="123"/>
      <c r="AB47" s="123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</row>
    <row r="48" spans="1:87" x14ac:dyDescent="0.3">
      <c r="A48" s="5" t="s">
        <v>110</v>
      </c>
      <c r="B48" s="5" t="str">
        <f t="shared" si="4"/>
        <v>nat</v>
      </c>
      <c r="C48" s="5" t="str">
        <f t="shared" si="5"/>
        <v>base</v>
      </c>
      <c r="D48" s="141">
        <v>-4</v>
      </c>
      <c r="E48" s="141">
        <v>-0.2</v>
      </c>
      <c r="F48" s="141">
        <v>-0.2</v>
      </c>
      <c r="G48" s="141">
        <v>-0.2</v>
      </c>
      <c r="H48" s="142">
        <v>-0.2</v>
      </c>
      <c r="I48" s="142">
        <v>-0.2</v>
      </c>
      <c r="J48" s="142">
        <v>0.15000000000000002</v>
      </c>
      <c r="K48" s="142">
        <v>0.4</v>
      </c>
      <c r="L48" s="142">
        <v>0.4</v>
      </c>
      <c r="M48" s="142">
        <v>0.39749999999999996</v>
      </c>
      <c r="N48" s="142">
        <v>0.45</v>
      </c>
      <c r="Y48" s="133"/>
      <c r="Z48" s="110"/>
      <c r="AA48" s="123"/>
      <c r="AB48" s="123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</row>
    <row r="49" spans="1:87" x14ac:dyDescent="0.3">
      <c r="A49" s="5" t="s">
        <v>61</v>
      </c>
      <c r="B49" s="5" t="str">
        <f t="shared" si="4"/>
        <v>nat</v>
      </c>
      <c r="C49" s="5" t="str">
        <f t="shared" si="5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2" t="s">
        <v>75</v>
      </c>
      <c r="I49" s="142" t="s">
        <v>75</v>
      </c>
      <c r="J49" s="142" t="s">
        <v>75</v>
      </c>
      <c r="K49" s="142" t="s">
        <v>75</v>
      </c>
      <c r="L49" s="142" t="s">
        <v>75</v>
      </c>
      <c r="M49" s="142" t="s">
        <v>75</v>
      </c>
      <c r="N49" s="142" t="s">
        <v>75</v>
      </c>
      <c r="Y49" s="133"/>
      <c r="Z49" s="110"/>
      <c r="AA49" s="123"/>
      <c r="AB49" s="123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</row>
    <row r="50" spans="1:87" x14ac:dyDescent="0.3">
      <c r="A50" s="5" t="s">
        <v>216</v>
      </c>
      <c r="B50" s="5" t="str">
        <f t="shared" si="4"/>
        <v>nat</v>
      </c>
      <c r="C50" s="5" t="str">
        <f t="shared" si="5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2" t="s">
        <v>75</v>
      </c>
      <c r="I50" s="142" t="s">
        <v>75</v>
      </c>
      <c r="J50" s="142" t="s">
        <v>75</v>
      </c>
      <c r="K50" s="142" t="s">
        <v>75</v>
      </c>
      <c r="L50" s="142" t="s">
        <v>75</v>
      </c>
      <c r="M50" s="142" t="s">
        <v>75</v>
      </c>
      <c r="N50" s="142" t="s">
        <v>75</v>
      </c>
      <c r="Y50" s="133"/>
      <c r="Z50" s="110"/>
      <c r="AA50" s="123"/>
      <c r="AB50" s="123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</row>
    <row r="51" spans="1:87" x14ac:dyDescent="0.3">
      <c r="A51" s="5" t="s">
        <v>111</v>
      </c>
      <c r="B51" s="5" t="str">
        <f t="shared" ref="B51:B81" si="10">B50</f>
        <v>nat</v>
      </c>
      <c r="C51" s="5" t="str">
        <f t="shared" ref="C51:C81" si="11">C50</f>
        <v>base</v>
      </c>
      <c r="D51" s="141">
        <v>-1.25</v>
      </c>
      <c r="E51" s="141">
        <v>-0.2</v>
      </c>
      <c r="F51" s="141">
        <v>-0.2</v>
      </c>
      <c r="G51" s="141">
        <v>-0.2</v>
      </c>
      <c r="H51" s="142">
        <v>-0.2</v>
      </c>
      <c r="I51" s="142">
        <v>-0.2</v>
      </c>
      <c r="J51" s="142">
        <v>0.15000000000000002</v>
      </c>
      <c r="K51" s="142">
        <v>0.4</v>
      </c>
      <c r="L51" s="142">
        <v>0.4</v>
      </c>
      <c r="M51" s="142">
        <v>0.39749999999999996</v>
      </c>
      <c r="N51" s="142">
        <v>0.45</v>
      </c>
      <c r="Y51" s="133"/>
      <c r="Z51" s="110"/>
      <c r="AA51" s="123"/>
      <c r="AB51" s="123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</row>
    <row r="52" spans="1:87" x14ac:dyDescent="0.3">
      <c r="A52" s="5" t="s">
        <v>112</v>
      </c>
      <c r="B52" s="5" t="str">
        <f t="shared" si="10"/>
        <v>nat</v>
      </c>
      <c r="C52" s="5" t="str">
        <f t="shared" si="11"/>
        <v>base</v>
      </c>
      <c r="D52" s="141">
        <v>-1.25</v>
      </c>
      <c r="E52" s="141">
        <v>-0.2</v>
      </c>
      <c r="F52" s="141">
        <v>-0.2</v>
      </c>
      <c r="G52" s="141">
        <v>-0.2</v>
      </c>
      <c r="H52" s="142">
        <v>-0.2</v>
      </c>
      <c r="I52" s="142">
        <v>-0.2</v>
      </c>
      <c r="J52" s="142">
        <v>0.15000000000000002</v>
      </c>
      <c r="K52" s="142">
        <v>0.4</v>
      </c>
      <c r="L52" s="142">
        <v>0.4</v>
      </c>
      <c r="M52" s="142">
        <v>0.39749999999999996</v>
      </c>
      <c r="N52" s="142">
        <v>0.45</v>
      </c>
      <c r="Y52" s="133"/>
      <c r="Z52" s="110"/>
      <c r="AA52" s="123"/>
      <c r="AB52" s="123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</row>
    <row r="53" spans="1:87" x14ac:dyDescent="0.3">
      <c r="A53" s="5" t="s">
        <v>113</v>
      </c>
      <c r="B53" s="5" t="str">
        <f t="shared" si="10"/>
        <v>nat</v>
      </c>
      <c r="C53" s="5" t="str">
        <f t="shared" si="11"/>
        <v>base</v>
      </c>
      <c r="D53" s="141">
        <v>-1.25</v>
      </c>
      <c r="E53" s="141">
        <v>-0.2</v>
      </c>
      <c r="F53" s="141">
        <v>-0.2</v>
      </c>
      <c r="G53" s="141">
        <v>-0.2</v>
      </c>
      <c r="H53" s="142">
        <v>-0.2</v>
      </c>
      <c r="I53" s="142">
        <v>-0.2</v>
      </c>
      <c r="J53" s="142">
        <v>0.15000000000000002</v>
      </c>
      <c r="K53" s="142">
        <v>0.4</v>
      </c>
      <c r="L53" s="142">
        <v>0.4</v>
      </c>
      <c r="M53" s="142">
        <v>0.39749999999999996</v>
      </c>
      <c r="N53" s="142">
        <v>0.45</v>
      </c>
      <c r="Y53" s="133"/>
      <c r="Z53" s="110"/>
      <c r="AA53" s="123"/>
      <c r="AB53" s="123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</row>
    <row r="54" spans="1:87" x14ac:dyDescent="0.3">
      <c r="A54" s="5" t="s">
        <v>114</v>
      </c>
      <c r="B54" s="5" t="str">
        <f t="shared" si="10"/>
        <v>nat</v>
      </c>
      <c r="C54" s="5" t="str">
        <f t="shared" si="11"/>
        <v>base</v>
      </c>
      <c r="D54" s="141">
        <v>-1.25</v>
      </c>
      <c r="E54" s="141">
        <v>-0.2</v>
      </c>
      <c r="F54" s="141">
        <v>-0.2</v>
      </c>
      <c r="G54" s="141">
        <v>-0.2</v>
      </c>
      <c r="H54" s="142">
        <v>-0.2</v>
      </c>
      <c r="I54" s="142">
        <v>-0.2</v>
      </c>
      <c r="J54" s="142">
        <v>0.15000000000000002</v>
      </c>
      <c r="K54" s="142">
        <v>0.4</v>
      </c>
      <c r="L54" s="142">
        <v>0.4</v>
      </c>
      <c r="M54" s="142">
        <v>0.39749999999999996</v>
      </c>
      <c r="N54" s="142">
        <v>0.45</v>
      </c>
      <c r="Y54" s="133"/>
      <c r="Z54" s="110"/>
      <c r="AA54" s="123"/>
      <c r="AB54" s="123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</row>
    <row r="55" spans="1:87" x14ac:dyDescent="0.3">
      <c r="A55" s="5" t="s">
        <v>62</v>
      </c>
      <c r="B55" s="5" t="str">
        <f t="shared" si="10"/>
        <v>nat</v>
      </c>
      <c r="C55" s="5" t="str">
        <f t="shared" si="11"/>
        <v>base</v>
      </c>
      <c r="D55" s="141">
        <v>-5.5</v>
      </c>
      <c r="E55" s="141">
        <v>-0.2</v>
      </c>
      <c r="F55" s="141">
        <v>-0.2</v>
      </c>
      <c r="G55" s="141">
        <v>-0.2</v>
      </c>
      <c r="H55" s="142">
        <v>-0.2</v>
      </c>
      <c r="I55" s="142">
        <v>-0.2</v>
      </c>
      <c r="J55" s="142">
        <v>0.15000000000000002</v>
      </c>
      <c r="K55" s="142">
        <v>0.4</v>
      </c>
      <c r="L55" s="142">
        <v>0.4</v>
      </c>
      <c r="M55" s="142">
        <v>0.39749999999999996</v>
      </c>
      <c r="N55" s="142">
        <v>0.45</v>
      </c>
      <c r="Y55" s="133"/>
      <c r="Z55" s="110"/>
      <c r="AA55" s="123"/>
      <c r="AB55" s="123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</row>
    <row r="56" spans="1:87" x14ac:dyDescent="0.3">
      <c r="A56" s="5" t="s">
        <v>115</v>
      </c>
      <c r="B56" s="5" t="str">
        <f t="shared" si="10"/>
        <v>nat</v>
      </c>
      <c r="C56" s="5" t="str">
        <f t="shared" si="11"/>
        <v>base</v>
      </c>
      <c r="D56" s="141">
        <v>-10</v>
      </c>
      <c r="E56" s="141">
        <v>-0.2</v>
      </c>
      <c r="F56" s="141">
        <v>-0.2</v>
      </c>
      <c r="G56" s="141">
        <v>-0.2</v>
      </c>
      <c r="H56" s="142">
        <v>-0.2</v>
      </c>
      <c r="I56" s="142">
        <v>-0.2</v>
      </c>
      <c r="J56" s="142">
        <v>0.15000000000000002</v>
      </c>
      <c r="K56" s="142">
        <v>0.4</v>
      </c>
      <c r="L56" s="142">
        <v>0.4</v>
      </c>
      <c r="M56" s="142">
        <v>0.39749999999999996</v>
      </c>
      <c r="N56" s="142">
        <v>0.45</v>
      </c>
      <c r="Y56" s="133"/>
      <c r="Z56" s="110"/>
      <c r="AA56" s="123"/>
      <c r="AB56" s="123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</row>
    <row r="57" spans="1:87" x14ac:dyDescent="0.3">
      <c r="A57" s="5" t="s">
        <v>116</v>
      </c>
      <c r="B57" s="5" t="str">
        <f t="shared" si="10"/>
        <v>nat</v>
      </c>
      <c r="C57" s="5" t="str">
        <f t="shared" si="11"/>
        <v>base</v>
      </c>
      <c r="D57" s="141">
        <v>-10</v>
      </c>
      <c r="E57" s="141">
        <v>-0.2</v>
      </c>
      <c r="F57" s="141">
        <v>-0.2</v>
      </c>
      <c r="G57" s="141">
        <v>-0.2</v>
      </c>
      <c r="H57" s="142">
        <v>-0.2</v>
      </c>
      <c r="I57" s="142">
        <v>-0.2</v>
      </c>
      <c r="J57" s="142">
        <v>0.15000000000000002</v>
      </c>
      <c r="K57" s="142">
        <v>0.4</v>
      </c>
      <c r="L57" s="142">
        <v>0.4</v>
      </c>
      <c r="M57" s="142">
        <v>0.39749999999999996</v>
      </c>
      <c r="N57" s="142">
        <v>0.45</v>
      </c>
      <c r="Y57" s="133"/>
      <c r="Z57" s="110"/>
      <c r="AA57" s="123"/>
      <c r="AB57" s="123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</row>
    <row r="58" spans="1:87" x14ac:dyDescent="0.3">
      <c r="A58" s="5" t="s">
        <v>117</v>
      </c>
      <c r="B58" s="5" t="str">
        <f t="shared" si="10"/>
        <v>nat</v>
      </c>
      <c r="C58" s="5" t="str">
        <f t="shared" si="11"/>
        <v>base</v>
      </c>
      <c r="D58" s="141">
        <v>-10</v>
      </c>
      <c r="E58" s="141">
        <v>-0.2</v>
      </c>
      <c r="F58" s="141">
        <v>-0.2</v>
      </c>
      <c r="G58" s="141">
        <v>-0.2</v>
      </c>
      <c r="H58" s="142">
        <v>-0.2</v>
      </c>
      <c r="I58" s="142">
        <v>-0.2</v>
      </c>
      <c r="J58" s="142">
        <v>0.15000000000000002</v>
      </c>
      <c r="K58" s="142">
        <v>0.4</v>
      </c>
      <c r="L58" s="142">
        <v>0.4</v>
      </c>
      <c r="M58" s="142">
        <v>0.39749999999999996</v>
      </c>
      <c r="N58" s="142">
        <v>0.45</v>
      </c>
      <c r="Y58" s="133"/>
      <c r="Z58" s="110"/>
      <c r="AA58" s="123"/>
      <c r="AB58" s="123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</row>
    <row r="59" spans="1:87" x14ac:dyDescent="0.3">
      <c r="A59" s="5" t="s">
        <v>63</v>
      </c>
      <c r="B59" s="5" t="str">
        <f t="shared" si="10"/>
        <v>nat</v>
      </c>
      <c r="C59" s="5" t="str">
        <f t="shared" si="11"/>
        <v>base</v>
      </c>
      <c r="D59" s="141">
        <v>-10</v>
      </c>
      <c r="E59" s="141">
        <v>-0.2</v>
      </c>
      <c r="F59" s="141">
        <v>-0.2</v>
      </c>
      <c r="G59" s="141">
        <v>-0.2</v>
      </c>
      <c r="H59" s="142">
        <v>-0.2</v>
      </c>
      <c r="I59" s="142">
        <v>-0.2</v>
      </c>
      <c r="J59" s="142">
        <v>0.15000000000000002</v>
      </c>
      <c r="K59" s="142">
        <v>0.4</v>
      </c>
      <c r="L59" s="142">
        <v>0.4</v>
      </c>
      <c r="M59" s="142">
        <v>0.39749999999999996</v>
      </c>
      <c r="N59" s="142">
        <v>0.45</v>
      </c>
      <c r="Y59" s="133"/>
      <c r="Z59" s="110"/>
      <c r="AA59" s="123"/>
      <c r="AB59" s="123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</row>
    <row r="60" spans="1:87" x14ac:dyDescent="0.3">
      <c r="A60" s="5" t="s">
        <v>118</v>
      </c>
      <c r="B60" s="5" t="str">
        <f t="shared" si="10"/>
        <v>nat</v>
      </c>
      <c r="C60" s="5" t="str">
        <f t="shared" si="11"/>
        <v>base</v>
      </c>
      <c r="D60" s="141">
        <v>-10</v>
      </c>
      <c r="E60" s="141">
        <v>-0.2</v>
      </c>
      <c r="F60" s="141">
        <v>-0.2</v>
      </c>
      <c r="G60" s="141">
        <v>-0.2</v>
      </c>
      <c r="H60" s="142">
        <v>-0.2</v>
      </c>
      <c r="I60" s="142">
        <v>-0.2</v>
      </c>
      <c r="J60" s="142">
        <v>0.15000000000000002</v>
      </c>
      <c r="K60" s="142">
        <v>0.4</v>
      </c>
      <c r="L60" s="142">
        <v>0.4</v>
      </c>
      <c r="M60" s="142">
        <v>0.39749999999999996</v>
      </c>
      <c r="N60" s="142">
        <v>0.45</v>
      </c>
      <c r="Y60" s="133"/>
      <c r="Z60" s="110"/>
      <c r="AA60" s="123"/>
      <c r="AB60" s="123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</row>
    <row r="61" spans="1:87" x14ac:dyDescent="0.3">
      <c r="A61" s="5" t="s">
        <v>119</v>
      </c>
      <c r="B61" s="5" t="str">
        <f t="shared" si="10"/>
        <v>nat</v>
      </c>
      <c r="C61" s="5" t="str">
        <f t="shared" si="11"/>
        <v>base</v>
      </c>
      <c r="D61" s="141">
        <v>-10</v>
      </c>
      <c r="E61" s="141">
        <v>-0.2</v>
      </c>
      <c r="F61" s="141">
        <v>-0.2</v>
      </c>
      <c r="G61" s="141">
        <v>-0.2</v>
      </c>
      <c r="H61" s="142">
        <v>-0.2</v>
      </c>
      <c r="I61" s="142">
        <v>-0.2</v>
      </c>
      <c r="J61" s="142">
        <v>0.15000000000000002</v>
      </c>
      <c r="K61" s="142">
        <v>0.4</v>
      </c>
      <c r="L61" s="142">
        <v>0.4</v>
      </c>
      <c r="M61" s="142">
        <v>0.39749999999999996</v>
      </c>
      <c r="N61" s="142">
        <v>0.45</v>
      </c>
      <c r="Y61" s="133"/>
      <c r="Z61" s="110"/>
      <c r="AA61" s="123"/>
      <c r="AB61" s="123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</row>
    <row r="62" spans="1:87" x14ac:dyDescent="0.3">
      <c r="A62" s="5" t="s">
        <v>64</v>
      </c>
      <c r="B62" s="5" t="str">
        <f t="shared" si="10"/>
        <v>nat</v>
      </c>
      <c r="C62" s="5" t="str">
        <f t="shared" si="11"/>
        <v>base</v>
      </c>
      <c r="D62" s="141">
        <v>-10</v>
      </c>
      <c r="E62" s="141">
        <v>-0.2</v>
      </c>
      <c r="F62" s="141">
        <v>-0.2</v>
      </c>
      <c r="G62" s="141">
        <v>-0.2</v>
      </c>
      <c r="H62" s="142">
        <v>-0.2</v>
      </c>
      <c r="I62" s="142">
        <v>-0.2</v>
      </c>
      <c r="J62" s="142">
        <v>0.15000000000000002</v>
      </c>
      <c r="K62" s="142">
        <v>0.4</v>
      </c>
      <c r="L62" s="142">
        <v>0.4</v>
      </c>
      <c r="M62" s="142">
        <v>0.39749999999999996</v>
      </c>
      <c r="N62" s="142">
        <v>0.45</v>
      </c>
      <c r="Y62" s="133">
        <f t="shared" si="3"/>
        <v>-10</v>
      </c>
      <c r="Z62" s="110">
        <f>Z39</f>
        <v>-20</v>
      </c>
      <c r="AA62" s="123"/>
      <c r="AB62" s="123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CC62">
        <v>-4.5</v>
      </c>
      <c r="CD62">
        <v>-5</v>
      </c>
      <c r="CE62">
        <v>-5.5</v>
      </c>
      <c r="CF62">
        <v>-2.5</v>
      </c>
      <c r="CG62">
        <v>-4</v>
      </c>
      <c r="CH62">
        <v>-2</v>
      </c>
      <c r="CI62">
        <v>-5</v>
      </c>
    </row>
    <row r="63" spans="1:87" x14ac:dyDescent="0.3">
      <c r="A63" s="5" t="s">
        <v>120</v>
      </c>
      <c r="B63" s="5" t="str">
        <f t="shared" si="10"/>
        <v>nat</v>
      </c>
      <c r="C63" s="5" t="str">
        <f t="shared" si="11"/>
        <v>base</v>
      </c>
      <c r="D63" s="141">
        <v>-10</v>
      </c>
      <c r="E63" s="141">
        <v>-0.2</v>
      </c>
      <c r="F63" s="141">
        <v>-0.2</v>
      </c>
      <c r="G63" s="141">
        <v>-0.2</v>
      </c>
      <c r="H63" s="142">
        <v>-0.2</v>
      </c>
      <c r="I63" s="142">
        <v>-0.2</v>
      </c>
      <c r="J63" s="142">
        <v>0.15000000000000002</v>
      </c>
      <c r="K63" s="142">
        <v>0.4</v>
      </c>
      <c r="L63" s="142">
        <v>0.4</v>
      </c>
      <c r="M63" s="142">
        <v>0.39749999999999996</v>
      </c>
      <c r="N63" s="142">
        <v>0.45</v>
      </c>
      <c r="Y63" s="133">
        <f t="shared" si="3"/>
        <v>-10</v>
      </c>
      <c r="Z63" s="110">
        <f t="shared" si="9"/>
        <v>-20</v>
      </c>
      <c r="AA63" s="123"/>
      <c r="AB63" s="123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CC63">
        <v>-4.5</v>
      </c>
      <c r="CD63">
        <v>-5</v>
      </c>
      <c r="CE63">
        <v>-5.5</v>
      </c>
      <c r="CF63">
        <v>-2.5</v>
      </c>
      <c r="CG63">
        <v>-4</v>
      </c>
      <c r="CH63">
        <v>-2</v>
      </c>
      <c r="CI63">
        <v>-5</v>
      </c>
    </row>
    <row r="64" spans="1:87" x14ac:dyDescent="0.3">
      <c r="A64" s="5" t="s">
        <v>121</v>
      </c>
      <c r="B64" s="5" t="str">
        <f t="shared" si="10"/>
        <v>nat</v>
      </c>
      <c r="C64" s="5" t="str">
        <f t="shared" si="11"/>
        <v>base</v>
      </c>
      <c r="D64" s="141">
        <v>-10</v>
      </c>
      <c r="E64" s="141">
        <v>-0.2</v>
      </c>
      <c r="F64" s="141">
        <v>-0.2</v>
      </c>
      <c r="G64" s="141">
        <v>-0.2</v>
      </c>
      <c r="H64" s="142">
        <v>-0.2</v>
      </c>
      <c r="I64" s="142">
        <v>-0.2</v>
      </c>
      <c r="J64" s="142">
        <v>0.15000000000000002</v>
      </c>
      <c r="K64" s="142">
        <v>0.4</v>
      </c>
      <c r="L64" s="142">
        <v>0.4</v>
      </c>
      <c r="M64" s="142">
        <v>0.39749999999999996</v>
      </c>
      <c r="N64" s="142">
        <v>0.45</v>
      </c>
      <c r="Y64" s="133">
        <f t="shared" si="3"/>
        <v>-10</v>
      </c>
      <c r="Z64" s="110">
        <f t="shared" si="9"/>
        <v>-20</v>
      </c>
      <c r="AA64" s="123"/>
      <c r="AB64" s="123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CC64">
        <v>-4.5</v>
      </c>
      <c r="CD64">
        <v>-5</v>
      </c>
      <c r="CE64">
        <v>-5.5</v>
      </c>
      <c r="CF64">
        <v>-2.5</v>
      </c>
      <c r="CG64">
        <v>-4</v>
      </c>
      <c r="CH64">
        <v>-2</v>
      </c>
      <c r="CI64">
        <v>-5</v>
      </c>
    </row>
    <row r="65" spans="1:87" x14ac:dyDescent="0.3">
      <c r="A65" s="5" t="s">
        <v>65</v>
      </c>
      <c r="B65" s="5" t="str">
        <f t="shared" si="10"/>
        <v>nat</v>
      </c>
      <c r="C65" s="5" t="str">
        <f t="shared" si="11"/>
        <v>base</v>
      </c>
      <c r="D65" s="141">
        <v>-10</v>
      </c>
      <c r="E65" s="141">
        <v>-0.2</v>
      </c>
      <c r="F65" s="141">
        <v>-0.2</v>
      </c>
      <c r="G65" s="141">
        <v>-0.2</v>
      </c>
      <c r="H65" s="142">
        <v>-0.2</v>
      </c>
      <c r="I65" s="142">
        <v>-0.2</v>
      </c>
      <c r="J65" s="142">
        <v>0.15000000000000002</v>
      </c>
      <c r="K65" s="142">
        <v>0.4</v>
      </c>
      <c r="L65" s="142">
        <v>0.4</v>
      </c>
      <c r="M65" s="142">
        <v>0.39749999999999996</v>
      </c>
      <c r="N65" s="142">
        <v>0.45</v>
      </c>
      <c r="Y65" s="133">
        <f t="shared" si="3"/>
        <v>-10</v>
      </c>
      <c r="Z65" s="110">
        <f t="shared" si="9"/>
        <v>-20</v>
      </c>
      <c r="AA65" s="123"/>
      <c r="AB65" s="123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CC65">
        <v>-4.5</v>
      </c>
      <c r="CD65">
        <v>-5</v>
      </c>
      <c r="CE65">
        <v>-5.5</v>
      </c>
      <c r="CF65">
        <v>-2.5</v>
      </c>
      <c r="CG65">
        <v>-4</v>
      </c>
      <c r="CH65">
        <v>-2</v>
      </c>
      <c r="CI65">
        <v>-5</v>
      </c>
    </row>
    <row r="66" spans="1:87" x14ac:dyDescent="0.3">
      <c r="A66" s="5" t="s">
        <v>66</v>
      </c>
      <c r="B66" s="5" t="str">
        <f t="shared" si="10"/>
        <v>nat</v>
      </c>
      <c r="C66" s="5" t="str">
        <f t="shared" si="11"/>
        <v>base</v>
      </c>
      <c r="D66" s="46" t="s">
        <v>75</v>
      </c>
      <c r="E66" s="46" t="s">
        <v>75</v>
      </c>
      <c r="F66" s="46" t="s">
        <v>75</v>
      </c>
      <c r="G66" s="46" t="s">
        <v>75</v>
      </c>
      <c r="H66" s="140" t="s">
        <v>75</v>
      </c>
      <c r="I66" s="140" t="s">
        <v>75</v>
      </c>
      <c r="J66" s="140" t="s">
        <v>75</v>
      </c>
      <c r="K66" s="140" t="s">
        <v>75</v>
      </c>
      <c r="L66" s="140" t="s">
        <v>75</v>
      </c>
      <c r="M66" s="140" t="s">
        <v>75</v>
      </c>
      <c r="N66" s="140" t="s">
        <v>75</v>
      </c>
      <c r="Y66" s="133" t="str">
        <f t="shared" si="3"/>
        <v>eps</v>
      </c>
      <c r="Z66" s="131" t="s">
        <v>75</v>
      </c>
      <c r="AA66" s="134"/>
      <c r="AB66" s="134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CC66" t="s">
        <v>75</v>
      </c>
      <c r="CD66" t="s">
        <v>75</v>
      </c>
      <c r="CE66" t="s">
        <v>75</v>
      </c>
      <c r="CF66" t="s">
        <v>75</v>
      </c>
      <c r="CG66" t="s">
        <v>75</v>
      </c>
      <c r="CH66" t="s">
        <v>75</v>
      </c>
      <c r="CI66" t="s">
        <v>75</v>
      </c>
    </row>
    <row r="67" spans="1:87" x14ac:dyDescent="0.3">
      <c r="A67" s="5" t="s">
        <v>24</v>
      </c>
      <c r="B67" s="5" t="str">
        <f t="shared" si="10"/>
        <v>nat</v>
      </c>
      <c r="C67" s="5" t="str">
        <f t="shared" si="11"/>
        <v>base</v>
      </c>
      <c r="D67" s="46">
        <v>0.1</v>
      </c>
      <c r="E67" s="46">
        <v>-0.2</v>
      </c>
      <c r="F67" s="46">
        <v>-0.2</v>
      </c>
      <c r="G67" s="46">
        <v>-0.2</v>
      </c>
      <c r="H67" s="140">
        <v>-0.2</v>
      </c>
      <c r="I67" s="140">
        <v>-0.2</v>
      </c>
      <c r="J67" s="140">
        <v>0.15000000000000002</v>
      </c>
      <c r="K67" s="140">
        <v>0.4</v>
      </c>
      <c r="L67" s="140">
        <v>0.4</v>
      </c>
      <c r="M67" s="140">
        <v>0.39749999999999996</v>
      </c>
      <c r="N67" s="140">
        <v>0.45</v>
      </c>
      <c r="Y67" s="133" t="str">
        <f t="shared" si="3"/>
        <v>eps</v>
      </c>
      <c r="Z67" s="131" t="s">
        <v>75</v>
      </c>
      <c r="AA67" s="134"/>
      <c r="AB67" s="134"/>
      <c r="AC67" s="132">
        <v>-0.1</v>
      </c>
      <c r="AD67" s="132">
        <v>-0.05</v>
      </c>
      <c r="AE67" s="132">
        <v>0.05</v>
      </c>
      <c r="AF67" s="132">
        <v>0.05</v>
      </c>
      <c r="AG67" s="132">
        <v>0.05</v>
      </c>
      <c r="AH67" s="132">
        <v>0.05</v>
      </c>
      <c r="AI67" s="132">
        <v>0.2</v>
      </c>
      <c r="AJ67" s="132">
        <v>0.1</v>
      </c>
      <c r="AK67" s="132">
        <v>0.15</v>
      </c>
      <c r="AL67" s="132">
        <v>0.2</v>
      </c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CC67">
        <v>-1.5</v>
      </c>
      <c r="CD67">
        <v>-2</v>
      </c>
      <c r="CE67">
        <v>-2</v>
      </c>
      <c r="CF67">
        <v>-2.5</v>
      </c>
      <c r="CG67">
        <v>-2.5</v>
      </c>
      <c r="CH67">
        <v>-2.5</v>
      </c>
      <c r="CI67">
        <v>-2.5</v>
      </c>
    </row>
    <row r="68" spans="1:87" x14ac:dyDescent="0.3">
      <c r="A68" s="5" t="s">
        <v>67</v>
      </c>
      <c r="B68" s="5" t="str">
        <f t="shared" si="10"/>
        <v>nat</v>
      </c>
      <c r="C68" s="5" t="str">
        <f t="shared" si="11"/>
        <v>base</v>
      </c>
      <c r="D68" s="46">
        <v>-9.5</v>
      </c>
      <c r="E68" s="46">
        <v>-0.2</v>
      </c>
      <c r="F68" s="46">
        <v>-0.2</v>
      </c>
      <c r="G68" s="46">
        <v>-0.2</v>
      </c>
      <c r="H68" s="140">
        <v>-0.2</v>
      </c>
      <c r="I68" s="140">
        <v>-0.2</v>
      </c>
      <c r="J68" s="140">
        <v>0.15000000000000002</v>
      </c>
      <c r="K68" s="140">
        <v>0.4</v>
      </c>
      <c r="L68" s="140">
        <v>0.4</v>
      </c>
      <c r="M68" s="140">
        <v>0.39749999999999996</v>
      </c>
      <c r="N68" s="140">
        <v>0.45</v>
      </c>
      <c r="Y68" s="133">
        <f t="shared" si="3"/>
        <v>-9.5</v>
      </c>
      <c r="Z68" s="131">
        <v>-19</v>
      </c>
      <c r="AA68" s="134"/>
      <c r="AB68" s="134"/>
      <c r="AC68" s="132">
        <v>-0.1</v>
      </c>
      <c r="AD68" s="132">
        <v>-0.05</v>
      </c>
      <c r="AE68" s="132">
        <v>0.05</v>
      </c>
      <c r="AF68" s="132">
        <v>0.05</v>
      </c>
      <c r="AG68" s="132">
        <v>0.05</v>
      </c>
      <c r="AH68" s="132">
        <v>0.05</v>
      </c>
      <c r="AI68" s="132">
        <v>0.2</v>
      </c>
      <c r="AJ68" s="132">
        <v>0.1</v>
      </c>
      <c r="AK68" s="132">
        <v>0.15</v>
      </c>
      <c r="AL68" s="132">
        <v>0.2</v>
      </c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CC68">
        <v>4</v>
      </c>
      <c r="CD68">
        <v>2.5</v>
      </c>
      <c r="CE68">
        <v>-1.5</v>
      </c>
      <c r="CF68">
        <v>-3</v>
      </c>
      <c r="CG68">
        <v>-5.5</v>
      </c>
      <c r="CH68">
        <v>-5.5</v>
      </c>
      <c r="CI68">
        <v>-5.5</v>
      </c>
    </row>
    <row r="69" spans="1:87" x14ac:dyDescent="0.3">
      <c r="A69" s="5" t="s">
        <v>68</v>
      </c>
      <c r="B69" s="5" t="str">
        <f t="shared" si="10"/>
        <v>nat</v>
      </c>
      <c r="C69" s="5" t="str">
        <f t="shared" si="11"/>
        <v>base</v>
      </c>
      <c r="D69" s="46">
        <v>-5</v>
      </c>
      <c r="E69" s="46">
        <v>-0.2</v>
      </c>
      <c r="F69" s="46">
        <v>-0.2</v>
      </c>
      <c r="G69" s="46">
        <v>-0.2</v>
      </c>
      <c r="H69" s="140">
        <v>-0.2</v>
      </c>
      <c r="I69" s="140">
        <v>-0.2</v>
      </c>
      <c r="J69" s="140">
        <v>0.15000000000000002</v>
      </c>
      <c r="K69" s="140">
        <v>0.4</v>
      </c>
      <c r="L69" s="140">
        <v>0.4</v>
      </c>
      <c r="M69" s="140">
        <v>0.39749999999999996</v>
      </c>
      <c r="N69" s="140">
        <v>0.45</v>
      </c>
      <c r="Y69" s="133">
        <f t="shared" si="3"/>
        <v>-5.5</v>
      </c>
      <c r="Z69" s="131">
        <v>-11</v>
      </c>
      <c r="AA69" s="134"/>
      <c r="AB69" s="134"/>
      <c r="AC69" s="132">
        <v>-0.1</v>
      </c>
      <c r="AD69" s="132">
        <v>-0.05</v>
      </c>
      <c r="AE69" s="132">
        <v>0.05</v>
      </c>
      <c r="AF69" s="132">
        <v>0.05</v>
      </c>
      <c r="AG69" s="132">
        <v>0.05</v>
      </c>
      <c r="AH69" s="132">
        <v>0.05</v>
      </c>
      <c r="AI69" s="132">
        <v>0.2</v>
      </c>
      <c r="AJ69" s="132">
        <v>0.1</v>
      </c>
      <c r="AK69" s="132">
        <v>0.15</v>
      </c>
      <c r="AL69" s="132">
        <v>0.2</v>
      </c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CC69">
        <v>-0.9</v>
      </c>
      <c r="CD69">
        <v>-1.3</v>
      </c>
      <c r="CE69">
        <v>0.5</v>
      </c>
      <c r="CF69">
        <v>0.5</v>
      </c>
      <c r="CG69">
        <v>-2.2999999999999998</v>
      </c>
      <c r="CH69">
        <v>-1.3</v>
      </c>
      <c r="CI69">
        <v>-1</v>
      </c>
    </row>
    <row r="70" spans="1:87" x14ac:dyDescent="0.3">
      <c r="A70" s="5" t="s">
        <v>122</v>
      </c>
      <c r="B70" s="5" t="str">
        <f t="shared" si="10"/>
        <v>nat</v>
      </c>
      <c r="C70" s="5" t="str">
        <f t="shared" si="11"/>
        <v>base</v>
      </c>
      <c r="D70" s="141">
        <v>-5</v>
      </c>
      <c r="E70" s="141">
        <v>-0.2</v>
      </c>
      <c r="F70" s="141">
        <v>-0.2</v>
      </c>
      <c r="G70" s="141">
        <v>-0.2</v>
      </c>
      <c r="H70" s="142">
        <v>-0.2</v>
      </c>
      <c r="I70" s="142">
        <v>-0.2</v>
      </c>
      <c r="J70" s="142">
        <v>0.15000000000000002</v>
      </c>
      <c r="K70" s="142">
        <v>0.4</v>
      </c>
      <c r="L70" s="142">
        <v>0.4</v>
      </c>
      <c r="M70" s="142">
        <v>0.39749999999999996</v>
      </c>
      <c r="N70" s="142">
        <v>0.45</v>
      </c>
      <c r="Y70" s="133">
        <f t="shared" si="3"/>
        <v>-5.5</v>
      </c>
      <c r="Z70" s="111">
        <f>Z69</f>
        <v>-11</v>
      </c>
      <c r="AA70" s="124"/>
      <c r="AB70" s="124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CC70">
        <v>-0.9</v>
      </c>
      <c r="CD70">
        <v>-1.3</v>
      </c>
      <c r="CE70">
        <v>0.5</v>
      </c>
      <c r="CF70">
        <v>0.5</v>
      </c>
      <c r="CG70">
        <v>-2.2999999999999998</v>
      </c>
      <c r="CH70">
        <v>-1.3</v>
      </c>
      <c r="CI70">
        <v>-1</v>
      </c>
    </row>
    <row r="71" spans="1:87" x14ac:dyDescent="0.3">
      <c r="A71" s="5" t="s">
        <v>321</v>
      </c>
      <c r="B71" s="5" t="str">
        <f t="shared" si="10"/>
        <v>nat</v>
      </c>
      <c r="C71" s="5" t="str">
        <f t="shared" si="11"/>
        <v>base</v>
      </c>
      <c r="D71" s="141">
        <v>-4.5</v>
      </c>
      <c r="E71" s="141">
        <v>-0.2</v>
      </c>
      <c r="F71" s="141">
        <v>-0.2</v>
      </c>
      <c r="G71" s="141">
        <v>-0.2</v>
      </c>
      <c r="H71" s="142">
        <v>-0.2</v>
      </c>
      <c r="I71" s="142">
        <v>-0.2</v>
      </c>
      <c r="J71" s="142">
        <v>0.15000000000000002</v>
      </c>
      <c r="K71" s="142">
        <v>0.4</v>
      </c>
      <c r="L71" s="142">
        <v>0.4</v>
      </c>
      <c r="M71" s="142">
        <v>0.39749999999999996</v>
      </c>
      <c r="N71" s="142">
        <v>0.45</v>
      </c>
      <c r="Y71" s="133">
        <f t="shared" si="3"/>
        <v>-4.5</v>
      </c>
      <c r="Z71" s="111">
        <f>Z72</f>
        <v>-9</v>
      </c>
      <c r="AA71" s="124"/>
      <c r="AB71" s="124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CC71">
        <v>-0.9</v>
      </c>
      <c r="CD71">
        <v>-1.3</v>
      </c>
      <c r="CE71">
        <v>0.5</v>
      </c>
      <c r="CF71">
        <v>0.5</v>
      </c>
      <c r="CG71">
        <v>-2.2999999999999998</v>
      </c>
      <c r="CH71">
        <v>-1.3</v>
      </c>
      <c r="CI71">
        <v>-1</v>
      </c>
    </row>
    <row r="72" spans="1:87" x14ac:dyDescent="0.3">
      <c r="A72" s="5" t="s">
        <v>322</v>
      </c>
      <c r="B72" s="5" t="str">
        <f t="shared" si="10"/>
        <v>nat</v>
      </c>
      <c r="C72" s="5" t="str">
        <f t="shared" si="11"/>
        <v>base</v>
      </c>
      <c r="D72" s="46">
        <v>-4.5</v>
      </c>
      <c r="E72" s="46">
        <v>-0.2</v>
      </c>
      <c r="F72" s="46">
        <v>-0.2</v>
      </c>
      <c r="G72" s="46">
        <v>-0.2</v>
      </c>
      <c r="H72" s="140">
        <v>-0.2</v>
      </c>
      <c r="I72" s="140">
        <v>-0.2</v>
      </c>
      <c r="J72" s="140">
        <v>0.15000000000000002</v>
      </c>
      <c r="K72" s="140">
        <v>0.4</v>
      </c>
      <c r="L72" s="140">
        <v>0.4</v>
      </c>
      <c r="M72" s="140">
        <v>0.39749999999999996</v>
      </c>
      <c r="N72" s="140">
        <v>0.45</v>
      </c>
      <c r="Y72" s="133">
        <f t="shared" si="3"/>
        <v>-4.5</v>
      </c>
      <c r="Z72" s="131">
        <v>-9</v>
      </c>
      <c r="AA72" s="134"/>
      <c r="AB72" s="134"/>
      <c r="AC72" s="132">
        <v>-0.1</v>
      </c>
      <c r="AD72" s="132">
        <v>-0.05</v>
      </c>
      <c r="AE72" s="132">
        <v>0.05</v>
      </c>
      <c r="AF72" s="132">
        <v>0.05</v>
      </c>
      <c r="AG72" s="132">
        <v>0.05</v>
      </c>
      <c r="AH72" s="132">
        <v>0.05</v>
      </c>
      <c r="AI72" s="132">
        <v>0.2</v>
      </c>
      <c r="AJ72" s="132">
        <v>0.1</v>
      </c>
      <c r="AK72" s="132">
        <v>0.15</v>
      </c>
      <c r="AL72" s="132">
        <v>0.2</v>
      </c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CC72">
        <v>0.8</v>
      </c>
      <c r="CD72">
        <v>1</v>
      </c>
      <c r="CE72">
        <v>-1.8</v>
      </c>
      <c r="CF72">
        <v>-3</v>
      </c>
      <c r="CG72">
        <v>0.5</v>
      </c>
      <c r="CH72">
        <v>0.8</v>
      </c>
      <c r="CI72">
        <v>-1.8</v>
      </c>
    </row>
    <row r="73" spans="1:87" x14ac:dyDescent="0.3">
      <c r="A73" s="5" t="s">
        <v>364</v>
      </c>
      <c r="B73" s="5" t="str">
        <f t="shared" si="10"/>
        <v>nat</v>
      </c>
      <c r="C73" s="5" t="str">
        <f t="shared" si="11"/>
        <v>base</v>
      </c>
      <c r="D73" s="141">
        <v>-4.5</v>
      </c>
      <c r="E73" s="141">
        <v>-0.2</v>
      </c>
      <c r="F73" s="141">
        <v>-0.2</v>
      </c>
      <c r="G73" s="141">
        <v>-0.2</v>
      </c>
      <c r="H73" s="142">
        <v>-0.2</v>
      </c>
      <c r="I73" s="142">
        <v>-0.2</v>
      </c>
      <c r="J73" s="142">
        <v>0.15000000000000002</v>
      </c>
      <c r="K73" s="142">
        <v>0.4</v>
      </c>
      <c r="L73" s="142">
        <v>0.4</v>
      </c>
      <c r="M73" s="142">
        <v>0.39749999999999996</v>
      </c>
      <c r="N73" s="142">
        <v>0.45</v>
      </c>
      <c r="Y73" s="133">
        <f t="shared" si="3"/>
        <v>-4.5</v>
      </c>
      <c r="Z73" s="131">
        <f>Z72</f>
        <v>-9</v>
      </c>
      <c r="AA73" s="134"/>
      <c r="AB73" s="134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CC73">
        <v>0.8</v>
      </c>
      <c r="CD73">
        <v>1</v>
      </c>
      <c r="CE73">
        <v>-1.8</v>
      </c>
      <c r="CF73">
        <v>-3</v>
      </c>
      <c r="CG73">
        <v>0.5</v>
      </c>
      <c r="CH73">
        <v>0.8</v>
      </c>
      <c r="CI73">
        <v>-1.8</v>
      </c>
    </row>
    <row r="74" spans="1:87" x14ac:dyDescent="0.3">
      <c r="A74" s="5" t="s">
        <v>365</v>
      </c>
      <c r="B74" s="5" t="str">
        <f t="shared" si="10"/>
        <v>nat</v>
      </c>
      <c r="C74" s="5" t="str">
        <f t="shared" si="11"/>
        <v>base</v>
      </c>
      <c r="D74" s="141">
        <v>-4.5</v>
      </c>
      <c r="E74" s="141">
        <v>-0.2</v>
      </c>
      <c r="F74" s="141">
        <v>-0.2</v>
      </c>
      <c r="G74" s="141">
        <v>-0.2</v>
      </c>
      <c r="H74" s="142">
        <v>-0.2</v>
      </c>
      <c r="I74" s="142">
        <v>-0.2</v>
      </c>
      <c r="J74" s="142">
        <v>0.15000000000000002</v>
      </c>
      <c r="K74" s="142">
        <v>0.4</v>
      </c>
      <c r="L74" s="142">
        <v>0.4</v>
      </c>
      <c r="M74" s="142">
        <v>0.39749999999999996</v>
      </c>
      <c r="N74" s="142">
        <v>0.45</v>
      </c>
      <c r="Y74" s="133">
        <f t="shared" si="3"/>
        <v>-4.5</v>
      </c>
      <c r="Z74" s="131">
        <f>Z73</f>
        <v>-9</v>
      </c>
      <c r="AA74" s="134"/>
      <c r="AB74" s="134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CC74">
        <v>0.8</v>
      </c>
      <c r="CD74">
        <v>1</v>
      </c>
      <c r="CE74">
        <v>-1.8</v>
      </c>
      <c r="CF74">
        <v>-3</v>
      </c>
      <c r="CG74">
        <v>0.5</v>
      </c>
      <c r="CH74">
        <v>0.8</v>
      </c>
      <c r="CI74">
        <v>-1.8</v>
      </c>
    </row>
    <row r="75" spans="1:87" x14ac:dyDescent="0.3">
      <c r="A75" s="5" t="s">
        <v>326</v>
      </c>
      <c r="B75" s="5" t="str">
        <f t="shared" si="10"/>
        <v>nat</v>
      </c>
      <c r="C75" s="5" t="str">
        <f t="shared" si="11"/>
        <v>base</v>
      </c>
      <c r="D75" s="141" t="s">
        <v>75</v>
      </c>
      <c r="E75" s="141" t="s">
        <v>75</v>
      </c>
      <c r="F75" s="141" t="s">
        <v>75</v>
      </c>
      <c r="G75" s="141" t="s">
        <v>75</v>
      </c>
      <c r="H75" s="142" t="s">
        <v>75</v>
      </c>
      <c r="I75" s="142" t="s">
        <v>75</v>
      </c>
      <c r="J75" s="142" t="s">
        <v>75</v>
      </c>
      <c r="K75" s="142" t="s">
        <v>75</v>
      </c>
      <c r="L75" s="142" t="s">
        <v>75</v>
      </c>
      <c r="M75" s="142" t="s">
        <v>75</v>
      </c>
      <c r="N75" s="142" t="s">
        <v>75</v>
      </c>
      <c r="Y75" s="133">
        <f t="shared" si="3"/>
        <v>-4.5</v>
      </c>
      <c r="Z75" s="131">
        <f>Z74</f>
        <v>-9</v>
      </c>
      <c r="AA75" s="134"/>
      <c r="AB75" s="134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CC75">
        <v>0.8</v>
      </c>
      <c r="CD75">
        <v>1</v>
      </c>
      <c r="CE75">
        <v>-1.8</v>
      </c>
      <c r="CF75">
        <v>-3</v>
      </c>
      <c r="CG75">
        <v>0.5</v>
      </c>
      <c r="CH75">
        <v>0.8</v>
      </c>
      <c r="CI75">
        <v>-1.8</v>
      </c>
    </row>
    <row r="76" spans="1:87" x14ac:dyDescent="0.3">
      <c r="A76" s="5" t="s">
        <v>218</v>
      </c>
      <c r="B76" s="5" t="str">
        <f t="shared" si="10"/>
        <v>nat</v>
      </c>
      <c r="C76" s="5" t="str">
        <f t="shared" si="11"/>
        <v>base</v>
      </c>
      <c r="D76" s="46">
        <v>-4.5</v>
      </c>
      <c r="E76" s="46">
        <v>-0.2</v>
      </c>
      <c r="F76" s="46">
        <v>-0.2</v>
      </c>
      <c r="G76" s="46">
        <v>-0.2</v>
      </c>
      <c r="H76" s="140">
        <v>-0.2</v>
      </c>
      <c r="I76" s="140">
        <v>-0.2</v>
      </c>
      <c r="J76" s="140">
        <v>0.15000000000000002</v>
      </c>
      <c r="K76" s="140">
        <v>0.4</v>
      </c>
      <c r="L76" s="140">
        <v>0.4</v>
      </c>
      <c r="M76" s="140">
        <v>0.39749999999999996</v>
      </c>
      <c r="N76" s="140">
        <v>0.45</v>
      </c>
      <c r="Y76" s="133">
        <f t="shared" si="3"/>
        <v>-0.75</v>
      </c>
      <c r="Z76" s="131">
        <v>-1.5</v>
      </c>
      <c r="AA76" s="134"/>
      <c r="AB76" s="134"/>
      <c r="AC76" s="132">
        <v>-0.1</v>
      </c>
      <c r="AD76" s="132">
        <v>-0.05</v>
      </c>
      <c r="AE76" s="132">
        <v>0.05</v>
      </c>
      <c r="AF76" s="132">
        <v>0.05</v>
      </c>
      <c r="AG76" s="132">
        <v>0.05</v>
      </c>
      <c r="AH76" s="132">
        <v>0.05</v>
      </c>
      <c r="AI76" s="132">
        <v>0.2</v>
      </c>
      <c r="AJ76" s="132">
        <v>0.1</v>
      </c>
      <c r="AK76" s="132">
        <v>0.15</v>
      </c>
      <c r="AL76" s="132">
        <v>0.2</v>
      </c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CC76">
        <v>0.8</v>
      </c>
      <c r="CD76">
        <v>1</v>
      </c>
      <c r="CE76">
        <v>-1.8</v>
      </c>
      <c r="CF76">
        <v>-3</v>
      </c>
      <c r="CG76">
        <v>0.5</v>
      </c>
      <c r="CH76">
        <v>0.8</v>
      </c>
      <c r="CI76">
        <v>-1.8</v>
      </c>
    </row>
    <row r="77" spans="1:87" x14ac:dyDescent="0.3">
      <c r="A77" s="5" t="s">
        <v>69</v>
      </c>
      <c r="B77" s="5" t="str">
        <f t="shared" si="10"/>
        <v>nat</v>
      </c>
      <c r="C77" s="5" t="str">
        <f t="shared" si="11"/>
        <v>base</v>
      </c>
      <c r="D77" s="46">
        <v>-0.75</v>
      </c>
      <c r="E77" s="46">
        <v>-0.2</v>
      </c>
      <c r="F77" s="46">
        <v>-0.2</v>
      </c>
      <c r="G77" s="46">
        <v>-0.2</v>
      </c>
      <c r="H77" s="140">
        <v>-0.2</v>
      </c>
      <c r="I77" s="140">
        <v>-0.2</v>
      </c>
      <c r="J77" s="140">
        <v>0.15000000000000002</v>
      </c>
      <c r="K77" s="140">
        <v>0.4</v>
      </c>
      <c r="L77" s="140">
        <v>0.4</v>
      </c>
      <c r="M77" s="140">
        <v>0.39749999999999996</v>
      </c>
      <c r="N77" s="140">
        <v>0.45</v>
      </c>
      <c r="Y77" s="133">
        <f t="shared" si="3"/>
        <v>-0.125</v>
      </c>
      <c r="Z77" s="131">
        <v>-0.25</v>
      </c>
      <c r="AA77" s="134"/>
      <c r="AB77" s="134"/>
      <c r="AC77" s="132">
        <v>-0.1</v>
      </c>
      <c r="AD77" s="132">
        <v>-0.05</v>
      </c>
      <c r="AE77" s="132">
        <v>0.05</v>
      </c>
      <c r="AF77" s="132">
        <v>0.05</v>
      </c>
      <c r="AG77" s="132">
        <v>0.05</v>
      </c>
      <c r="AH77" s="132">
        <v>0.05</v>
      </c>
      <c r="AI77" s="132">
        <v>0.2</v>
      </c>
      <c r="AJ77" s="132">
        <v>0.1</v>
      </c>
      <c r="AK77" s="132">
        <v>0.15</v>
      </c>
      <c r="AL77" s="132">
        <v>0.2</v>
      </c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CC77">
        <v>-0.8</v>
      </c>
      <c r="CD77">
        <v>-0.3</v>
      </c>
      <c r="CE77">
        <v>0.2</v>
      </c>
      <c r="CF77">
        <v>-0.5</v>
      </c>
      <c r="CG77">
        <v>0.9</v>
      </c>
      <c r="CH77">
        <v>1</v>
      </c>
      <c r="CI77">
        <v>2</v>
      </c>
    </row>
    <row r="78" spans="1:87" x14ac:dyDescent="0.3">
      <c r="A78" s="5" t="s">
        <v>70</v>
      </c>
      <c r="B78" s="5" t="str">
        <f t="shared" si="10"/>
        <v>nat</v>
      </c>
      <c r="C78" s="5" t="str">
        <f t="shared" si="11"/>
        <v>base</v>
      </c>
      <c r="D78" s="141">
        <v>0.1</v>
      </c>
      <c r="E78" s="141">
        <v>-0.2</v>
      </c>
      <c r="F78" s="141">
        <v>-0.2</v>
      </c>
      <c r="G78" s="141">
        <v>-0.2</v>
      </c>
      <c r="H78" s="142">
        <v>-0.2</v>
      </c>
      <c r="I78" s="142">
        <v>-0.2</v>
      </c>
      <c r="J78" s="142">
        <v>0.15000000000000002</v>
      </c>
      <c r="K78" s="142">
        <v>0.4</v>
      </c>
      <c r="L78" s="142">
        <v>0.4</v>
      </c>
      <c r="M78" s="142">
        <v>0.39749999999999996</v>
      </c>
      <c r="N78" s="142">
        <v>0.45</v>
      </c>
      <c r="Y78" s="133">
        <f t="shared" si="3"/>
        <v>-0.125</v>
      </c>
      <c r="Z78" s="131">
        <f t="shared" ref="Z78" si="12">Z77</f>
        <v>-0.25</v>
      </c>
      <c r="AA78" s="134"/>
      <c r="AB78" s="134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CC78">
        <v>-0.8</v>
      </c>
      <c r="CD78">
        <v>-0.3</v>
      </c>
      <c r="CE78">
        <v>0.2</v>
      </c>
      <c r="CF78">
        <v>-0.5</v>
      </c>
      <c r="CG78">
        <v>0.9</v>
      </c>
      <c r="CH78">
        <v>1</v>
      </c>
      <c r="CI78">
        <v>2</v>
      </c>
    </row>
    <row r="79" spans="1:87" x14ac:dyDescent="0.3">
      <c r="A79" s="5" t="s">
        <v>123</v>
      </c>
      <c r="B79" s="5" t="str">
        <f t="shared" si="10"/>
        <v>nat</v>
      </c>
      <c r="C79" s="5" t="str">
        <f t="shared" si="11"/>
        <v>base</v>
      </c>
      <c r="D79" s="46">
        <v>0.1</v>
      </c>
      <c r="E79" s="46">
        <v>-0.2</v>
      </c>
      <c r="F79" s="46">
        <v>-0.2</v>
      </c>
      <c r="G79" s="46">
        <v>-0.2</v>
      </c>
      <c r="H79" s="140">
        <v>-0.2</v>
      </c>
      <c r="I79" s="140">
        <v>-0.2</v>
      </c>
      <c r="J79" s="140">
        <v>0.15000000000000002</v>
      </c>
      <c r="K79" s="140">
        <v>0.4</v>
      </c>
      <c r="L79" s="140">
        <v>0.4</v>
      </c>
      <c r="M79" s="140">
        <v>0.39749999999999996</v>
      </c>
      <c r="N79" s="140">
        <v>0.45</v>
      </c>
      <c r="Y79" s="133">
        <f t="shared" si="3"/>
        <v>0.25</v>
      </c>
      <c r="Z79" s="131">
        <v>0.5</v>
      </c>
      <c r="AA79" s="134"/>
      <c r="AB79" s="134"/>
      <c r="AC79" s="132">
        <v>-0.1</v>
      </c>
      <c r="AD79" s="132">
        <v>-0.05</v>
      </c>
      <c r="AE79" s="132">
        <v>0.05</v>
      </c>
      <c r="AF79" s="132">
        <v>0.05</v>
      </c>
      <c r="AG79" s="132">
        <v>0.05</v>
      </c>
      <c r="AH79" s="132">
        <v>0.05</v>
      </c>
      <c r="AI79" s="132">
        <v>0.2</v>
      </c>
      <c r="AJ79" s="132">
        <v>0.1</v>
      </c>
      <c r="AK79" s="132">
        <v>0.15</v>
      </c>
      <c r="AL79" s="132">
        <v>0.2</v>
      </c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CC79">
        <v>1.7</v>
      </c>
      <c r="CD79">
        <v>1</v>
      </c>
      <c r="CE79">
        <v>-2</v>
      </c>
      <c r="CF79">
        <v>-2</v>
      </c>
      <c r="CG79">
        <v>-1.4</v>
      </c>
      <c r="CH79">
        <v>-0.6</v>
      </c>
      <c r="CI79">
        <v>0.5</v>
      </c>
    </row>
    <row r="80" spans="1:87" x14ac:dyDescent="0.3">
      <c r="A80" s="5" t="s">
        <v>71</v>
      </c>
      <c r="B80" s="5" t="str">
        <f t="shared" si="10"/>
        <v>nat</v>
      </c>
      <c r="C80" s="5" t="str">
        <f t="shared" si="11"/>
        <v>base</v>
      </c>
      <c r="D80" s="46">
        <v>1</v>
      </c>
      <c r="E80" s="46">
        <v>-0.2</v>
      </c>
      <c r="F80" s="46">
        <v>-0.2</v>
      </c>
      <c r="G80" s="46">
        <v>-0.2</v>
      </c>
      <c r="H80" s="140">
        <v>-0.2</v>
      </c>
      <c r="I80" s="140">
        <v>-0.2</v>
      </c>
      <c r="J80" s="140">
        <v>0.15000000000000002</v>
      </c>
      <c r="K80" s="140">
        <v>0.4</v>
      </c>
      <c r="L80" s="140">
        <v>0.4</v>
      </c>
      <c r="M80" s="140">
        <v>0.39749999999999996</v>
      </c>
      <c r="N80" s="140">
        <v>0.45</v>
      </c>
      <c r="Y80" s="133">
        <f t="shared" si="3"/>
        <v>-9.5</v>
      </c>
      <c r="Z80" s="131">
        <v>-19</v>
      </c>
      <c r="AA80" s="134"/>
      <c r="AB80" s="134"/>
      <c r="AC80" s="132">
        <v>-0.1</v>
      </c>
      <c r="AD80" s="132">
        <v>-0.05</v>
      </c>
      <c r="AE80" s="132">
        <v>0.05</v>
      </c>
      <c r="AF80" s="132">
        <v>0.05</v>
      </c>
      <c r="AG80" s="132">
        <v>0.05</v>
      </c>
      <c r="AH80" s="132">
        <v>0.05</v>
      </c>
      <c r="AI80" s="132">
        <v>0.2</v>
      </c>
      <c r="AJ80" s="132">
        <v>0.1</v>
      </c>
      <c r="AK80" s="132">
        <v>0.15</v>
      </c>
      <c r="AL80" s="132">
        <v>0.2</v>
      </c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CC80">
        <v>-1</v>
      </c>
      <c r="CD80">
        <v>-2.4</v>
      </c>
      <c r="CE80">
        <v>-3</v>
      </c>
      <c r="CF80">
        <v>-1.6</v>
      </c>
      <c r="CG80">
        <v>-1.4</v>
      </c>
      <c r="CH80">
        <v>-2</v>
      </c>
      <c r="CI80">
        <v>-1.5</v>
      </c>
    </row>
    <row r="81" spans="1:87" x14ac:dyDescent="0.3">
      <c r="A81" s="5" t="s">
        <v>124</v>
      </c>
      <c r="B81" s="5" t="str">
        <f t="shared" si="10"/>
        <v>nat</v>
      </c>
      <c r="C81" s="5" t="str">
        <f t="shared" si="11"/>
        <v>base</v>
      </c>
      <c r="D81" s="46">
        <v>-10</v>
      </c>
      <c r="E81" s="46">
        <v>-0.2</v>
      </c>
      <c r="F81" s="46">
        <v>-0.2</v>
      </c>
      <c r="G81" s="46">
        <v>-0.2</v>
      </c>
      <c r="H81" s="140">
        <v>-0.2</v>
      </c>
      <c r="I81" s="140">
        <v>-0.2</v>
      </c>
      <c r="J81" s="140">
        <v>0.15000000000000002</v>
      </c>
      <c r="K81" s="140">
        <v>0.4</v>
      </c>
      <c r="L81" s="140">
        <v>0.4</v>
      </c>
      <c r="M81" s="140">
        <v>0.39749999999999996</v>
      </c>
      <c r="N81" s="140">
        <v>0.45</v>
      </c>
      <c r="Y81" s="133" t="str">
        <f t="shared" si="3"/>
        <v>eps</v>
      </c>
      <c r="Z81" s="112" t="s">
        <v>75</v>
      </c>
      <c r="AA81" s="120"/>
      <c r="AB81" s="120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CC81" t="s">
        <v>75</v>
      </c>
      <c r="CD81" t="s">
        <v>75</v>
      </c>
      <c r="CE81" t="s">
        <v>75</v>
      </c>
      <c r="CF81" t="s">
        <v>75</v>
      </c>
      <c r="CG81" t="s">
        <v>75</v>
      </c>
      <c r="CH81" t="s">
        <v>75</v>
      </c>
      <c r="CI81" t="s">
        <v>75</v>
      </c>
    </row>
    <row r="82" spans="1:87" s="73" customFormat="1" x14ac:dyDescent="0.3">
      <c r="A82" s="137" t="str">
        <f t="shared" ref="A82:A113" si="13">A8</f>
        <v>aawhe</v>
      </c>
      <c r="B82" s="137" t="s">
        <v>72</v>
      </c>
      <c r="C82" s="137" t="s">
        <v>327</v>
      </c>
      <c r="D82" s="148">
        <v>-0.7</v>
      </c>
      <c r="E82" s="148">
        <v>0.8</v>
      </c>
      <c r="F82" s="148">
        <v>-2.5000000000000001E-2</v>
      </c>
      <c r="G82" s="148">
        <v>5.000000000000001E-3</v>
      </c>
      <c r="H82" s="149">
        <v>1.4999999999999999E-2</v>
      </c>
      <c r="I82" s="149">
        <v>1.35</v>
      </c>
      <c r="J82" s="149">
        <v>1.8000000000000003</v>
      </c>
      <c r="K82" s="149">
        <v>0.90000000000000013</v>
      </c>
      <c r="L82" s="149">
        <v>0.30000000000000004</v>
      </c>
      <c r="M82" s="149">
        <v>0.44999999999999996</v>
      </c>
      <c r="N82" s="149">
        <v>0.60000000000000009</v>
      </c>
      <c r="Y82" s="127">
        <f t="shared" ref="Y82:Y113" si="14">IF(ISERROR(Z82*$BZ$82),"eps",(Z82*$BZ$82))</f>
        <v>-0.7</v>
      </c>
      <c r="Z82" s="125">
        <v>-1.4</v>
      </c>
      <c r="AA82" s="128"/>
      <c r="AB82" s="128"/>
      <c r="AC82" s="126">
        <v>-0.1</v>
      </c>
      <c r="AD82" s="126">
        <v>-0.05</v>
      </c>
      <c r="AE82" s="126">
        <v>0.05</v>
      </c>
      <c r="AF82" s="126">
        <v>0.05</v>
      </c>
      <c r="AG82" s="126">
        <v>0.05</v>
      </c>
      <c r="AH82" s="126">
        <v>0.05</v>
      </c>
      <c r="AI82" s="126">
        <v>0.2</v>
      </c>
      <c r="AJ82" s="126">
        <v>0.1</v>
      </c>
      <c r="AK82" s="126">
        <v>0.15</v>
      </c>
      <c r="AL82" s="126">
        <v>0.2</v>
      </c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73">
        <v>0.5</v>
      </c>
    </row>
    <row r="83" spans="1:87" x14ac:dyDescent="0.3">
      <c r="A83" s="5" t="str">
        <f t="shared" si="13"/>
        <v>aamai</v>
      </c>
      <c r="B83" s="5" t="s">
        <v>72</v>
      </c>
      <c r="C83" s="5" t="str">
        <f t="shared" ref="C83:C114" si="15">C82</f>
        <v>sim1</v>
      </c>
      <c r="D83" s="141">
        <v>-0.7</v>
      </c>
      <c r="E83" s="141">
        <v>0.8</v>
      </c>
      <c r="F83" s="141">
        <v>-2.5000000000000001E-2</v>
      </c>
      <c r="G83" s="141">
        <v>5.000000000000001E-3</v>
      </c>
      <c r="H83" s="142">
        <v>1.4999999999999999E-2</v>
      </c>
      <c r="I83" s="142">
        <v>1.35</v>
      </c>
      <c r="J83" s="142">
        <v>1.8000000000000003</v>
      </c>
      <c r="K83" s="142">
        <v>0.90000000000000013</v>
      </c>
      <c r="L83" s="142">
        <v>0.30000000000000004</v>
      </c>
      <c r="M83" s="142">
        <v>0.44999999999999996</v>
      </c>
      <c r="N83" s="142">
        <v>0.60000000000000009</v>
      </c>
      <c r="Y83" s="92">
        <f t="shared" si="14"/>
        <v>-0.7</v>
      </c>
      <c r="Z83" s="109">
        <f>Z82</f>
        <v>-1.4</v>
      </c>
      <c r="AA83" s="122"/>
      <c r="AB83" s="122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</row>
    <row r="84" spans="1:87" x14ac:dyDescent="0.3">
      <c r="A84" s="5" t="str">
        <f t="shared" si="13"/>
        <v>aaoce</v>
      </c>
      <c r="B84" s="5" t="s">
        <v>72</v>
      </c>
      <c r="C84" s="5" t="str">
        <f t="shared" si="15"/>
        <v>sim1</v>
      </c>
      <c r="D84" s="141">
        <v>-0.7</v>
      </c>
      <c r="E84" s="141">
        <v>0.8</v>
      </c>
      <c r="F84" s="141">
        <v>-2.5000000000000001E-2</v>
      </c>
      <c r="G84" s="141">
        <v>5.000000000000001E-3</v>
      </c>
      <c r="H84" s="142">
        <v>1.4999999999999999E-2</v>
      </c>
      <c r="I84" s="142">
        <v>1.35</v>
      </c>
      <c r="J84" s="142">
        <v>1.8000000000000003</v>
      </c>
      <c r="K84" s="142">
        <v>0.90000000000000013</v>
      </c>
      <c r="L84" s="142">
        <v>0.30000000000000004</v>
      </c>
      <c r="M84" s="142">
        <v>0.44999999999999996</v>
      </c>
      <c r="N84" s="142">
        <v>0.60000000000000009</v>
      </c>
      <c r="Y84" s="92">
        <f t="shared" si="14"/>
        <v>-0.7</v>
      </c>
      <c r="Z84" s="109">
        <f>Z83</f>
        <v>-1.4</v>
      </c>
      <c r="AA84" s="122"/>
      <c r="AB84" s="122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</row>
    <row r="85" spans="1:87" x14ac:dyDescent="0.3">
      <c r="A85" s="5" t="str">
        <f t="shared" si="13"/>
        <v>aaveg</v>
      </c>
      <c r="B85" s="5" t="s">
        <v>72</v>
      </c>
      <c r="C85" s="5" t="str">
        <f t="shared" si="15"/>
        <v>sim1</v>
      </c>
      <c r="D85" s="46">
        <v>-0.7</v>
      </c>
      <c r="E85" s="46">
        <v>0.8</v>
      </c>
      <c r="F85" s="46">
        <v>-2.5000000000000001E-2</v>
      </c>
      <c r="G85" s="46">
        <v>5.000000000000001E-3</v>
      </c>
      <c r="H85" s="140">
        <v>1.4999999999999999E-2</v>
      </c>
      <c r="I85" s="140">
        <v>1.35</v>
      </c>
      <c r="J85" s="140">
        <v>1.8000000000000003</v>
      </c>
      <c r="K85" s="140">
        <v>0.90000000000000013</v>
      </c>
      <c r="L85" s="140">
        <v>0.30000000000000004</v>
      </c>
      <c r="M85" s="140">
        <v>0.44999999999999996</v>
      </c>
      <c r="N85" s="140">
        <v>0.60000000000000009</v>
      </c>
      <c r="Y85" s="92" t="str">
        <f t="shared" si="14"/>
        <v>eps</v>
      </c>
      <c r="Z85" s="108" t="s">
        <v>75</v>
      </c>
      <c r="AA85" s="121"/>
      <c r="AB85" s="121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</row>
    <row r="86" spans="1:87" x14ac:dyDescent="0.3">
      <c r="A86" s="5" t="str">
        <f t="shared" si="13"/>
        <v>aaofr</v>
      </c>
      <c r="B86" s="5" t="s">
        <v>72</v>
      </c>
      <c r="C86" s="5" t="str">
        <f t="shared" si="15"/>
        <v>sim1</v>
      </c>
      <c r="D86" s="46">
        <v>-0.7</v>
      </c>
      <c r="E86" s="46">
        <v>0.8</v>
      </c>
      <c r="F86" s="46">
        <v>-2.5000000000000001E-2</v>
      </c>
      <c r="G86" s="46">
        <v>5.000000000000001E-3</v>
      </c>
      <c r="H86" s="140">
        <v>1.4999999999999999E-2</v>
      </c>
      <c r="I86" s="140">
        <v>1.35</v>
      </c>
      <c r="J86" s="140">
        <v>1.8000000000000003</v>
      </c>
      <c r="K86" s="140">
        <v>0.90000000000000013</v>
      </c>
      <c r="L86" s="140">
        <v>0.30000000000000004</v>
      </c>
      <c r="M86" s="140">
        <v>0.44999999999999996</v>
      </c>
      <c r="N86" s="140">
        <v>0.60000000000000009</v>
      </c>
      <c r="Y86" s="92" t="str">
        <f t="shared" si="14"/>
        <v>eps</v>
      </c>
      <c r="Z86" s="108" t="s">
        <v>75</v>
      </c>
      <c r="AA86" s="121"/>
      <c r="AB86" s="121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</row>
    <row r="87" spans="1:87" x14ac:dyDescent="0.3">
      <c r="A87" s="5" t="str">
        <f t="shared" si="13"/>
        <v>aagra</v>
      </c>
      <c r="B87" s="5" t="s">
        <v>72</v>
      </c>
      <c r="C87" s="5" t="str">
        <f t="shared" si="15"/>
        <v>sim1</v>
      </c>
      <c r="D87" s="46">
        <v>-0.7</v>
      </c>
      <c r="E87" s="46">
        <v>0.8</v>
      </c>
      <c r="F87" s="46">
        <v>-2.5000000000000001E-2</v>
      </c>
      <c r="G87" s="46">
        <v>5.000000000000001E-3</v>
      </c>
      <c r="H87" s="140">
        <v>1.4999999999999999E-2</v>
      </c>
      <c r="I87" s="140">
        <v>1.35</v>
      </c>
      <c r="J87" s="140">
        <v>1.8000000000000003</v>
      </c>
      <c r="K87" s="140">
        <v>0.90000000000000013</v>
      </c>
      <c r="L87" s="140">
        <v>0.30000000000000004</v>
      </c>
      <c r="M87" s="140">
        <v>0.44999999999999996</v>
      </c>
      <c r="N87" s="140">
        <v>0.60000000000000009</v>
      </c>
      <c r="Y87" s="92">
        <f t="shared" si="14"/>
        <v>-6</v>
      </c>
      <c r="Z87" s="108">
        <v>-12</v>
      </c>
      <c r="AA87" s="121"/>
      <c r="AB87" s="121"/>
      <c r="AC87" s="115">
        <v>-0.1</v>
      </c>
      <c r="AD87" s="115">
        <v>-0.05</v>
      </c>
      <c r="AE87" s="115">
        <v>0.05</v>
      </c>
      <c r="AF87" s="115">
        <v>0.05</v>
      </c>
      <c r="AG87" s="115">
        <v>0.05</v>
      </c>
      <c r="AH87" s="115">
        <v>0.05</v>
      </c>
      <c r="AI87" s="115">
        <v>0.2</v>
      </c>
      <c r="AJ87" s="115">
        <v>0.1</v>
      </c>
      <c r="AK87" s="115">
        <v>0.15</v>
      </c>
      <c r="AL87" s="115">
        <v>0.2</v>
      </c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</row>
    <row r="88" spans="1:87" x14ac:dyDescent="0.3">
      <c r="A88" s="5" t="str">
        <f t="shared" si="13"/>
        <v>aaoil</v>
      </c>
      <c r="B88" s="5" t="s">
        <v>72</v>
      </c>
      <c r="C88" s="5" t="str">
        <f t="shared" si="15"/>
        <v>sim1</v>
      </c>
      <c r="D88" s="141">
        <v>-0.7</v>
      </c>
      <c r="E88" s="141">
        <v>0.8</v>
      </c>
      <c r="F88" s="141">
        <v>-2.5000000000000001E-2</v>
      </c>
      <c r="G88" s="141">
        <v>5.000000000000001E-3</v>
      </c>
      <c r="H88" s="142">
        <v>1.4999999999999999E-2</v>
      </c>
      <c r="I88" s="142">
        <v>1.35</v>
      </c>
      <c r="J88" s="142">
        <v>1.8000000000000003</v>
      </c>
      <c r="K88" s="142">
        <v>0.90000000000000013</v>
      </c>
      <c r="L88" s="142">
        <v>0.30000000000000004</v>
      </c>
      <c r="M88" s="142">
        <v>0.44999999999999996</v>
      </c>
      <c r="N88" s="142">
        <v>0.60000000000000009</v>
      </c>
      <c r="Y88" s="92">
        <f t="shared" si="14"/>
        <v>-6</v>
      </c>
      <c r="Z88" s="109">
        <f>Z87</f>
        <v>-12</v>
      </c>
      <c r="AA88" s="122"/>
      <c r="AB88" s="122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</row>
    <row r="89" spans="1:87" x14ac:dyDescent="0.3">
      <c r="A89" s="5" t="str">
        <f t="shared" si="13"/>
        <v>aatub</v>
      </c>
      <c r="B89" s="5" t="s">
        <v>72</v>
      </c>
      <c r="C89" s="5" t="str">
        <f t="shared" si="15"/>
        <v>sim1</v>
      </c>
      <c r="D89" s="141">
        <v>-0.7</v>
      </c>
      <c r="E89" s="141">
        <v>0.8</v>
      </c>
      <c r="F89" s="141">
        <v>-2.5000000000000001E-2</v>
      </c>
      <c r="G89" s="141">
        <v>5.000000000000001E-3</v>
      </c>
      <c r="H89" s="142">
        <v>1.4999999999999999E-2</v>
      </c>
      <c r="I89" s="142">
        <v>1.35</v>
      </c>
      <c r="J89" s="142">
        <v>1.8000000000000003</v>
      </c>
      <c r="K89" s="142">
        <v>0.90000000000000013</v>
      </c>
      <c r="L89" s="142">
        <v>0.30000000000000004</v>
      </c>
      <c r="M89" s="142">
        <v>0.44999999999999996</v>
      </c>
      <c r="N89" s="142">
        <v>0.60000000000000009</v>
      </c>
      <c r="Y89" s="92">
        <f t="shared" si="14"/>
        <v>-6</v>
      </c>
      <c r="Z89" s="109">
        <f>Z88</f>
        <v>-12</v>
      </c>
      <c r="AA89" s="122"/>
      <c r="AB89" s="122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</row>
    <row r="90" spans="1:87" x14ac:dyDescent="0.3">
      <c r="A90" s="5" t="str">
        <f t="shared" si="13"/>
        <v>aapul</v>
      </c>
      <c r="B90" s="5" t="s">
        <v>72</v>
      </c>
      <c r="C90" s="5" t="str">
        <f t="shared" si="15"/>
        <v>sim1</v>
      </c>
      <c r="D90" s="141">
        <v>-0.7</v>
      </c>
      <c r="E90" s="141">
        <v>0.8</v>
      </c>
      <c r="F90" s="141">
        <v>-2.5000000000000001E-2</v>
      </c>
      <c r="G90" s="141">
        <v>5.000000000000001E-3</v>
      </c>
      <c r="H90" s="142">
        <v>1.4999999999999999E-2</v>
      </c>
      <c r="I90" s="142">
        <v>1.35</v>
      </c>
      <c r="J90" s="142">
        <v>1.8000000000000003</v>
      </c>
      <c r="K90" s="142">
        <v>0.90000000000000013</v>
      </c>
      <c r="L90" s="142">
        <v>0.30000000000000004</v>
      </c>
      <c r="M90" s="142">
        <v>0.44999999999999996</v>
      </c>
      <c r="N90" s="142">
        <v>0.60000000000000009</v>
      </c>
      <c r="Y90" s="92">
        <f t="shared" si="14"/>
        <v>-6</v>
      </c>
      <c r="Z90" s="109">
        <f>Z89</f>
        <v>-12</v>
      </c>
      <c r="AA90" s="122"/>
      <c r="AB90" s="122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</row>
    <row r="91" spans="1:87" x14ac:dyDescent="0.3">
      <c r="A91" s="5" t="str">
        <f t="shared" si="13"/>
        <v>aasug</v>
      </c>
      <c r="B91" s="5" t="s">
        <v>72</v>
      </c>
      <c r="C91" s="5" t="str">
        <f t="shared" si="15"/>
        <v>sim1</v>
      </c>
      <c r="D91" s="46">
        <v>-0.7</v>
      </c>
      <c r="E91" s="46">
        <v>0.8</v>
      </c>
      <c r="F91" s="46">
        <v>-2.5000000000000001E-2</v>
      </c>
      <c r="G91" s="46">
        <v>5.000000000000001E-3</v>
      </c>
      <c r="H91" s="140">
        <v>1.4999999999999999E-2</v>
      </c>
      <c r="I91" s="140">
        <v>1.35</v>
      </c>
      <c r="J91" s="140">
        <v>1.8000000000000003</v>
      </c>
      <c r="K91" s="140">
        <v>0.90000000000000013</v>
      </c>
      <c r="L91" s="140">
        <v>0.30000000000000004</v>
      </c>
      <c r="M91" s="140">
        <v>0.44999999999999996</v>
      </c>
      <c r="N91" s="140">
        <v>0.60000000000000009</v>
      </c>
      <c r="Y91" s="92">
        <f t="shared" si="14"/>
        <v>-1.25</v>
      </c>
      <c r="Z91" s="109">
        <f>Z102</f>
        <v>-2.5</v>
      </c>
      <c r="AA91" s="122"/>
      <c r="AB91" s="122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</row>
    <row r="92" spans="1:87" x14ac:dyDescent="0.3">
      <c r="A92" s="5" t="str">
        <f t="shared" si="13"/>
        <v>aaoth</v>
      </c>
      <c r="B92" s="5" t="s">
        <v>72</v>
      </c>
      <c r="C92" s="5" t="str">
        <f t="shared" si="15"/>
        <v>sim1</v>
      </c>
      <c r="D92" s="46">
        <v>-0.7</v>
      </c>
      <c r="E92" s="46">
        <v>0.8</v>
      </c>
      <c r="F92" s="46">
        <v>-2.5000000000000001E-2</v>
      </c>
      <c r="G92" s="46">
        <v>5.000000000000001E-3</v>
      </c>
      <c r="H92" s="140">
        <v>1.4999999999999999E-2</v>
      </c>
      <c r="I92" s="140">
        <v>1.35</v>
      </c>
      <c r="J92" s="140">
        <v>1.8000000000000003</v>
      </c>
      <c r="K92" s="140">
        <v>0.90000000000000013</v>
      </c>
      <c r="L92" s="140">
        <v>0.30000000000000004</v>
      </c>
      <c r="M92" s="140">
        <v>0.44999999999999996</v>
      </c>
      <c r="N92" s="140">
        <v>0.60000000000000009</v>
      </c>
      <c r="Y92" s="92">
        <f t="shared" si="14"/>
        <v>-1</v>
      </c>
      <c r="Z92" s="108">
        <v>-2</v>
      </c>
      <c r="AA92" s="121"/>
      <c r="AB92" s="121"/>
      <c r="AC92" s="115">
        <v>-0.1</v>
      </c>
      <c r="AD92" s="115">
        <v>-0.05</v>
      </c>
      <c r="AE92" s="115">
        <v>0.05</v>
      </c>
      <c r="AF92" s="115">
        <v>0.05</v>
      </c>
      <c r="AG92" s="115">
        <v>0.05</v>
      </c>
      <c r="AH92" s="115">
        <v>0.05</v>
      </c>
      <c r="AI92" s="115">
        <v>0.2</v>
      </c>
      <c r="AJ92" s="115">
        <v>0.1</v>
      </c>
      <c r="AK92" s="115">
        <v>0.15</v>
      </c>
      <c r="AL92" s="115">
        <v>0.2</v>
      </c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</row>
    <row r="93" spans="1:87" x14ac:dyDescent="0.3">
      <c r="A93" s="5" t="str">
        <f t="shared" si="13"/>
        <v>alani</v>
      </c>
      <c r="B93" s="5" t="s">
        <v>72</v>
      </c>
      <c r="C93" s="5" t="str">
        <f t="shared" si="1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>
        <v>1.8000000000000003</v>
      </c>
      <c r="K93" s="142">
        <v>0.90000000000000013</v>
      </c>
      <c r="L93" s="142">
        <v>0.30000000000000004</v>
      </c>
      <c r="M93" s="142">
        <v>0.44999999999999996</v>
      </c>
      <c r="N93" s="142">
        <v>0.60000000000000009</v>
      </c>
      <c r="Y93" s="92">
        <f t="shared" si="14"/>
        <v>-1</v>
      </c>
      <c r="Z93" s="109">
        <f>Z92</f>
        <v>-2</v>
      </c>
      <c r="AA93" s="122"/>
      <c r="AB93" s="122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</row>
    <row r="94" spans="1:87" x14ac:dyDescent="0.3">
      <c r="A94" s="5" t="str">
        <f t="shared" si="13"/>
        <v>afore</v>
      </c>
      <c r="B94" s="5" t="s">
        <v>72</v>
      </c>
      <c r="C94" s="5" t="str">
        <f t="shared" si="1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>
        <v>1.8000000000000003</v>
      </c>
      <c r="K94" s="140">
        <v>0.90000000000000013</v>
      </c>
      <c r="L94" s="140">
        <v>0.30000000000000004</v>
      </c>
      <c r="M94" s="140">
        <v>0.44999999999999996</v>
      </c>
      <c r="N94" s="140">
        <v>0.60000000000000009</v>
      </c>
      <c r="Y94" s="92">
        <f t="shared" si="14"/>
        <v>-4</v>
      </c>
      <c r="Z94" s="108">
        <v>-8</v>
      </c>
      <c r="AA94" s="121"/>
      <c r="AB94" s="121"/>
      <c r="AC94" s="115">
        <v>-0.1</v>
      </c>
      <c r="AD94" s="115">
        <v>-0.05</v>
      </c>
      <c r="AE94" s="115">
        <v>0.05</v>
      </c>
      <c r="AF94" s="115">
        <v>0.05</v>
      </c>
      <c r="AG94" s="115">
        <v>0.05</v>
      </c>
      <c r="AH94" s="115">
        <v>0.05</v>
      </c>
      <c r="AI94" s="115">
        <v>0.2</v>
      </c>
      <c r="AJ94" s="115">
        <v>0.1</v>
      </c>
      <c r="AK94" s="115">
        <v>0.15</v>
      </c>
      <c r="AL94" s="115">
        <v>0.2</v>
      </c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</row>
    <row r="95" spans="1:87" x14ac:dyDescent="0.3">
      <c r="A95" s="5" t="str">
        <f t="shared" si="13"/>
        <v>afish</v>
      </c>
      <c r="B95" s="5" t="s">
        <v>72</v>
      </c>
      <c r="C95" s="5" t="str">
        <f t="shared" si="15"/>
        <v>sim1</v>
      </c>
      <c r="D95" s="141">
        <v>-0.7</v>
      </c>
      <c r="E95" s="141">
        <v>0.8</v>
      </c>
      <c r="F95" s="141">
        <v>-2.5000000000000001E-2</v>
      </c>
      <c r="G95" s="141">
        <v>5.000000000000001E-3</v>
      </c>
      <c r="H95" s="142">
        <v>1.4999999999999999E-2</v>
      </c>
      <c r="I95" s="142">
        <v>1.35</v>
      </c>
      <c r="J95" s="142">
        <v>1.8000000000000003</v>
      </c>
      <c r="K95" s="142">
        <v>0.90000000000000013</v>
      </c>
      <c r="L95" s="142">
        <v>0.30000000000000004</v>
      </c>
      <c r="M95" s="142">
        <v>0.44999999999999996</v>
      </c>
      <c r="N95" s="142">
        <v>0.60000000000000009</v>
      </c>
      <c r="Y95" s="92">
        <f t="shared" si="14"/>
        <v>-4</v>
      </c>
      <c r="Z95" s="110">
        <f>Z94</f>
        <v>-8</v>
      </c>
      <c r="AA95" s="123"/>
      <c r="AB95" s="123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</row>
    <row r="96" spans="1:87" x14ac:dyDescent="0.3">
      <c r="A96" s="5" t="str">
        <f t="shared" si="13"/>
        <v>acoal</v>
      </c>
      <c r="B96" s="5" t="s">
        <v>72</v>
      </c>
      <c r="C96" s="5" t="str">
        <f t="shared" si="15"/>
        <v>sim1</v>
      </c>
      <c r="D96" s="141" t="s">
        <v>75</v>
      </c>
      <c r="E96" s="141" t="s">
        <v>75</v>
      </c>
      <c r="F96" s="141" t="s">
        <v>75</v>
      </c>
      <c r="G96" s="141" t="s">
        <v>75</v>
      </c>
      <c r="H96" s="142" t="s">
        <v>75</v>
      </c>
      <c r="I96" s="142" t="s">
        <v>75</v>
      </c>
      <c r="J96" s="142" t="s">
        <v>75</v>
      </c>
      <c r="K96" s="142" t="s">
        <v>75</v>
      </c>
      <c r="L96" s="142" t="s">
        <v>75</v>
      </c>
      <c r="M96" s="142" t="s">
        <v>75</v>
      </c>
      <c r="N96" s="142" t="s">
        <v>75</v>
      </c>
      <c r="Y96" s="92">
        <f t="shared" si="14"/>
        <v>-4</v>
      </c>
      <c r="Z96" s="110">
        <f>Z95</f>
        <v>-8</v>
      </c>
      <c r="AA96" s="123"/>
      <c r="AB96" s="123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</row>
    <row r="97" spans="1:77" x14ac:dyDescent="0.3">
      <c r="A97" s="5" t="str">
        <f t="shared" si="13"/>
        <v>agold</v>
      </c>
      <c r="B97" s="5" t="s">
        <v>72</v>
      </c>
      <c r="C97" s="5" t="str">
        <f t="shared" si="15"/>
        <v>sim1</v>
      </c>
      <c r="D97" s="141" t="s">
        <v>75</v>
      </c>
      <c r="E97" s="141" t="s">
        <v>75</v>
      </c>
      <c r="F97" s="141" t="s">
        <v>75</v>
      </c>
      <c r="G97" s="141" t="s">
        <v>75</v>
      </c>
      <c r="H97" s="142" t="s">
        <v>75</v>
      </c>
      <c r="I97" s="142" t="s">
        <v>75</v>
      </c>
      <c r="J97" s="142" t="s">
        <v>75</v>
      </c>
      <c r="K97" s="142" t="s">
        <v>75</v>
      </c>
      <c r="L97" s="142" t="s">
        <v>75</v>
      </c>
      <c r="M97" s="142" t="s">
        <v>75</v>
      </c>
      <c r="N97" s="142" t="s">
        <v>75</v>
      </c>
      <c r="Y97" s="92">
        <f t="shared" si="14"/>
        <v>-4</v>
      </c>
      <c r="Z97" s="110">
        <f>Z96</f>
        <v>-8</v>
      </c>
      <c r="AA97" s="123"/>
      <c r="AB97" s="123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</row>
    <row r="98" spans="1:77" x14ac:dyDescent="0.3">
      <c r="A98" s="5" t="str">
        <f t="shared" si="13"/>
        <v>acoil</v>
      </c>
      <c r="B98" s="5" t="s">
        <v>72</v>
      </c>
      <c r="C98" s="5" t="str">
        <f t="shared" si="15"/>
        <v>sim1</v>
      </c>
      <c r="D98" s="141">
        <v>-6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0.45</v>
      </c>
      <c r="J98" s="142">
        <v>0.60000000000000009</v>
      </c>
      <c r="K98" s="142">
        <v>0.30000000000000004</v>
      </c>
      <c r="L98" s="142">
        <v>0.15000000000000002</v>
      </c>
      <c r="M98" s="142">
        <v>0.22499999999999998</v>
      </c>
      <c r="N98" s="142">
        <v>0.30000000000000004</v>
      </c>
      <c r="Y98" s="92">
        <f t="shared" si="14"/>
        <v>-4</v>
      </c>
      <c r="Z98" s="110">
        <f>Z97</f>
        <v>-8</v>
      </c>
      <c r="AA98" s="123"/>
      <c r="AB98" s="123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</row>
    <row r="99" spans="1:77" x14ac:dyDescent="0.3">
      <c r="A99" s="5" t="str">
        <f t="shared" si="13"/>
        <v>angas</v>
      </c>
      <c r="B99" s="5" t="s">
        <v>72</v>
      </c>
      <c r="C99" s="5" t="str">
        <f t="shared" si="15"/>
        <v>sim1</v>
      </c>
      <c r="D99" s="46">
        <v>-6</v>
      </c>
      <c r="E99" s="46">
        <v>0.8</v>
      </c>
      <c r="F99" s="46">
        <v>-2.5000000000000001E-2</v>
      </c>
      <c r="G99" s="46">
        <v>5.000000000000001E-3</v>
      </c>
      <c r="H99" s="140">
        <v>1.4999999999999999E-2</v>
      </c>
      <c r="I99" s="140">
        <v>0.45</v>
      </c>
      <c r="J99" s="140">
        <v>0.60000000000000009</v>
      </c>
      <c r="K99" s="140">
        <v>0.30000000000000004</v>
      </c>
      <c r="L99" s="140">
        <v>0.15000000000000002</v>
      </c>
      <c r="M99" s="140">
        <v>0.22499999999999998</v>
      </c>
      <c r="N99" s="140">
        <v>0.30000000000000004</v>
      </c>
      <c r="Y99" s="92">
        <f t="shared" si="14"/>
        <v>-4</v>
      </c>
      <c r="Z99" s="108">
        <v>-8</v>
      </c>
      <c r="AA99" s="121"/>
      <c r="AB99" s="121"/>
      <c r="AC99" s="115">
        <v>-0.1</v>
      </c>
      <c r="AD99" s="115">
        <v>-0.05</v>
      </c>
      <c r="AE99" s="115">
        <v>0.05</v>
      </c>
      <c r="AF99" s="115">
        <v>0.05</v>
      </c>
      <c r="AG99" s="115">
        <v>0.05</v>
      </c>
      <c r="AH99" s="115">
        <v>0.05</v>
      </c>
      <c r="AI99" s="115">
        <v>0.2</v>
      </c>
      <c r="AJ99" s="115">
        <v>0.1</v>
      </c>
      <c r="AK99" s="115">
        <v>0.15</v>
      </c>
      <c r="AL99" s="115">
        <v>0.2</v>
      </c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</row>
    <row r="100" spans="1:77" x14ac:dyDescent="0.3">
      <c r="A100" s="5" t="str">
        <f t="shared" si="13"/>
        <v>amore</v>
      </c>
      <c r="B100" s="5" t="s">
        <v>72</v>
      </c>
      <c r="C100" s="5" t="str">
        <f t="shared" si="15"/>
        <v>sim1</v>
      </c>
      <c r="D100" s="141">
        <v>-6</v>
      </c>
      <c r="E100" s="141">
        <v>0.8</v>
      </c>
      <c r="F100" s="141">
        <v>-2.5000000000000001E-2</v>
      </c>
      <c r="G100" s="141">
        <v>5.000000000000001E-3</v>
      </c>
      <c r="H100" s="142">
        <v>1.4999999999999999E-2</v>
      </c>
      <c r="I100" s="142">
        <v>0.45</v>
      </c>
      <c r="J100" s="142">
        <v>0.60000000000000009</v>
      </c>
      <c r="K100" s="142">
        <v>0.30000000000000004</v>
      </c>
      <c r="L100" s="142">
        <v>0.15000000000000002</v>
      </c>
      <c r="M100" s="142">
        <v>0.22499999999999998</v>
      </c>
      <c r="N100" s="142">
        <v>0.30000000000000004</v>
      </c>
      <c r="Y100" s="92">
        <f t="shared" si="14"/>
        <v>-4</v>
      </c>
      <c r="Z100" s="110">
        <f>Z99</f>
        <v>-8</v>
      </c>
      <c r="AA100" s="123"/>
      <c r="AB100" s="123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</row>
    <row r="101" spans="1:77" x14ac:dyDescent="0.3">
      <c r="A101" s="5" t="str">
        <f t="shared" si="13"/>
        <v>amine</v>
      </c>
      <c r="B101" s="5" t="s">
        <v>72</v>
      </c>
      <c r="C101" s="5" t="str">
        <f t="shared" si="15"/>
        <v>sim1</v>
      </c>
      <c r="D101" s="46">
        <v>-6</v>
      </c>
      <c r="E101" s="46">
        <v>0.8</v>
      </c>
      <c r="F101" s="46">
        <v>-2.5000000000000001E-2</v>
      </c>
      <c r="G101" s="46">
        <v>5.000000000000001E-3</v>
      </c>
      <c r="H101" s="140">
        <v>1.4999999999999999E-2</v>
      </c>
      <c r="I101" s="140">
        <v>0.45</v>
      </c>
      <c r="J101" s="140">
        <v>0.60000000000000009</v>
      </c>
      <c r="K101" s="140">
        <v>0.30000000000000004</v>
      </c>
      <c r="L101" s="140">
        <v>0.15000000000000002</v>
      </c>
      <c r="M101" s="140">
        <v>0.22499999999999998</v>
      </c>
      <c r="N101" s="140">
        <v>0.30000000000000004</v>
      </c>
      <c r="Y101" s="92" t="str">
        <f t="shared" si="14"/>
        <v>eps</v>
      </c>
      <c r="Z101" s="108" t="s">
        <v>75</v>
      </c>
      <c r="AA101" s="121"/>
      <c r="AB101" s="121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</row>
    <row r="102" spans="1:77" x14ac:dyDescent="0.3">
      <c r="A102" s="5" t="str">
        <f t="shared" si="13"/>
        <v>ameat</v>
      </c>
      <c r="B102" s="5" t="s">
        <v>72</v>
      </c>
      <c r="C102" s="5" t="str">
        <f t="shared" si="15"/>
        <v>sim1</v>
      </c>
      <c r="D102" s="46">
        <v>-1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>
        <v>0.60000000000000009</v>
      </c>
      <c r="K102" s="140">
        <v>0.30000000000000004</v>
      </c>
      <c r="L102" s="140">
        <v>0.15000000000000002</v>
      </c>
      <c r="M102" s="140">
        <v>0.22499999999999998</v>
      </c>
      <c r="N102" s="140">
        <v>0.30000000000000004</v>
      </c>
      <c r="Y102" s="92">
        <f t="shared" si="14"/>
        <v>-1.25</v>
      </c>
      <c r="Z102" s="108">
        <v>-2.5</v>
      </c>
      <c r="AA102" s="121"/>
      <c r="AB102" s="121"/>
      <c r="AC102" s="115">
        <v>-0.1</v>
      </c>
      <c r="AD102" s="115">
        <v>-0.05</v>
      </c>
      <c r="AE102" s="115">
        <v>0.05</v>
      </c>
      <c r="AF102" s="115">
        <v>0.05</v>
      </c>
      <c r="AG102" s="115">
        <v>0.05</v>
      </c>
      <c r="AH102" s="115">
        <v>0.05</v>
      </c>
      <c r="AI102" s="115">
        <v>0.2</v>
      </c>
      <c r="AJ102" s="115">
        <v>0.1</v>
      </c>
      <c r="AK102" s="115">
        <v>0.15</v>
      </c>
      <c r="AL102" s="115">
        <v>0.2</v>
      </c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</row>
    <row r="103" spans="1:77" x14ac:dyDescent="0.3">
      <c r="A103" s="5" t="str">
        <f t="shared" si="13"/>
        <v>apfis</v>
      </c>
      <c r="B103" s="5" t="s">
        <v>72</v>
      </c>
      <c r="C103" s="5" t="str">
        <f t="shared" si="15"/>
        <v>sim1</v>
      </c>
      <c r="D103" s="141">
        <v>-1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>
        <v>0.60000000000000009</v>
      </c>
      <c r="K103" s="142">
        <v>0.30000000000000004</v>
      </c>
      <c r="L103" s="142">
        <v>0.15000000000000002</v>
      </c>
      <c r="M103" s="142">
        <v>0.22499999999999998</v>
      </c>
      <c r="N103" s="142">
        <v>0.30000000000000004</v>
      </c>
      <c r="Y103" s="92">
        <f t="shared" si="14"/>
        <v>-1.25</v>
      </c>
      <c r="Z103" s="110">
        <f>Z102</f>
        <v>-2.5</v>
      </c>
      <c r="AA103" s="123"/>
      <c r="AB103" s="123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</row>
    <row r="104" spans="1:77" x14ac:dyDescent="0.3">
      <c r="A104" s="5" t="str">
        <f t="shared" si="13"/>
        <v>avege</v>
      </c>
      <c r="B104" s="5" t="s">
        <v>72</v>
      </c>
      <c r="C104" s="5" t="str">
        <f t="shared" si="15"/>
        <v>sim1</v>
      </c>
      <c r="D104" s="141">
        <v>-1</v>
      </c>
      <c r="E104" s="141">
        <v>0.8</v>
      </c>
      <c r="F104" s="141">
        <v>-2.5000000000000001E-2</v>
      </c>
      <c r="G104" s="141">
        <v>5.000000000000001E-3</v>
      </c>
      <c r="H104" s="142">
        <v>1.4999999999999999E-2</v>
      </c>
      <c r="I104" s="142">
        <v>0.45</v>
      </c>
      <c r="J104" s="142">
        <v>0.60000000000000009</v>
      </c>
      <c r="K104" s="142">
        <v>0.30000000000000004</v>
      </c>
      <c r="L104" s="142">
        <v>0.15000000000000002</v>
      </c>
      <c r="M104" s="142">
        <v>0.22499999999999998</v>
      </c>
      <c r="N104" s="142">
        <v>0.30000000000000004</v>
      </c>
      <c r="Y104" s="92">
        <f t="shared" si="14"/>
        <v>-1.25</v>
      </c>
      <c r="Z104" s="110">
        <f>Z103</f>
        <v>-2.5</v>
      </c>
      <c r="AA104" s="123"/>
      <c r="AB104" s="123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</row>
    <row r="105" spans="1:77" x14ac:dyDescent="0.3">
      <c r="A105" s="5" t="str">
        <f t="shared" si="13"/>
        <v>afats</v>
      </c>
      <c r="B105" s="5" t="s">
        <v>72</v>
      </c>
      <c r="C105" s="5" t="str">
        <f t="shared" si="15"/>
        <v>sim1</v>
      </c>
      <c r="D105" s="141">
        <v>-1</v>
      </c>
      <c r="E105" s="141">
        <v>0.8</v>
      </c>
      <c r="F105" s="141">
        <v>-2.5000000000000001E-2</v>
      </c>
      <c r="G105" s="141">
        <v>5.000000000000001E-3</v>
      </c>
      <c r="H105" s="142">
        <v>1.4999999999999999E-2</v>
      </c>
      <c r="I105" s="142">
        <v>0.45</v>
      </c>
      <c r="J105" s="142">
        <v>0.60000000000000009</v>
      </c>
      <c r="K105" s="142">
        <v>0.30000000000000004</v>
      </c>
      <c r="L105" s="142">
        <v>0.15000000000000002</v>
      </c>
      <c r="M105" s="142">
        <v>0.22499999999999998</v>
      </c>
      <c r="N105" s="142">
        <v>0.30000000000000004</v>
      </c>
      <c r="Y105" s="92">
        <f t="shared" si="14"/>
        <v>-1.25</v>
      </c>
      <c r="Z105" s="110">
        <f>Z104</f>
        <v>-2.5</v>
      </c>
      <c r="AA105" s="123"/>
      <c r="AB105" s="123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</row>
    <row r="106" spans="1:77" x14ac:dyDescent="0.3">
      <c r="A106" s="5" t="str">
        <f t="shared" si="13"/>
        <v>adair</v>
      </c>
      <c r="B106" s="5" t="s">
        <v>72</v>
      </c>
      <c r="C106" s="5" t="str">
        <f t="shared" si="15"/>
        <v>sim1</v>
      </c>
      <c r="D106" s="46">
        <v>-1</v>
      </c>
      <c r="E106" s="46">
        <v>0.8</v>
      </c>
      <c r="F106" s="46">
        <v>-2.5000000000000001E-2</v>
      </c>
      <c r="G106" s="46">
        <v>5.000000000000001E-3</v>
      </c>
      <c r="H106" s="140">
        <v>1.4999999999999999E-2</v>
      </c>
      <c r="I106" s="140">
        <v>0.45</v>
      </c>
      <c r="J106" s="140">
        <v>0.60000000000000009</v>
      </c>
      <c r="K106" s="140">
        <v>0.30000000000000004</v>
      </c>
      <c r="L106" s="140">
        <v>0.15000000000000002</v>
      </c>
      <c r="M106" s="140">
        <v>0.22499999999999998</v>
      </c>
      <c r="N106" s="140">
        <v>0.30000000000000004</v>
      </c>
      <c r="Y106" s="92">
        <f t="shared" si="14"/>
        <v>-5.5</v>
      </c>
      <c r="Z106" s="108">
        <v>-11</v>
      </c>
      <c r="AA106" s="121"/>
      <c r="AB106" s="121"/>
      <c r="AC106" s="115">
        <v>-0.1</v>
      </c>
      <c r="AD106" s="115">
        <v>-0.05</v>
      </c>
      <c r="AE106" s="115">
        <v>0.05</v>
      </c>
      <c r="AF106" s="115">
        <v>0.05</v>
      </c>
      <c r="AG106" s="115">
        <v>0.05</v>
      </c>
      <c r="AH106" s="115">
        <v>0.05</v>
      </c>
      <c r="AI106" s="115">
        <v>0.2</v>
      </c>
      <c r="AJ106" s="115">
        <v>0.1</v>
      </c>
      <c r="AK106" s="115">
        <v>0.15</v>
      </c>
      <c r="AL106" s="115">
        <v>0.2</v>
      </c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</row>
    <row r="107" spans="1:77" x14ac:dyDescent="0.3">
      <c r="A107" s="5" t="str">
        <f t="shared" si="13"/>
        <v>agrai</v>
      </c>
      <c r="B107" s="5" t="s">
        <v>72</v>
      </c>
      <c r="C107" s="5" t="str">
        <f t="shared" si="1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>
        <v>0.60000000000000009</v>
      </c>
      <c r="K107" s="142">
        <v>0.30000000000000004</v>
      </c>
      <c r="L107" s="142">
        <v>0.15000000000000002</v>
      </c>
      <c r="M107" s="142">
        <v>0.22499999999999998</v>
      </c>
      <c r="N107" s="142">
        <v>0.30000000000000004</v>
      </c>
      <c r="Y107" s="92">
        <f t="shared" si="14"/>
        <v>-5.5</v>
      </c>
      <c r="Z107" s="110">
        <f>Z106</f>
        <v>-11</v>
      </c>
      <c r="AA107" s="123"/>
      <c r="AB107" s="123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</row>
    <row r="108" spans="1:77" x14ac:dyDescent="0.3">
      <c r="A108" s="5" t="str">
        <f t="shared" si="13"/>
        <v>astar</v>
      </c>
      <c r="B108" s="5" t="s">
        <v>72</v>
      </c>
      <c r="C108" s="5" t="str">
        <f t="shared" si="15"/>
        <v>sim1</v>
      </c>
      <c r="D108" s="141">
        <v>-1</v>
      </c>
      <c r="E108" s="46">
        <v>0.8</v>
      </c>
      <c r="F108" s="46">
        <v>-2.5000000000000001E-2</v>
      </c>
      <c r="G108" s="46">
        <v>5.000000000000001E-3</v>
      </c>
      <c r="H108" s="140">
        <v>1.4999999999999999E-2</v>
      </c>
      <c r="I108" s="140">
        <v>0.45</v>
      </c>
      <c r="J108" s="140">
        <v>0.60000000000000009</v>
      </c>
      <c r="K108" s="140">
        <v>0.30000000000000004</v>
      </c>
      <c r="L108" s="140">
        <v>0.15000000000000002</v>
      </c>
      <c r="M108" s="140">
        <v>0.22499999999999998</v>
      </c>
      <c r="N108" s="140">
        <v>0.30000000000000004</v>
      </c>
      <c r="Y108" s="92">
        <f t="shared" si="14"/>
        <v>-10</v>
      </c>
      <c r="Z108" s="108">
        <v>-20</v>
      </c>
      <c r="AA108" s="121"/>
      <c r="AB108" s="121"/>
      <c r="AC108" s="115">
        <v>-0.1</v>
      </c>
      <c r="AD108" s="115">
        <v>-0.05</v>
      </c>
      <c r="AE108" s="115">
        <v>0.05</v>
      </c>
      <c r="AF108" s="115">
        <v>0.05</v>
      </c>
      <c r="AG108" s="115">
        <v>0.05</v>
      </c>
      <c r="AH108" s="115">
        <v>0.05</v>
      </c>
      <c r="AI108" s="115">
        <v>0.2</v>
      </c>
      <c r="AJ108" s="115">
        <v>0.1</v>
      </c>
      <c r="AK108" s="115">
        <v>0.15</v>
      </c>
      <c r="AL108" s="115">
        <v>0.2</v>
      </c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</row>
    <row r="109" spans="1:77" x14ac:dyDescent="0.3">
      <c r="A109" s="5" t="str">
        <f t="shared" si="13"/>
        <v>afeed</v>
      </c>
      <c r="B109" s="5" t="s">
        <v>72</v>
      </c>
      <c r="C109" s="5" t="str">
        <f t="shared" si="15"/>
        <v>sim1</v>
      </c>
      <c r="D109" s="141">
        <v>-1</v>
      </c>
      <c r="E109" s="141">
        <v>0.8</v>
      </c>
      <c r="F109" s="141">
        <v>-2.5000000000000001E-2</v>
      </c>
      <c r="G109" s="141">
        <v>5.000000000000001E-3</v>
      </c>
      <c r="H109" s="142">
        <v>1.4999999999999999E-2</v>
      </c>
      <c r="I109" s="142">
        <v>0.45</v>
      </c>
      <c r="J109" s="142">
        <v>0.60000000000000009</v>
      </c>
      <c r="K109" s="142">
        <v>0.30000000000000004</v>
      </c>
      <c r="L109" s="142">
        <v>0.15000000000000002</v>
      </c>
      <c r="M109" s="142">
        <v>0.22499999999999998</v>
      </c>
      <c r="N109" s="142">
        <v>0.30000000000000004</v>
      </c>
      <c r="Y109" s="92">
        <f t="shared" si="14"/>
        <v>-10</v>
      </c>
      <c r="Z109" s="110">
        <f t="shared" ref="Z109:Z117" si="16">Z108</f>
        <v>-20</v>
      </c>
      <c r="AA109" s="123"/>
      <c r="AB109" s="123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</row>
    <row r="110" spans="1:77" x14ac:dyDescent="0.3">
      <c r="A110" s="5" t="str">
        <f t="shared" si="13"/>
        <v>abake</v>
      </c>
      <c r="B110" s="5" t="s">
        <v>72</v>
      </c>
      <c r="C110" s="5" t="str">
        <f t="shared" si="1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>
        <v>0.60000000000000009</v>
      </c>
      <c r="K110" s="142">
        <v>0.30000000000000004</v>
      </c>
      <c r="L110" s="142">
        <v>0.15000000000000002</v>
      </c>
      <c r="M110" s="142">
        <v>0.22499999999999998</v>
      </c>
      <c r="N110" s="142">
        <v>0.30000000000000004</v>
      </c>
      <c r="Y110" s="92">
        <f t="shared" si="14"/>
        <v>-10</v>
      </c>
      <c r="Z110" s="110">
        <f t="shared" si="16"/>
        <v>-20</v>
      </c>
      <c r="AA110" s="123"/>
      <c r="AB110" s="123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</row>
    <row r="111" spans="1:77" x14ac:dyDescent="0.3">
      <c r="A111" s="5" t="str">
        <f t="shared" si="13"/>
        <v>asuga</v>
      </c>
      <c r="B111" s="5" t="s">
        <v>72</v>
      </c>
      <c r="C111" s="5" t="str">
        <f t="shared" si="15"/>
        <v>sim1</v>
      </c>
      <c r="D111" s="141">
        <v>-1</v>
      </c>
      <c r="E111" s="141">
        <v>0.8</v>
      </c>
      <c r="F111" s="141">
        <v>-2.5000000000000001E-2</v>
      </c>
      <c r="G111" s="141">
        <v>5.000000000000001E-3</v>
      </c>
      <c r="H111" s="142">
        <v>1.4999999999999999E-2</v>
      </c>
      <c r="I111" s="142">
        <v>0.45</v>
      </c>
      <c r="J111" s="142">
        <v>0.60000000000000009</v>
      </c>
      <c r="K111" s="142">
        <v>0.30000000000000004</v>
      </c>
      <c r="L111" s="142">
        <v>0.15000000000000002</v>
      </c>
      <c r="M111" s="142">
        <v>0.22499999999999998</v>
      </c>
      <c r="N111" s="142">
        <v>0.30000000000000004</v>
      </c>
      <c r="Y111" s="92">
        <f t="shared" si="14"/>
        <v>-10</v>
      </c>
      <c r="Z111" s="110">
        <f t="shared" si="16"/>
        <v>-20</v>
      </c>
      <c r="AA111" s="123"/>
      <c r="AB111" s="123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</row>
    <row r="112" spans="1:77" x14ac:dyDescent="0.3">
      <c r="A112" s="5" t="str">
        <f t="shared" si="13"/>
        <v>aconf</v>
      </c>
      <c r="B112" s="5" t="s">
        <v>72</v>
      </c>
      <c r="C112" s="5" t="str">
        <f t="shared" si="1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>
        <v>0.60000000000000009</v>
      </c>
      <c r="K112" s="142">
        <v>0.30000000000000004</v>
      </c>
      <c r="L112" s="142">
        <v>0.15000000000000002</v>
      </c>
      <c r="M112" s="142">
        <v>0.22499999999999998</v>
      </c>
      <c r="N112" s="142">
        <v>0.30000000000000004</v>
      </c>
      <c r="Y112" s="92">
        <f t="shared" si="14"/>
        <v>-10</v>
      </c>
      <c r="Z112" s="110">
        <f t="shared" si="16"/>
        <v>-20</v>
      </c>
      <c r="AA112" s="123"/>
      <c r="AB112" s="123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</row>
    <row r="113" spans="1:77" x14ac:dyDescent="0.3">
      <c r="A113" s="5" t="str">
        <f t="shared" si="13"/>
        <v>apast</v>
      </c>
      <c r="B113" s="5" t="s">
        <v>72</v>
      </c>
      <c r="C113" s="5" t="str">
        <f t="shared" si="1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>
        <v>0.60000000000000009</v>
      </c>
      <c r="K113" s="142">
        <v>0.30000000000000004</v>
      </c>
      <c r="L113" s="142">
        <v>0.15000000000000002</v>
      </c>
      <c r="M113" s="142">
        <v>0.22499999999999998</v>
      </c>
      <c r="N113" s="142">
        <v>0.30000000000000004</v>
      </c>
      <c r="Y113" s="92">
        <f t="shared" si="14"/>
        <v>-10</v>
      </c>
      <c r="Z113" s="110">
        <f t="shared" si="16"/>
        <v>-20</v>
      </c>
      <c r="AA113" s="123"/>
      <c r="AB113" s="123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</row>
    <row r="114" spans="1:77" x14ac:dyDescent="0.3">
      <c r="A114" s="5" t="str">
        <f t="shared" ref="A114:A145" si="17">A40</f>
        <v>aofoo</v>
      </c>
      <c r="B114" s="5" t="s">
        <v>72</v>
      </c>
      <c r="C114" s="5" t="str">
        <f t="shared" si="1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>
        <v>0.60000000000000009</v>
      </c>
      <c r="K114" s="142">
        <v>0.30000000000000004</v>
      </c>
      <c r="L114" s="142">
        <v>0.15000000000000002</v>
      </c>
      <c r="M114" s="142">
        <v>0.22499999999999998</v>
      </c>
      <c r="N114" s="142">
        <v>0.30000000000000004</v>
      </c>
      <c r="Y114" s="92">
        <f t="shared" ref="Y114:Y133" si="18">IF(ISERROR(Z114*$BZ$82),"eps",(Z114*$BZ$82))</f>
        <v>-10</v>
      </c>
      <c r="Z114" s="110">
        <f t="shared" si="16"/>
        <v>-20</v>
      </c>
      <c r="AA114" s="123"/>
      <c r="AB114" s="123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</row>
    <row r="115" spans="1:77" x14ac:dyDescent="0.3">
      <c r="A115" s="5" t="str">
        <f t="shared" si="17"/>
        <v>abevt</v>
      </c>
      <c r="B115" s="5" t="s">
        <v>72</v>
      </c>
      <c r="C115" s="5" t="str">
        <f t="shared" ref="C115:C146" si="19">C114</f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>
        <v>0.60000000000000009</v>
      </c>
      <c r="K115" s="142">
        <v>0.30000000000000004</v>
      </c>
      <c r="L115" s="142">
        <v>0.15000000000000002</v>
      </c>
      <c r="M115" s="142">
        <v>0.22499999999999998</v>
      </c>
      <c r="N115" s="142">
        <v>0.30000000000000004</v>
      </c>
      <c r="Y115" s="92">
        <f t="shared" si="18"/>
        <v>-10</v>
      </c>
      <c r="Z115" s="110">
        <f t="shared" si="16"/>
        <v>-20</v>
      </c>
      <c r="AA115" s="123"/>
      <c r="AB115" s="123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</row>
    <row r="116" spans="1:77" x14ac:dyDescent="0.3">
      <c r="A116" s="5" t="str">
        <f t="shared" si="17"/>
        <v>atext</v>
      </c>
      <c r="B116" s="5" t="s">
        <v>72</v>
      </c>
      <c r="C116" s="5" t="str">
        <f t="shared" si="19"/>
        <v>sim1</v>
      </c>
      <c r="D116" s="141">
        <v>-4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>
        <v>0.60000000000000009</v>
      </c>
      <c r="K116" s="142">
        <v>0.30000000000000004</v>
      </c>
      <c r="L116" s="142">
        <v>0.15000000000000002</v>
      </c>
      <c r="M116" s="142">
        <v>0.22499999999999998</v>
      </c>
      <c r="N116" s="142">
        <v>0.30000000000000004</v>
      </c>
      <c r="Y116" s="92">
        <f t="shared" si="18"/>
        <v>-10</v>
      </c>
      <c r="Z116" s="110">
        <f t="shared" si="16"/>
        <v>-20</v>
      </c>
      <c r="AA116" s="123"/>
      <c r="AB116" s="123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</row>
    <row r="117" spans="1:77" x14ac:dyDescent="0.3">
      <c r="A117" s="5" t="str">
        <f t="shared" si="17"/>
        <v>aclth</v>
      </c>
      <c r="B117" s="5" t="s">
        <v>72</v>
      </c>
      <c r="C117" s="5" t="str">
        <f t="shared" si="19"/>
        <v>sim1</v>
      </c>
      <c r="D117" s="141">
        <v>-4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>
        <v>0.60000000000000009</v>
      </c>
      <c r="K117" s="142">
        <v>0.30000000000000004</v>
      </c>
      <c r="L117" s="142">
        <v>0.15000000000000002</v>
      </c>
      <c r="M117" s="142">
        <v>0.22499999999999998</v>
      </c>
      <c r="N117" s="142">
        <v>0.30000000000000004</v>
      </c>
      <c r="Y117" s="92">
        <f t="shared" si="18"/>
        <v>-10</v>
      </c>
      <c r="Z117" s="110">
        <f t="shared" si="16"/>
        <v>-20</v>
      </c>
      <c r="AA117" s="123"/>
      <c r="AB117" s="123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</row>
    <row r="118" spans="1:77" x14ac:dyDescent="0.3">
      <c r="A118" s="5" t="str">
        <f t="shared" si="17"/>
        <v>aleat</v>
      </c>
      <c r="B118" s="5" t="s">
        <v>72</v>
      </c>
      <c r="C118" s="5" t="str">
        <f t="shared" si="19"/>
        <v>sim1</v>
      </c>
      <c r="D118" s="46">
        <v>-4</v>
      </c>
      <c r="E118" s="46">
        <v>0.8</v>
      </c>
      <c r="F118" s="46">
        <v>-2.5000000000000001E-2</v>
      </c>
      <c r="G118" s="46">
        <v>5.000000000000001E-3</v>
      </c>
      <c r="H118" s="140">
        <v>1.4999999999999999E-2</v>
      </c>
      <c r="I118" s="140">
        <v>0.45</v>
      </c>
      <c r="J118" s="140">
        <v>0.60000000000000009</v>
      </c>
      <c r="K118" s="140">
        <v>0.30000000000000004</v>
      </c>
      <c r="L118" s="140">
        <v>0.15000000000000002</v>
      </c>
      <c r="M118" s="140">
        <v>0.22499999999999998</v>
      </c>
      <c r="N118" s="140">
        <v>0.30000000000000004</v>
      </c>
      <c r="Y118" s="92" t="str">
        <f t="shared" si="18"/>
        <v>eps</v>
      </c>
      <c r="Z118" s="108" t="s">
        <v>75</v>
      </c>
      <c r="AA118" s="121"/>
      <c r="AB118" s="121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</row>
    <row r="119" spans="1:77" x14ac:dyDescent="0.3">
      <c r="A119" s="5" t="str">
        <f t="shared" si="17"/>
        <v>afoot</v>
      </c>
      <c r="B119" s="5" t="s">
        <v>72</v>
      </c>
      <c r="C119" s="5" t="str">
        <f t="shared" si="19"/>
        <v>sim1</v>
      </c>
      <c r="D119" s="46">
        <v>-4</v>
      </c>
      <c r="E119" s="46">
        <v>0.8</v>
      </c>
      <c r="F119" s="46">
        <v>-2.5000000000000001E-2</v>
      </c>
      <c r="G119" s="46">
        <v>5.000000000000001E-3</v>
      </c>
      <c r="H119" s="140">
        <v>1.4999999999999999E-2</v>
      </c>
      <c r="I119" s="140">
        <v>0.45</v>
      </c>
      <c r="J119" s="140">
        <v>0.60000000000000009</v>
      </c>
      <c r="K119" s="140">
        <v>0.30000000000000004</v>
      </c>
      <c r="L119" s="140">
        <v>0.15000000000000002</v>
      </c>
      <c r="M119" s="140">
        <v>0.22499999999999998</v>
      </c>
      <c r="N119" s="140">
        <v>0.30000000000000004</v>
      </c>
      <c r="Y119" s="92" t="str">
        <f t="shared" si="18"/>
        <v>eps</v>
      </c>
      <c r="Z119" s="108" t="s">
        <v>75</v>
      </c>
      <c r="AA119" s="121"/>
      <c r="AB119" s="121"/>
      <c r="AC119" s="115">
        <v>-0.1</v>
      </c>
      <c r="AD119" s="115">
        <v>-0.05</v>
      </c>
      <c r="AE119" s="115">
        <v>0.05</v>
      </c>
      <c r="AF119" s="115">
        <v>0.05</v>
      </c>
      <c r="AG119" s="115">
        <v>0.05</v>
      </c>
      <c r="AH119" s="115">
        <v>0.05</v>
      </c>
      <c r="AI119" s="115">
        <v>0.2</v>
      </c>
      <c r="AJ119" s="115">
        <v>0.1</v>
      </c>
      <c r="AK119" s="115">
        <v>0.15</v>
      </c>
      <c r="AL119" s="115">
        <v>0.2</v>
      </c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</row>
    <row r="120" spans="1:77" x14ac:dyDescent="0.3">
      <c r="A120" s="5" t="str">
        <f t="shared" si="17"/>
        <v>awood</v>
      </c>
      <c r="B120" s="5" t="s">
        <v>72</v>
      </c>
      <c r="C120" s="5" t="str">
        <f t="shared" si="19"/>
        <v>sim1</v>
      </c>
      <c r="D120" s="46">
        <v>-4</v>
      </c>
      <c r="E120" s="46">
        <v>0.8</v>
      </c>
      <c r="F120" s="46">
        <v>-2.5000000000000001E-2</v>
      </c>
      <c r="G120" s="46">
        <v>5.000000000000001E-3</v>
      </c>
      <c r="H120" s="140">
        <v>1.4999999999999999E-2</v>
      </c>
      <c r="I120" s="140">
        <v>0.45</v>
      </c>
      <c r="J120" s="140">
        <v>0.60000000000000009</v>
      </c>
      <c r="K120" s="140">
        <v>0.30000000000000004</v>
      </c>
      <c r="L120" s="140">
        <v>0.15000000000000002</v>
      </c>
      <c r="M120" s="140">
        <v>0.22499999999999998</v>
      </c>
      <c r="N120" s="140">
        <v>0.30000000000000004</v>
      </c>
      <c r="Y120" s="92">
        <f t="shared" si="18"/>
        <v>-9.5</v>
      </c>
      <c r="Z120" s="108">
        <v>-19</v>
      </c>
      <c r="AA120" s="121"/>
      <c r="AB120" s="121"/>
      <c r="AC120" s="115">
        <v>-0.1</v>
      </c>
      <c r="AD120" s="115">
        <v>-0.05</v>
      </c>
      <c r="AE120" s="115">
        <v>0.05</v>
      </c>
      <c r="AF120" s="115">
        <v>0.05</v>
      </c>
      <c r="AG120" s="115">
        <v>0.05</v>
      </c>
      <c r="AH120" s="115">
        <v>0.05</v>
      </c>
      <c r="AI120" s="115">
        <v>0.2</v>
      </c>
      <c r="AJ120" s="115">
        <v>0.1</v>
      </c>
      <c r="AK120" s="115">
        <v>0.15</v>
      </c>
      <c r="AL120" s="115">
        <v>0.2</v>
      </c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</row>
    <row r="121" spans="1:77" x14ac:dyDescent="0.3">
      <c r="A121" s="5" t="str">
        <f t="shared" si="17"/>
        <v>apapr</v>
      </c>
      <c r="B121" s="5" t="s">
        <v>72</v>
      </c>
      <c r="C121" s="5" t="str">
        <f t="shared" si="1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>
        <v>0.60000000000000009</v>
      </c>
      <c r="K121" s="140">
        <v>0.30000000000000004</v>
      </c>
      <c r="L121" s="140">
        <v>0.15000000000000002</v>
      </c>
      <c r="M121" s="140">
        <v>0.22499999999999998</v>
      </c>
      <c r="N121" s="140">
        <v>0.30000000000000004</v>
      </c>
      <c r="Y121" s="92">
        <f t="shared" si="18"/>
        <v>-5.5</v>
      </c>
      <c r="Z121" s="108">
        <v>-11</v>
      </c>
      <c r="AA121" s="121"/>
      <c r="AB121" s="121"/>
      <c r="AC121" s="115">
        <v>-0.1</v>
      </c>
      <c r="AD121" s="115">
        <v>-0.05</v>
      </c>
      <c r="AE121" s="115">
        <v>0.05</v>
      </c>
      <c r="AF121" s="115">
        <v>0.05</v>
      </c>
      <c r="AG121" s="115">
        <v>0.05</v>
      </c>
      <c r="AH121" s="115">
        <v>0.05</v>
      </c>
      <c r="AI121" s="115">
        <v>0.2</v>
      </c>
      <c r="AJ121" s="115">
        <v>0.1</v>
      </c>
      <c r="AK121" s="115">
        <v>0.15</v>
      </c>
      <c r="AL121" s="115">
        <v>0.2</v>
      </c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</row>
    <row r="122" spans="1:77" x14ac:dyDescent="0.3">
      <c r="A122" s="5" t="str">
        <f t="shared" si="17"/>
        <v>aprnt</v>
      </c>
      <c r="B122" s="5" t="s">
        <v>72</v>
      </c>
      <c r="C122" s="5" t="str">
        <f t="shared" si="19"/>
        <v>sim1</v>
      </c>
      <c r="D122" s="141">
        <v>-4</v>
      </c>
      <c r="E122" s="141">
        <v>0.8</v>
      </c>
      <c r="F122" s="141">
        <v>-2.5000000000000001E-2</v>
      </c>
      <c r="G122" s="141">
        <v>5.000000000000001E-3</v>
      </c>
      <c r="H122" s="142">
        <v>1.4999999999999999E-2</v>
      </c>
      <c r="I122" s="142">
        <v>0.45</v>
      </c>
      <c r="J122" s="142">
        <v>0.60000000000000009</v>
      </c>
      <c r="K122" s="142">
        <v>0.30000000000000004</v>
      </c>
      <c r="L122" s="142">
        <v>0.15000000000000002</v>
      </c>
      <c r="M122" s="142">
        <v>0.22499999999999998</v>
      </c>
      <c r="N122" s="142">
        <v>0.30000000000000004</v>
      </c>
      <c r="Y122" s="92">
        <f t="shared" si="18"/>
        <v>-5.5</v>
      </c>
      <c r="Z122" s="111">
        <f>Z121</f>
        <v>-11</v>
      </c>
      <c r="AA122" s="124"/>
      <c r="AB122" s="124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</row>
    <row r="123" spans="1:77" x14ac:dyDescent="0.3">
      <c r="A123" s="5" t="str">
        <f t="shared" si="17"/>
        <v>apetr</v>
      </c>
      <c r="B123" s="5" t="s">
        <v>72</v>
      </c>
      <c r="C123" s="5" t="str">
        <f t="shared" si="19"/>
        <v>sim1</v>
      </c>
      <c r="D123" s="141" t="s">
        <v>75</v>
      </c>
      <c r="E123" s="141" t="s">
        <v>75</v>
      </c>
      <c r="F123" s="141" t="s">
        <v>75</v>
      </c>
      <c r="G123" s="141" t="s">
        <v>75</v>
      </c>
      <c r="H123" s="142" t="s">
        <v>75</v>
      </c>
      <c r="I123" s="142" t="s">
        <v>75</v>
      </c>
      <c r="J123" s="142" t="s">
        <v>75</v>
      </c>
      <c r="K123" s="142" t="s">
        <v>75</v>
      </c>
      <c r="L123" s="142" t="s">
        <v>75</v>
      </c>
      <c r="M123" s="142" t="s">
        <v>75</v>
      </c>
      <c r="N123" s="142" t="s">
        <v>75</v>
      </c>
      <c r="Y123" s="92">
        <f t="shared" si="18"/>
        <v>-4.5</v>
      </c>
      <c r="Z123" s="111">
        <f>Z124</f>
        <v>-9</v>
      </c>
      <c r="AA123" s="124"/>
      <c r="AB123" s="124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</row>
    <row r="124" spans="1:77" x14ac:dyDescent="0.3">
      <c r="A124" s="5" t="str">
        <f t="shared" si="17"/>
        <v>ahydr</v>
      </c>
      <c r="B124" s="5" t="s">
        <v>72</v>
      </c>
      <c r="C124" s="5" t="str">
        <f t="shared" si="19"/>
        <v>sim1</v>
      </c>
      <c r="D124" s="46" t="s">
        <v>75</v>
      </c>
      <c r="E124" s="46" t="s">
        <v>75</v>
      </c>
      <c r="F124" s="46" t="s">
        <v>75</v>
      </c>
      <c r="G124" s="46" t="s">
        <v>75</v>
      </c>
      <c r="H124" s="140" t="s">
        <v>75</v>
      </c>
      <c r="I124" s="140" t="s">
        <v>75</v>
      </c>
      <c r="J124" s="140" t="s">
        <v>75</v>
      </c>
      <c r="K124" s="140" t="s">
        <v>75</v>
      </c>
      <c r="L124" s="140" t="s">
        <v>75</v>
      </c>
      <c r="M124" s="140" t="s">
        <v>75</v>
      </c>
      <c r="N124" s="140" t="s">
        <v>75</v>
      </c>
      <c r="Y124" s="92">
        <f t="shared" si="18"/>
        <v>-4.5</v>
      </c>
      <c r="Z124" s="108">
        <v>-9</v>
      </c>
      <c r="AA124" s="121"/>
      <c r="AB124" s="121"/>
      <c r="AC124" s="115">
        <v>-0.1</v>
      </c>
      <c r="AD124" s="115">
        <v>-0.05</v>
      </c>
      <c r="AE124" s="115">
        <v>0.05</v>
      </c>
      <c r="AF124" s="115">
        <v>0.05</v>
      </c>
      <c r="AG124" s="115">
        <v>0.05</v>
      </c>
      <c r="AH124" s="115">
        <v>0.05</v>
      </c>
      <c r="AI124" s="115">
        <v>0.2</v>
      </c>
      <c r="AJ124" s="115">
        <v>0.1</v>
      </c>
      <c r="AK124" s="115">
        <v>0.15</v>
      </c>
      <c r="AL124" s="115">
        <v>0.2</v>
      </c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</row>
    <row r="125" spans="1:77" x14ac:dyDescent="0.3">
      <c r="A125" s="5" t="str">
        <f t="shared" si="17"/>
        <v>abchm</v>
      </c>
      <c r="B125" s="5" t="s">
        <v>72</v>
      </c>
      <c r="C125" s="5" t="str">
        <f t="shared" si="19"/>
        <v>sim1</v>
      </c>
      <c r="D125" s="141">
        <v>-1.25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>
        <v>0.60000000000000009</v>
      </c>
      <c r="K125" s="142">
        <v>0.30000000000000004</v>
      </c>
      <c r="L125" s="142">
        <v>0.15000000000000002</v>
      </c>
      <c r="M125" s="142">
        <v>0.22499999999999998</v>
      </c>
      <c r="N125" s="142">
        <v>0.30000000000000004</v>
      </c>
      <c r="Y125" s="92">
        <f t="shared" si="18"/>
        <v>-4.5</v>
      </c>
      <c r="Z125" s="108">
        <f>Z124</f>
        <v>-9</v>
      </c>
      <c r="AA125" s="121"/>
      <c r="AB125" s="121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</row>
    <row r="126" spans="1:77" x14ac:dyDescent="0.3">
      <c r="A126" s="5" t="str">
        <f t="shared" si="17"/>
        <v>aochm</v>
      </c>
      <c r="B126" s="5" t="s">
        <v>72</v>
      </c>
      <c r="C126" s="5" t="str">
        <f t="shared" si="19"/>
        <v>sim1</v>
      </c>
      <c r="D126" s="141">
        <v>-1.25</v>
      </c>
      <c r="E126" s="141">
        <v>0.8</v>
      </c>
      <c r="F126" s="141">
        <v>-2.5000000000000001E-2</v>
      </c>
      <c r="G126" s="141">
        <v>5.000000000000001E-3</v>
      </c>
      <c r="H126" s="142">
        <v>1.4999999999999999E-2</v>
      </c>
      <c r="I126" s="142">
        <v>0.45</v>
      </c>
      <c r="J126" s="142">
        <v>0.60000000000000009</v>
      </c>
      <c r="K126" s="142">
        <v>0.30000000000000004</v>
      </c>
      <c r="L126" s="142">
        <v>0.15000000000000002</v>
      </c>
      <c r="M126" s="142">
        <v>0.22499999999999998</v>
      </c>
      <c r="N126" s="142">
        <v>0.30000000000000004</v>
      </c>
      <c r="Y126" s="92">
        <f t="shared" si="18"/>
        <v>-4.5</v>
      </c>
      <c r="Z126" s="108">
        <f>Z125</f>
        <v>-9</v>
      </c>
      <c r="AA126" s="121"/>
      <c r="AB126" s="121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</row>
    <row r="127" spans="1:77" x14ac:dyDescent="0.3">
      <c r="A127" s="5" t="str">
        <f t="shared" si="17"/>
        <v>arubb</v>
      </c>
      <c r="B127" s="5" t="s">
        <v>72</v>
      </c>
      <c r="C127" s="5" t="str">
        <f t="shared" si="19"/>
        <v>sim1</v>
      </c>
      <c r="D127" s="141">
        <v>-1.25</v>
      </c>
      <c r="E127" s="141">
        <v>0.8</v>
      </c>
      <c r="F127" s="141">
        <v>-2.5000000000000001E-2</v>
      </c>
      <c r="G127" s="141">
        <v>5.000000000000001E-3</v>
      </c>
      <c r="H127" s="142">
        <v>1.4999999999999999E-2</v>
      </c>
      <c r="I127" s="142">
        <v>0.45</v>
      </c>
      <c r="J127" s="142">
        <v>0.60000000000000009</v>
      </c>
      <c r="K127" s="142">
        <v>0.30000000000000004</v>
      </c>
      <c r="L127" s="142">
        <v>0.15000000000000002</v>
      </c>
      <c r="M127" s="142">
        <v>0.22499999999999998</v>
      </c>
      <c r="N127" s="142">
        <v>0.30000000000000004</v>
      </c>
      <c r="Y127" s="92">
        <f t="shared" si="18"/>
        <v>-4.5</v>
      </c>
      <c r="Z127" s="108">
        <f>Z126</f>
        <v>-9</v>
      </c>
      <c r="AA127" s="121"/>
      <c r="AB127" s="121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</row>
    <row r="128" spans="1:77" x14ac:dyDescent="0.3">
      <c r="A128" s="5" t="str">
        <f t="shared" si="17"/>
        <v>aplas</v>
      </c>
      <c r="B128" s="5" t="s">
        <v>72</v>
      </c>
      <c r="C128" s="5" t="str">
        <f t="shared" si="19"/>
        <v>sim1</v>
      </c>
      <c r="D128" s="46">
        <v>-1.25</v>
      </c>
      <c r="E128" s="46">
        <v>0.8</v>
      </c>
      <c r="F128" s="46">
        <v>-2.5000000000000001E-2</v>
      </c>
      <c r="G128" s="46">
        <v>5.000000000000001E-3</v>
      </c>
      <c r="H128" s="140">
        <v>1.4999999999999999E-2</v>
      </c>
      <c r="I128" s="140">
        <v>0.45</v>
      </c>
      <c r="J128" s="140">
        <v>0.60000000000000009</v>
      </c>
      <c r="K128" s="140">
        <v>0.30000000000000004</v>
      </c>
      <c r="L128" s="140">
        <v>0.15000000000000002</v>
      </c>
      <c r="M128" s="140">
        <v>0.22499999999999998</v>
      </c>
      <c r="N128" s="140">
        <v>0.30000000000000004</v>
      </c>
      <c r="Y128" s="92">
        <f t="shared" si="18"/>
        <v>-0.75</v>
      </c>
      <c r="Z128" s="108">
        <v>-1.5</v>
      </c>
      <c r="AA128" s="121"/>
      <c r="AB128" s="121"/>
      <c r="AC128" s="115">
        <v>-0.1</v>
      </c>
      <c r="AD128" s="115">
        <v>-0.05</v>
      </c>
      <c r="AE128" s="115">
        <v>0.05</v>
      </c>
      <c r="AF128" s="115">
        <v>0.05</v>
      </c>
      <c r="AG128" s="115">
        <v>0.05</v>
      </c>
      <c r="AH128" s="115">
        <v>0.05</v>
      </c>
      <c r="AI128" s="115">
        <v>0.2</v>
      </c>
      <c r="AJ128" s="115">
        <v>0.1</v>
      </c>
      <c r="AK128" s="115">
        <v>0.15</v>
      </c>
      <c r="AL128" s="115">
        <v>0.2</v>
      </c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</row>
    <row r="129" spans="1:77" x14ac:dyDescent="0.3">
      <c r="A129" s="5" t="str">
        <f t="shared" si="17"/>
        <v>anmet</v>
      </c>
      <c r="B129" s="5" t="s">
        <v>72</v>
      </c>
      <c r="C129" s="5" t="str">
        <f t="shared" si="19"/>
        <v>sim1</v>
      </c>
      <c r="D129" s="46">
        <v>-5.5</v>
      </c>
      <c r="E129" s="46">
        <v>0.8</v>
      </c>
      <c r="F129" s="46">
        <v>-2.5000000000000001E-2</v>
      </c>
      <c r="G129" s="46">
        <v>5.000000000000001E-3</v>
      </c>
      <c r="H129" s="140">
        <v>1.4999999999999999E-2</v>
      </c>
      <c r="I129" s="140">
        <v>0.45</v>
      </c>
      <c r="J129" s="140">
        <v>0.60000000000000009</v>
      </c>
      <c r="K129" s="140">
        <v>0.30000000000000004</v>
      </c>
      <c r="L129" s="140">
        <v>0.15000000000000002</v>
      </c>
      <c r="M129" s="140">
        <v>0.22499999999999998</v>
      </c>
      <c r="N129" s="140">
        <v>0.30000000000000004</v>
      </c>
      <c r="Q129" s="129"/>
      <c r="Y129" s="92">
        <f t="shared" si="18"/>
        <v>-0.125</v>
      </c>
      <c r="Z129" s="108">
        <v>-0.25</v>
      </c>
      <c r="AA129" s="121"/>
      <c r="AB129" s="121"/>
      <c r="AC129" s="115">
        <v>-0.1</v>
      </c>
      <c r="AD129" s="115">
        <v>-0.05</v>
      </c>
      <c r="AE129" s="115">
        <v>0.05</v>
      </c>
      <c r="AF129" s="115">
        <v>0.05</v>
      </c>
      <c r="AG129" s="115">
        <v>0.05</v>
      </c>
      <c r="AH129" s="115">
        <v>0.05</v>
      </c>
      <c r="AI129" s="115">
        <v>0.2</v>
      </c>
      <c r="AJ129" s="115">
        <v>0.1</v>
      </c>
      <c r="AK129" s="115">
        <v>0.15</v>
      </c>
      <c r="AL129" s="115">
        <v>0.2</v>
      </c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</row>
    <row r="130" spans="1:77" x14ac:dyDescent="0.3">
      <c r="A130" s="5" t="str">
        <f t="shared" si="17"/>
        <v>airon</v>
      </c>
      <c r="B130" s="5" t="s">
        <v>72</v>
      </c>
      <c r="C130" s="5" t="str">
        <f t="shared" si="19"/>
        <v>sim1</v>
      </c>
      <c r="D130" s="141">
        <v>-10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>
        <v>0.60000000000000009</v>
      </c>
      <c r="K130" s="142">
        <v>0.30000000000000004</v>
      </c>
      <c r="L130" s="142">
        <v>0.15000000000000002</v>
      </c>
      <c r="M130" s="142">
        <v>0.22499999999999998</v>
      </c>
      <c r="N130" s="142">
        <v>0.30000000000000004</v>
      </c>
      <c r="Y130" s="92">
        <f t="shared" si="18"/>
        <v>-0.125</v>
      </c>
      <c r="Z130" s="108">
        <f>Z129</f>
        <v>-0.25</v>
      </c>
      <c r="AA130" s="121"/>
      <c r="AB130" s="121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</row>
    <row r="131" spans="1:77" x14ac:dyDescent="0.3">
      <c r="A131" s="5" t="str">
        <f t="shared" si="17"/>
        <v>anfrm</v>
      </c>
      <c r="B131" s="5" t="s">
        <v>72</v>
      </c>
      <c r="C131" s="5" t="str">
        <f t="shared" si="19"/>
        <v>sim1</v>
      </c>
      <c r="D131" s="46">
        <v>-10</v>
      </c>
      <c r="E131" s="46">
        <v>0.8</v>
      </c>
      <c r="F131" s="46">
        <v>-2.5000000000000001E-2</v>
      </c>
      <c r="G131" s="46">
        <v>5.000000000000001E-3</v>
      </c>
      <c r="H131" s="140">
        <v>1.4999999999999999E-2</v>
      </c>
      <c r="I131" s="140">
        <v>0.45</v>
      </c>
      <c r="J131" s="140">
        <v>0.60000000000000009</v>
      </c>
      <c r="K131" s="140">
        <v>0.30000000000000004</v>
      </c>
      <c r="L131" s="140">
        <v>0.15000000000000002</v>
      </c>
      <c r="M131" s="140">
        <v>0.22499999999999998</v>
      </c>
      <c r="N131" s="140">
        <v>0.30000000000000004</v>
      </c>
      <c r="Y131" s="92">
        <f t="shared" si="18"/>
        <v>0.25</v>
      </c>
      <c r="Z131" s="108">
        <v>0.5</v>
      </c>
      <c r="AA131" s="121"/>
      <c r="AB131" s="121"/>
      <c r="AC131" s="115">
        <v>-0.1</v>
      </c>
      <c r="AD131" s="115">
        <v>-0.05</v>
      </c>
      <c r="AE131" s="115">
        <v>0.05</v>
      </c>
      <c r="AF131" s="115">
        <v>0.05</v>
      </c>
      <c r="AG131" s="115">
        <v>0.05</v>
      </c>
      <c r="AH131" s="115">
        <v>0.05</v>
      </c>
      <c r="AI131" s="115">
        <v>0.2</v>
      </c>
      <c r="AJ131" s="115">
        <v>0.1</v>
      </c>
      <c r="AK131" s="115">
        <v>0.15</v>
      </c>
      <c r="AL131" s="115">
        <v>0.2</v>
      </c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</row>
    <row r="132" spans="1:77" x14ac:dyDescent="0.3">
      <c r="A132" s="5" t="str">
        <f t="shared" si="17"/>
        <v>ametp</v>
      </c>
      <c r="B132" s="5" t="s">
        <v>72</v>
      </c>
      <c r="C132" s="5" t="str">
        <f t="shared" si="19"/>
        <v>sim1</v>
      </c>
      <c r="D132" s="46">
        <v>-10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>
        <v>0.60000000000000009</v>
      </c>
      <c r="K132" s="140">
        <v>0.30000000000000004</v>
      </c>
      <c r="L132" s="140">
        <v>0.15000000000000002</v>
      </c>
      <c r="M132" s="140">
        <v>0.22499999999999998</v>
      </c>
      <c r="N132" s="140">
        <v>0.30000000000000004</v>
      </c>
      <c r="Y132" s="92">
        <f t="shared" si="18"/>
        <v>-9.5</v>
      </c>
      <c r="Z132" s="108">
        <v>-19</v>
      </c>
      <c r="AA132" s="121"/>
      <c r="AB132" s="121"/>
      <c r="AC132" s="115">
        <v>-0.1</v>
      </c>
      <c r="AD132" s="115">
        <v>-0.05</v>
      </c>
      <c r="AE132" s="115">
        <v>0.05</v>
      </c>
      <c r="AF132" s="115">
        <v>0.05</v>
      </c>
      <c r="AG132" s="115">
        <v>0.05</v>
      </c>
      <c r="AH132" s="115">
        <v>0.05</v>
      </c>
      <c r="AI132" s="115">
        <v>0.2</v>
      </c>
      <c r="AJ132" s="115">
        <v>0.1</v>
      </c>
      <c r="AK132" s="115">
        <v>0.15</v>
      </c>
      <c r="AL132" s="115">
        <v>0.2</v>
      </c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</row>
    <row r="133" spans="1:77" x14ac:dyDescent="0.3">
      <c r="A133" s="5" t="str">
        <f t="shared" si="17"/>
        <v>amach</v>
      </c>
      <c r="B133" s="5" t="s">
        <v>72</v>
      </c>
      <c r="C133" s="5" t="str">
        <f t="shared" si="19"/>
        <v>sim1</v>
      </c>
      <c r="D133" s="46">
        <v>-10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>
        <v>0.60000000000000009</v>
      </c>
      <c r="K133" s="140">
        <v>0.30000000000000004</v>
      </c>
      <c r="L133" s="140">
        <v>0.15000000000000002</v>
      </c>
      <c r="M133" s="140">
        <v>0.22499999999999998</v>
      </c>
      <c r="N133" s="140">
        <v>0.30000000000000004</v>
      </c>
      <c r="Y133" s="92" t="str">
        <f t="shared" si="18"/>
        <v>eps</v>
      </c>
      <c r="Z133" s="112" t="s">
        <v>75</v>
      </c>
      <c r="AA133" s="120"/>
      <c r="AB133" s="120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</row>
    <row r="134" spans="1:77" x14ac:dyDescent="0.3">
      <c r="A134" s="5" t="str">
        <f t="shared" si="17"/>
        <v>aemch</v>
      </c>
      <c r="B134" s="5" t="str">
        <f t="shared" ref="B134:B155" si="20">B133</f>
        <v>nat</v>
      </c>
      <c r="C134" s="5" t="str">
        <f t="shared" si="19"/>
        <v>sim1</v>
      </c>
      <c r="D134" s="46">
        <v>-10</v>
      </c>
      <c r="E134" s="46">
        <v>0.8</v>
      </c>
      <c r="F134" s="46">
        <v>-2.5000000000000001E-2</v>
      </c>
      <c r="G134" s="46">
        <v>5.000000000000001E-3</v>
      </c>
      <c r="H134" s="140">
        <v>1.4999999999999999E-2</v>
      </c>
      <c r="I134" s="140">
        <v>0.45</v>
      </c>
      <c r="J134" s="140">
        <v>0.60000000000000009</v>
      </c>
      <c r="K134" s="140">
        <v>0.30000000000000004</v>
      </c>
      <c r="L134" s="140">
        <v>0.15000000000000002</v>
      </c>
      <c r="M134" s="140">
        <v>0.22499999999999998</v>
      </c>
      <c r="N134" s="140">
        <v>0.30000000000000004</v>
      </c>
      <c r="Y134" s="92"/>
      <c r="Z134" s="112"/>
      <c r="AA134" s="120"/>
      <c r="AB134" s="120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</row>
    <row r="135" spans="1:77" x14ac:dyDescent="0.3">
      <c r="A135" s="5" t="str">
        <f t="shared" si="17"/>
        <v>asequ</v>
      </c>
      <c r="B135" s="5" t="str">
        <f t="shared" si="20"/>
        <v>nat</v>
      </c>
      <c r="C135" s="5" t="str">
        <f t="shared" si="1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>
        <v>0.60000000000000009</v>
      </c>
      <c r="K135" s="140">
        <v>0.30000000000000004</v>
      </c>
      <c r="L135" s="140">
        <v>0.15000000000000002</v>
      </c>
      <c r="M135" s="140">
        <v>0.22499999999999998</v>
      </c>
      <c r="N135" s="140">
        <v>0.30000000000000004</v>
      </c>
      <c r="Y135" s="92"/>
      <c r="Z135" s="112"/>
      <c r="AA135" s="120"/>
      <c r="AB135" s="120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</row>
    <row r="136" spans="1:77" x14ac:dyDescent="0.3">
      <c r="A136" s="5" t="str">
        <f t="shared" si="17"/>
        <v>avehi</v>
      </c>
      <c r="B136" s="5" t="str">
        <f t="shared" si="20"/>
        <v>nat</v>
      </c>
      <c r="C136" s="5" t="str">
        <f t="shared" si="1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>
        <v>0.60000000000000009</v>
      </c>
      <c r="K136" s="140">
        <v>0.30000000000000004</v>
      </c>
      <c r="L136" s="140">
        <v>0.15000000000000002</v>
      </c>
      <c r="M136" s="140">
        <v>0.22499999999999998</v>
      </c>
      <c r="N136" s="140">
        <v>0.30000000000000004</v>
      </c>
      <c r="Y136" s="92"/>
      <c r="Z136" s="112"/>
      <c r="AA136" s="120"/>
      <c r="AB136" s="120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</row>
    <row r="137" spans="1:77" x14ac:dyDescent="0.3">
      <c r="A137" s="5" t="str">
        <f t="shared" si="17"/>
        <v>atequ</v>
      </c>
      <c r="B137" s="5" t="str">
        <f t="shared" si="20"/>
        <v>nat</v>
      </c>
      <c r="C137" s="5" t="str">
        <f t="shared" si="1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>
        <v>0.60000000000000009</v>
      </c>
      <c r="K137" s="140">
        <v>0.30000000000000004</v>
      </c>
      <c r="L137" s="140">
        <v>0.15000000000000002</v>
      </c>
      <c r="M137" s="140">
        <v>0.22499999999999998</v>
      </c>
      <c r="N137" s="140">
        <v>0.30000000000000004</v>
      </c>
      <c r="Y137" s="92"/>
      <c r="Z137" s="112"/>
      <c r="AA137" s="120"/>
      <c r="AB137" s="120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</row>
    <row r="138" spans="1:77" x14ac:dyDescent="0.3">
      <c r="A138" s="5" t="str">
        <f t="shared" si="17"/>
        <v>afurn</v>
      </c>
      <c r="B138" s="5" t="str">
        <f t="shared" si="20"/>
        <v>nat</v>
      </c>
      <c r="C138" s="5" t="str">
        <f t="shared" si="19"/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>
        <v>0.60000000000000009</v>
      </c>
      <c r="K138" s="140">
        <v>0.30000000000000004</v>
      </c>
      <c r="L138" s="140">
        <v>0.15000000000000002</v>
      </c>
      <c r="M138" s="140">
        <v>0.22499999999999998</v>
      </c>
      <c r="N138" s="140">
        <v>0.30000000000000004</v>
      </c>
      <c r="Y138" s="92"/>
      <c r="Z138" s="112"/>
      <c r="AA138" s="120"/>
      <c r="AB138" s="120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</row>
    <row r="139" spans="1:77" x14ac:dyDescent="0.3">
      <c r="A139" s="5" t="str">
        <f t="shared" si="17"/>
        <v>aoman</v>
      </c>
      <c r="B139" s="5" t="str">
        <f t="shared" si="20"/>
        <v>nat</v>
      </c>
      <c r="C139" s="5" t="str">
        <f t="shared" si="1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>
        <v>0.60000000000000009</v>
      </c>
      <c r="K139" s="140">
        <v>0.30000000000000004</v>
      </c>
      <c r="L139" s="140">
        <v>0.15000000000000002</v>
      </c>
      <c r="M139" s="140">
        <v>0.22499999999999998</v>
      </c>
      <c r="N139" s="140">
        <v>0.30000000000000004</v>
      </c>
      <c r="Y139" s="92"/>
      <c r="Z139" s="112"/>
      <c r="AA139" s="120"/>
      <c r="AB139" s="120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</row>
    <row r="140" spans="1:77" x14ac:dyDescent="0.3">
      <c r="A140" s="5" t="str">
        <f t="shared" si="17"/>
        <v>aelec</v>
      </c>
      <c r="B140" s="5" t="str">
        <f t="shared" si="20"/>
        <v>nat</v>
      </c>
      <c r="C140" s="5" t="str">
        <f t="shared" si="19"/>
        <v>sim1</v>
      </c>
      <c r="D140" s="46" t="s">
        <v>75</v>
      </c>
      <c r="E140" s="46" t="s">
        <v>75</v>
      </c>
      <c r="F140" s="46" t="s">
        <v>75</v>
      </c>
      <c r="G140" s="46" t="s">
        <v>75</v>
      </c>
      <c r="H140" s="140" t="s">
        <v>75</v>
      </c>
      <c r="I140" s="140" t="s">
        <v>75</v>
      </c>
      <c r="J140" s="140" t="s">
        <v>75</v>
      </c>
      <c r="K140" s="140" t="s">
        <v>75</v>
      </c>
      <c r="L140" s="140" t="s">
        <v>75</v>
      </c>
      <c r="M140" s="140" t="s">
        <v>75</v>
      </c>
      <c r="N140" s="140" t="s">
        <v>75</v>
      </c>
      <c r="Y140" s="92"/>
      <c r="Z140" s="112"/>
      <c r="AA140" s="120"/>
      <c r="AB140" s="120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</row>
    <row r="141" spans="1:77" x14ac:dyDescent="0.3">
      <c r="A141" s="5" t="str">
        <f t="shared" si="17"/>
        <v>awatr</v>
      </c>
      <c r="B141" s="5" t="str">
        <f t="shared" si="20"/>
        <v>nat</v>
      </c>
      <c r="C141" s="5" t="str">
        <f t="shared" si="19"/>
        <v>sim1</v>
      </c>
      <c r="D141" s="46">
        <v>0.1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>
        <v>0.60000000000000009</v>
      </c>
      <c r="K141" s="140">
        <v>0.30000000000000004</v>
      </c>
      <c r="L141" s="140">
        <v>0.15000000000000002</v>
      </c>
      <c r="M141" s="140">
        <v>0.22499999999999998</v>
      </c>
      <c r="N141" s="140">
        <v>0.30000000000000004</v>
      </c>
      <c r="Y141" s="92"/>
      <c r="Z141" s="112"/>
      <c r="AA141" s="120"/>
      <c r="AB141" s="120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</row>
    <row r="142" spans="1:77" x14ac:dyDescent="0.3">
      <c r="A142" s="5" t="str">
        <f t="shared" si="17"/>
        <v>acons</v>
      </c>
      <c r="B142" s="5" t="str">
        <f t="shared" si="20"/>
        <v>nat</v>
      </c>
      <c r="C142" s="5" t="str">
        <f t="shared" si="19"/>
        <v>sim1</v>
      </c>
      <c r="D142" s="46">
        <v>-9.5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>
        <v>0.60000000000000009</v>
      </c>
      <c r="K142" s="140">
        <v>0.30000000000000004</v>
      </c>
      <c r="L142" s="140">
        <v>0.15000000000000002</v>
      </c>
      <c r="M142" s="140">
        <v>0.22499999999999998</v>
      </c>
      <c r="N142" s="140">
        <v>0.30000000000000004</v>
      </c>
      <c r="Y142" s="92"/>
      <c r="Z142" s="112"/>
      <c r="AA142" s="120"/>
      <c r="AB142" s="120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</row>
    <row r="143" spans="1:77" x14ac:dyDescent="0.3">
      <c r="A143" s="5" t="str">
        <f t="shared" si="17"/>
        <v>atrad</v>
      </c>
      <c r="B143" s="5" t="str">
        <f t="shared" si="20"/>
        <v>nat</v>
      </c>
      <c r="C143" s="5" t="str">
        <f t="shared" si="19"/>
        <v>sim1</v>
      </c>
      <c r="D143" s="46">
        <v>-5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1.35</v>
      </c>
      <c r="J143" s="140">
        <v>1.8000000000000003</v>
      </c>
      <c r="K143" s="140">
        <v>0.90000000000000013</v>
      </c>
      <c r="L143" s="140">
        <v>0.30000000000000004</v>
      </c>
      <c r="M143" s="140">
        <v>0.44999999999999996</v>
      </c>
      <c r="N143" s="140">
        <v>0.60000000000000009</v>
      </c>
      <c r="Y143" s="92"/>
      <c r="Z143" s="112"/>
      <c r="AA143" s="120"/>
      <c r="AB143" s="120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</row>
    <row r="144" spans="1:77" x14ac:dyDescent="0.3">
      <c r="A144" s="5" t="str">
        <f t="shared" si="17"/>
        <v>ahotl</v>
      </c>
      <c r="B144" s="5" t="str">
        <f t="shared" si="20"/>
        <v>nat</v>
      </c>
      <c r="C144" s="5" t="str">
        <f t="shared" si="19"/>
        <v>sim1</v>
      </c>
      <c r="D144" s="46">
        <v>-5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1.35</v>
      </c>
      <c r="J144" s="140">
        <v>1.8000000000000003</v>
      </c>
      <c r="K144" s="140">
        <v>0.90000000000000013</v>
      </c>
      <c r="L144" s="140">
        <v>0.30000000000000004</v>
      </c>
      <c r="M144" s="140">
        <v>0.44999999999999996</v>
      </c>
      <c r="N144" s="140">
        <v>0.60000000000000009</v>
      </c>
      <c r="Y144" s="92"/>
      <c r="Z144" s="112"/>
      <c r="AA144" s="120"/>
      <c r="AB144" s="120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</row>
    <row r="145" spans="1:78" x14ac:dyDescent="0.3">
      <c r="A145" s="5" t="str">
        <f t="shared" si="17"/>
        <v>altrp-p</v>
      </c>
      <c r="B145" s="5" t="str">
        <f t="shared" si="20"/>
        <v>nat</v>
      </c>
      <c r="C145" s="5" t="str">
        <f t="shared" si="19"/>
        <v>sim1</v>
      </c>
      <c r="D145" s="46">
        <v>-4.5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1.35</v>
      </c>
      <c r="J145" s="140">
        <v>1.8000000000000003</v>
      </c>
      <c r="K145" s="140">
        <v>0.90000000000000013</v>
      </c>
      <c r="L145" s="140">
        <v>0.30000000000000004</v>
      </c>
      <c r="M145" s="140">
        <v>0.44999999999999996</v>
      </c>
      <c r="N145" s="140">
        <v>0.60000000000000009</v>
      </c>
      <c r="Y145" s="92"/>
      <c r="Z145" s="112"/>
      <c r="AA145" s="120"/>
      <c r="AB145" s="120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</row>
    <row r="146" spans="1:78" x14ac:dyDescent="0.3">
      <c r="A146" s="5" t="str">
        <f t="shared" ref="A146:A177" si="21">A72</f>
        <v>altrp-f</v>
      </c>
      <c r="B146" s="5" t="str">
        <f t="shared" si="20"/>
        <v>nat</v>
      </c>
      <c r="C146" s="5" t="str">
        <f t="shared" si="19"/>
        <v>sim1</v>
      </c>
      <c r="D146" s="46">
        <v>-4.5</v>
      </c>
      <c r="E146" s="46">
        <v>0.8</v>
      </c>
      <c r="F146" s="46">
        <v>-2.5000000000000001E-2</v>
      </c>
      <c r="G146" s="46">
        <v>5.000000000000001E-3</v>
      </c>
      <c r="H146" s="140">
        <v>1.4999999999999999E-2</v>
      </c>
      <c r="I146" s="140">
        <v>1.35</v>
      </c>
      <c r="J146" s="140">
        <v>1.8000000000000003</v>
      </c>
      <c r="K146" s="140">
        <v>0.90000000000000013</v>
      </c>
      <c r="L146" s="140">
        <v>0.30000000000000004</v>
      </c>
      <c r="M146" s="140">
        <v>0.44999999999999996</v>
      </c>
      <c r="N146" s="140">
        <v>0.60000000000000009</v>
      </c>
      <c r="Y146" s="92"/>
      <c r="Z146" s="112"/>
      <c r="AA146" s="120"/>
      <c r="AB146" s="120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</row>
    <row r="147" spans="1:78" x14ac:dyDescent="0.3">
      <c r="A147" s="5" t="str">
        <f t="shared" si="21"/>
        <v>aotrp-p</v>
      </c>
      <c r="B147" s="5" t="str">
        <f t="shared" si="20"/>
        <v>nat</v>
      </c>
      <c r="C147" s="5" t="str">
        <f t="shared" ref="C147:C155" si="22">C146</f>
        <v>sim1</v>
      </c>
      <c r="D147" s="46">
        <v>-4.5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1.35</v>
      </c>
      <c r="J147" s="140">
        <v>1.8000000000000003</v>
      </c>
      <c r="K147" s="140">
        <v>0.90000000000000013</v>
      </c>
      <c r="L147" s="140">
        <v>0.30000000000000004</v>
      </c>
      <c r="M147" s="140">
        <v>0.44999999999999996</v>
      </c>
      <c r="N147" s="140">
        <v>0.60000000000000009</v>
      </c>
      <c r="Y147" s="92"/>
      <c r="Z147" s="112"/>
      <c r="AA147" s="120"/>
      <c r="AB147" s="120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</row>
    <row r="148" spans="1:78" x14ac:dyDescent="0.3">
      <c r="A148" s="5" t="str">
        <f t="shared" si="21"/>
        <v>aotrp-f</v>
      </c>
      <c r="B148" s="5" t="str">
        <f t="shared" si="20"/>
        <v>nat</v>
      </c>
      <c r="C148" s="5" t="str">
        <f t="shared" si="22"/>
        <v>sim1</v>
      </c>
      <c r="D148" s="46">
        <v>-4.5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1.35</v>
      </c>
      <c r="J148" s="140">
        <v>1.8000000000000003</v>
      </c>
      <c r="K148" s="140">
        <v>0.90000000000000013</v>
      </c>
      <c r="L148" s="140">
        <v>0.30000000000000004</v>
      </c>
      <c r="M148" s="140">
        <v>0.44999999999999996</v>
      </c>
      <c r="N148" s="140">
        <v>0.60000000000000009</v>
      </c>
      <c r="Y148" s="92"/>
      <c r="Z148" s="112"/>
      <c r="AA148" s="120"/>
      <c r="AB148" s="120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</row>
    <row r="149" spans="1:78" x14ac:dyDescent="0.3">
      <c r="A149" s="5" t="str">
        <f t="shared" si="21"/>
        <v>aprtr</v>
      </c>
      <c r="B149" s="5" t="str">
        <f t="shared" si="20"/>
        <v>nat</v>
      </c>
      <c r="C149" s="5" t="str">
        <f t="shared" si="22"/>
        <v>sim1</v>
      </c>
      <c r="D149" s="46" t="s">
        <v>75</v>
      </c>
      <c r="E149" s="46" t="s">
        <v>75</v>
      </c>
      <c r="F149" s="46" t="s">
        <v>75</v>
      </c>
      <c r="G149" s="46" t="s">
        <v>75</v>
      </c>
      <c r="H149" s="140" t="s">
        <v>75</v>
      </c>
      <c r="I149" s="140" t="s">
        <v>75</v>
      </c>
      <c r="J149" s="140" t="s">
        <v>75</v>
      </c>
      <c r="K149" s="140" t="s">
        <v>75</v>
      </c>
      <c r="L149" s="140" t="s">
        <v>75</v>
      </c>
      <c r="M149" s="140" t="s">
        <v>75</v>
      </c>
      <c r="N149" s="140" t="s">
        <v>75</v>
      </c>
      <c r="Y149" s="92"/>
      <c r="Z149" s="112"/>
      <c r="AA149" s="120"/>
      <c r="AB149" s="120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</row>
    <row r="150" spans="1:78" x14ac:dyDescent="0.3">
      <c r="A150" s="5" t="str">
        <f t="shared" si="21"/>
        <v>atrps</v>
      </c>
      <c r="B150" s="5" t="str">
        <f t="shared" si="20"/>
        <v>nat</v>
      </c>
      <c r="C150" s="5" t="str">
        <f t="shared" si="22"/>
        <v>sim1</v>
      </c>
      <c r="D150" s="46">
        <v>-4.5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>
        <v>1.8000000000000003</v>
      </c>
      <c r="K150" s="140">
        <v>0.90000000000000013</v>
      </c>
      <c r="L150" s="140">
        <v>0.30000000000000004</v>
      </c>
      <c r="M150" s="140">
        <v>0.44999999999999996</v>
      </c>
      <c r="N150" s="140">
        <v>0.60000000000000009</v>
      </c>
      <c r="Y150" s="92"/>
      <c r="Z150" s="112"/>
      <c r="AA150" s="120"/>
      <c r="AB150" s="120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</row>
    <row r="151" spans="1:78" x14ac:dyDescent="0.3">
      <c r="A151" s="5" t="str">
        <f t="shared" si="21"/>
        <v>acomm</v>
      </c>
      <c r="B151" s="5" t="str">
        <f t="shared" si="20"/>
        <v>nat</v>
      </c>
      <c r="C151" s="5" t="str">
        <f t="shared" si="22"/>
        <v>sim1</v>
      </c>
      <c r="D151" s="46">
        <v>-0.75</v>
      </c>
      <c r="E151" s="46">
        <v>1.36</v>
      </c>
      <c r="F151" s="46">
        <v>-2.5000000000000001E-2</v>
      </c>
      <c r="G151" s="46">
        <v>6.000000000000001E-3</v>
      </c>
      <c r="H151" s="140">
        <v>1.7999999999999999E-2</v>
      </c>
      <c r="I151" s="140">
        <v>1.35</v>
      </c>
      <c r="J151" s="140">
        <v>1.8000000000000003</v>
      </c>
      <c r="K151" s="140">
        <v>0.90000000000000013</v>
      </c>
      <c r="L151" s="140">
        <v>0.30000000000000004</v>
      </c>
      <c r="M151" s="140">
        <v>0.44999999999999996</v>
      </c>
      <c r="N151" s="140">
        <v>0.60000000000000009</v>
      </c>
      <c r="Y151" s="92"/>
      <c r="Z151" s="112"/>
      <c r="AA151" s="120"/>
      <c r="AB151" s="120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</row>
    <row r="152" spans="1:78" x14ac:dyDescent="0.3">
      <c r="A152" s="5" t="str">
        <f t="shared" si="21"/>
        <v>afsrv</v>
      </c>
      <c r="B152" s="5" t="str">
        <f t="shared" si="20"/>
        <v>nat</v>
      </c>
      <c r="C152" s="5" t="str">
        <f t="shared" si="22"/>
        <v>sim1</v>
      </c>
      <c r="D152" s="46">
        <v>0.05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>
        <v>1.8000000000000003</v>
      </c>
      <c r="K152" s="140">
        <v>0.90000000000000013</v>
      </c>
      <c r="L152" s="140">
        <v>0.30000000000000004</v>
      </c>
      <c r="M152" s="140">
        <v>0.44999999999999996</v>
      </c>
      <c r="N152" s="140">
        <v>0.60000000000000009</v>
      </c>
      <c r="Y152" s="92"/>
      <c r="Z152" s="112"/>
      <c r="AA152" s="120"/>
      <c r="AB152" s="120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</row>
    <row r="153" spans="1:78" x14ac:dyDescent="0.3">
      <c r="A153" s="5" t="str">
        <f t="shared" si="21"/>
        <v>absrv</v>
      </c>
      <c r="B153" s="5" t="str">
        <f t="shared" si="20"/>
        <v>nat</v>
      </c>
      <c r="C153" s="5" t="str">
        <f t="shared" si="22"/>
        <v>sim1</v>
      </c>
      <c r="D153" s="46">
        <v>0.05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>
        <v>1.8000000000000003</v>
      </c>
      <c r="K153" s="140">
        <v>0.90000000000000013</v>
      </c>
      <c r="L153" s="140">
        <v>0.30000000000000004</v>
      </c>
      <c r="M153" s="140">
        <v>0.44999999999999996</v>
      </c>
      <c r="N153" s="140">
        <v>0.60000000000000009</v>
      </c>
      <c r="Y153" s="92"/>
      <c r="Z153" s="112"/>
      <c r="AA153" s="120"/>
      <c r="AB153" s="120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</row>
    <row r="154" spans="1:78" x14ac:dyDescent="0.3">
      <c r="A154" s="5" t="str">
        <f t="shared" si="21"/>
        <v>agsrv</v>
      </c>
      <c r="B154" s="5" t="str">
        <f t="shared" si="20"/>
        <v>nat</v>
      </c>
      <c r="C154" s="5" t="str">
        <f t="shared" si="22"/>
        <v>sim1</v>
      </c>
      <c r="D154" s="46">
        <v>0.9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0.45</v>
      </c>
      <c r="J154" s="140">
        <v>0.60000000000000009</v>
      </c>
      <c r="K154" s="140">
        <v>0.30000000000000004</v>
      </c>
      <c r="L154" s="140">
        <v>0.15000000000000002</v>
      </c>
      <c r="M154" s="140">
        <v>0.22499999999999998</v>
      </c>
      <c r="N154" s="140">
        <v>0.30000000000000004</v>
      </c>
      <c r="Y154" s="92"/>
      <c r="Z154" s="112"/>
      <c r="AA154" s="120"/>
      <c r="AB154" s="120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</row>
    <row r="155" spans="1:78" x14ac:dyDescent="0.3">
      <c r="A155" s="138" t="str">
        <f t="shared" si="21"/>
        <v>aosrv</v>
      </c>
      <c r="B155" s="5" t="str">
        <f t="shared" si="20"/>
        <v>nat</v>
      </c>
      <c r="C155" s="5" t="str">
        <f t="shared" si="22"/>
        <v>sim1</v>
      </c>
      <c r="D155" s="46">
        <v>-10</v>
      </c>
      <c r="E155" s="46">
        <v>0.8</v>
      </c>
      <c r="F155" s="46">
        <v>-2.5000000000000001E-2</v>
      </c>
      <c r="G155" s="46">
        <v>5.000000000000001E-3</v>
      </c>
      <c r="H155" s="140">
        <v>1.4999999999999999E-2</v>
      </c>
      <c r="I155" s="140">
        <v>0.45</v>
      </c>
      <c r="J155" s="140">
        <v>0.60000000000000009</v>
      </c>
      <c r="K155" s="140">
        <v>0.30000000000000004</v>
      </c>
      <c r="L155" s="140">
        <v>0.15000000000000002</v>
      </c>
      <c r="M155" s="140">
        <v>0.22499999999999998</v>
      </c>
      <c r="N155" s="140">
        <v>0.30000000000000004</v>
      </c>
      <c r="Y155" s="92"/>
      <c r="Z155" s="112"/>
      <c r="AA155" s="120"/>
      <c r="AB155" s="120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</row>
    <row r="156" spans="1:78" s="73" customFormat="1" x14ac:dyDescent="0.3">
      <c r="A156" s="137" t="str">
        <f t="shared" si="21"/>
        <v>aawhe</v>
      </c>
      <c r="B156" s="137" t="s">
        <v>72</v>
      </c>
      <c r="C156" s="137" t="s">
        <v>328</v>
      </c>
      <c r="D156" s="148">
        <v>-0.7</v>
      </c>
      <c r="E156" s="148">
        <v>1.2000000000000002</v>
      </c>
      <c r="F156" s="148">
        <v>0.15000000000000002</v>
      </c>
      <c r="G156" s="148">
        <v>0.30000000000000004</v>
      </c>
      <c r="H156" s="149">
        <v>0.60000000000000009</v>
      </c>
      <c r="I156" s="149">
        <v>0.75</v>
      </c>
      <c r="J156" s="149">
        <v>1.05</v>
      </c>
      <c r="K156" s="149">
        <v>0.45000000000000007</v>
      </c>
      <c r="L156" s="149">
        <v>-0.15000000000000002</v>
      </c>
      <c r="M156" s="149">
        <v>-0.15</v>
      </c>
      <c r="N156" s="149">
        <v>-0.2</v>
      </c>
      <c r="Y156" s="127">
        <f t="shared" ref="Y156:Y187" si="23">IF(ISERROR(Z156*$BZ$156),"eps",(Z156*$BZ$156))</f>
        <v>-0.7</v>
      </c>
      <c r="Z156" s="125">
        <v>-1.4</v>
      </c>
      <c r="AA156" s="128"/>
      <c r="AB156" s="128"/>
      <c r="AC156" s="126">
        <v>-0.1</v>
      </c>
      <c r="AD156" s="126">
        <v>-0.05</v>
      </c>
      <c r="AE156" s="126">
        <v>0.05</v>
      </c>
      <c r="AF156" s="126">
        <v>0.05</v>
      </c>
      <c r="AG156" s="126">
        <v>0.05</v>
      </c>
      <c r="AH156" s="126">
        <v>0.05</v>
      </c>
      <c r="AI156" s="126">
        <v>0.2</v>
      </c>
      <c r="AJ156" s="126">
        <v>0.1</v>
      </c>
      <c r="AK156" s="126">
        <v>0.15</v>
      </c>
      <c r="AL156" s="126">
        <v>0.2</v>
      </c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73">
        <v>0.5</v>
      </c>
    </row>
    <row r="157" spans="1:78" x14ac:dyDescent="0.3">
      <c r="A157" s="5" t="str">
        <f t="shared" si="21"/>
        <v>aamai</v>
      </c>
      <c r="B157" s="5" t="s">
        <v>72</v>
      </c>
      <c r="C157" s="5" t="str">
        <f t="shared" ref="C157:C190" si="24">C156</f>
        <v>sim2</v>
      </c>
      <c r="D157" s="141">
        <v>-0.7</v>
      </c>
      <c r="E157" s="141">
        <v>1.2000000000000002</v>
      </c>
      <c r="F157" s="141">
        <v>0.15000000000000002</v>
      </c>
      <c r="G157" s="141">
        <v>0.30000000000000004</v>
      </c>
      <c r="H157" s="142">
        <v>0.60000000000000009</v>
      </c>
      <c r="I157" s="142">
        <v>0.75</v>
      </c>
      <c r="J157" s="142">
        <v>1.05</v>
      </c>
      <c r="K157" s="142">
        <v>0.45000000000000007</v>
      </c>
      <c r="L157" s="142">
        <v>-0.15000000000000002</v>
      </c>
      <c r="M157" s="142">
        <v>-0.15</v>
      </c>
      <c r="N157" s="142">
        <v>-0.2</v>
      </c>
      <c r="Y157" s="92">
        <f t="shared" si="23"/>
        <v>-0.7</v>
      </c>
      <c r="Z157" s="109">
        <f>Z156</f>
        <v>-1.4</v>
      </c>
      <c r="AA157" s="122"/>
      <c r="AB157" s="122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</row>
    <row r="158" spans="1:78" x14ac:dyDescent="0.3">
      <c r="A158" s="5" t="str">
        <f t="shared" si="21"/>
        <v>aaoce</v>
      </c>
      <c r="B158" s="5" t="s">
        <v>72</v>
      </c>
      <c r="C158" s="5" t="str">
        <f t="shared" si="24"/>
        <v>sim2</v>
      </c>
      <c r="D158" s="141">
        <v>-0.7</v>
      </c>
      <c r="E158" s="141">
        <v>1.2000000000000002</v>
      </c>
      <c r="F158" s="141">
        <v>0.15000000000000002</v>
      </c>
      <c r="G158" s="141">
        <v>0.30000000000000004</v>
      </c>
      <c r="H158" s="142">
        <v>0.60000000000000009</v>
      </c>
      <c r="I158" s="142">
        <v>0.75</v>
      </c>
      <c r="J158" s="142">
        <v>1.05</v>
      </c>
      <c r="K158" s="142">
        <v>0.45000000000000007</v>
      </c>
      <c r="L158" s="142">
        <v>-0.15000000000000002</v>
      </c>
      <c r="M158" s="142">
        <v>-0.15</v>
      </c>
      <c r="N158" s="142">
        <v>-0.2</v>
      </c>
      <c r="Y158" s="92">
        <f t="shared" si="23"/>
        <v>-0.7</v>
      </c>
      <c r="Z158" s="109">
        <f>Z157</f>
        <v>-1.4</v>
      </c>
      <c r="AA158" s="122"/>
      <c r="AB158" s="122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</row>
    <row r="159" spans="1:78" x14ac:dyDescent="0.3">
      <c r="A159" s="5" t="str">
        <f t="shared" si="21"/>
        <v>aaveg</v>
      </c>
      <c r="B159" s="5" t="s">
        <v>72</v>
      </c>
      <c r="C159" s="5" t="str">
        <f t="shared" si="24"/>
        <v>sim2</v>
      </c>
      <c r="D159" s="46">
        <v>-0.7</v>
      </c>
      <c r="E159" s="46">
        <v>1.2000000000000002</v>
      </c>
      <c r="F159" s="46">
        <v>0.15000000000000002</v>
      </c>
      <c r="G159" s="46">
        <v>0.30000000000000004</v>
      </c>
      <c r="H159" s="140">
        <v>0.60000000000000009</v>
      </c>
      <c r="I159" s="140">
        <v>0.75</v>
      </c>
      <c r="J159" s="140">
        <v>1.05</v>
      </c>
      <c r="K159" s="140">
        <v>0.45000000000000007</v>
      </c>
      <c r="L159" s="140">
        <v>-0.15000000000000002</v>
      </c>
      <c r="M159" s="140">
        <v>-0.15</v>
      </c>
      <c r="N159" s="140">
        <v>-0.2</v>
      </c>
      <c r="Y159" s="92" t="str">
        <f t="shared" si="23"/>
        <v>eps</v>
      </c>
      <c r="Z159" s="108" t="s">
        <v>75</v>
      </c>
      <c r="AA159" s="121"/>
      <c r="AB159" s="121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</row>
    <row r="160" spans="1:78" x14ac:dyDescent="0.3">
      <c r="A160" s="5" t="str">
        <f t="shared" si="21"/>
        <v>aaofr</v>
      </c>
      <c r="B160" s="5" t="s">
        <v>72</v>
      </c>
      <c r="C160" s="5" t="str">
        <f t="shared" si="24"/>
        <v>sim2</v>
      </c>
      <c r="D160" s="46">
        <v>-0.7</v>
      </c>
      <c r="E160" s="46">
        <v>1.2000000000000002</v>
      </c>
      <c r="F160" s="46">
        <v>0.15000000000000002</v>
      </c>
      <c r="G160" s="46">
        <v>0.30000000000000004</v>
      </c>
      <c r="H160" s="140">
        <v>0.60000000000000009</v>
      </c>
      <c r="I160" s="140">
        <v>0.75</v>
      </c>
      <c r="J160" s="140">
        <v>1.05</v>
      </c>
      <c r="K160" s="140">
        <v>0.45000000000000007</v>
      </c>
      <c r="L160" s="140">
        <v>-0.15000000000000002</v>
      </c>
      <c r="M160" s="140">
        <v>-0.15</v>
      </c>
      <c r="N160" s="140">
        <v>-0.2</v>
      </c>
      <c r="Y160" s="92" t="str">
        <f t="shared" si="23"/>
        <v>eps</v>
      </c>
      <c r="Z160" s="108" t="s">
        <v>75</v>
      </c>
      <c r="AA160" s="121"/>
      <c r="AB160" s="121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</row>
    <row r="161" spans="1:77" x14ac:dyDescent="0.3">
      <c r="A161" s="5" t="str">
        <f t="shared" si="21"/>
        <v>aagra</v>
      </c>
      <c r="B161" s="5" t="s">
        <v>72</v>
      </c>
      <c r="C161" s="5" t="str">
        <f t="shared" si="24"/>
        <v>sim2</v>
      </c>
      <c r="D161" s="46">
        <v>-0.7</v>
      </c>
      <c r="E161" s="46">
        <v>1.2000000000000002</v>
      </c>
      <c r="F161" s="46">
        <v>0.15000000000000002</v>
      </c>
      <c r="G161" s="46">
        <v>0.30000000000000004</v>
      </c>
      <c r="H161" s="140">
        <v>0.60000000000000009</v>
      </c>
      <c r="I161" s="140">
        <v>0.75</v>
      </c>
      <c r="J161" s="140">
        <v>1.05</v>
      </c>
      <c r="K161" s="140">
        <v>0.45000000000000007</v>
      </c>
      <c r="L161" s="140">
        <v>-0.15000000000000002</v>
      </c>
      <c r="M161" s="140">
        <v>-0.15</v>
      </c>
      <c r="N161" s="140">
        <v>-0.2</v>
      </c>
      <c r="Y161" s="92">
        <f t="shared" si="23"/>
        <v>-6</v>
      </c>
      <c r="Z161" s="108">
        <v>-12</v>
      </c>
      <c r="AA161" s="121"/>
      <c r="AB161" s="121"/>
      <c r="AC161" s="115">
        <v>-0.1</v>
      </c>
      <c r="AD161" s="115">
        <v>-0.05</v>
      </c>
      <c r="AE161" s="115">
        <v>0.05</v>
      </c>
      <c r="AF161" s="115">
        <v>0.05</v>
      </c>
      <c r="AG161" s="115">
        <v>0.05</v>
      </c>
      <c r="AH161" s="115">
        <v>0.05</v>
      </c>
      <c r="AI161" s="115">
        <v>0.2</v>
      </c>
      <c r="AJ161" s="115">
        <v>0.1</v>
      </c>
      <c r="AK161" s="115">
        <v>0.15</v>
      </c>
      <c r="AL161" s="115">
        <v>0.2</v>
      </c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</row>
    <row r="162" spans="1:77" x14ac:dyDescent="0.3">
      <c r="A162" s="5" t="str">
        <f t="shared" si="21"/>
        <v>aaoil</v>
      </c>
      <c r="B162" s="5" t="s">
        <v>72</v>
      </c>
      <c r="C162" s="5" t="str">
        <f t="shared" si="24"/>
        <v>sim2</v>
      </c>
      <c r="D162" s="141">
        <v>-0.7</v>
      </c>
      <c r="E162" s="141">
        <v>1.2000000000000002</v>
      </c>
      <c r="F162" s="141">
        <v>0.15000000000000002</v>
      </c>
      <c r="G162" s="141">
        <v>0.30000000000000004</v>
      </c>
      <c r="H162" s="142">
        <v>0.60000000000000009</v>
      </c>
      <c r="I162" s="142">
        <v>0.75</v>
      </c>
      <c r="J162" s="142">
        <v>1.05</v>
      </c>
      <c r="K162" s="142">
        <v>0.45000000000000007</v>
      </c>
      <c r="L162" s="142">
        <v>-0.15000000000000002</v>
      </c>
      <c r="M162" s="142">
        <v>-0.15</v>
      </c>
      <c r="N162" s="142">
        <v>-0.2</v>
      </c>
      <c r="Y162" s="92">
        <f t="shared" si="23"/>
        <v>-6</v>
      </c>
      <c r="Z162" s="109">
        <f>Z161</f>
        <v>-12</v>
      </c>
      <c r="AA162" s="122"/>
      <c r="AB162" s="122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</row>
    <row r="163" spans="1:77" x14ac:dyDescent="0.3">
      <c r="A163" s="5" t="str">
        <f t="shared" si="21"/>
        <v>aatub</v>
      </c>
      <c r="B163" s="5" t="s">
        <v>72</v>
      </c>
      <c r="C163" s="5" t="str">
        <f t="shared" si="24"/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>
        <v>1.05</v>
      </c>
      <c r="K163" s="142">
        <v>0.45000000000000007</v>
      </c>
      <c r="L163" s="142">
        <v>-0.15000000000000002</v>
      </c>
      <c r="M163" s="142">
        <v>-0.15</v>
      </c>
      <c r="N163" s="142">
        <v>-0.2</v>
      </c>
      <c r="Y163" s="92">
        <f t="shared" si="23"/>
        <v>-6</v>
      </c>
      <c r="Z163" s="109">
        <f>Z162</f>
        <v>-12</v>
      </c>
      <c r="AA163" s="122"/>
      <c r="AB163" s="122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</row>
    <row r="164" spans="1:77" x14ac:dyDescent="0.3">
      <c r="A164" s="5" t="str">
        <f t="shared" si="21"/>
        <v>aapul</v>
      </c>
      <c r="B164" s="5" t="s">
        <v>72</v>
      </c>
      <c r="C164" s="5" t="str">
        <f t="shared" si="24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>
        <v>1.05</v>
      </c>
      <c r="K164" s="142">
        <v>0.45000000000000007</v>
      </c>
      <c r="L164" s="142">
        <v>-0.15000000000000002</v>
      </c>
      <c r="M164" s="142">
        <v>-0.15</v>
      </c>
      <c r="N164" s="142">
        <v>-0.2</v>
      </c>
      <c r="Y164" s="92">
        <f t="shared" si="23"/>
        <v>-6</v>
      </c>
      <c r="Z164" s="109">
        <f>Z163</f>
        <v>-12</v>
      </c>
      <c r="AA164" s="122"/>
      <c r="AB164" s="122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</row>
    <row r="165" spans="1:77" x14ac:dyDescent="0.3">
      <c r="A165" s="5" t="str">
        <f t="shared" si="21"/>
        <v>aasug</v>
      </c>
      <c r="B165" s="5" t="s">
        <v>72</v>
      </c>
      <c r="C165" s="5" t="str">
        <f t="shared" si="24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>
        <v>1.05</v>
      </c>
      <c r="K165" s="140">
        <v>0.45000000000000007</v>
      </c>
      <c r="L165" s="140">
        <v>-0.15000000000000002</v>
      </c>
      <c r="M165" s="140">
        <v>-0.15</v>
      </c>
      <c r="N165" s="140">
        <v>-0.2</v>
      </c>
      <c r="Y165" s="92">
        <f t="shared" si="23"/>
        <v>-1.25</v>
      </c>
      <c r="Z165" s="109">
        <f>Z176</f>
        <v>-2.5</v>
      </c>
      <c r="AA165" s="122"/>
      <c r="AB165" s="122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</row>
    <row r="166" spans="1:77" x14ac:dyDescent="0.3">
      <c r="A166" s="5" t="str">
        <f t="shared" si="21"/>
        <v>aaoth</v>
      </c>
      <c r="B166" s="5" t="s">
        <v>72</v>
      </c>
      <c r="C166" s="5" t="str">
        <f t="shared" si="24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>
        <v>1.05</v>
      </c>
      <c r="K166" s="140">
        <v>0.45000000000000007</v>
      </c>
      <c r="L166" s="140">
        <v>-0.15000000000000002</v>
      </c>
      <c r="M166" s="140">
        <v>-0.15</v>
      </c>
      <c r="N166" s="140">
        <v>-0.2</v>
      </c>
      <c r="Y166" s="92">
        <f t="shared" si="23"/>
        <v>-1</v>
      </c>
      <c r="Z166" s="108">
        <v>-2</v>
      </c>
      <c r="AA166" s="121"/>
      <c r="AB166" s="121"/>
      <c r="AC166" s="115">
        <v>-0.1</v>
      </c>
      <c r="AD166" s="115">
        <v>-0.05</v>
      </c>
      <c r="AE166" s="115">
        <v>0.05</v>
      </c>
      <c r="AF166" s="115">
        <v>0.05</v>
      </c>
      <c r="AG166" s="115">
        <v>0.05</v>
      </c>
      <c r="AH166" s="115">
        <v>0.05</v>
      </c>
      <c r="AI166" s="115">
        <v>0.2</v>
      </c>
      <c r="AJ166" s="115">
        <v>0.1</v>
      </c>
      <c r="AK166" s="115">
        <v>0.15</v>
      </c>
      <c r="AL166" s="115">
        <v>0.2</v>
      </c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</row>
    <row r="167" spans="1:77" x14ac:dyDescent="0.3">
      <c r="A167" s="5" t="str">
        <f t="shared" si="21"/>
        <v>alani</v>
      </c>
      <c r="B167" s="5" t="s">
        <v>72</v>
      </c>
      <c r="C167" s="5" t="str">
        <f t="shared" si="24"/>
        <v>sim2</v>
      </c>
      <c r="D167" s="141">
        <v>-0.7</v>
      </c>
      <c r="E167" s="141">
        <v>1.2000000000000002</v>
      </c>
      <c r="F167" s="141">
        <v>0.15000000000000002</v>
      </c>
      <c r="G167" s="141">
        <v>0.30000000000000004</v>
      </c>
      <c r="H167" s="142">
        <v>0.60000000000000009</v>
      </c>
      <c r="I167" s="142">
        <v>0.75</v>
      </c>
      <c r="J167" s="142">
        <v>1.05</v>
      </c>
      <c r="K167" s="142">
        <v>0.45000000000000007</v>
      </c>
      <c r="L167" s="142">
        <v>-0.15000000000000002</v>
      </c>
      <c r="M167" s="142">
        <v>-0.15</v>
      </c>
      <c r="N167" s="142">
        <v>-0.2</v>
      </c>
      <c r="Y167" s="92">
        <f t="shared" si="23"/>
        <v>-1</v>
      </c>
      <c r="Z167" s="109">
        <f>Z166</f>
        <v>-2</v>
      </c>
      <c r="AA167" s="122"/>
      <c r="AB167" s="122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</row>
    <row r="168" spans="1:77" x14ac:dyDescent="0.3">
      <c r="A168" s="5" t="str">
        <f t="shared" si="21"/>
        <v>afore</v>
      </c>
      <c r="B168" s="5" t="s">
        <v>72</v>
      </c>
      <c r="C168" s="5" t="str">
        <f t="shared" si="24"/>
        <v>sim2</v>
      </c>
      <c r="D168" s="46">
        <v>-0.7</v>
      </c>
      <c r="E168" s="46">
        <v>1.2000000000000002</v>
      </c>
      <c r="F168" s="46">
        <v>0.15000000000000002</v>
      </c>
      <c r="G168" s="46">
        <v>0.30000000000000004</v>
      </c>
      <c r="H168" s="140">
        <v>0.60000000000000009</v>
      </c>
      <c r="I168" s="140">
        <v>0.75</v>
      </c>
      <c r="J168" s="140">
        <v>1.05</v>
      </c>
      <c r="K168" s="140">
        <v>0.45000000000000007</v>
      </c>
      <c r="L168" s="140">
        <v>-0.15000000000000002</v>
      </c>
      <c r="M168" s="140">
        <v>-0.15</v>
      </c>
      <c r="N168" s="140">
        <v>-0.2</v>
      </c>
      <c r="Y168" s="92">
        <f t="shared" si="23"/>
        <v>-4</v>
      </c>
      <c r="Z168" s="108">
        <v>-8</v>
      </c>
      <c r="AA168" s="121"/>
      <c r="AB168" s="121"/>
      <c r="AC168" s="115">
        <v>-0.1</v>
      </c>
      <c r="AD168" s="115">
        <v>-0.05</v>
      </c>
      <c r="AE168" s="115">
        <v>0.05</v>
      </c>
      <c r="AF168" s="115">
        <v>0.05</v>
      </c>
      <c r="AG168" s="115">
        <v>0.05</v>
      </c>
      <c r="AH168" s="115">
        <v>0.05</v>
      </c>
      <c r="AI168" s="115">
        <v>0.2</v>
      </c>
      <c r="AJ168" s="115">
        <v>0.1</v>
      </c>
      <c r="AK168" s="115">
        <v>0.15</v>
      </c>
      <c r="AL168" s="115">
        <v>0.2</v>
      </c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</row>
    <row r="169" spans="1:77" x14ac:dyDescent="0.3">
      <c r="A169" s="5" t="str">
        <f t="shared" si="21"/>
        <v>afish</v>
      </c>
      <c r="B169" s="5" t="s">
        <v>72</v>
      </c>
      <c r="C169" s="5" t="str">
        <f t="shared" si="24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>
        <v>1.05</v>
      </c>
      <c r="K169" s="142">
        <v>0.45000000000000007</v>
      </c>
      <c r="L169" s="142">
        <v>-0.15000000000000002</v>
      </c>
      <c r="M169" s="142">
        <v>-0.15</v>
      </c>
      <c r="N169" s="142">
        <v>-0.2</v>
      </c>
      <c r="Y169" s="92">
        <f t="shared" si="23"/>
        <v>-4</v>
      </c>
      <c r="Z169" s="110">
        <f>Z168</f>
        <v>-8</v>
      </c>
      <c r="AA169" s="123"/>
      <c r="AB169" s="123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</row>
    <row r="170" spans="1:77" x14ac:dyDescent="0.3">
      <c r="A170" s="5" t="str">
        <f t="shared" si="21"/>
        <v>acoal</v>
      </c>
      <c r="B170" s="5" t="s">
        <v>72</v>
      </c>
      <c r="C170" s="5" t="str">
        <f t="shared" si="24"/>
        <v>sim2</v>
      </c>
      <c r="D170" s="141" t="s">
        <v>75</v>
      </c>
      <c r="E170" s="141" t="s">
        <v>75</v>
      </c>
      <c r="F170" s="141" t="s">
        <v>75</v>
      </c>
      <c r="G170" s="141" t="s">
        <v>75</v>
      </c>
      <c r="H170" s="142" t="s">
        <v>75</v>
      </c>
      <c r="I170" s="142" t="s">
        <v>75</v>
      </c>
      <c r="J170" s="142" t="s">
        <v>75</v>
      </c>
      <c r="K170" s="142" t="s">
        <v>75</v>
      </c>
      <c r="L170" s="142" t="s">
        <v>75</v>
      </c>
      <c r="M170" s="142" t="s">
        <v>75</v>
      </c>
      <c r="N170" s="142" t="s">
        <v>75</v>
      </c>
      <c r="Y170" s="92">
        <f t="shared" si="23"/>
        <v>-4</v>
      </c>
      <c r="Z170" s="110">
        <f>Z169</f>
        <v>-8</v>
      </c>
      <c r="AA170" s="123"/>
      <c r="AB170" s="123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</row>
    <row r="171" spans="1:77" x14ac:dyDescent="0.3">
      <c r="A171" s="5" t="str">
        <f t="shared" si="21"/>
        <v>agold</v>
      </c>
      <c r="B171" s="5" t="s">
        <v>72</v>
      </c>
      <c r="C171" s="5" t="str">
        <f t="shared" si="24"/>
        <v>sim2</v>
      </c>
      <c r="D171" s="141" t="s">
        <v>75</v>
      </c>
      <c r="E171" s="141" t="s">
        <v>75</v>
      </c>
      <c r="F171" s="141" t="s">
        <v>75</v>
      </c>
      <c r="G171" s="141" t="s">
        <v>75</v>
      </c>
      <c r="H171" s="142" t="s">
        <v>75</v>
      </c>
      <c r="I171" s="142" t="s">
        <v>75</v>
      </c>
      <c r="J171" s="142" t="s">
        <v>75</v>
      </c>
      <c r="K171" s="142" t="s">
        <v>75</v>
      </c>
      <c r="L171" s="142" t="s">
        <v>75</v>
      </c>
      <c r="M171" s="142" t="s">
        <v>75</v>
      </c>
      <c r="N171" s="142" t="s">
        <v>75</v>
      </c>
      <c r="Y171" s="92">
        <f t="shared" si="23"/>
        <v>-4</v>
      </c>
      <c r="Z171" s="110">
        <f>Z170</f>
        <v>-8</v>
      </c>
      <c r="AA171" s="123"/>
      <c r="AB171" s="123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</row>
    <row r="172" spans="1:77" x14ac:dyDescent="0.3">
      <c r="A172" s="5" t="str">
        <f t="shared" si="21"/>
        <v>acoil</v>
      </c>
      <c r="B172" s="5" t="s">
        <v>72</v>
      </c>
      <c r="C172" s="5" t="str">
        <f t="shared" si="24"/>
        <v>sim2</v>
      </c>
      <c r="D172" s="141">
        <v>-6</v>
      </c>
      <c r="E172" s="141">
        <v>0.8</v>
      </c>
      <c r="F172" s="141">
        <v>0.1</v>
      </c>
      <c r="G172" s="141">
        <v>0.2</v>
      </c>
      <c r="H172" s="142">
        <v>0.4</v>
      </c>
      <c r="I172" s="142">
        <v>0.5</v>
      </c>
      <c r="J172" s="142">
        <v>0.70000000000000007</v>
      </c>
      <c r="K172" s="142">
        <v>0.30000000000000004</v>
      </c>
      <c r="L172" s="142">
        <v>-0.1</v>
      </c>
      <c r="M172" s="142">
        <v>-0.15</v>
      </c>
      <c r="N172" s="142">
        <v>-0.2</v>
      </c>
      <c r="Y172" s="92">
        <f t="shared" si="23"/>
        <v>-4</v>
      </c>
      <c r="Z172" s="110">
        <f>Z171</f>
        <v>-8</v>
      </c>
      <c r="AA172" s="123"/>
      <c r="AB172" s="123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</row>
    <row r="173" spans="1:77" x14ac:dyDescent="0.3">
      <c r="A173" s="5" t="str">
        <f t="shared" si="21"/>
        <v>angas</v>
      </c>
      <c r="B173" s="5" t="s">
        <v>72</v>
      </c>
      <c r="C173" s="5" t="str">
        <f t="shared" si="24"/>
        <v>sim2</v>
      </c>
      <c r="D173" s="46">
        <v>-6</v>
      </c>
      <c r="E173" s="46">
        <v>0.8</v>
      </c>
      <c r="F173" s="46">
        <v>0.1</v>
      </c>
      <c r="G173" s="46">
        <v>0.2</v>
      </c>
      <c r="H173" s="140">
        <v>0.4</v>
      </c>
      <c r="I173" s="140">
        <v>0.5</v>
      </c>
      <c r="J173" s="140">
        <v>0.70000000000000007</v>
      </c>
      <c r="K173" s="140">
        <v>0.30000000000000004</v>
      </c>
      <c r="L173" s="140">
        <v>-0.1</v>
      </c>
      <c r="M173" s="140">
        <v>-0.15</v>
      </c>
      <c r="N173" s="140">
        <v>-0.2</v>
      </c>
      <c r="Y173" s="92">
        <f t="shared" si="23"/>
        <v>-4</v>
      </c>
      <c r="Z173" s="108">
        <v>-8</v>
      </c>
      <c r="AA173" s="121"/>
      <c r="AB173" s="121"/>
      <c r="AC173" s="115">
        <v>-0.1</v>
      </c>
      <c r="AD173" s="115">
        <v>-0.05</v>
      </c>
      <c r="AE173" s="115">
        <v>0.05</v>
      </c>
      <c r="AF173" s="115">
        <v>0.05</v>
      </c>
      <c r="AG173" s="115">
        <v>0.05</v>
      </c>
      <c r="AH173" s="115">
        <v>0.05</v>
      </c>
      <c r="AI173" s="115">
        <v>0.2</v>
      </c>
      <c r="AJ173" s="115">
        <v>0.1</v>
      </c>
      <c r="AK173" s="115">
        <v>0.15</v>
      </c>
      <c r="AL173" s="115">
        <v>0.2</v>
      </c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</row>
    <row r="174" spans="1:77" x14ac:dyDescent="0.3">
      <c r="A174" s="5" t="str">
        <f t="shared" si="21"/>
        <v>amore</v>
      </c>
      <c r="B174" s="5" t="s">
        <v>72</v>
      </c>
      <c r="C174" s="5" t="str">
        <f t="shared" si="24"/>
        <v>sim2</v>
      </c>
      <c r="D174" s="141">
        <v>-6</v>
      </c>
      <c r="E174" s="141">
        <v>0.8</v>
      </c>
      <c r="F174" s="141">
        <v>0.1</v>
      </c>
      <c r="G174" s="141">
        <v>0.2</v>
      </c>
      <c r="H174" s="142">
        <v>0.4</v>
      </c>
      <c r="I174" s="142">
        <v>0.5</v>
      </c>
      <c r="J174" s="142">
        <v>0.70000000000000007</v>
      </c>
      <c r="K174" s="142">
        <v>0.30000000000000004</v>
      </c>
      <c r="L174" s="142">
        <v>-0.1</v>
      </c>
      <c r="M174" s="142">
        <v>-0.15</v>
      </c>
      <c r="N174" s="142">
        <v>-0.2</v>
      </c>
      <c r="Y174" s="92">
        <f t="shared" si="23"/>
        <v>-4</v>
      </c>
      <c r="Z174" s="110">
        <f>Z173</f>
        <v>-8</v>
      </c>
      <c r="AA174" s="123"/>
      <c r="AB174" s="123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</row>
    <row r="175" spans="1:77" x14ac:dyDescent="0.3">
      <c r="A175" s="5" t="str">
        <f t="shared" si="21"/>
        <v>amine</v>
      </c>
      <c r="B175" s="5" t="s">
        <v>72</v>
      </c>
      <c r="C175" s="5" t="str">
        <f t="shared" si="24"/>
        <v>sim2</v>
      </c>
      <c r="D175" s="46">
        <v>-6</v>
      </c>
      <c r="E175" s="46">
        <v>0.8</v>
      </c>
      <c r="F175" s="46">
        <v>0.1</v>
      </c>
      <c r="G175" s="46">
        <v>0.2</v>
      </c>
      <c r="H175" s="140">
        <v>0.4</v>
      </c>
      <c r="I175" s="140">
        <v>0.5</v>
      </c>
      <c r="J175" s="140">
        <v>0.70000000000000007</v>
      </c>
      <c r="K175" s="140">
        <v>0.30000000000000004</v>
      </c>
      <c r="L175" s="140">
        <v>-0.1</v>
      </c>
      <c r="M175" s="140">
        <v>-0.15</v>
      </c>
      <c r="N175" s="140">
        <v>-0.2</v>
      </c>
      <c r="Y175" s="92" t="str">
        <f t="shared" si="23"/>
        <v>eps</v>
      </c>
      <c r="Z175" s="108" t="s">
        <v>75</v>
      </c>
      <c r="AA175" s="121"/>
      <c r="AB175" s="121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</row>
    <row r="176" spans="1:77" x14ac:dyDescent="0.3">
      <c r="A176" s="5" t="str">
        <f t="shared" si="21"/>
        <v>ameat</v>
      </c>
      <c r="B176" s="5" t="s">
        <v>72</v>
      </c>
      <c r="C176" s="5" t="str">
        <f t="shared" si="24"/>
        <v>sim2</v>
      </c>
      <c r="D176" s="46">
        <v>-1</v>
      </c>
      <c r="E176" s="46">
        <v>1.2000000000000002</v>
      </c>
      <c r="F176" s="46">
        <v>0.15000000000000002</v>
      </c>
      <c r="G176" s="46">
        <v>0.30000000000000004</v>
      </c>
      <c r="H176" s="140">
        <v>0.60000000000000009</v>
      </c>
      <c r="I176" s="140">
        <v>0.75</v>
      </c>
      <c r="J176" s="140">
        <v>1.05</v>
      </c>
      <c r="K176" s="140">
        <v>0.45000000000000007</v>
      </c>
      <c r="L176" s="140">
        <v>-0.15000000000000002</v>
      </c>
      <c r="M176" s="140">
        <v>-0.15</v>
      </c>
      <c r="N176" s="140">
        <v>-0.2</v>
      </c>
      <c r="Y176" s="92">
        <f t="shared" si="23"/>
        <v>-1.25</v>
      </c>
      <c r="Z176" s="108">
        <v>-2.5</v>
      </c>
      <c r="AA176" s="121"/>
      <c r="AB176" s="121"/>
      <c r="AC176" s="115">
        <v>-0.1</v>
      </c>
      <c r="AD176" s="115">
        <v>-0.05</v>
      </c>
      <c r="AE176" s="115">
        <v>0.05</v>
      </c>
      <c r="AF176" s="115">
        <v>0.05</v>
      </c>
      <c r="AG176" s="115">
        <v>0.05</v>
      </c>
      <c r="AH176" s="115">
        <v>0.05</v>
      </c>
      <c r="AI176" s="115">
        <v>0.2</v>
      </c>
      <c r="AJ176" s="115">
        <v>0.1</v>
      </c>
      <c r="AK176" s="115">
        <v>0.15</v>
      </c>
      <c r="AL176" s="115">
        <v>0.2</v>
      </c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</row>
    <row r="177" spans="1:77" x14ac:dyDescent="0.3">
      <c r="A177" s="5" t="str">
        <f t="shared" si="21"/>
        <v>apfis</v>
      </c>
      <c r="B177" s="5" t="s">
        <v>72</v>
      </c>
      <c r="C177" s="5" t="str">
        <f t="shared" si="24"/>
        <v>sim2</v>
      </c>
      <c r="D177" s="141">
        <v>-1</v>
      </c>
      <c r="E177" s="141">
        <v>1.2000000000000002</v>
      </c>
      <c r="F177" s="141">
        <v>0.15000000000000002</v>
      </c>
      <c r="G177" s="141">
        <v>0.30000000000000004</v>
      </c>
      <c r="H177" s="142">
        <v>0.60000000000000009</v>
      </c>
      <c r="I177" s="142">
        <v>0.75</v>
      </c>
      <c r="J177" s="142">
        <v>1.05</v>
      </c>
      <c r="K177" s="142">
        <v>0.45000000000000007</v>
      </c>
      <c r="L177" s="142">
        <v>-0.15000000000000002</v>
      </c>
      <c r="M177" s="142">
        <v>-0.15</v>
      </c>
      <c r="N177" s="142">
        <v>-0.2</v>
      </c>
      <c r="Y177" s="92">
        <f t="shared" si="23"/>
        <v>-1.25</v>
      </c>
      <c r="Z177" s="110">
        <f>Z176</f>
        <v>-2.5</v>
      </c>
      <c r="AA177" s="123"/>
      <c r="AB177" s="123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</row>
    <row r="178" spans="1:77" x14ac:dyDescent="0.3">
      <c r="A178" s="5" t="str">
        <f t="shared" ref="A178:A209" si="25">A104</f>
        <v>avege</v>
      </c>
      <c r="B178" s="5" t="s">
        <v>72</v>
      </c>
      <c r="C178" s="5" t="str">
        <f t="shared" si="24"/>
        <v>sim2</v>
      </c>
      <c r="D178" s="141">
        <v>-1</v>
      </c>
      <c r="E178" s="141">
        <v>1.2000000000000002</v>
      </c>
      <c r="F178" s="141">
        <v>0.15000000000000002</v>
      </c>
      <c r="G178" s="141">
        <v>0.30000000000000004</v>
      </c>
      <c r="H178" s="142">
        <v>0.60000000000000009</v>
      </c>
      <c r="I178" s="142">
        <v>0.75</v>
      </c>
      <c r="J178" s="142">
        <v>1.05</v>
      </c>
      <c r="K178" s="142">
        <v>0.45000000000000007</v>
      </c>
      <c r="L178" s="142">
        <v>-0.15000000000000002</v>
      </c>
      <c r="M178" s="142">
        <v>-0.15</v>
      </c>
      <c r="N178" s="142">
        <v>-0.2</v>
      </c>
      <c r="Y178" s="92">
        <f t="shared" si="23"/>
        <v>-1.25</v>
      </c>
      <c r="Z178" s="110">
        <f>Z177</f>
        <v>-2.5</v>
      </c>
      <c r="AA178" s="123"/>
      <c r="AB178" s="123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</row>
    <row r="179" spans="1:77" x14ac:dyDescent="0.3">
      <c r="A179" s="5" t="str">
        <f t="shared" si="25"/>
        <v>afats</v>
      </c>
      <c r="B179" s="5" t="s">
        <v>72</v>
      </c>
      <c r="C179" s="5" t="str">
        <f t="shared" si="24"/>
        <v>sim2</v>
      </c>
      <c r="D179" s="141">
        <v>-1</v>
      </c>
      <c r="E179" s="141">
        <v>1.2000000000000002</v>
      </c>
      <c r="F179" s="141">
        <v>0.15000000000000002</v>
      </c>
      <c r="G179" s="141">
        <v>0.30000000000000004</v>
      </c>
      <c r="H179" s="142">
        <v>0.60000000000000009</v>
      </c>
      <c r="I179" s="142">
        <v>0.75</v>
      </c>
      <c r="J179" s="142">
        <v>1.05</v>
      </c>
      <c r="K179" s="142">
        <v>0.45000000000000007</v>
      </c>
      <c r="L179" s="142">
        <v>-0.15000000000000002</v>
      </c>
      <c r="M179" s="142">
        <v>-0.15</v>
      </c>
      <c r="N179" s="142">
        <v>-0.2</v>
      </c>
      <c r="Y179" s="92">
        <f t="shared" si="23"/>
        <v>-1.25</v>
      </c>
      <c r="Z179" s="110">
        <f>Z178</f>
        <v>-2.5</v>
      </c>
      <c r="AA179" s="123"/>
      <c r="AB179" s="123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</row>
    <row r="180" spans="1:77" x14ac:dyDescent="0.3">
      <c r="A180" s="5" t="str">
        <f t="shared" si="25"/>
        <v>adair</v>
      </c>
      <c r="B180" s="5" t="s">
        <v>72</v>
      </c>
      <c r="C180" s="5" t="str">
        <f t="shared" si="24"/>
        <v>sim2</v>
      </c>
      <c r="D180" s="46">
        <v>-1</v>
      </c>
      <c r="E180" s="46">
        <v>1.2000000000000002</v>
      </c>
      <c r="F180" s="46">
        <v>0.15000000000000002</v>
      </c>
      <c r="G180" s="46">
        <v>0.30000000000000004</v>
      </c>
      <c r="H180" s="140">
        <v>0.60000000000000009</v>
      </c>
      <c r="I180" s="140">
        <v>0.75</v>
      </c>
      <c r="J180" s="140">
        <v>1.05</v>
      </c>
      <c r="K180" s="140">
        <v>0.45000000000000007</v>
      </c>
      <c r="L180" s="140">
        <v>-0.15000000000000002</v>
      </c>
      <c r="M180" s="140">
        <v>-0.15</v>
      </c>
      <c r="N180" s="140">
        <v>-0.2</v>
      </c>
      <c r="Y180" s="92">
        <f t="shared" si="23"/>
        <v>-5.5</v>
      </c>
      <c r="Z180" s="108">
        <v>-11</v>
      </c>
      <c r="AA180" s="121"/>
      <c r="AB180" s="121"/>
      <c r="AC180" s="115">
        <v>-0.1</v>
      </c>
      <c r="AD180" s="115">
        <v>-0.05</v>
      </c>
      <c r="AE180" s="115">
        <v>0.05</v>
      </c>
      <c r="AF180" s="115">
        <v>0.05</v>
      </c>
      <c r="AG180" s="115">
        <v>0.05</v>
      </c>
      <c r="AH180" s="115">
        <v>0.05</v>
      </c>
      <c r="AI180" s="115">
        <v>0.2</v>
      </c>
      <c r="AJ180" s="115">
        <v>0.1</v>
      </c>
      <c r="AK180" s="115">
        <v>0.15</v>
      </c>
      <c r="AL180" s="115">
        <v>0.2</v>
      </c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</row>
    <row r="181" spans="1:77" x14ac:dyDescent="0.3">
      <c r="A181" s="5" t="str">
        <f t="shared" si="25"/>
        <v>agrai</v>
      </c>
      <c r="B181" s="5" t="s">
        <v>72</v>
      </c>
      <c r="C181" s="5" t="str">
        <f t="shared" si="24"/>
        <v>sim2</v>
      </c>
      <c r="D181" s="141">
        <v>-1</v>
      </c>
      <c r="E181" s="141">
        <v>1.2000000000000002</v>
      </c>
      <c r="F181" s="141">
        <v>0.15000000000000002</v>
      </c>
      <c r="G181" s="141">
        <v>0.30000000000000004</v>
      </c>
      <c r="H181" s="142">
        <v>0.60000000000000009</v>
      </c>
      <c r="I181" s="142">
        <v>0.75</v>
      </c>
      <c r="J181" s="142">
        <v>1.05</v>
      </c>
      <c r="K181" s="142">
        <v>0.45000000000000007</v>
      </c>
      <c r="L181" s="142">
        <v>-0.15000000000000002</v>
      </c>
      <c r="M181" s="142">
        <v>-0.15</v>
      </c>
      <c r="N181" s="142">
        <v>-0.2</v>
      </c>
      <c r="Y181" s="92">
        <f t="shared" si="23"/>
        <v>-5.5</v>
      </c>
      <c r="Z181" s="110">
        <f>Z180</f>
        <v>-11</v>
      </c>
      <c r="AA181" s="123"/>
      <c r="AB181" s="123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</row>
    <row r="182" spans="1:77" x14ac:dyDescent="0.3">
      <c r="A182" s="5" t="str">
        <f t="shared" si="25"/>
        <v>astar</v>
      </c>
      <c r="B182" s="5" t="s">
        <v>72</v>
      </c>
      <c r="C182" s="5" t="str">
        <f t="shared" si="24"/>
        <v>sim2</v>
      </c>
      <c r="D182" s="141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>
        <v>1.05</v>
      </c>
      <c r="K182" s="140">
        <v>0.45000000000000007</v>
      </c>
      <c r="L182" s="140">
        <v>-0.15000000000000002</v>
      </c>
      <c r="M182" s="140">
        <v>-0.15</v>
      </c>
      <c r="N182" s="140">
        <v>-0.2</v>
      </c>
      <c r="Y182" s="92">
        <f t="shared" si="23"/>
        <v>-10</v>
      </c>
      <c r="Z182" s="108">
        <v>-20</v>
      </c>
      <c r="AA182" s="121"/>
      <c r="AB182" s="121"/>
      <c r="AC182" s="115">
        <v>-0.1</v>
      </c>
      <c r="AD182" s="115">
        <v>-0.05</v>
      </c>
      <c r="AE182" s="115">
        <v>0.05</v>
      </c>
      <c r="AF182" s="115">
        <v>0.05</v>
      </c>
      <c r="AG182" s="115">
        <v>0.05</v>
      </c>
      <c r="AH182" s="115">
        <v>0.05</v>
      </c>
      <c r="AI182" s="115">
        <v>0.2</v>
      </c>
      <c r="AJ182" s="115">
        <v>0.1</v>
      </c>
      <c r="AK182" s="115">
        <v>0.15</v>
      </c>
      <c r="AL182" s="115">
        <v>0.2</v>
      </c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</row>
    <row r="183" spans="1:77" x14ac:dyDescent="0.3">
      <c r="A183" s="5" t="str">
        <f t="shared" si="25"/>
        <v>afeed</v>
      </c>
      <c r="B183" s="5" t="s">
        <v>72</v>
      </c>
      <c r="C183" s="5" t="str">
        <f t="shared" si="24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>
        <v>1.05</v>
      </c>
      <c r="K183" s="142">
        <v>0.45000000000000007</v>
      </c>
      <c r="L183" s="142">
        <v>-0.15000000000000002</v>
      </c>
      <c r="M183" s="142">
        <v>-0.15</v>
      </c>
      <c r="N183" s="142">
        <v>-0.2</v>
      </c>
      <c r="Y183" s="92">
        <f t="shared" si="23"/>
        <v>-10</v>
      </c>
      <c r="Z183" s="110">
        <f t="shared" ref="Z183:Z191" si="26">Z182</f>
        <v>-20</v>
      </c>
      <c r="AA183" s="123"/>
      <c r="AB183" s="123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</row>
    <row r="184" spans="1:77" x14ac:dyDescent="0.3">
      <c r="A184" s="5" t="str">
        <f t="shared" si="25"/>
        <v>abake</v>
      </c>
      <c r="B184" s="5" t="s">
        <v>72</v>
      </c>
      <c r="C184" s="5" t="str">
        <f t="shared" si="24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>
        <v>1.05</v>
      </c>
      <c r="K184" s="142">
        <v>0.45000000000000007</v>
      </c>
      <c r="L184" s="142">
        <v>-0.15000000000000002</v>
      </c>
      <c r="M184" s="142">
        <v>-0.15</v>
      </c>
      <c r="N184" s="142">
        <v>-0.2</v>
      </c>
      <c r="Y184" s="92">
        <f t="shared" si="23"/>
        <v>-10</v>
      </c>
      <c r="Z184" s="110">
        <f t="shared" si="26"/>
        <v>-20</v>
      </c>
      <c r="AA184" s="123"/>
      <c r="AB184" s="123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</row>
    <row r="185" spans="1:77" x14ac:dyDescent="0.3">
      <c r="A185" s="5" t="str">
        <f t="shared" si="25"/>
        <v>asuga</v>
      </c>
      <c r="B185" s="5" t="s">
        <v>72</v>
      </c>
      <c r="C185" s="5" t="str">
        <f t="shared" si="24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>
        <v>1.05</v>
      </c>
      <c r="K185" s="142">
        <v>0.45000000000000007</v>
      </c>
      <c r="L185" s="142">
        <v>-0.15000000000000002</v>
      </c>
      <c r="M185" s="142">
        <v>-0.15</v>
      </c>
      <c r="N185" s="142">
        <v>-0.2</v>
      </c>
      <c r="Y185" s="92">
        <f t="shared" si="23"/>
        <v>-10</v>
      </c>
      <c r="Z185" s="110">
        <f t="shared" si="26"/>
        <v>-20</v>
      </c>
      <c r="AA185" s="123"/>
      <c r="AB185" s="123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</row>
    <row r="186" spans="1:77" x14ac:dyDescent="0.3">
      <c r="A186" s="5" t="str">
        <f t="shared" si="25"/>
        <v>aconf</v>
      </c>
      <c r="B186" s="5" t="s">
        <v>72</v>
      </c>
      <c r="C186" s="5" t="str">
        <f t="shared" si="24"/>
        <v>sim2</v>
      </c>
      <c r="D186" s="141">
        <v>-1</v>
      </c>
      <c r="E186" s="141">
        <v>1.2000000000000002</v>
      </c>
      <c r="F186" s="141">
        <v>0.15000000000000002</v>
      </c>
      <c r="G186" s="141">
        <v>0.30000000000000004</v>
      </c>
      <c r="H186" s="142">
        <v>0.60000000000000009</v>
      </c>
      <c r="I186" s="142">
        <v>0.75</v>
      </c>
      <c r="J186" s="142">
        <v>1.05</v>
      </c>
      <c r="K186" s="142">
        <v>0.45000000000000007</v>
      </c>
      <c r="L186" s="142">
        <v>-0.15000000000000002</v>
      </c>
      <c r="M186" s="142">
        <v>-0.15</v>
      </c>
      <c r="N186" s="142">
        <v>-0.2</v>
      </c>
      <c r="Y186" s="92">
        <f t="shared" si="23"/>
        <v>-10</v>
      </c>
      <c r="Z186" s="110">
        <f t="shared" si="26"/>
        <v>-20</v>
      </c>
      <c r="AA186" s="123"/>
      <c r="AB186" s="123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</row>
    <row r="187" spans="1:77" x14ac:dyDescent="0.3">
      <c r="A187" s="5" t="str">
        <f t="shared" si="25"/>
        <v>apast</v>
      </c>
      <c r="B187" s="5" t="s">
        <v>72</v>
      </c>
      <c r="C187" s="5" t="str">
        <f t="shared" si="24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>
        <v>1.05</v>
      </c>
      <c r="K187" s="142">
        <v>0.45000000000000007</v>
      </c>
      <c r="L187" s="142">
        <v>-0.15000000000000002</v>
      </c>
      <c r="M187" s="142">
        <v>-0.15</v>
      </c>
      <c r="N187" s="142">
        <v>-0.2</v>
      </c>
      <c r="Y187" s="92">
        <f t="shared" si="23"/>
        <v>-10</v>
      </c>
      <c r="Z187" s="110">
        <f t="shared" si="26"/>
        <v>-20</v>
      </c>
      <c r="AA187" s="123"/>
      <c r="AB187" s="123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</row>
    <row r="188" spans="1:77" x14ac:dyDescent="0.3">
      <c r="A188" s="5" t="str">
        <f t="shared" si="25"/>
        <v>aofoo</v>
      </c>
      <c r="B188" s="5" t="s">
        <v>72</v>
      </c>
      <c r="C188" s="5" t="str">
        <f t="shared" si="24"/>
        <v>sim2</v>
      </c>
      <c r="D188" s="141">
        <v>-1</v>
      </c>
      <c r="E188" s="141">
        <v>1.2000000000000002</v>
      </c>
      <c r="F188" s="141">
        <v>0.15000000000000002</v>
      </c>
      <c r="G188" s="141">
        <v>0.30000000000000004</v>
      </c>
      <c r="H188" s="142">
        <v>0.60000000000000009</v>
      </c>
      <c r="I188" s="142">
        <v>0.75</v>
      </c>
      <c r="J188" s="142">
        <v>1.05</v>
      </c>
      <c r="K188" s="142">
        <v>0.45000000000000007</v>
      </c>
      <c r="L188" s="142">
        <v>-0.15000000000000002</v>
      </c>
      <c r="M188" s="142">
        <v>-0.15</v>
      </c>
      <c r="N188" s="142">
        <v>-0.2</v>
      </c>
      <c r="Y188" s="92">
        <f t="shared" ref="Y188:Y207" si="27">IF(ISERROR(Z188*$BZ$156),"eps",(Z188*$BZ$156))</f>
        <v>-10</v>
      </c>
      <c r="Z188" s="110">
        <f t="shared" si="26"/>
        <v>-20</v>
      </c>
      <c r="AA188" s="123"/>
      <c r="AB188" s="123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</row>
    <row r="189" spans="1:77" x14ac:dyDescent="0.3">
      <c r="A189" s="5" t="str">
        <f t="shared" si="25"/>
        <v>abevt</v>
      </c>
      <c r="B189" s="5" t="s">
        <v>72</v>
      </c>
      <c r="C189" s="5" t="str">
        <f t="shared" si="24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>
        <v>1.05</v>
      </c>
      <c r="K189" s="142">
        <v>0.45000000000000007</v>
      </c>
      <c r="L189" s="142">
        <v>-0.15000000000000002</v>
      </c>
      <c r="M189" s="142">
        <v>-0.15</v>
      </c>
      <c r="N189" s="142">
        <v>-0.2</v>
      </c>
      <c r="Y189" s="92">
        <f t="shared" si="27"/>
        <v>-10</v>
      </c>
      <c r="Z189" s="110">
        <f t="shared" si="26"/>
        <v>-20</v>
      </c>
      <c r="AA189" s="123"/>
      <c r="AB189" s="123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</row>
    <row r="190" spans="1:77" x14ac:dyDescent="0.3">
      <c r="A190" s="5" t="str">
        <f t="shared" si="25"/>
        <v>atext</v>
      </c>
      <c r="B190" s="5" t="s">
        <v>72</v>
      </c>
      <c r="C190" s="5" t="str">
        <f t="shared" si="24"/>
        <v>sim2</v>
      </c>
      <c r="D190" s="141">
        <v>-4</v>
      </c>
      <c r="E190" s="141">
        <v>0.8</v>
      </c>
      <c r="F190" s="141">
        <v>0.1</v>
      </c>
      <c r="G190" s="141">
        <v>0.2</v>
      </c>
      <c r="H190" s="142">
        <v>0.4</v>
      </c>
      <c r="I190" s="142">
        <v>0.5</v>
      </c>
      <c r="J190" s="142">
        <v>0.70000000000000007</v>
      </c>
      <c r="K190" s="142">
        <v>0.30000000000000004</v>
      </c>
      <c r="L190" s="142">
        <v>-0.1</v>
      </c>
      <c r="M190" s="142">
        <v>-0.15</v>
      </c>
      <c r="N190" s="142">
        <v>-0.2</v>
      </c>
      <c r="Y190" s="92">
        <f t="shared" si="27"/>
        <v>-10</v>
      </c>
      <c r="Z190" s="110">
        <f t="shared" si="26"/>
        <v>-20</v>
      </c>
      <c r="AA190" s="123"/>
      <c r="AB190" s="123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</row>
    <row r="191" spans="1:77" x14ac:dyDescent="0.3">
      <c r="A191" s="5" t="str">
        <f t="shared" si="25"/>
        <v>aclth</v>
      </c>
      <c r="B191" s="5" t="s">
        <v>72</v>
      </c>
      <c r="C191" s="5" t="str">
        <f t="shared" ref="C191:C206" si="28">C190</f>
        <v>sim2</v>
      </c>
      <c r="D191" s="141">
        <v>-4</v>
      </c>
      <c r="E191" s="141">
        <v>0.8</v>
      </c>
      <c r="F191" s="141">
        <v>0.1</v>
      </c>
      <c r="G191" s="141">
        <v>0.2</v>
      </c>
      <c r="H191" s="142">
        <v>0.4</v>
      </c>
      <c r="I191" s="142">
        <v>0.5</v>
      </c>
      <c r="J191" s="142">
        <v>0.70000000000000007</v>
      </c>
      <c r="K191" s="142">
        <v>0.30000000000000004</v>
      </c>
      <c r="L191" s="142">
        <v>-0.1</v>
      </c>
      <c r="M191" s="142">
        <v>-0.15</v>
      </c>
      <c r="N191" s="142">
        <v>-0.2</v>
      </c>
      <c r="Y191" s="92">
        <f t="shared" si="27"/>
        <v>-10</v>
      </c>
      <c r="Z191" s="110">
        <f t="shared" si="26"/>
        <v>-20</v>
      </c>
      <c r="AA191" s="123"/>
      <c r="AB191" s="123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</row>
    <row r="192" spans="1:77" x14ac:dyDescent="0.3">
      <c r="A192" s="5" t="str">
        <f t="shared" si="25"/>
        <v>aleat</v>
      </c>
      <c r="B192" s="5" t="s">
        <v>72</v>
      </c>
      <c r="C192" s="5" t="str">
        <f t="shared" si="28"/>
        <v>sim2</v>
      </c>
      <c r="D192" s="46">
        <v>-4</v>
      </c>
      <c r="E192" s="46">
        <v>0.8</v>
      </c>
      <c r="F192" s="46">
        <v>0.1</v>
      </c>
      <c r="G192" s="46">
        <v>0.2</v>
      </c>
      <c r="H192" s="140">
        <v>0.4</v>
      </c>
      <c r="I192" s="140">
        <v>0.5</v>
      </c>
      <c r="J192" s="140">
        <v>0.70000000000000007</v>
      </c>
      <c r="K192" s="140">
        <v>0.30000000000000004</v>
      </c>
      <c r="L192" s="140">
        <v>-0.1</v>
      </c>
      <c r="M192" s="140">
        <v>-0.15</v>
      </c>
      <c r="N192" s="140">
        <v>-0.2</v>
      </c>
      <c r="Y192" s="92" t="str">
        <f t="shared" si="27"/>
        <v>eps</v>
      </c>
      <c r="Z192" s="108" t="s">
        <v>75</v>
      </c>
      <c r="AA192" s="121"/>
      <c r="AB192" s="121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</row>
    <row r="193" spans="1:77" x14ac:dyDescent="0.3">
      <c r="A193" s="5" t="str">
        <f t="shared" si="25"/>
        <v>afoot</v>
      </c>
      <c r="B193" s="5" t="s">
        <v>72</v>
      </c>
      <c r="C193" s="5" t="str">
        <f t="shared" si="28"/>
        <v>sim2</v>
      </c>
      <c r="D193" s="46">
        <v>-4</v>
      </c>
      <c r="E193" s="46">
        <v>0.8</v>
      </c>
      <c r="F193" s="46">
        <v>0.1</v>
      </c>
      <c r="G193" s="46">
        <v>0.2</v>
      </c>
      <c r="H193" s="140">
        <v>0.4</v>
      </c>
      <c r="I193" s="140">
        <v>0.5</v>
      </c>
      <c r="J193" s="140">
        <v>0.70000000000000007</v>
      </c>
      <c r="K193" s="140">
        <v>0.30000000000000004</v>
      </c>
      <c r="L193" s="140">
        <v>-0.1</v>
      </c>
      <c r="M193" s="140">
        <v>-0.15</v>
      </c>
      <c r="N193" s="140">
        <v>-0.2</v>
      </c>
      <c r="Y193" s="92" t="str">
        <f t="shared" si="27"/>
        <v>eps</v>
      </c>
      <c r="Z193" s="108" t="s">
        <v>75</v>
      </c>
      <c r="AA193" s="121"/>
      <c r="AB193" s="121"/>
      <c r="AC193" s="115">
        <v>-0.1</v>
      </c>
      <c r="AD193" s="115">
        <v>-0.05</v>
      </c>
      <c r="AE193" s="115">
        <v>0.05</v>
      </c>
      <c r="AF193" s="115">
        <v>0.05</v>
      </c>
      <c r="AG193" s="115">
        <v>0.05</v>
      </c>
      <c r="AH193" s="115">
        <v>0.05</v>
      </c>
      <c r="AI193" s="115">
        <v>0.2</v>
      </c>
      <c r="AJ193" s="115">
        <v>0.1</v>
      </c>
      <c r="AK193" s="115">
        <v>0.15</v>
      </c>
      <c r="AL193" s="115">
        <v>0.2</v>
      </c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</row>
    <row r="194" spans="1:77" x14ac:dyDescent="0.3">
      <c r="A194" s="5" t="str">
        <f t="shared" si="25"/>
        <v>awood</v>
      </c>
      <c r="B194" s="5" t="s">
        <v>72</v>
      </c>
      <c r="C194" s="5" t="str">
        <f t="shared" si="28"/>
        <v>sim2</v>
      </c>
      <c r="D194" s="46">
        <v>-4</v>
      </c>
      <c r="E194" s="46">
        <v>0.8</v>
      </c>
      <c r="F194" s="46">
        <v>0.1</v>
      </c>
      <c r="G194" s="46">
        <v>0.2</v>
      </c>
      <c r="H194" s="140">
        <v>0.4</v>
      </c>
      <c r="I194" s="140">
        <v>0.5</v>
      </c>
      <c r="J194" s="140">
        <v>0.70000000000000007</v>
      </c>
      <c r="K194" s="140">
        <v>0.30000000000000004</v>
      </c>
      <c r="L194" s="140">
        <v>-0.1</v>
      </c>
      <c r="M194" s="140">
        <v>-0.15</v>
      </c>
      <c r="N194" s="140">
        <v>-0.2</v>
      </c>
      <c r="Y194" s="92">
        <f t="shared" si="27"/>
        <v>-9.5</v>
      </c>
      <c r="Z194" s="108">
        <v>-19</v>
      </c>
      <c r="AA194" s="121"/>
      <c r="AB194" s="121"/>
      <c r="AC194" s="115">
        <v>-0.1</v>
      </c>
      <c r="AD194" s="115">
        <v>-0.05</v>
      </c>
      <c r="AE194" s="115">
        <v>0.05</v>
      </c>
      <c r="AF194" s="115">
        <v>0.05</v>
      </c>
      <c r="AG194" s="115">
        <v>0.05</v>
      </c>
      <c r="AH194" s="115">
        <v>0.05</v>
      </c>
      <c r="AI194" s="115">
        <v>0.2</v>
      </c>
      <c r="AJ194" s="115">
        <v>0.1</v>
      </c>
      <c r="AK194" s="115">
        <v>0.15</v>
      </c>
      <c r="AL194" s="115">
        <v>0.2</v>
      </c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</row>
    <row r="195" spans="1:77" x14ac:dyDescent="0.3">
      <c r="A195" s="5" t="str">
        <f t="shared" si="25"/>
        <v>apapr</v>
      </c>
      <c r="B195" s="5" t="s">
        <v>72</v>
      </c>
      <c r="C195" s="5" t="str">
        <f t="shared" si="28"/>
        <v>sim2</v>
      </c>
      <c r="D195" s="46">
        <v>-4</v>
      </c>
      <c r="E195" s="46">
        <v>0.8</v>
      </c>
      <c r="F195" s="46">
        <v>0.1</v>
      </c>
      <c r="G195" s="46">
        <v>0.2</v>
      </c>
      <c r="H195" s="140">
        <v>0.4</v>
      </c>
      <c r="I195" s="140">
        <v>0.5</v>
      </c>
      <c r="J195" s="140">
        <v>0.70000000000000007</v>
      </c>
      <c r="K195" s="140">
        <v>0.30000000000000004</v>
      </c>
      <c r="L195" s="140">
        <v>-0.1</v>
      </c>
      <c r="M195" s="140">
        <v>-0.15</v>
      </c>
      <c r="N195" s="140">
        <v>-0.2</v>
      </c>
      <c r="Y195" s="92">
        <f t="shared" si="27"/>
        <v>-5.5</v>
      </c>
      <c r="Z195" s="108">
        <v>-11</v>
      </c>
      <c r="AA195" s="121"/>
      <c r="AB195" s="121"/>
      <c r="AC195" s="115">
        <v>-0.1</v>
      </c>
      <c r="AD195" s="115">
        <v>-0.05</v>
      </c>
      <c r="AE195" s="115">
        <v>0.05</v>
      </c>
      <c r="AF195" s="115">
        <v>0.05</v>
      </c>
      <c r="AG195" s="115">
        <v>0.05</v>
      </c>
      <c r="AH195" s="115">
        <v>0.05</v>
      </c>
      <c r="AI195" s="115">
        <v>0.2</v>
      </c>
      <c r="AJ195" s="115">
        <v>0.1</v>
      </c>
      <c r="AK195" s="115">
        <v>0.15</v>
      </c>
      <c r="AL195" s="115">
        <v>0.2</v>
      </c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</row>
    <row r="196" spans="1:77" x14ac:dyDescent="0.3">
      <c r="A196" s="5" t="str">
        <f t="shared" si="25"/>
        <v>aprnt</v>
      </c>
      <c r="B196" s="5" t="s">
        <v>72</v>
      </c>
      <c r="C196" s="5" t="str">
        <f t="shared" si="28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>
        <v>0.70000000000000007</v>
      </c>
      <c r="K196" s="142">
        <v>0.30000000000000004</v>
      </c>
      <c r="L196" s="142">
        <v>-0.1</v>
      </c>
      <c r="M196" s="142">
        <v>-0.15</v>
      </c>
      <c r="N196" s="142">
        <v>-0.2</v>
      </c>
      <c r="Y196" s="92">
        <f t="shared" si="27"/>
        <v>-5.5</v>
      </c>
      <c r="Z196" s="111">
        <f>Z195</f>
        <v>-11</v>
      </c>
      <c r="AA196" s="124"/>
      <c r="AB196" s="124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</row>
    <row r="197" spans="1:77" x14ac:dyDescent="0.3">
      <c r="A197" s="5" t="str">
        <f t="shared" si="25"/>
        <v>apetr</v>
      </c>
      <c r="B197" s="5" t="s">
        <v>72</v>
      </c>
      <c r="C197" s="5" t="str">
        <f t="shared" si="28"/>
        <v>sim2</v>
      </c>
      <c r="D197" s="141" t="s">
        <v>75</v>
      </c>
      <c r="E197" s="141" t="s">
        <v>75</v>
      </c>
      <c r="F197" s="141" t="s">
        <v>75</v>
      </c>
      <c r="G197" s="141" t="s">
        <v>75</v>
      </c>
      <c r="H197" s="142" t="s">
        <v>75</v>
      </c>
      <c r="I197" s="142" t="s">
        <v>75</v>
      </c>
      <c r="J197" s="142" t="s">
        <v>75</v>
      </c>
      <c r="K197" s="142" t="s">
        <v>75</v>
      </c>
      <c r="L197" s="142" t="s">
        <v>75</v>
      </c>
      <c r="M197" s="142" t="s">
        <v>75</v>
      </c>
      <c r="N197" s="142" t="s">
        <v>75</v>
      </c>
      <c r="Y197" s="92">
        <f t="shared" si="27"/>
        <v>-4.5</v>
      </c>
      <c r="Z197" s="111">
        <f>Z198</f>
        <v>-9</v>
      </c>
      <c r="AA197" s="124"/>
      <c r="AB197" s="124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</row>
    <row r="198" spans="1:77" x14ac:dyDescent="0.3">
      <c r="A198" s="5" t="str">
        <f t="shared" si="25"/>
        <v>ahydr</v>
      </c>
      <c r="B198" s="5" t="s">
        <v>72</v>
      </c>
      <c r="C198" s="5" t="str">
        <f t="shared" si="28"/>
        <v>sim2</v>
      </c>
      <c r="D198" s="46" t="s">
        <v>75</v>
      </c>
      <c r="E198" s="46" t="s">
        <v>75</v>
      </c>
      <c r="F198" s="46" t="s">
        <v>75</v>
      </c>
      <c r="G198" s="46" t="s">
        <v>75</v>
      </c>
      <c r="H198" s="140" t="s">
        <v>75</v>
      </c>
      <c r="I198" s="140" t="s">
        <v>75</v>
      </c>
      <c r="J198" s="140" t="s">
        <v>75</v>
      </c>
      <c r="K198" s="140" t="s">
        <v>75</v>
      </c>
      <c r="L198" s="140" t="s">
        <v>75</v>
      </c>
      <c r="M198" s="140" t="s">
        <v>75</v>
      </c>
      <c r="N198" s="140" t="s">
        <v>75</v>
      </c>
      <c r="Y198" s="92">
        <f t="shared" si="27"/>
        <v>-4.5</v>
      </c>
      <c r="Z198" s="108">
        <v>-9</v>
      </c>
      <c r="AA198" s="121"/>
      <c r="AB198" s="121"/>
      <c r="AC198" s="115">
        <v>-0.1</v>
      </c>
      <c r="AD198" s="115">
        <v>-0.05</v>
      </c>
      <c r="AE198" s="115">
        <v>0.05</v>
      </c>
      <c r="AF198" s="115">
        <v>0.05</v>
      </c>
      <c r="AG198" s="115">
        <v>0.05</v>
      </c>
      <c r="AH198" s="115">
        <v>0.05</v>
      </c>
      <c r="AI198" s="115">
        <v>0.2</v>
      </c>
      <c r="AJ198" s="115">
        <v>0.1</v>
      </c>
      <c r="AK198" s="115">
        <v>0.15</v>
      </c>
      <c r="AL198" s="115">
        <v>0.2</v>
      </c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</row>
    <row r="199" spans="1:77" x14ac:dyDescent="0.3">
      <c r="A199" s="5" t="str">
        <f t="shared" si="25"/>
        <v>abchm</v>
      </c>
      <c r="B199" s="5" t="s">
        <v>72</v>
      </c>
      <c r="C199" s="5" t="str">
        <f t="shared" si="28"/>
        <v>sim2</v>
      </c>
      <c r="D199" s="141">
        <v>-1.25</v>
      </c>
      <c r="E199" s="141">
        <v>0.8</v>
      </c>
      <c r="F199" s="141">
        <v>0.1</v>
      </c>
      <c r="G199" s="141">
        <v>0.2</v>
      </c>
      <c r="H199" s="142">
        <v>0.4</v>
      </c>
      <c r="I199" s="142">
        <v>0.5</v>
      </c>
      <c r="J199" s="142">
        <v>0.70000000000000007</v>
      </c>
      <c r="K199" s="142">
        <v>0.30000000000000004</v>
      </c>
      <c r="L199" s="142">
        <v>-0.1</v>
      </c>
      <c r="M199" s="142">
        <v>-0.15</v>
      </c>
      <c r="N199" s="142">
        <v>-0.2</v>
      </c>
      <c r="Y199" s="92">
        <f t="shared" si="27"/>
        <v>-4.5</v>
      </c>
      <c r="Z199" s="108">
        <f>Z198</f>
        <v>-9</v>
      </c>
      <c r="AA199" s="121"/>
      <c r="AB199" s="121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</row>
    <row r="200" spans="1:77" x14ac:dyDescent="0.3">
      <c r="A200" s="5" t="str">
        <f t="shared" si="25"/>
        <v>aochm</v>
      </c>
      <c r="B200" s="5" t="s">
        <v>72</v>
      </c>
      <c r="C200" s="5" t="str">
        <f t="shared" si="28"/>
        <v>sim2</v>
      </c>
      <c r="D200" s="141">
        <v>-1.25</v>
      </c>
      <c r="E200" s="141">
        <v>0.8</v>
      </c>
      <c r="F200" s="141">
        <v>0.1</v>
      </c>
      <c r="G200" s="141">
        <v>0.2</v>
      </c>
      <c r="H200" s="142">
        <v>0.4</v>
      </c>
      <c r="I200" s="142">
        <v>0.5</v>
      </c>
      <c r="J200" s="142">
        <v>0.70000000000000007</v>
      </c>
      <c r="K200" s="142">
        <v>0.30000000000000004</v>
      </c>
      <c r="L200" s="142">
        <v>-0.1</v>
      </c>
      <c r="M200" s="142">
        <v>-0.15</v>
      </c>
      <c r="N200" s="142">
        <v>-0.2</v>
      </c>
      <c r="Y200" s="92">
        <f t="shared" si="27"/>
        <v>-4.5</v>
      </c>
      <c r="Z200" s="108">
        <f>Z199</f>
        <v>-9</v>
      </c>
      <c r="AA200" s="121"/>
      <c r="AB200" s="121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77" x14ac:dyDescent="0.3">
      <c r="A201" s="5" t="str">
        <f t="shared" si="25"/>
        <v>arubb</v>
      </c>
      <c r="B201" s="5" t="s">
        <v>72</v>
      </c>
      <c r="C201" s="5" t="str">
        <f t="shared" si="28"/>
        <v>sim2</v>
      </c>
      <c r="D201" s="141">
        <v>-1.25</v>
      </c>
      <c r="E201" s="141">
        <v>0.8</v>
      </c>
      <c r="F201" s="141">
        <v>0.1</v>
      </c>
      <c r="G201" s="141">
        <v>0.2</v>
      </c>
      <c r="H201" s="142">
        <v>0.4</v>
      </c>
      <c r="I201" s="142">
        <v>0.5</v>
      </c>
      <c r="J201" s="142">
        <v>0.70000000000000007</v>
      </c>
      <c r="K201" s="142">
        <v>0.30000000000000004</v>
      </c>
      <c r="L201" s="142">
        <v>-0.1</v>
      </c>
      <c r="M201" s="142">
        <v>-0.15</v>
      </c>
      <c r="N201" s="142">
        <v>-0.2</v>
      </c>
      <c r="Y201" s="92">
        <f t="shared" si="27"/>
        <v>-4.5</v>
      </c>
      <c r="Z201" s="108">
        <f>Z200</f>
        <v>-9</v>
      </c>
      <c r="AA201" s="121"/>
      <c r="AB201" s="121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</row>
    <row r="202" spans="1:77" x14ac:dyDescent="0.3">
      <c r="A202" s="5" t="str">
        <f t="shared" si="25"/>
        <v>aplas</v>
      </c>
      <c r="B202" s="5" t="s">
        <v>72</v>
      </c>
      <c r="C202" s="5" t="str">
        <f t="shared" si="28"/>
        <v>sim2</v>
      </c>
      <c r="D202" s="46">
        <v>-1.25</v>
      </c>
      <c r="E202" s="46">
        <v>0.8</v>
      </c>
      <c r="F202" s="46">
        <v>0.1</v>
      </c>
      <c r="G202" s="46">
        <v>0.2</v>
      </c>
      <c r="H202" s="140">
        <v>0.4</v>
      </c>
      <c r="I202" s="140">
        <v>0.5</v>
      </c>
      <c r="J202" s="140">
        <v>0.70000000000000007</v>
      </c>
      <c r="K202" s="140">
        <v>0.30000000000000004</v>
      </c>
      <c r="L202" s="140">
        <v>-0.1</v>
      </c>
      <c r="M202" s="140">
        <v>-0.15</v>
      </c>
      <c r="N202" s="140">
        <v>-0.2</v>
      </c>
      <c r="Y202" s="92">
        <f t="shared" si="27"/>
        <v>-0.75</v>
      </c>
      <c r="Z202" s="108">
        <v>-1.5</v>
      </c>
      <c r="AA202" s="121"/>
      <c r="AB202" s="121"/>
      <c r="AC202" s="115">
        <v>-0.1</v>
      </c>
      <c r="AD202" s="115">
        <v>-0.05</v>
      </c>
      <c r="AE202" s="115">
        <v>0.05</v>
      </c>
      <c r="AF202" s="115">
        <v>0.05</v>
      </c>
      <c r="AG202" s="115">
        <v>0.05</v>
      </c>
      <c r="AH202" s="115">
        <v>0.05</v>
      </c>
      <c r="AI202" s="115">
        <v>0.2</v>
      </c>
      <c r="AJ202" s="115">
        <v>0.1</v>
      </c>
      <c r="AK202" s="115">
        <v>0.15</v>
      </c>
      <c r="AL202" s="115">
        <v>0.2</v>
      </c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</row>
    <row r="203" spans="1:77" x14ac:dyDescent="0.3">
      <c r="A203" s="5" t="str">
        <f t="shared" si="25"/>
        <v>anmet</v>
      </c>
      <c r="B203" s="5" t="s">
        <v>72</v>
      </c>
      <c r="C203" s="5" t="str">
        <f t="shared" si="28"/>
        <v>sim2</v>
      </c>
      <c r="D203" s="46">
        <v>-5.5</v>
      </c>
      <c r="E203" s="46">
        <v>0.8</v>
      </c>
      <c r="F203" s="46">
        <v>0.1</v>
      </c>
      <c r="G203" s="46">
        <v>0.2</v>
      </c>
      <c r="H203" s="140">
        <v>0.4</v>
      </c>
      <c r="I203" s="140">
        <v>0.5</v>
      </c>
      <c r="J203" s="140">
        <v>0.70000000000000007</v>
      </c>
      <c r="K203" s="140">
        <v>0.30000000000000004</v>
      </c>
      <c r="L203" s="140">
        <v>-0.1</v>
      </c>
      <c r="M203" s="140">
        <v>-0.15</v>
      </c>
      <c r="N203" s="140">
        <v>-0.2</v>
      </c>
      <c r="Y203" s="92">
        <f t="shared" si="27"/>
        <v>-0.125</v>
      </c>
      <c r="Z203" s="108">
        <v>-0.25</v>
      </c>
      <c r="AA203" s="121"/>
      <c r="AB203" s="121"/>
      <c r="AC203" s="115">
        <v>-0.1</v>
      </c>
      <c r="AD203" s="115">
        <v>-0.05</v>
      </c>
      <c r="AE203" s="115">
        <v>0.05</v>
      </c>
      <c r="AF203" s="115">
        <v>0.05</v>
      </c>
      <c r="AG203" s="115">
        <v>0.05</v>
      </c>
      <c r="AH203" s="115">
        <v>0.05</v>
      </c>
      <c r="AI203" s="115">
        <v>0.2</v>
      </c>
      <c r="AJ203" s="115">
        <v>0.1</v>
      </c>
      <c r="AK203" s="115">
        <v>0.15</v>
      </c>
      <c r="AL203" s="115">
        <v>0.2</v>
      </c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</row>
    <row r="204" spans="1:77" x14ac:dyDescent="0.3">
      <c r="A204" s="5" t="str">
        <f t="shared" si="25"/>
        <v>airon</v>
      </c>
      <c r="B204" s="5" t="s">
        <v>72</v>
      </c>
      <c r="C204" s="5" t="str">
        <f t="shared" si="28"/>
        <v>sim2</v>
      </c>
      <c r="D204" s="141">
        <v>-10</v>
      </c>
      <c r="E204" s="141">
        <v>0.8</v>
      </c>
      <c r="F204" s="141">
        <v>0.1</v>
      </c>
      <c r="G204" s="141">
        <v>0.2</v>
      </c>
      <c r="H204" s="142">
        <v>0.4</v>
      </c>
      <c r="I204" s="142">
        <v>0.5</v>
      </c>
      <c r="J204" s="142">
        <v>0.70000000000000007</v>
      </c>
      <c r="K204" s="142">
        <v>0.30000000000000004</v>
      </c>
      <c r="L204" s="142">
        <v>-0.1</v>
      </c>
      <c r="M204" s="142">
        <v>-0.15</v>
      </c>
      <c r="N204" s="142">
        <v>-0.2</v>
      </c>
      <c r="Y204" s="92">
        <f t="shared" si="27"/>
        <v>-0.125</v>
      </c>
      <c r="Z204" s="108">
        <f>Z203</f>
        <v>-0.25</v>
      </c>
      <c r="AA204" s="121"/>
      <c r="AB204" s="121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</row>
    <row r="205" spans="1:77" x14ac:dyDescent="0.3">
      <c r="A205" s="5" t="str">
        <f t="shared" si="25"/>
        <v>anfrm</v>
      </c>
      <c r="B205" s="5" t="s">
        <v>72</v>
      </c>
      <c r="C205" s="5" t="str">
        <f t="shared" si="28"/>
        <v>sim2</v>
      </c>
      <c r="D205" s="46">
        <v>-10</v>
      </c>
      <c r="E205" s="46">
        <v>0.8</v>
      </c>
      <c r="F205" s="46">
        <v>0.1</v>
      </c>
      <c r="G205" s="46">
        <v>0.2</v>
      </c>
      <c r="H205" s="140">
        <v>0.4</v>
      </c>
      <c r="I205" s="140">
        <v>0.5</v>
      </c>
      <c r="J205" s="140">
        <v>0.70000000000000007</v>
      </c>
      <c r="K205" s="140">
        <v>0.30000000000000004</v>
      </c>
      <c r="L205" s="140">
        <v>-0.1</v>
      </c>
      <c r="M205" s="140">
        <v>-0.15</v>
      </c>
      <c r="N205" s="140">
        <v>-0.2</v>
      </c>
      <c r="Y205" s="92">
        <f t="shared" si="27"/>
        <v>0.25</v>
      </c>
      <c r="Z205" s="108">
        <v>0.5</v>
      </c>
      <c r="AA205" s="121"/>
      <c r="AB205" s="121"/>
      <c r="AC205" s="115">
        <v>-0.1</v>
      </c>
      <c r="AD205" s="115">
        <v>-0.05</v>
      </c>
      <c r="AE205" s="115">
        <v>0.05</v>
      </c>
      <c r="AF205" s="115">
        <v>0.05</v>
      </c>
      <c r="AG205" s="115">
        <v>0.05</v>
      </c>
      <c r="AH205" s="115">
        <v>0.05</v>
      </c>
      <c r="AI205" s="115">
        <v>0.2</v>
      </c>
      <c r="AJ205" s="115">
        <v>0.1</v>
      </c>
      <c r="AK205" s="115">
        <v>0.15</v>
      </c>
      <c r="AL205" s="115">
        <v>0.2</v>
      </c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</row>
    <row r="206" spans="1:77" x14ac:dyDescent="0.3">
      <c r="A206" s="5" t="str">
        <f t="shared" si="25"/>
        <v>ametp</v>
      </c>
      <c r="B206" s="5" t="s">
        <v>72</v>
      </c>
      <c r="C206" s="5" t="str">
        <f t="shared" si="28"/>
        <v>sim2</v>
      </c>
      <c r="D206" s="46">
        <v>-10</v>
      </c>
      <c r="E206" s="46">
        <v>0.8</v>
      </c>
      <c r="F206" s="46">
        <v>0.1</v>
      </c>
      <c r="G206" s="46">
        <v>0.2</v>
      </c>
      <c r="H206" s="140">
        <v>0.4</v>
      </c>
      <c r="I206" s="140">
        <v>0.5</v>
      </c>
      <c r="J206" s="140">
        <v>0.70000000000000007</v>
      </c>
      <c r="K206" s="140">
        <v>0.30000000000000004</v>
      </c>
      <c r="L206" s="140">
        <v>-0.1</v>
      </c>
      <c r="M206" s="140">
        <v>-0.15</v>
      </c>
      <c r="N206" s="140">
        <v>-0.2</v>
      </c>
      <c r="Y206" s="92">
        <f t="shared" si="27"/>
        <v>-9.5</v>
      </c>
      <c r="Z206" s="108">
        <v>-19</v>
      </c>
      <c r="AA206" s="121"/>
      <c r="AB206" s="121"/>
      <c r="AC206" s="115">
        <v>-0.1</v>
      </c>
      <c r="AD206" s="115">
        <v>-0.05</v>
      </c>
      <c r="AE206" s="115">
        <v>0.05</v>
      </c>
      <c r="AF206" s="115">
        <v>0.05</v>
      </c>
      <c r="AG206" s="115">
        <v>0.05</v>
      </c>
      <c r="AH206" s="115">
        <v>0.05</v>
      </c>
      <c r="AI206" s="115">
        <v>0.2</v>
      </c>
      <c r="AJ206" s="115">
        <v>0.1</v>
      </c>
      <c r="AK206" s="115">
        <v>0.15</v>
      </c>
      <c r="AL206" s="115">
        <v>0.2</v>
      </c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</row>
    <row r="207" spans="1:77" x14ac:dyDescent="0.3">
      <c r="A207" s="5" t="str">
        <f t="shared" si="25"/>
        <v>amach</v>
      </c>
      <c r="B207" s="5" t="str">
        <f>B206</f>
        <v>nat</v>
      </c>
      <c r="C207" s="5" t="str">
        <f>C206</f>
        <v>sim2</v>
      </c>
      <c r="D207" s="46">
        <v>-10</v>
      </c>
      <c r="E207" s="46">
        <v>0.8</v>
      </c>
      <c r="F207" s="46">
        <v>0.1</v>
      </c>
      <c r="G207" s="46">
        <v>0.2</v>
      </c>
      <c r="H207" s="140">
        <v>0.4</v>
      </c>
      <c r="I207" s="140">
        <v>0.5</v>
      </c>
      <c r="J207" s="140">
        <v>0.70000000000000007</v>
      </c>
      <c r="K207" s="140">
        <v>0.30000000000000004</v>
      </c>
      <c r="L207" s="140">
        <v>-0.1</v>
      </c>
      <c r="M207" s="140">
        <v>-0.15</v>
      </c>
      <c r="N207" s="140">
        <v>-0.2</v>
      </c>
      <c r="Y207" s="92" t="str">
        <f t="shared" si="27"/>
        <v>eps</v>
      </c>
      <c r="Z207" s="112" t="s">
        <v>75</v>
      </c>
      <c r="AA207" s="120"/>
      <c r="AB207" s="120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</row>
    <row r="208" spans="1:77" x14ac:dyDescent="0.3">
      <c r="A208" s="5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43">
        <v>-10</v>
      </c>
      <c r="E208" s="143">
        <v>0.8</v>
      </c>
      <c r="F208" s="143">
        <v>0.1</v>
      </c>
      <c r="G208" s="143">
        <v>0.2</v>
      </c>
      <c r="H208" s="144">
        <v>0.4</v>
      </c>
      <c r="I208" s="144">
        <v>0.5</v>
      </c>
      <c r="J208" s="144">
        <v>0.70000000000000007</v>
      </c>
      <c r="K208" s="144">
        <v>0.30000000000000004</v>
      </c>
      <c r="L208" s="144">
        <v>-0.1</v>
      </c>
      <c r="M208" s="144">
        <v>-0.15</v>
      </c>
      <c r="N208" s="144">
        <v>-0.2</v>
      </c>
    </row>
    <row r="209" spans="1:14" x14ac:dyDescent="0.3">
      <c r="A209" s="5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43">
        <v>-10</v>
      </c>
      <c r="E209" s="143">
        <v>0.8</v>
      </c>
      <c r="F209" s="143">
        <v>0.1</v>
      </c>
      <c r="G209" s="143">
        <v>0.2</v>
      </c>
      <c r="H209" s="144">
        <v>0.4</v>
      </c>
      <c r="I209" s="144">
        <v>0.5</v>
      </c>
      <c r="J209" s="144">
        <v>0.70000000000000007</v>
      </c>
      <c r="K209" s="144">
        <v>0.30000000000000004</v>
      </c>
      <c r="L209" s="144">
        <v>-0.1</v>
      </c>
      <c r="M209" s="144">
        <v>-0.15</v>
      </c>
      <c r="N209" s="144">
        <v>-0.2</v>
      </c>
    </row>
    <row r="210" spans="1:14" x14ac:dyDescent="0.3">
      <c r="A210" s="5" t="str">
        <f t="shared" ref="A210:A220" si="31">A136</f>
        <v>avehi</v>
      </c>
      <c r="B210" s="5" t="str">
        <f t="shared" si="29"/>
        <v>nat</v>
      </c>
      <c r="C210" s="5" t="str">
        <f t="shared" si="30"/>
        <v>sim2</v>
      </c>
      <c r="D210" s="143">
        <v>-10</v>
      </c>
      <c r="E210" s="143">
        <v>0.8</v>
      </c>
      <c r="F210" s="143">
        <v>0.1</v>
      </c>
      <c r="G210" s="143">
        <v>0.2</v>
      </c>
      <c r="H210" s="144">
        <v>0.4</v>
      </c>
      <c r="I210" s="144">
        <v>0.5</v>
      </c>
      <c r="J210" s="144">
        <v>0.70000000000000007</v>
      </c>
      <c r="K210" s="144">
        <v>0.30000000000000004</v>
      </c>
      <c r="L210" s="144">
        <v>-0.1</v>
      </c>
      <c r="M210" s="144">
        <v>-0.15</v>
      </c>
      <c r="N210" s="144">
        <v>-0.2</v>
      </c>
    </row>
    <row r="211" spans="1:14" x14ac:dyDescent="0.3">
      <c r="A211" s="5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43">
        <v>-10</v>
      </c>
      <c r="E211" s="143">
        <v>0.8</v>
      </c>
      <c r="F211" s="143">
        <v>0.1</v>
      </c>
      <c r="G211" s="143">
        <v>0.2</v>
      </c>
      <c r="H211" s="144">
        <v>0.4</v>
      </c>
      <c r="I211" s="144">
        <v>0.5</v>
      </c>
      <c r="J211" s="144">
        <v>0.70000000000000007</v>
      </c>
      <c r="K211" s="144">
        <v>0.30000000000000004</v>
      </c>
      <c r="L211" s="144">
        <v>-0.1</v>
      </c>
      <c r="M211" s="144">
        <v>-0.15</v>
      </c>
      <c r="N211" s="144">
        <v>-0.2</v>
      </c>
    </row>
    <row r="212" spans="1:14" x14ac:dyDescent="0.3">
      <c r="A212" s="5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43">
        <v>-10</v>
      </c>
      <c r="E212" s="143">
        <v>0.8</v>
      </c>
      <c r="F212" s="143">
        <v>0.1</v>
      </c>
      <c r="G212" s="143">
        <v>0.2</v>
      </c>
      <c r="H212" s="144">
        <v>0.4</v>
      </c>
      <c r="I212" s="144">
        <v>0.5</v>
      </c>
      <c r="J212" s="144">
        <v>0.70000000000000007</v>
      </c>
      <c r="K212" s="144">
        <v>0.30000000000000004</v>
      </c>
      <c r="L212" s="144">
        <v>-0.1</v>
      </c>
      <c r="M212" s="144">
        <v>-0.15</v>
      </c>
      <c r="N212" s="144">
        <v>-0.2</v>
      </c>
    </row>
    <row r="213" spans="1:14" x14ac:dyDescent="0.3">
      <c r="A213" s="5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43">
        <v>-10</v>
      </c>
      <c r="E213" s="143">
        <v>0.8</v>
      </c>
      <c r="F213" s="143">
        <v>0.1</v>
      </c>
      <c r="G213" s="143">
        <v>0.2</v>
      </c>
      <c r="H213" s="144">
        <v>0.4</v>
      </c>
      <c r="I213" s="144">
        <v>0.5</v>
      </c>
      <c r="J213" s="144">
        <v>0.70000000000000007</v>
      </c>
      <c r="K213" s="144">
        <v>0.30000000000000004</v>
      </c>
      <c r="L213" s="144">
        <v>-0.1</v>
      </c>
      <c r="M213" s="144">
        <v>-0.15</v>
      </c>
      <c r="N213" s="144">
        <v>-0.2</v>
      </c>
    </row>
    <row r="214" spans="1:14" x14ac:dyDescent="0.3">
      <c r="A214" s="5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43" t="s">
        <v>75</v>
      </c>
      <c r="E214" s="143" t="s">
        <v>75</v>
      </c>
      <c r="F214" s="143" t="s">
        <v>75</v>
      </c>
      <c r="G214" s="143" t="s">
        <v>75</v>
      </c>
      <c r="H214" s="144" t="s">
        <v>75</v>
      </c>
      <c r="I214" s="144" t="s">
        <v>75</v>
      </c>
      <c r="J214" s="144" t="s">
        <v>75</v>
      </c>
      <c r="K214" s="144" t="s">
        <v>75</v>
      </c>
      <c r="L214" s="144" t="s">
        <v>75</v>
      </c>
      <c r="M214" s="144" t="s">
        <v>75</v>
      </c>
      <c r="N214" s="144" t="s">
        <v>75</v>
      </c>
    </row>
    <row r="215" spans="1:14" x14ac:dyDescent="0.3">
      <c r="A215" s="5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43">
        <v>0.1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>
        <v>0.70000000000000007</v>
      </c>
      <c r="K215" s="144">
        <v>0.30000000000000004</v>
      </c>
      <c r="L215" s="144">
        <v>-0.1</v>
      </c>
      <c r="M215" s="144">
        <v>-0.15</v>
      </c>
      <c r="N215" s="144">
        <v>-0.2</v>
      </c>
    </row>
    <row r="216" spans="1:14" x14ac:dyDescent="0.3">
      <c r="A216" s="5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43">
        <v>-9.5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>
        <v>0.70000000000000007</v>
      </c>
      <c r="K216" s="144">
        <v>0.30000000000000004</v>
      </c>
      <c r="L216" s="144">
        <v>-0.1</v>
      </c>
      <c r="M216" s="144">
        <v>-0.15</v>
      </c>
      <c r="N216" s="144">
        <v>-0.2</v>
      </c>
    </row>
    <row r="217" spans="1:14" x14ac:dyDescent="0.3">
      <c r="A217" s="5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43">
        <v>-5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>
        <v>0.70000000000000007</v>
      </c>
      <c r="K217" s="144">
        <v>0.30000000000000004</v>
      </c>
      <c r="L217" s="144">
        <v>-0.1</v>
      </c>
      <c r="M217" s="144">
        <v>-0.15</v>
      </c>
      <c r="N217" s="144">
        <v>-0.2</v>
      </c>
    </row>
    <row r="218" spans="1:14" x14ac:dyDescent="0.3">
      <c r="A218" s="5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43">
        <v>-5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>
        <v>0.70000000000000007</v>
      </c>
      <c r="K218" s="144">
        <v>0.30000000000000004</v>
      </c>
      <c r="L218" s="144">
        <v>-0.1</v>
      </c>
      <c r="M218" s="144">
        <v>-0.15</v>
      </c>
      <c r="N218" s="144">
        <v>-0.2</v>
      </c>
    </row>
    <row r="219" spans="1:14" x14ac:dyDescent="0.3">
      <c r="A219" s="5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43">
        <v>-4.5</v>
      </c>
      <c r="E219" s="143">
        <v>1.2000000000000002</v>
      </c>
      <c r="F219" s="143">
        <v>0.15000000000000002</v>
      </c>
      <c r="G219" s="143">
        <v>0.30000000000000004</v>
      </c>
      <c r="H219" s="144">
        <v>0.60000000000000009</v>
      </c>
      <c r="I219" s="144">
        <v>0.75</v>
      </c>
      <c r="J219" s="144">
        <v>1.05</v>
      </c>
      <c r="K219" s="144">
        <v>0.45000000000000007</v>
      </c>
      <c r="L219" s="144">
        <v>-0.15000000000000002</v>
      </c>
      <c r="M219" s="144">
        <v>-0.15</v>
      </c>
      <c r="N219" s="144">
        <v>-0.2</v>
      </c>
    </row>
    <row r="220" spans="1:14" x14ac:dyDescent="0.3">
      <c r="A220" s="5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43">
        <v>-4.5</v>
      </c>
      <c r="E220" s="143">
        <v>1.2000000000000002</v>
      </c>
      <c r="F220" s="143">
        <v>0.15000000000000002</v>
      </c>
      <c r="G220" s="143">
        <v>0.30000000000000004</v>
      </c>
      <c r="H220" s="144">
        <v>0.60000000000000009</v>
      </c>
      <c r="I220" s="144">
        <v>0.75</v>
      </c>
      <c r="J220" s="144">
        <v>1.05</v>
      </c>
      <c r="K220" s="144">
        <v>0.45000000000000007</v>
      </c>
      <c r="L220" s="144">
        <v>-0.15000000000000002</v>
      </c>
      <c r="M220" s="144">
        <v>-0.15</v>
      </c>
      <c r="N220" s="144">
        <v>-0.2</v>
      </c>
    </row>
    <row r="221" spans="1:14" x14ac:dyDescent="0.3">
      <c r="A221" s="5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43">
        <v>-4.5</v>
      </c>
      <c r="E221" s="143">
        <v>1.2000000000000002</v>
      </c>
      <c r="F221" s="143">
        <v>0.15000000000000002</v>
      </c>
      <c r="G221" s="143">
        <v>0.30000000000000004</v>
      </c>
      <c r="H221" s="144">
        <v>0.60000000000000009</v>
      </c>
      <c r="I221" s="144">
        <v>0.75</v>
      </c>
      <c r="J221" s="144">
        <v>1.05</v>
      </c>
      <c r="K221" s="144">
        <v>0.45000000000000007</v>
      </c>
      <c r="L221" s="144">
        <v>-0.15000000000000002</v>
      </c>
      <c r="M221" s="144">
        <v>-0.15</v>
      </c>
      <c r="N221" s="144">
        <v>-0.2</v>
      </c>
    </row>
    <row r="222" spans="1:14" x14ac:dyDescent="0.3">
      <c r="A222" s="5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43">
        <v>-4.5</v>
      </c>
      <c r="E222" s="143">
        <v>1.2000000000000002</v>
      </c>
      <c r="F222" s="143">
        <v>0.15000000000000002</v>
      </c>
      <c r="G222" s="143">
        <v>0.30000000000000004</v>
      </c>
      <c r="H222" s="144">
        <v>0.60000000000000009</v>
      </c>
      <c r="I222" s="144">
        <v>0.75</v>
      </c>
      <c r="J222" s="144">
        <v>1.05</v>
      </c>
      <c r="K222" s="144">
        <v>0.45000000000000007</v>
      </c>
      <c r="L222" s="144">
        <v>-0.15000000000000002</v>
      </c>
      <c r="M222" s="144">
        <v>-0.15</v>
      </c>
      <c r="N222" s="144">
        <v>-0.2</v>
      </c>
    </row>
    <row r="223" spans="1:14" x14ac:dyDescent="0.3">
      <c r="A223" s="5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43" t="s">
        <v>75</v>
      </c>
      <c r="E223" s="143" t="s">
        <v>75</v>
      </c>
      <c r="F223" s="143" t="s">
        <v>75</v>
      </c>
      <c r="G223" s="143" t="s">
        <v>75</v>
      </c>
      <c r="H223" s="144" t="s">
        <v>75</v>
      </c>
      <c r="I223" s="144" t="s">
        <v>75</v>
      </c>
      <c r="J223" s="144" t="s">
        <v>75</v>
      </c>
      <c r="K223" s="144" t="s">
        <v>75</v>
      </c>
      <c r="L223" s="144" t="s">
        <v>75</v>
      </c>
      <c r="M223" s="144" t="s">
        <v>75</v>
      </c>
      <c r="N223" s="144" t="s">
        <v>75</v>
      </c>
    </row>
    <row r="224" spans="1:14" x14ac:dyDescent="0.3">
      <c r="A224" s="5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43">
        <v>-4.5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>
        <v>0.70000000000000007</v>
      </c>
      <c r="K224" s="144">
        <v>0.30000000000000004</v>
      </c>
      <c r="L224" s="144">
        <v>-0.1</v>
      </c>
      <c r="M224" s="144">
        <v>-0.15</v>
      </c>
      <c r="N224" s="144">
        <v>-0.2</v>
      </c>
    </row>
    <row r="225" spans="1:14" x14ac:dyDescent="0.3">
      <c r="A225" s="5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43">
        <v>-0.75</v>
      </c>
      <c r="E225" s="143">
        <v>1.2000000000000002</v>
      </c>
      <c r="F225" s="143">
        <v>0.15000000000000002</v>
      </c>
      <c r="G225" s="143">
        <v>0.30000000000000004</v>
      </c>
      <c r="H225" s="144">
        <v>0.60000000000000009</v>
      </c>
      <c r="I225" s="144">
        <v>0.75</v>
      </c>
      <c r="J225" s="144">
        <v>1.05</v>
      </c>
      <c r="K225" s="144">
        <v>0.45000000000000007</v>
      </c>
      <c r="L225" s="144">
        <v>-0.15000000000000002</v>
      </c>
      <c r="M225" s="144">
        <v>-0.15</v>
      </c>
      <c r="N225" s="144">
        <v>-0.2</v>
      </c>
    </row>
    <row r="226" spans="1:14" x14ac:dyDescent="0.3">
      <c r="A226" s="5" t="str">
        <f>A152</f>
        <v>afsrv</v>
      </c>
      <c r="B226" s="5" t="str">
        <f t="shared" si="29"/>
        <v>nat</v>
      </c>
      <c r="C226" s="5" t="str">
        <f t="shared" si="30"/>
        <v>sim2</v>
      </c>
      <c r="D226" s="143">
        <v>0.05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>
        <v>0.70000000000000007</v>
      </c>
      <c r="K226" s="144">
        <v>0.30000000000000004</v>
      </c>
      <c r="L226" s="144">
        <v>-0.1</v>
      </c>
      <c r="M226" s="144">
        <v>-0.15</v>
      </c>
      <c r="N226" s="144">
        <v>-0.2</v>
      </c>
    </row>
    <row r="227" spans="1:14" x14ac:dyDescent="0.3">
      <c r="A227" s="5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43">
        <v>0.05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>
        <v>0.70000000000000007</v>
      </c>
      <c r="K227" s="144">
        <v>0.30000000000000004</v>
      </c>
      <c r="L227" s="144">
        <v>-0.1</v>
      </c>
      <c r="M227" s="144">
        <v>-0.15</v>
      </c>
      <c r="N227" s="144">
        <v>-0.2</v>
      </c>
    </row>
    <row r="228" spans="1:14" x14ac:dyDescent="0.3">
      <c r="A228" s="5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43">
        <v>0.9</v>
      </c>
      <c r="E228" s="143">
        <v>0.8</v>
      </c>
      <c r="F228" s="143">
        <v>0.1</v>
      </c>
      <c r="G228" s="143">
        <v>0.2</v>
      </c>
      <c r="H228" s="144">
        <v>0.4</v>
      </c>
      <c r="I228" s="144">
        <v>0.5</v>
      </c>
      <c r="J228" s="144">
        <v>0.70000000000000007</v>
      </c>
      <c r="K228" s="144">
        <v>0.30000000000000004</v>
      </c>
      <c r="L228" s="144">
        <v>-0.1</v>
      </c>
      <c r="M228" s="144">
        <v>-0.15</v>
      </c>
      <c r="N228" s="144">
        <v>-0.2</v>
      </c>
    </row>
    <row r="229" spans="1:14" x14ac:dyDescent="0.3">
      <c r="A229" s="5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43">
        <v>-10</v>
      </c>
      <c r="E229" s="143">
        <v>0.8</v>
      </c>
      <c r="F229" s="143">
        <v>0.1</v>
      </c>
      <c r="G229" s="143">
        <v>0.2</v>
      </c>
      <c r="H229" s="144">
        <v>0.4</v>
      </c>
      <c r="I229" s="144">
        <v>0.5</v>
      </c>
      <c r="J229" s="144">
        <v>0.70000000000000007</v>
      </c>
      <c r="K229" s="144">
        <v>0.30000000000000004</v>
      </c>
      <c r="L229" s="144">
        <v>-0.1</v>
      </c>
      <c r="M229" s="144">
        <v>-0.15</v>
      </c>
      <c r="N229" s="144">
        <v>-0.2</v>
      </c>
    </row>
  </sheetData>
  <mergeCells count="2">
    <mergeCell ref="D6:G6"/>
    <mergeCell ref="H6:N6"/>
  </mergeCells>
  <conditionalFormatting sqref="D7:F7 Y8:Y81">
    <cfRule type="cellIs" dxfId="1183" priority="1773" operator="equal">
      <formula>"eps"</formula>
    </cfRule>
  </conditionalFormatting>
  <conditionalFormatting sqref="Y8:Y81">
    <cfRule type="cellIs" dxfId="1182" priority="1768" operator="equal">
      <formula>"eps"</formula>
    </cfRule>
  </conditionalFormatting>
  <conditionalFormatting sqref="D13">
    <cfRule type="cellIs" dxfId="1181" priority="1576" operator="equal">
      <formula>"eps"</formula>
    </cfRule>
  </conditionalFormatting>
  <conditionalFormatting sqref="D25:D26">
    <cfRule type="cellIs" dxfId="1180" priority="1571" operator="equal">
      <formula>"eps"</formula>
    </cfRule>
  </conditionalFormatting>
  <conditionalFormatting sqref="Y72">
    <cfRule type="cellIs" dxfId="1179" priority="1735" operator="equal">
      <formula>"eps"</formula>
    </cfRule>
  </conditionalFormatting>
  <conditionalFormatting sqref="Y72">
    <cfRule type="cellIs" dxfId="1178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77" priority="1608" operator="equal">
      <formula>"eps"</formula>
    </cfRule>
  </conditionalFormatting>
  <conditionalFormatting sqref="Z81:AB81 AM81:BY81">
    <cfRule type="cellIs" dxfId="1176" priority="1607" operator="equal">
      <formula>"eps"</formula>
    </cfRule>
  </conditionalFormatting>
  <conditionalFormatting sqref="Z18:AB18 AM18:BY18">
    <cfRule type="cellIs" dxfId="1175" priority="1606" operator="equal">
      <formula>"eps"</formula>
    </cfRule>
  </conditionalFormatting>
  <conditionalFormatting sqref="Z66:AB66 AM66:BY66">
    <cfRule type="cellIs" dxfId="1174" priority="1605" operator="equal">
      <formula>"eps"</formula>
    </cfRule>
  </conditionalFormatting>
  <conditionalFormatting sqref="Z67:AB67 AM67:BY67">
    <cfRule type="cellIs" dxfId="1173" priority="1604" operator="equal">
      <formula>"eps"</formula>
    </cfRule>
  </conditionalFormatting>
  <conditionalFormatting sqref="Z72:AB72 AM72:BY72">
    <cfRule type="cellIs" dxfId="1172" priority="1603" operator="equal">
      <formula>"eps"</formula>
    </cfRule>
  </conditionalFormatting>
  <conditionalFormatting sqref="Z11:AB11 AM11:BY11">
    <cfRule type="cellIs" dxfId="1171" priority="1602" operator="equal">
      <formula>"eps"</formula>
    </cfRule>
  </conditionalFormatting>
  <conditionalFormatting sqref="Z27:AB27 AM27:BY27">
    <cfRule type="cellIs" dxfId="1170" priority="1601" operator="equal">
      <formula>"eps"</formula>
    </cfRule>
  </conditionalFormatting>
  <conditionalFormatting sqref="Z13:AB13 AM13:BY13">
    <cfRule type="cellIs" dxfId="1169" priority="1600" operator="equal">
      <formula>"eps"</formula>
    </cfRule>
  </conditionalFormatting>
  <conditionalFormatting sqref="Z13:AB13 AM13:BY13">
    <cfRule type="cellIs" dxfId="1168" priority="1599" operator="equal">
      <formula>"eps"</formula>
    </cfRule>
  </conditionalFormatting>
  <conditionalFormatting sqref="Z69:AB75 AM69:BY75">
    <cfRule type="cellIs" dxfId="1167" priority="1598" operator="equal">
      <formula>"eps"</formula>
    </cfRule>
  </conditionalFormatting>
  <conditionalFormatting sqref="Z74:AB74 AM74:BY74">
    <cfRule type="cellIs" dxfId="1166" priority="1597" operator="equal">
      <formula>"eps"</formula>
    </cfRule>
  </conditionalFormatting>
  <conditionalFormatting sqref="Z75:AB75 AM75:BY75">
    <cfRule type="cellIs" dxfId="1165" priority="1596" operator="equal">
      <formula>"eps"</formula>
    </cfRule>
  </conditionalFormatting>
  <conditionalFormatting sqref="Z25:AB26 AM25:BY26">
    <cfRule type="cellIs" dxfId="1164" priority="1595" operator="equal">
      <formula>"eps"</formula>
    </cfRule>
  </conditionalFormatting>
  <conditionalFormatting sqref="Z28:AB29 AM28:BY29">
    <cfRule type="cellIs" dxfId="1163" priority="1594" operator="equal">
      <formula>"eps"</formula>
    </cfRule>
  </conditionalFormatting>
  <conditionalFormatting sqref="Z30:AB31 AM30:BY31">
    <cfRule type="cellIs" dxfId="1162" priority="1593" operator="equal">
      <formula>"eps"</formula>
    </cfRule>
  </conditionalFormatting>
  <conditionalFormatting sqref="Z32:AB33 AM32:BY33">
    <cfRule type="cellIs" dxfId="1161" priority="1592" operator="equal">
      <formula>"eps"</formula>
    </cfRule>
  </conditionalFormatting>
  <conditionalFormatting sqref="Z34:AB35 AM34:BY35">
    <cfRule type="cellIs" dxfId="1160" priority="1591" operator="equal">
      <formula>"eps"</formula>
    </cfRule>
  </conditionalFormatting>
  <conditionalFormatting sqref="Z36:AB65 AM36:BY65">
    <cfRule type="cellIs" dxfId="1159" priority="1590" operator="equal">
      <formula>"eps"</formula>
    </cfRule>
  </conditionalFormatting>
  <conditionalFormatting sqref="Z76:AB76 AM76:BY76">
    <cfRule type="cellIs" dxfId="1158" priority="1589" operator="equal">
      <formula>"eps"</formula>
    </cfRule>
  </conditionalFormatting>
  <conditionalFormatting sqref="Z76:AB76 AM76:BY76">
    <cfRule type="cellIs" dxfId="1157" priority="1588" operator="equal">
      <formula>"eps"</formula>
    </cfRule>
  </conditionalFormatting>
  <conditionalFormatting sqref="Z75:AB75 AM75:BY75">
    <cfRule type="cellIs" dxfId="1156" priority="1587" operator="equal">
      <formula>"eps"</formula>
    </cfRule>
  </conditionalFormatting>
  <conditionalFormatting sqref="Z78:AB80 AM78:BY80">
    <cfRule type="cellIs" dxfId="1155" priority="1586" operator="equal">
      <formula>"eps"</formula>
    </cfRule>
  </conditionalFormatting>
  <conditionalFormatting sqref="Z12:AB12 AM12:BY12">
    <cfRule type="cellIs" dxfId="1154" priority="1585" operator="equal">
      <formula>"eps"</formula>
    </cfRule>
  </conditionalFormatting>
  <conditionalFormatting sqref="D68 D73 D77 D70:D71 D8:D10 D14:D17 D19:D24">
    <cfRule type="cellIs" dxfId="1153" priority="1584" operator="equal">
      <formula>"eps"</formula>
    </cfRule>
  </conditionalFormatting>
  <conditionalFormatting sqref="D81">
    <cfRule type="cellIs" dxfId="1152" priority="1583" operator="equal">
      <formula>"eps"</formula>
    </cfRule>
  </conditionalFormatting>
  <conditionalFormatting sqref="D18">
    <cfRule type="cellIs" dxfId="1151" priority="1582" operator="equal">
      <formula>"eps"</formula>
    </cfRule>
  </conditionalFormatting>
  <conditionalFormatting sqref="D66">
    <cfRule type="cellIs" dxfId="1150" priority="1581" operator="equal">
      <formula>"eps"</formula>
    </cfRule>
  </conditionalFormatting>
  <conditionalFormatting sqref="D67">
    <cfRule type="cellIs" dxfId="1149" priority="1580" operator="equal">
      <formula>"eps"</formula>
    </cfRule>
  </conditionalFormatting>
  <conditionalFormatting sqref="D72">
    <cfRule type="cellIs" dxfId="1148" priority="1579" operator="equal">
      <formula>"eps"</formula>
    </cfRule>
  </conditionalFormatting>
  <conditionalFormatting sqref="D11">
    <cfRule type="cellIs" dxfId="1147" priority="1578" operator="equal">
      <formula>"eps"</formula>
    </cfRule>
  </conditionalFormatting>
  <conditionalFormatting sqref="D27">
    <cfRule type="cellIs" dxfId="1146" priority="1577" operator="equal">
      <formula>"eps"</formula>
    </cfRule>
  </conditionalFormatting>
  <conditionalFormatting sqref="D13">
    <cfRule type="cellIs" dxfId="1145" priority="1575" operator="equal">
      <formula>"eps"</formula>
    </cfRule>
  </conditionalFormatting>
  <conditionalFormatting sqref="D69:D75">
    <cfRule type="cellIs" dxfId="1144" priority="1574" operator="equal">
      <formula>"eps"</formula>
    </cfRule>
  </conditionalFormatting>
  <conditionalFormatting sqref="D74">
    <cfRule type="cellIs" dxfId="1143" priority="1573" operator="equal">
      <formula>"eps"</formula>
    </cfRule>
  </conditionalFormatting>
  <conditionalFormatting sqref="D75">
    <cfRule type="cellIs" dxfId="1142" priority="1572" operator="equal">
      <formula>"eps"</formula>
    </cfRule>
  </conditionalFormatting>
  <conditionalFormatting sqref="D28:D29">
    <cfRule type="cellIs" dxfId="1141" priority="1570" operator="equal">
      <formula>"eps"</formula>
    </cfRule>
  </conditionalFormatting>
  <conditionalFormatting sqref="D30:D31">
    <cfRule type="cellIs" dxfId="1140" priority="1569" operator="equal">
      <formula>"eps"</formula>
    </cfRule>
  </conditionalFormatting>
  <conditionalFormatting sqref="D32:D33">
    <cfRule type="cellIs" dxfId="1139" priority="1568" operator="equal">
      <formula>"eps"</formula>
    </cfRule>
  </conditionalFormatting>
  <conditionalFormatting sqref="D34:D35">
    <cfRule type="cellIs" dxfId="1138" priority="1567" operator="equal">
      <formula>"eps"</formula>
    </cfRule>
  </conditionalFormatting>
  <conditionalFormatting sqref="D36:D65">
    <cfRule type="cellIs" dxfId="1137" priority="1566" operator="equal">
      <formula>"eps"</formula>
    </cfRule>
  </conditionalFormatting>
  <conditionalFormatting sqref="D76">
    <cfRule type="cellIs" dxfId="1136" priority="1565" operator="equal">
      <formula>"eps"</formula>
    </cfRule>
  </conditionalFormatting>
  <conditionalFormatting sqref="D76">
    <cfRule type="cellIs" dxfId="1135" priority="1564" operator="equal">
      <formula>"eps"</formula>
    </cfRule>
  </conditionalFormatting>
  <conditionalFormatting sqref="D75">
    <cfRule type="cellIs" dxfId="1134" priority="1563" operator="equal">
      <formula>"eps"</formula>
    </cfRule>
  </conditionalFormatting>
  <conditionalFormatting sqref="D78:D80">
    <cfRule type="cellIs" dxfId="1133" priority="1562" operator="equal">
      <formula>"eps"</formula>
    </cfRule>
  </conditionalFormatting>
  <conditionalFormatting sqref="D12">
    <cfRule type="cellIs" dxfId="1132" priority="1561" operator="equal">
      <formula>"eps"</formula>
    </cfRule>
  </conditionalFormatting>
  <conditionalFormatting sqref="D92">
    <cfRule type="cellIs" dxfId="1131" priority="1208" operator="equal">
      <formula>"eps"</formula>
    </cfRule>
  </conditionalFormatting>
  <conditionalFormatting sqref="D87">
    <cfRule type="cellIs" dxfId="1130" priority="1202" operator="equal">
      <formula>"eps"</formula>
    </cfRule>
  </conditionalFormatting>
  <conditionalFormatting sqref="D121:D127">
    <cfRule type="cellIs" dxfId="1129" priority="1200" operator="equal">
      <formula>"eps"</formula>
    </cfRule>
  </conditionalFormatting>
  <conditionalFormatting sqref="D126">
    <cfRule type="cellIs" dxfId="1128" priority="1199" operator="equal">
      <formula>"eps"</formula>
    </cfRule>
  </conditionalFormatting>
  <conditionalFormatting sqref="D127">
    <cfRule type="cellIs" dxfId="1127" priority="1198" operator="equal">
      <formula>"eps"</formula>
    </cfRule>
  </conditionalFormatting>
  <conditionalFormatting sqref="D99:D100">
    <cfRule type="cellIs" dxfId="1126" priority="1197" operator="equal">
      <formula>"eps"</formula>
    </cfRule>
  </conditionalFormatting>
  <conditionalFormatting sqref="D102:D103">
    <cfRule type="cellIs" dxfId="1125" priority="1196" operator="equal">
      <formula>"eps"</formula>
    </cfRule>
  </conditionalFormatting>
  <conditionalFormatting sqref="D104:D105">
    <cfRule type="cellIs" dxfId="1124" priority="1195" operator="equal">
      <formula>"eps"</formula>
    </cfRule>
  </conditionalFormatting>
  <conditionalFormatting sqref="D106:D107">
    <cfRule type="cellIs" dxfId="1123" priority="1194" operator="equal">
      <formula>"eps"</formula>
    </cfRule>
  </conditionalFormatting>
  <conditionalFormatting sqref="D108:D109">
    <cfRule type="cellIs" dxfId="1122" priority="1193" operator="equal">
      <formula>"eps"</formula>
    </cfRule>
  </conditionalFormatting>
  <conditionalFormatting sqref="D110:D117">
    <cfRule type="cellIs" dxfId="1121" priority="1192" operator="equal">
      <formula>"eps"</formula>
    </cfRule>
  </conditionalFormatting>
  <conditionalFormatting sqref="E126:E127">
    <cfRule type="cellIs" dxfId="1120" priority="1145" operator="equal">
      <formula>"eps"</formula>
    </cfRule>
  </conditionalFormatting>
  <conditionalFormatting sqref="E87">
    <cfRule type="cellIs" dxfId="1119" priority="1143" operator="equal">
      <formula>"eps"</formula>
    </cfRule>
  </conditionalFormatting>
  <conditionalFormatting sqref="E121">
    <cfRule type="cellIs" dxfId="1118" priority="1113" operator="equal">
      <formula>"eps"</formula>
    </cfRule>
  </conditionalFormatting>
  <conditionalFormatting sqref="E124">
    <cfRule type="cellIs" dxfId="1117" priority="1108" operator="equal">
      <formula>"eps"</formula>
    </cfRule>
  </conditionalFormatting>
  <conditionalFormatting sqref="E129">
    <cfRule type="cellIs" dxfId="1116" priority="1103" operator="equal">
      <formula>"eps"</formula>
    </cfRule>
  </conditionalFormatting>
  <conditionalFormatting sqref="E131:E132">
    <cfRule type="cellIs" dxfId="1115" priority="1098" operator="equal">
      <formula>"eps"</formula>
    </cfRule>
  </conditionalFormatting>
  <conditionalFormatting sqref="E128">
    <cfRule type="cellIs" dxfId="1114" priority="1093" operator="equal">
      <formula>"eps"</formula>
    </cfRule>
  </conditionalFormatting>
  <conditionalFormatting sqref="E82">
    <cfRule type="cellIs" dxfId="1113" priority="1088" operator="equal">
      <formula>"eps"</formula>
    </cfRule>
  </conditionalFormatting>
  <conditionalFormatting sqref="E86 E93 E130 E100 E83:E84 E88:E91 E95:E98 E103:E105 E107 E110:E117 E122:E123 E125">
    <cfRule type="cellIs" dxfId="1112" priority="1269" operator="equal">
      <formula>"eps"</formula>
    </cfRule>
  </conditionalFormatting>
  <conditionalFormatting sqref="E133:E155">
    <cfRule type="cellIs" dxfId="1111" priority="1267" operator="equal">
      <formula>"eps"</formula>
    </cfRule>
  </conditionalFormatting>
  <conditionalFormatting sqref="E86">
    <cfRule type="cellIs" dxfId="1110" priority="1265" operator="equal">
      <formula>"eps"</formula>
    </cfRule>
  </conditionalFormatting>
  <conditionalFormatting sqref="E109:E117">
    <cfRule type="cellIs" dxfId="1109" priority="1264" operator="equal">
      <formula>"eps"</formula>
    </cfRule>
  </conditionalFormatting>
  <conditionalFormatting sqref="E118">
    <cfRule type="cellIs" dxfId="1108" priority="1263" operator="equal">
      <formula>"eps"</formula>
    </cfRule>
  </conditionalFormatting>
  <conditionalFormatting sqref="E85">
    <cfRule type="cellIs" dxfId="1107" priority="1259" operator="equal">
      <formula>"eps"</formula>
    </cfRule>
  </conditionalFormatting>
  <conditionalFormatting sqref="E101">
    <cfRule type="cellIs" dxfId="1106" priority="1257" operator="equal">
      <formula>"eps"</formula>
    </cfRule>
  </conditionalFormatting>
  <conditionalFormatting sqref="D120 D125 D129 D122:D123 D82:D84 D88:D91 D93:D98">
    <cfRule type="cellIs" dxfId="1105" priority="1210" operator="equal">
      <formula>"eps"</formula>
    </cfRule>
  </conditionalFormatting>
  <conditionalFormatting sqref="D133:D155">
    <cfRule type="cellIs" dxfId="1104" priority="1209" operator="equal">
      <formula>"eps"</formula>
    </cfRule>
  </conditionalFormatting>
  <conditionalFormatting sqref="D118">
    <cfRule type="cellIs" dxfId="1103" priority="1207" operator="equal">
      <formula>"eps"</formula>
    </cfRule>
  </conditionalFormatting>
  <conditionalFormatting sqref="D119">
    <cfRule type="cellIs" dxfId="1102" priority="1206" operator="equal">
      <formula>"eps"</formula>
    </cfRule>
  </conditionalFormatting>
  <conditionalFormatting sqref="D124">
    <cfRule type="cellIs" dxfId="1101" priority="1205" operator="equal">
      <formula>"eps"</formula>
    </cfRule>
  </conditionalFormatting>
  <conditionalFormatting sqref="D85">
    <cfRule type="cellIs" dxfId="1100" priority="1204" operator="equal">
      <formula>"eps"</formula>
    </cfRule>
  </conditionalFormatting>
  <conditionalFormatting sqref="D101">
    <cfRule type="cellIs" dxfId="1099" priority="1203" operator="equal">
      <formula>"eps"</formula>
    </cfRule>
  </conditionalFormatting>
  <conditionalFormatting sqref="D87">
    <cfRule type="cellIs" dxfId="1098" priority="1201" operator="equal">
      <formula>"eps"</formula>
    </cfRule>
  </conditionalFormatting>
  <conditionalFormatting sqref="D128">
    <cfRule type="cellIs" dxfId="1097" priority="1191" operator="equal">
      <formula>"eps"</formula>
    </cfRule>
  </conditionalFormatting>
  <conditionalFormatting sqref="D128">
    <cfRule type="cellIs" dxfId="1096" priority="1190" operator="equal">
      <formula>"eps"</formula>
    </cfRule>
  </conditionalFormatting>
  <conditionalFormatting sqref="D127">
    <cfRule type="cellIs" dxfId="1095" priority="1189" operator="equal">
      <formula>"eps"</formula>
    </cfRule>
  </conditionalFormatting>
  <conditionalFormatting sqref="D130:D132">
    <cfRule type="cellIs" dxfId="1094" priority="1188" operator="equal">
      <formula>"eps"</formula>
    </cfRule>
  </conditionalFormatting>
  <conditionalFormatting sqref="D86">
    <cfRule type="cellIs" dxfId="1093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092" priority="1078" operator="equal">
      <formula>"eps"</formula>
    </cfRule>
  </conditionalFormatting>
  <conditionalFormatting sqref="AC133:AC155 AE133:AE155">
    <cfRule type="cellIs" dxfId="1091" priority="1077" operator="equal">
      <formula>"eps"</formula>
    </cfRule>
  </conditionalFormatting>
  <conditionalFormatting sqref="AC86 AE86">
    <cfRule type="cellIs" dxfId="1090" priority="1076" operator="equal">
      <formula>"eps"</formula>
    </cfRule>
  </conditionalFormatting>
  <conditionalFormatting sqref="AC109:AL117">
    <cfRule type="cellIs" dxfId="1089" priority="1075" operator="equal">
      <formula>"eps"</formula>
    </cfRule>
  </conditionalFormatting>
  <conditionalFormatting sqref="AC118 AE118">
    <cfRule type="cellIs" dxfId="1088" priority="1074" operator="equal">
      <formula>"eps"</formula>
    </cfRule>
  </conditionalFormatting>
  <conditionalFormatting sqref="AC85 AE85">
    <cfRule type="cellIs" dxfId="1087" priority="1073" operator="equal">
      <formula>"eps"</formula>
    </cfRule>
  </conditionalFormatting>
  <conditionalFormatting sqref="AC101 AE101">
    <cfRule type="cellIs" dxfId="1086" priority="1072" operator="equal">
      <formula>"eps"</formula>
    </cfRule>
  </conditionalFormatting>
  <conditionalFormatting sqref="AE126">
    <cfRule type="cellIs" dxfId="1085" priority="1071" operator="equal">
      <formula>"eps"</formula>
    </cfRule>
  </conditionalFormatting>
  <conditionalFormatting sqref="AE127">
    <cfRule type="cellIs" dxfId="1084" priority="1070" operator="equal">
      <formula>"eps"</formula>
    </cfRule>
  </conditionalFormatting>
  <conditionalFormatting sqref="AF107:AJ107 AF110:AJ117 AF125:AJ125 AF86:AJ86 AF122:AJ123 AF91:AJ91 AF103:AJ105 AF95:AJ98">
    <cfRule type="cellIs" dxfId="1083" priority="1069" operator="equal">
      <formula>"eps"</formula>
    </cfRule>
  </conditionalFormatting>
  <conditionalFormatting sqref="AF133:AJ155">
    <cfRule type="cellIs" dxfId="1082" priority="1068" operator="equal">
      <formula>"eps"</formula>
    </cfRule>
  </conditionalFormatting>
  <conditionalFormatting sqref="AF86:AJ86">
    <cfRule type="cellIs" dxfId="1081" priority="1067" operator="equal">
      <formula>"eps"</formula>
    </cfRule>
  </conditionalFormatting>
  <conditionalFormatting sqref="AF109:AJ109">
    <cfRule type="cellIs" dxfId="1080" priority="1066" operator="equal">
      <formula>"eps"</formula>
    </cfRule>
  </conditionalFormatting>
  <conditionalFormatting sqref="AF118:AJ118">
    <cfRule type="cellIs" dxfId="1079" priority="1065" operator="equal">
      <formula>"eps"</formula>
    </cfRule>
  </conditionalFormatting>
  <conditionalFormatting sqref="AF85:AJ85">
    <cfRule type="cellIs" dxfId="1078" priority="1064" operator="equal">
      <formula>"eps"</formula>
    </cfRule>
  </conditionalFormatting>
  <conditionalFormatting sqref="AF101:AJ101">
    <cfRule type="cellIs" dxfId="1077" priority="1063" operator="equal">
      <formula>"eps"</formula>
    </cfRule>
  </conditionalFormatting>
  <conditionalFormatting sqref="AF126:AJ126">
    <cfRule type="cellIs" dxfId="1076" priority="1062" operator="equal">
      <formula>"eps"</formula>
    </cfRule>
  </conditionalFormatting>
  <conditionalFormatting sqref="AF127:AJ127">
    <cfRule type="cellIs" dxfId="1075" priority="1061" operator="equal">
      <formula>"eps"</formula>
    </cfRule>
  </conditionalFormatting>
  <conditionalFormatting sqref="AD107 AD110:AD117 AD125 AD86 AD122:AD123 AD91 AD103:AD105 AD95:AD98">
    <cfRule type="cellIs" dxfId="1074" priority="1060" operator="equal">
      <formula>"eps"</formula>
    </cfRule>
  </conditionalFormatting>
  <conditionalFormatting sqref="AD133:AD155">
    <cfRule type="cellIs" dxfId="1073" priority="1059" operator="equal">
      <formula>"eps"</formula>
    </cfRule>
  </conditionalFormatting>
  <conditionalFormatting sqref="AD86">
    <cfRule type="cellIs" dxfId="1072" priority="1058" operator="equal">
      <formula>"eps"</formula>
    </cfRule>
  </conditionalFormatting>
  <conditionalFormatting sqref="AD109">
    <cfRule type="cellIs" dxfId="1071" priority="1057" operator="equal">
      <formula>"eps"</formula>
    </cfRule>
  </conditionalFormatting>
  <conditionalFormatting sqref="AD118">
    <cfRule type="cellIs" dxfId="1070" priority="1056" operator="equal">
      <formula>"eps"</formula>
    </cfRule>
  </conditionalFormatting>
  <conditionalFormatting sqref="AD85">
    <cfRule type="cellIs" dxfId="1069" priority="1055" operator="equal">
      <formula>"eps"</formula>
    </cfRule>
  </conditionalFormatting>
  <conditionalFormatting sqref="AD101">
    <cfRule type="cellIs" dxfId="1068" priority="1054" operator="equal">
      <formula>"eps"</formula>
    </cfRule>
  </conditionalFormatting>
  <conditionalFormatting sqref="AD126">
    <cfRule type="cellIs" dxfId="1067" priority="1053" operator="equal">
      <formula>"eps"</formula>
    </cfRule>
  </conditionalFormatting>
  <conditionalFormatting sqref="AD127">
    <cfRule type="cellIs" dxfId="1066" priority="1052" operator="equal">
      <formula>"eps"</formula>
    </cfRule>
  </conditionalFormatting>
  <conditionalFormatting sqref="AD92">
    <cfRule type="cellIs" dxfId="1065" priority="1015" operator="equal">
      <formula>"eps"</formula>
    </cfRule>
  </conditionalFormatting>
  <conditionalFormatting sqref="AF92:AJ92">
    <cfRule type="cellIs" dxfId="1064" priority="1016" operator="equal">
      <formula>"eps"</formula>
    </cfRule>
  </conditionalFormatting>
  <conditionalFormatting sqref="AL87">
    <cfRule type="cellIs" dxfId="1063" priority="1018" operator="equal">
      <formula>"eps"</formula>
    </cfRule>
  </conditionalFormatting>
  <conditionalFormatting sqref="AE92">
    <cfRule type="cellIs" dxfId="1062" priority="1017" operator="equal">
      <formula>"eps"</formula>
    </cfRule>
  </conditionalFormatting>
  <conditionalFormatting sqref="AC87">
    <cfRule type="cellIs" dxfId="1061" priority="1020" operator="equal">
      <formula>"eps"</formula>
    </cfRule>
  </conditionalFormatting>
  <conditionalFormatting sqref="AK87">
    <cfRule type="cellIs" dxfId="1060" priority="1019" operator="equal">
      <formula>"eps"</formula>
    </cfRule>
  </conditionalFormatting>
  <conditionalFormatting sqref="AK107 AK110:AK117 AK125 AK122:AK123 AK91 AK103:AK105 AK95:AK98">
    <cfRule type="cellIs" dxfId="1059" priority="1051" operator="equal">
      <formula>"eps"</formula>
    </cfRule>
  </conditionalFormatting>
  <conditionalFormatting sqref="AK109">
    <cfRule type="cellIs" dxfId="1058" priority="1050" operator="equal">
      <formula>"eps"</formula>
    </cfRule>
  </conditionalFormatting>
  <conditionalFormatting sqref="AK118">
    <cfRule type="cellIs" dxfId="1057" priority="1049" operator="equal">
      <formula>"eps"</formula>
    </cfRule>
  </conditionalFormatting>
  <conditionalFormatting sqref="AK85">
    <cfRule type="cellIs" dxfId="1056" priority="1048" operator="equal">
      <formula>"eps"</formula>
    </cfRule>
  </conditionalFormatting>
  <conditionalFormatting sqref="AK101">
    <cfRule type="cellIs" dxfId="1055" priority="1047" operator="equal">
      <formula>"eps"</formula>
    </cfRule>
  </conditionalFormatting>
  <conditionalFormatting sqref="AK126">
    <cfRule type="cellIs" dxfId="1054" priority="1046" operator="equal">
      <formula>"eps"</formula>
    </cfRule>
  </conditionalFormatting>
  <conditionalFormatting sqref="AK127">
    <cfRule type="cellIs" dxfId="1053" priority="1045" operator="equal">
      <formula>"eps"</formula>
    </cfRule>
  </conditionalFormatting>
  <conditionalFormatting sqref="AE119">
    <cfRule type="cellIs" dxfId="1052" priority="981" operator="equal">
      <formula>"eps"</formula>
    </cfRule>
  </conditionalFormatting>
  <conditionalFormatting sqref="AD119">
    <cfRule type="cellIs" dxfId="1051" priority="974" operator="equal">
      <formula>"eps"</formula>
    </cfRule>
  </conditionalFormatting>
  <conditionalFormatting sqref="AL108">
    <cfRule type="cellIs" dxfId="1050" priority="982" operator="equal">
      <formula>"eps"</formula>
    </cfRule>
  </conditionalFormatting>
  <conditionalFormatting sqref="AK108">
    <cfRule type="cellIs" dxfId="1049" priority="983" operator="equal">
      <formula>"eps"</formula>
    </cfRule>
  </conditionalFormatting>
  <conditionalFormatting sqref="AC108">
    <cfRule type="cellIs" dxfId="1048" priority="984" operator="equal">
      <formula>"eps"</formula>
    </cfRule>
  </conditionalFormatting>
  <conditionalFormatting sqref="AD108">
    <cfRule type="cellIs" dxfId="1047" priority="985" operator="equal">
      <formula>"eps"</formula>
    </cfRule>
  </conditionalFormatting>
  <conditionalFormatting sqref="AF108:AJ108">
    <cfRule type="cellIs" dxfId="1046" priority="986" operator="equal">
      <formula>"eps"</formula>
    </cfRule>
  </conditionalFormatting>
  <conditionalFormatting sqref="AE108">
    <cfRule type="cellIs" dxfId="1045" priority="987" operator="equal">
      <formula>"eps"</formula>
    </cfRule>
  </conditionalFormatting>
  <conditionalFormatting sqref="AL106">
    <cfRule type="cellIs" dxfId="1044" priority="988" operator="equal">
      <formula>"eps"</formula>
    </cfRule>
  </conditionalFormatting>
  <conditionalFormatting sqref="AK106">
    <cfRule type="cellIs" dxfId="1043" priority="989" operator="equal">
      <formula>"eps"</formula>
    </cfRule>
  </conditionalFormatting>
  <conditionalFormatting sqref="AC106">
    <cfRule type="cellIs" dxfId="1042" priority="990" operator="equal">
      <formula>"eps"</formula>
    </cfRule>
  </conditionalFormatting>
  <conditionalFormatting sqref="AD106">
    <cfRule type="cellIs" dxfId="1041" priority="991" operator="equal">
      <formula>"eps"</formula>
    </cfRule>
  </conditionalFormatting>
  <conditionalFormatting sqref="AF106:AJ106">
    <cfRule type="cellIs" dxfId="1040" priority="992" operator="equal">
      <formula>"eps"</formula>
    </cfRule>
  </conditionalFormatting>
  <conditionalFormatting sqref="AE106">
    <cfRule type="cellIs" dxfId="1039" priority="993" operator="equal">
      <formula>"eps"</formula>
    </cfRule>
  </conditionalFormatting>
  <conditionalFormatting sqref="AL102">
    <cfRule type="cellIs" dxfId="1038" priority="994" operator="equal">
      <formula>"eps"</formula>
    </cfRule>
  </conditionalFormatting>
  <conditionalFormatting sqref="AK86">
    <cfRule type="cellIs" dxfId="1037" priority="1044" operator="equal">
      <formula>"eps"</formula>
    </cfRule>
  </conditionalFormatting>
  <conditionalFormatting sqref="AL107 AL110:AL117 AL125 AL122:AL123 AL91 AL103:AL105 AL95:AL98">
    <cfRule type="cellIs" dxfId="1036" priority="1043" operator="equal">
      <formula>"eps"</formula>
    </cfRule>
  </conditionalFormatting>
  <conditionalFormatting sqref="AL109">
    <cfRule type="cellIs" dxfId="1035" priority="1042" operator="equal">
      <formula>"eps"</formula>
    </cfRule>
  </conditionalFormatting>
  <conditionalFormatting sqref="AL118">
    <cfRule type="cellIs" dxfId="1034" priority="1041" operator="equal">
      <formula>"eps"</formula>
    </cfRule>
  </conditionalFormatting>
  <conditionalFormatting sqref="AL85">
    <cfRule type="cellIs" dxfId="1033" priority="1040" operator="equal">
      <formula>"eps"</formula>
    </cfRule>
  </conditionalFormatting>
  <conditionalFormatting sqref="AL101">
    <cfRule type="cellIs" dxfId="1032" priority="1039" operator="equal">
      <formula>"eps"</formula>
    </cfRule>
  </conditionalFormatting>
  <conditionalFormatting sqref="AL126">
    <cfRule type="cellIs" dxfId="1031" priority="1038" operator="equal">
      <formula>"eps"</formula>
    </cfRule>
  </conditionalFormatting>
  <conditionalFormatting sqref="AL127">
    <cfRule type="cellIs" dxfId="1030" priority="1037" operator="equal">
      <formula>"eps"</formula>
    </cfRule>
  </conditionalFormatting>
  <conditionalFormatting sqref="AE129">
    <cfRule type="cellIs" dxfId="1029" priority="955" operator="equal">
      <formula>"eps"</formula>
    </cfRule>
  </conditionalFormatting>
  <conditionalFormatting sqref="AK129">
    <cfRule type="cellIs" dxfId="1028" priority="948" operator="equal">
      <formula>"eps"</formula>
    </cfRule>
  </conditionalFormatting>
  <conditionalFormatting sqref="AF128:AJ128">
    <cfRule type="cellIs" dxfId="1027" priority="956" operator="equal">
      <formula>"eps"</formula>
    </cfRule>
  </conditionalFormatting>
  <conditionalFormatting sqref="AE128">
    <cfRule type="cellIs" dxfId="1026" priority="957" operator="equal">
      <formula>"eps"</formula>
    </cfRule>
  </conditionalFormatting>
  <conditionalFormatting sqref="AL124">
    <cfRule type="cellIs" dxfId="1025" priority="958" operator="equal">
      <formula>"eps"</formula>
    </cfRule>
  </conditionalFormatting>
  <conditionalFormatting sqref="AK124">
    <cfRule type="cellIs" dxfId="1024" priority="959" operator="equal">
      <formula>"eps"</formula>
    </cfRule>
  </conditionalFormatting>
  <conditionalFormatting sqref="AC124">
    <cfRule type="cellIs" dxfId="1023" priority="960" operator="equal">
      <formula>"eps"</formula>
    </cfRule>
  </conditionalFormatting>
  <conditionalFormatting sqref="AD124">
    <cfRule type="cellIs" dxfId="1022" priority="961" operator="equal">
      <formula>"eps"</formula>
    </cfRule>
  </conditionalFormatting>
  <conditionalFormatting sqref="AF124:AJ124">
    <cfRule type="cellIs" dxfId="1021" priority="962" operator="equal">
      <formula>"eps"</formula>
    </cfRule>
  </conditionalFormatting>
  <conditionalFormatting sqref="AE124">
    <cfRule type="cellIs" dxfId="1020" priority="963" operator="equal">
      <formula>"eps"</formula>
    </cfRule>
  </conditionalFormatting>
  <conditionalFormatting sqref="AL121">
    <cfRule type="cellIs" dxfId="1019" priority="964" operator="equal">
      <formula>"eps"</formula>
    </cfRule>
  </conditionalFormatting>
  <conditionalFormatting sqref="AL120">
    <cfRule type="cellIs" dxfId="1018" priority="965" operator="equal">
      <formula>"eps"</formula>
    </cfRule>
  </conditionalFormatting>
  <conditionalFormatting sqref="AL119">
    <cfRule type="cellIs" dxfId="1017" priority="966" operator="equal">
      <formula>"eps"</formula>
    </cfRule>
  </conditionalFormatting>
  <conditionalFormatting sqref="AK121">
    <cfRule type="cellIs" dxfId="1016" priority="967" operator="equal">
      <formula>"eps"</formula>
    </cfRule>
  </conditionalFormatting>
  <conditionalFormatting sqref="AK120">
    <cfRule type="cellIs" dxfId="1015" priority="968" operator="equal">
      <formula>"eps"</formula>
    </cfRule>
  </conditionalFormatting>
  <conditionalFormatting sqref="AL86">
    <cfRule type="cellIs" dxfId="1014" priority="1036" operator="equal">
      <formula>"eps"</formula>
    </cfRule>
  </conditionalFormatting>
  <conditionalFormatting sqref="AK133:AL155">
    <cfRule type="cellIs" dxfId="1013" priority="1035" operator="equal">
      <formula>"eps"</formula>
    </cfRule>
  </conditionalFormatting>
  <conditionalFormatting sqref="AD83:AL84">
    <cfRule type="cellIs" dxfId="1012" priority="1034" operator="equal">
      <formula>"eps"</formula>
    </cfRule>
  </conditionalFormatting>
  <conditionalFormatting sqref="AD88:AL90">
    <cfRule type="cellIs" dxfId="1011" priority="1033" operator="equal">
      <formula>"eps"</formula>
    </cfRule>
  </conditionalFormatting>
  <conditionalFormatting sqref="AD93:AL93">
    <cfRule type="cellIs" dxfId="1010" priority="1032" operator="equal">
      <formula>"eps"</formula>
    </cfRule>
  </conditionalFormatting>
  <conditionalFormatting sqref="AD100:AL100">
    <cfRule type="cellIs" dxfId="1009" priority="1031" operator="equal">
      <formula>"eps"</formula>
    </cfRule>
  </conditionalFormatting>
  <conditionalFormatting sqref="AC126:AL127">
    <cfRule type="cellIs" dxfId="1008" priority="1030" operator="equal">
      <formula>"eps"</formula>
    </cfRule>
  </conditionalFormatting>
  <conditionalFormatting sqref="AD130:AL130">
    <cfRule type="cellIs" dxfId="1007" priority="1029" operator="equal">
      <formula>"eps"</formula>
    </cfRule>
  </conditionalFormatting>
  <conditionalFormatting sqref="AK119">
    <cfRule type="cellIs" dxfId="1006" priority="969" operator="equal">
      <formula>"eps"</formula>
    </cfRule>
  </conditionalFormatting>
  <conditionalFormatting sqref="AD120">
    <cfRule type="cellIs" dxfId="1005" priority="973" operator="equal">
      <formula>"eps"</formula>
    </cfRule>
  </conditionalFormatting>
  <conditionalFormatting sqref="AC120">
    <cfRule type="cellIs" dxfId="1004" priority="972" operator="equal">
      <formula>"eps"</formula>
    </cfRule>
  </conditionalFormatting>
  <conditionalFormatting sqref="AE121">
    <cfRule type="cellIs" dxfId="1003" priority="977" operator="equal">
      <formula>"eps"</formula>
    </cfRule>
  </conditionalFormatting>
  <conditionalFormatting sqref="AF121:AJ121">
    <cfRule type="cellIs" dxfId="1002" priority="976" operator="equal">
      <formula>"eps"</formula>
    </cfRule>
  </conditionalFormatting>
  <conditionalFormatting sqref="AF119:AJ119">
    <cfRule type="cellIs" dxfId="1001" priority="980" operator="equal">
      <formula>"eps"</formula>
    </cfRule>
  </conditionalFormatting>
  <conditionalFormatting sqref="AE99">
    <cfRule type="cellIs" dxfId="1000" priority="1005" operator="equal">
      <formula>"eps"</formula>
    </cfRule>
  </conditionalFormatting>
  <conditionalFormatting sqref="AF99:AJ99">
    <cfRule type="cellIs" dxfId="999" priority="1004" operator="equal">
      <formula>"eps"</formula>
    </cfRule>
  </conditionalFormatting>
  <conditionalFormatting sqref="AD94">
    <cfRule type="cellIs" dxfId="998" priority="1009" operator="equal">
      <formula>"eps"</formula>
    </cfRule>
  </conditionalFormatting>
  <conditionalFormatting sqref="AC94">
    <cfRule type="cellIs" dxfId="997" priority="1008" operator="equal">
      <formula>"eps"</formula>
    </cfRule>
  </conditionalFormatting>
  <conditionalFormatting sqref="AK94">
    <cfRule type="cellIs" dxfId="996" priority="1007" operator="equal">
      <formula>"eps"</formula>
    </cfRule>
  </conditionalFormatting>
  <conditionalFormatting sqref="AL94">
    <cfRule type="cellIs" dxfId="995" priority="1006" operator="equal">
      <formula>"eps"</formula>
    </cfRule>
  </conditionalFormatting>
  <conditionalFormatting sqref="AC92">
    <cfRule type="cellIs" dxfId="994" priority="1014" operator="equal">
      <formula>"eps"</formula>
    </cfRule>
  </conditionalFormatting>
  <conditionalFormatting sqref="AC82">
    <cfRule type="cellIs" dxfId="993" priority="1028" operator="equal">
      <formula>"eps"</formula>
    </cfRule>
  </conditionalFormatting>
  <conditionalFormatting sqref="AE82:AJ82">
    <cfRule type="cellIs" dxfId="992" priority="1027" operator="equal">
      <formula>"eps"</formula>
    </cfRule>
  </conditionalFormatting>
  <conditionalFormatting sqref="AD82">
    <cfRule type="cellIs" dxfId="991" priority="1026" operator="equal">
      <formula>"eps"</formula>
    </cfRule>
  </conditionalFormatting>
  <conditionalFormatting sqref="AK82">
    <cfRule type="cellIs" dxfId="990" priority="1025" operator="equal">
      <formula>"eps"</formula>
    </cfRule>
  </conditionalFormatting>
  <conditionalFormatting sqref="AL82">
    <cfRule type="cellIs" dxfId="989" priority="1024" operator="equal">
      <formula>"eps"</formula>
    </cfRule>
  </conditionalFormatting>
  <conditionalFormatting sqref="AE87">
    <cfRule type="cellIs" dxfId="988" priority="1023" operator="equal">
      <formula>"eps"</formula>
    </cfRule>
  </conditionalFormatting>
  <conditionalFormatting sqref="AF87:AJ87">
    <cfRule type="cellIs" dxfId="987" priority="1022" operator="equal">
      <formula>"eps"</formula>
    </cfRule>
  </conditionalFormatting>
  <conditionalFormatting sqref="AD87">
    <cfRule type="cellIs" dxfId="986" priority="1021" operator="equal">
      <formula>"eps"</formula>
    </cfRule>
  </conditionalFormatting>
  <conditionalFormatting sqref="AK92">
    <cfRule type="cellIs" dxfId="985" priority="1013" operator="equal">
      <formula>"eps"</formula>
    </cfRule>
  </conditionalFormatting>
  <conditionalFormatting sqref="AL92">
    <cfRule type="cellIs" dxfId="984" priority="1012" operator="equal">
      <formula>"eps"</formula>
    </cfRule>
  </conditionalFormatting>
  <conditionalFormatting sqref="AE94">
    <cfRule type="cellIs" dxfId="983" priority="1011" operator="equal">
      <formula>"eps"</formula>
    </cfRule>
  </conditionalFormatting>
  <conditionalFormatting sqref="AF94:AJ94">
    <cfRule type="cellIs" dxfId="982" priority="1010" operator="equal">
      <formula>"eps"</formula>
    </cfRule>
  </conditionalFormatting>
  <conditionalFormatting sqref="AD99">
    <cfRule type="cellIs" dxfId="981" priority="1003" operator="equal">
      <formula>"eps"</formula>
    </cfRule>
  </conditionalFormatting>
  <conditionalFormatting sqref="AC99">
    <cfRule type="cellIs" dxfId="980" priority="1002" operator="equal">
      <formula>"eps"</formula>
    </cfRule>
  </conditionalFormatting>
  <conditionalFormatting sqref="AK99">
    <cfRule type="cellIs" dxfId="979" priority="1001" operator="equal">
      <formula>"eps"</formula>
    </cfRule>
  </conditionalFormatting>
  <conditionalFormatting sqref="AL99">
    <cfRule type="cellIs" dxfId="978" priority="1000" operator="equal">
      <formula>"eps"</formula>
    </cfRule>
  </conditionalFormatting>
  <conditionalFormatting sqref="AE102">
    <cfRule type="cellIs" dxfId="977" priority="999" operator="equal">
      <formula>"eps"</formula>
    </cfRule>
  </conditionalFormatting>
  <conditionalFormatting sqref="AF102:AJ102">
    <cfRule type="cellIs" dxfId="976" priority="998" operator="equal">
      <formula>"eps"</formula>
    </cfRule>
  </conditionalFormatting>
  <conditionalFormatting sqref="AD102">
    <cfRule type="cellIs" dxfId="975" priority="997" operator="equal">
      <formula>"eps"</formula>
    </cfRule>
  </conditionalFormatting>
  <conditionalFormatting sqref="AC102">
    <cfRule type="cellIs" dxfId="974" priority="996" operator="equal">
      <formula>"eps"</formula>
    </cfRule>
  </conditionalFormatting>
  <conditionalFormatting sqref="AK102">
    <cfRule type="cellIs" dxfId="973" priority="995" operator="equal">
      <formula>"eps"</formula>
    </cfRule>
  </conditionalFormatting>
  <conditionalFormatting sqref="AE120">
    <cfRule type="cellIs" dxfId="972" priority="979" operator="equal">
      <formula>"eps"</formula>
    </cfRule>
  </conditionalFormatting>
  <conditionalFormatting sqref="AF120:AJ120">
    <cfRule type="cellIs" dxfId="971" priority="978" operator="equal">
      <formula>"eps"</formula>
    </cfRule>
  </conditionalFormatting>
  <conditionalFormatting sqref="AC119">
    <cfRule type="cellIs" dxfId="970" priority="975" operator="equal">
      <formula>"eps"</formula>
    </cfRule>
  </conditionalFormatting>
  <conditionalFormatting sqref="AD121">
    <cfRule type="cellIs" dxfId="969" priority="971" operator="equal">
      <formula>"eps"</formula>
    </cfRule>
  </conditionalFormatting>
  <conditionalFormatting sqref="AC121">
    <cfRule type="cellIs" dxfId="968" priority="970" operator="equal">
      <formula>"eps"</formula>
    </cfRule>
  </conditionalFormatting>
  <conditionalFormatting sqref="AF129:AJ129">
    <cfRule type="cellIs" dxfId="967" priority="954" operator="equal">
      <formula>"eps"</formula>
    </cfRule>
  </conditionalFormatting>
  <conditionalFormatting sqref="AC129">
    <cfRule type="cellIs" dxfId="966" priority="953" operator="equal">
      <formula>"eps"</formula>
    </cfRule>
  </conditionalFormatting>
  <conditionalFormatting sqref="AD129">
    <cfRule type="cellIs" dxfId="965" priority="952" operator="equal">
      <formula>"eps"</formula>
    </cfRule>
  </conditionalFormatting>
  <conditionalFormatting sqref="AD128">
    <cfRule type="cellIs" dxfId="964" priority="951" operator="equal">
      <formula>"eps"</formula>
    </cfRule>
  </conditionalFormatting>
  <conditionalFormatting sqref="AC128">
    <cfRule type="cellIs" dxfId="963" priority="950" operator="equal">
      <formula>"eps"</formula>
    </cfRule>
  </conditionalFormatting>
  <conditionalFormatting sqref="AK128">
    <cfRule type="cellIs" dxfId="962" priority="949" operator="equal">
      <formula>"eps"</formula>
    </cfRule>
  </conditionalFormatting>
  <conditionalFormatting sqref="AL128">
    <cfRule type="cellIs" dxfId="961" priority="947" operator="equal">
      <formula>"eps"</formula>
    </cfRule>
  </conditionalFormatting>
  <conditionalFormatting sqref="AL129">
    <cfRule type="cellIs" dxfId="960" priority="946" operator="equal">
      <formula>"eps"</formula>
    </cfRule>
  </conditionalFormatting>
  <conditionalFormatting sqref="AE131">
    <cfRule type="cellIs" dxfId="959" priority="945" operator="equal">
      <formula>"eps"</formula>
    </cfRule>
  </conditionalFormatting>
  <conditionalFormatting sqref="AF131:AJ131">
    <cfRule type="cellIs" dxfId="958" priority="944" operator="equal">
      <formula>"eps"</formula>
    </cfRule>
  </conditionalFormatting>
  <conditionalFormatting sqref="AE132">
    <cfRule type="cellIs" dxfId="957" priority="943" operator="equal">
      <formula>"eps"</formula>
    </cfRule>
  </conditionalFormatting>
  <conditionalFormatting sqref="AF132:AJ132">
    <cfRule type="cellIs" dxfId="956" priority="942" operator="equal">
      <formula>"eps"</formula>
    </cfRule>
  </conditionalFormatting>
  <conditionalFormatting sqref="AE131:AJ131">
    <cfRule type="cellIs" dxfId="955" priority="941" operator="equal">
      <formula>"eps"</formula>
    </cfRule>
  </conditionalFormatting>
  <conditionalFormatting sqref="AD131">
    <cfRule type="cellIs" dxfId="954" priority="940" operator="equal">
      <formula>"eps"</formula>
    </cfRule>
  </conditionalFormatting>
  <conditionalFormatting sqref="AC131">
    <cfRule type="cellIs" dxfId="953" priority="939" operator="equal">
      <formula>"eps"</formula>
    </cfRule>
  </conditionalFormatting>
  <conditionalFormatting sqref="AD132">
    <cfRule type="cellIs" dxfId="952" priority="938" operator="equal">
      <formula>"eps"</formula>
    </cfRule>
  </conditionalFormatting>
  <conditionalFormatting sqref="AC132">
    <cfRule type="cellIs" dxfId="951" priority="937" operator="equal">
      <formula>"eps"</formula>
    </cfRule>
  </conditionalFormatting>
  <conditionalFormatting sqref="AK131">
    <cfRule type="cellIs" dxfId="950" priority="936" operator="equal">
      <formula>"eps"</formula>
    </cfRule>
  </conditionalFormatting>
  <conditionalFormatting sqref="AK132">
    <cfRule type="cellIs" dxfId="949" priority="935" operator="equal">
      <formula>"eps"</formula>
    </cfRule>
  </conditionalFormatting>
  <conditionalFormatting sqref="AK131">
    <cfRule type="cellIs" dxfId="948" priority="934" operator="equal">
      <formula>"eps"</formula>
    </cfRule>
  </conditionalFormatting>
  <conditionalFormatting sqref="AL131">
    <cfRule type="cellIs" dxfId="947" priority="933" operator="equal">
      <formula>"eps"</formula>
    </cfRule>
  </conditionalFormatting>
  <conditionalFormatting sqref="AL132">
    <cfRule type="cellIs" dxfId="946" priority="932" operator="equal">
      <formula>"eps"</formula>
    </cfRule>
  </conditionalFormatting>
  <conditionalFormatting sqref="AL131">
    <cfRule type="cellIs" dxfId="945" priority="931" operator="equal">
      <formula>"eps"</formula>
    </cfRule>
  </conditionalFormatting>
  <conditionalFormatting sqref="Z86:BY86">
    <cfRule type="cellIs" dxfId="944" priority="903" operator="equal">
      <formula>"eps"</formula>
    </cfRule>
  </conditionalFormatting>
  <conditionalFormatting sqref="Y82:Y155">
    <cfRule type="cellIs" dxfId="943" priority="930" operator="equal">
      <formula>"eps"</formula>
    </cfRule>
  </conditionalFormatting>
  <conditionalFormatting sqref="Y82:Y155">
    <cfRule type="cellIs" dxfId="942" priority="929" operator="equal">
      <formula>"eps"</formula>
    </cfRule>
  </conditionalFormatting>
  <conditionalFormatting sqref="Y124">
    <cfRule type="cellIs" dxfId="941" priority="928" operator="equal">
      <formula>"eps"</formula>
    </cfRule>
  </conditionalFormatting>
  <conditionalFormatting sqref="Y124">
    <cfRule type="cellIs" dxfId="940" priority="927" operator="equal">
      <formula>"eps"</formula>
    </cfRule>
  </conditionalFormatting>
  <conditionalFormatting sqref="Z120:BY120 Z125:BY125 Z129:BY129 Z122:BY123 Z82:BY84 Z88:BY91 Z93:BY98">
    <cfRule type="cellIs" dxfId="939" priority="926" operator="equal">
      <formula>"eps"</formula>
    </cfRule>
  </conditionalFormatting>
  <conditionalFormatting sqref="Z133:BY155">
    <cfRule type="cellIs" dxfId="938" priority="925" operator="equal">
      <formula>"eps"</formula>
    </cfRule>
  </conditionalFormatting>
  <conditionalFormatting sqref="Z92:BY92">
    <cfRule type="cellIs" dxfId="937" priority="924" operator="equal">
      <formula>"eps"</formula>
    </cfRule>
  </conditionalFormatting>
  <conditionalFormatting sqref="Z118:BY118">
    <cfRule type="cellIs" dxfId="936" priority="923" operator="equal">
      <formula>"eps"</formula>
    </cfRule>
  </conditionalFormatting>
  <conditionalFormatting sqref="Z119:BY119">
    <cfRule type="cellIs" dxfId="935" priority="922" operator="equal">
      <formula>"eps"</formula>
    </cfRule>
  </conditionalFormatting>
  <conditionalFormatting sqref="Z124:BY124">
    <cfRule type="cellIs" dxfId="934" priority="921" operator="equal">
      <formula>"eps"</formula>
    </cfRule>
  </conditionalFormatting>
  <conditionalFormatting sqref="Z85:BY85">
    <cfRule type="cellIs" dxfId="933" priority="920" operator="equal">
      <formula>"eps"</formula>
    </cfRule>
  </conditionalFormatting>
  <conditionalFormatting sqref="Z101:BY101">
    <cfRule type="cellIs" dxfId="932" priority="919" operator="equal">
      <formula>"eps"</formula>
    </cfRule>
  </conditionalFormatting>
  <conditionalFormatting sqref="Z87:BY87">
    <cfRule type="cellIs" dxfId="931" priority="918" operator="equal">
      <formula>"eps"</formula>
    </cfRule>
  </conditionalFormatting>
  <conditionalFormatting sqref="Z87:BY87">
    <cfRule type="cellIs" dxfId="930" priority="917" operator="equal">
      <formula>"eps"</formula>
    </cfRule>
  </conditionalFormatting>
  <conditionalFormatting sqref="Z121:BY127">
    <cfRule type="cellIs" dxfId="929" priority="916" operator="equal">
      <formula>"eps"</formula>
    </cfRule>
  </conditionalFormatting>
  <conditionalFormatting sqref="Z126:BY126">
    <cfRule type="cellIs" dxfId="928" priority="915" operator="equal">
      <formula>"eps"</formula>
    </cfRule>
  </conditionalFormatting>
  <conditionalFormatting sqref="Z127:BY127">
    <cfRule type="cellIs" dxfId="927" priority="914" operator="equal">
      <formula>"eps"</formula>
    </cfRule>
  </conditionalFormatting>
  <conditionalFormatting sqref="Z99:BY100">
    <cfRule type="cellIs" dxfId="926" priority="913" operator="equal">
      <formula>"eps"</formula>
    </cfRule>
  </conditionalFormatting>
  <conditionalFormatting sqref="Z102:BY103">
    <cfRule type="cellIs" dxfId="925" priority="912" operator="equal">
      <formula>"eps"</formula>
    </cfRule>
  </conditionalFormatting>
  <conditionalFormatting sqref="Z104:BY105">
    <cfRule type="cellIs" dxfId="924" priority="911" operator="equal">
      <formula>"eps"</formula>
    </cfRule>
  </conditionalFormatting>
  <conditionalFormatting sqref="Z106:BY107">
    <cfRule type="cellIs" dxfId="923" priority="910" operator="equal">
      <formula>"eps"</formula>
    </cfRule>
  </conditionalFormatting>
  <conditionalFormatting sqref="Z108:BY109">
    <cfRule type="cellIs" dxfId="922" priority="909" operator="equal">
      <formula>"eps"</formula>
    </cfRule>
  </conditionalFormatting>
  <conditionalFormatting sqref="Z110:BY117">
    <cfRule type="cellIs" dxfId="921" priority="908" operator="equal">
      <formula>"eps"</formula>
    </cfRule>
  </conditionalFormatting>
  <conditionalFormatting sqref="Z128:BY128">
    <cfRule type="cellIs" dxfId="920" priority="907" operator="equal">
      <formula>"eps"</formula>
    </cfRule>
  </conditionalFormatting>
  <conditionalFormatting sqref="Z128:BY128">
    <cfRule type="cellIs" dxfId="919" priority="906" operator="equal">
      <formula>"eps"</formula>
    </cfRule>
  </conditionalFormatting>
  <conditionalFormatting sqref="Z127:BY127">
    <cfRule type="cellIs" dxfId="918" priority="905" operator="equal">
      <formula>"eps"</formula>
    </cfRule>
  </conditionalFormatting>
  <conditionalFormatting sqref="Z130:BY132">
    <cfRule type="cellIs" dxfId="917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16" priority="902" operator="equal">
      <formula>"eps"</formula>
    </cfRule>
  </conditionalFormatting>
  <conditionalFormatting sqref="Y156:Y207">
    <cfRule type="cellIs" dxfId="915" priority="900" operator="equal">
      <formula>"eps"</formula>
    </cfRule>
  </conditionalFormatting>
  <conditionalFormatting sqref="E207 G207">
    <cfRule type="cellIs" dxfId="914" priority="899" operator="equal">
      <formula>"eps"</formula>
    </cfRule>
  </conditionalFormatting>
  <conditionalFormatting sqref="E160 G160">
    <cfRule type="cellIs" dxfId="913" priority="897" operator="equal">
      <formula>"eps"</formula>
    </cfRule>
  </conditionalFormatting>
  <conditionalFormatting sqref="E183:N191">
    <cfRule type="cellIs" dxfId="912" priority="896" operator="equal">
      <formula>"eps"</formula>
    </cfRule>
  </conditionalFormatting>
  <conditionalFormatting sqref="E192 G192">
    <cfRule type="cellIs" dxfId="911" priority="895" operator="equal">
      <formula>"eps"</formula>
    </cfRule>
  </conditionalFormatting>
  <conditionalFormatting sqref="Y198">
    <cfRule type="cellIs" dxfId="910" priority="894" operator="equal">
      <formula>"eps"</formula>
    </cfRule>
  </conditionalFormatting>
  <conditionalFormatting sqref="Y198">
    <cfRule type="cellIs" dxfId="909" priority="893" operator="equal">
      <formula>"eps"</formula>
    </cfRule>
  </conditionalFormatting>
  <conditionalFormatting sqref="E159 G159">
    <cfRule type="cellIs" dxfId="908" priority="889" operator="equal">
      <formula>"eps"</formula>
    </cfRule>
  </conditionalFormatting>
  <conditionalFormatting sqref="E175 G175">
    <cfRule type="cellIs" dxfId="907" priority="887" operator="equal">
      <formula>"eps"</formula>
    </cfRule>
  </conditionalFormatting>
  <conditionalFormatting sqref="G200">
    <cfRule type="cellIs" dxfId="906" priority="886" operator="equal">
      <formula>"eps"</formula>
    </cfRule>
  </conditionalFormatting>
  <conditionalFormatting sqref="G201">
    <cfRule type="cellIs" dxfId="905" priority="885" operator="equal">
      <formula>"eps"</formula>
    </cfRule>
  </conditionalFormatting>
  <conditionalFormatting sqref="Z194:BY194 Z199:BY199 Z203:BY203 Z196:BY197 Z156:BY158 Z162:BY165 Z167:BY172">
    <cfRule type="cellIs" dxfId="904" priority="840" operator="equal">
      <formula>"eps"</formula>
    </cfRule>
  </conditionalFormatting>
  <conditionalFormatting sqref="Z207:BY207">
    <cfRule type="cellIs" dxfId="903" priority="839" operator="equal">
      <formula>"eps"</formula>
    </cfRule>
  </conditionalFormatting>
  <conditionalFormatting sqref="Z166:BY166">
    <cfRule type="cellIs" dxfId="902" priority="838" operator="equal">
      <formula>"eps"</formula>
    </cfRule>
  </conditionalFormatting>
  <conditionalFormatting sqref="Z192:BY192">
    <cfRule type="cellIs" dxfId="901" priority="837" operator="equal">
      <formula>"eps"</formula>
    </cfRule>
  </conditionalFormatting>
  <conditionalFormatting sqref="Z193:BY193">
    <cfRule type="cellIs" dxfId="900" priority="836" operator="equal">
      <formula>"eps"</formula>
    </cfRule>
  </conditionalFormatting>
  <conditionalFormatting sqref="Z198:BY198">
    <cfRule type="cellIs" dxfId="899" priority="835" operator="equal">
      <formula>"eps"</formula>
    </cfRule>
  </conditionalFormatting>
  <conditionalFormatting sqref="Z159:BY159">
    <cfRule type="cellIs" dxfId="898" priority="834" operator="equal">
      <formula>"eps"</formula>
    </cfRule>
  </conditionalFormatting>
  <conditionalFormatting sqref="Z175:BY175">
    <cfRule type="cellIs" dxfId="897" priority="833" operator="equal">
      <formula>"eps"</formula>
    </cfRule>
  </conditionalFormatting>
  <conditionalFormatting sqref="Z161:BY161">
    <cfRule type="cellIs" dxfId="896" priority="832" operator="equal">
      <formula>"eps"</formula>
    </cfRule>
  </conditionalFormatting>
  <conditionalFormatting sqref="Z161:BY161">
    <cfRule type="cellIs" dxfId="895" priority="831" operator="equal">
      <formula>"eps"</formula>
    </cfRule>
  </conditionalFormatting>
  <conditionalFormatting sqref="Z195:BY201">
    <cfRule type="cellIs" dxfId="894" priority="830" operator="equal">
      <formula>"eps"</formula>
    </cfRule>
  </conditionalFormatting>
  <conditionalFormatting sqref="Z200:BY200">
    <cfRule type="cellIs" dxfId="893" priority="829" operator="equal">
      <formula>"eps"</formula>
    </cfRule>
  </conditionalFormatting>
  <conditionalFormatting sqref="Z201:BY201">
    <cfRule type="cellIs" dxfId="892" priority="828" operator="equal">
      <formula>"eps"</formula>
    </cfRule>
  </conditionalFormatting>
  <conditionalFormatting sqref="Z173:BY174">
    <cfRule type="cellIs" dxfId="891" priority="827" operator="equal">
      <formula>"eps"</formula>
    </cfRule>
  </conditionalFormatting>
  <conditionalFormatting sqref="Z176:BY177">
    <cfRule type="cellIs" dxfId="890" priority="826" operator="equal">
      <formula>"eps"</formula>
    </cfRule>
  </conditionalFormatting>
  <conditionalFormatting sqref="Z178:BY179">
    <cfRule type="cellIs" dxfId="889" priority="825" operator="equal">
      <formula>"eps"</formula>
    </cfRule>
  </conditionalFormatting>
  <conditionalFormatting sqref="Z180:BY181">
    <cfRule type="cellIs" dxfId="888" priority="824" operator="equal">
      <formula>"eps"</formula>
    </cfRule>
  </conditionalFormatting>
  <conditionalFormatting sqref="Z182:BY183">
    <cfRule type="cellIs" dxfId="887" priority="823" operator="equal">
      <formula>"eps"</formula>
    </cfRule>
  </conditionalFormatting>
  <conditionalFormatting sqref="Z184:BY191">
    <cfRule type="cellIs" dxfId="886" priority="822" operator="equal">
      <formula>"eps"</formula>
    </cfRule>
  </conditionalFormatting>
  <conditionalFormatting sqref="Z202:BY202">
    <cfRule type="cellIs" dxfId="885" priority="821" operator="equal">
      <formula>"eps"</formula>
    </cfRule>
  </conditionalFormatting>
  <conditionalFormatting sqref="Z202:BY202">
    <cfRule type="cellIs" dxfId="884" priority="820" operator="equal">
      <formula>"eps"</formula>
    </cfRule>
  </conditionalFormatting>
  <conditionalFormatting sqref="Z201:BY201">
    <cfRule type="cellIs" dxfId="883" priority="819" operator="equal">
      <formula>"eps"</formula>
    </cfRule>
  </conditionalFormatting>
  <conditionalFormatting sqref="Z204:BY206">
    <cfRule type="cellIs" dxfId="882" priority="818" operator="equal">
      <formula>"eps"</formula>
    </cfRule>
  </conditionalFormatting>
  <conditionalFormatting sqref="Z160:BY160">
    <cfRule type="cellIs" dxfId="881" priority="817" operator="equal">
      <formula>"eps"</formula>
    </cfRule>
  </conditionalFormatting>
  <conditionalFormatting sqref="D194 D199 D203 D196:D197 D156:D158 D162:D165 D167:D172">
    <cfRule type="cellIs" dxfId="880" priority="816" operator="equal">
      <formula>"eps"</formula>
    </cfRule>
  </conditionalFormatting>
  <conditionalFormatting sqref="D207">
    <cfRule type="cellIs" dxfId="879" priority="815" operator="equal">
      <formula>"eps"</formula>
    </cfRule>
  </conditionalFormatting>
  <conditionalFormatting sqref="D166">
    <cfRule type="cellIs" dxfId="878" priority="814" operator="equal">
      <formula>"eps"</formula>
    </cfRule>
  </conditionalFormatting>
  <conditionalFormatting sqref="D192">
    <cfRule type="cellIs" dxfId="877" priority="813" operator="equal">
      <formula>"eps"</formula>
    </cfRule>
  </conditionalFormatting>
  <conditionalFormatting sqref="D193">
    <cfRule type="cellIs" dxfId="876" priority="812" operator="equal">
      <formula>"eps"</formula>
    </cfRule>
  </conditionalFormatting>
  <conditionalFormatting sqref="D198">
    <cfRule type="cellIs" dxfId="875" priority="811" operator="equal">
      <formula>"eps"</formula>
    </cfRule>
  </conditionalFormatting>
  <conditionalFormatting sqref="D159">
    <cfRule type="cellIs" dxfId="874" priority="810" operator="equal">
      <formula>"eps"</formula>
    </cfRule>
  </conditionalFormatting>
  <conditionalFormatting sqref="D175">
    <cfRule type="cellIs" dxfId="873" priority="809" operator="equal">
      <formula>"eps"</formula>
    </cfRule>
  </conditionalFormatting>
  <conditionalFormatting sqref="D161">
    <cfRule type="cellIs" dxfId="872" priority="808" operator="equal">
      <formula>"eps"</formula>
    </cfRule>
  </conditionalFormatting>
  <conditionalFormatting sqref="D161">
    <cfRule type="cellIs" dxfId="871" priority="807" operator="equal">
      <formula>"eps"</formula>
    </cfRule>
  </conditionalFormatting>
  <conditionalFormatting sqref="D195:D201">
    <cfRule type="cellIs" dxfId="870" priority="806" operator="equal">
      <formula>"eps"</formula>
    </cfRule>
  </conditionalFormatting>
  <conditionalFormatting sqref="D200">
    <cfRule type="cellIs" dxfId="869" priority="805" operator="equal">
      <formula>"eps"</formula>
    </cfRule>
  </conditionalFormatting>
  <conditionalFormatting sqref="D201">
    <cfRule type="cellIs" dxfId="868" priority="804" operator="equal">
      <formula>"eps"</formula>
    </cfRule>
  </conditionalFormatting>
  <conditionalFormatting sqref="D173:D174">
    <cfRule type="cellIs" dxfId="867" priority="803" operator="equal">
      <formula>"eps"</formula>
    </cfRule>
  </conditionalFormatting>
  <conditionalFormatting sqref="D176:D177">
    <cfRule type="cellIs" dxfId="866" priority="802" operator="equal">
      <formula>"eps"</formula>
    </cfRule>
  </conditionalFormatting>
  <conditionalFormatting sqref="D178:D179">
    <cfRule type="cellIs" dxfId="865" priority="801" operator="equal">
      <formula>"eps"</formula>
    </cfRule>
  </conditionalFormatting>
  <conditionalFormatting sqref="D180:D181">
    <cfRule type="cellIs" dxfId="864" priority="800" operator="equal">
      <formula>"eps"</formula>
    </cfRule>
  </conditionalFormatting>
  <conditionalFormatting sqref="D182:D183">
    <cfRule type="cellIs" dxfId="863" priority="799" operator="equal">
      <formula>"eps"</formula>
    </cfRule>
  </conditionalFormatting>
  <conditionalFormatting sqref="D184:D191">
    <cfRule type="cellIs" dxfId="862" priority="798" operator="equal">
      <formula>"eps"</formula>
    </cfRule>
  </conditionalFormatting>
  <conditionalFormatting sqref="D202">
    <cfRule type="cellIs" dxfId="861" priority="797" operator="equal">
      <formula>"eps"</formula>
    </cfRule>
  </conditionalFormatting>
  <conditionalFormatting sqref="D202">
    <cfRule type="cellIs" dxfId="860" priority="796" operator="equal">
      <formula>"eps"</formula>
    </cfRule>
  </conditionalFormatting>
  <conditionalFormatting sqref="D201">
    <cfRule type="cellIs" dxfId="859" priority="795" operator="equal">
      <formula>"eps"</formula>
    </cfRule>
  </conditionalFormatting>
  <conditionalFormatting sqref="D204:D206">
    <cfRule type="cellIs" dxfId="858" priority="794" operator="equal">
      <formula>"eps"</formula>
    </cfRule>
  </conditionalFormatting>
  <conditionalFormatting sqref="D160">
    <cfRule type="cellIs" dxfId="857" priority="793" operator="equal">
      <formula>"eps"</formula>
    </cfRule>
  </conditionalFormatting>
  <conditionalFormatting sqref="H181:L181 H184:L191 H199:L199 H160:L160 H196:L197 H165:L165 H177:L179 H169:L172">
    <cfRule type="cellIs" dxfId="856" priority="790" operator="equal">
      <formula>"eps"</formula>
    </cfRule>
  </conditionalFormatting>
  <conditionalFormatting sqref="H207:L207">
    <cfRule type="cellIs" dxfId="855" priority="789" operator="equal">
      <formula>"eps"</formula>
    </cfRule>
  </conditionalFormatting>
  <conditionalFormatting sqref="H160:L160">
    <cfRule type="cellIs" dxfId="854" priority="788" operator="equal">
      <formula>"eps"</formula>
    </cfRule>
  </conditionalFormatting>
  <conditionalFormatting sqref="H183:L183">
    <cfRule type="cellIs" dxfId="853" priority="787" operator="equal">
      <formula>"eps"</formula>
    </cfRule>
  </conditionalFormatting>
  <conditionalFormatting sqref="H192:L192">
    <cfRule type="cellIs" dxfId="852" priority="786" operator="equal">
      <formula>"eps"</formula>
    </cfRule>
  </conditionalFormatting>
  <conditionalFormatting sqref="H159:L159">
    <cfRule type="cellIs" dxfId="851" priority="785" operator="equal">
      <formula>"eps"</formula>
    </cfRule>
  </conditionalFormatting>
  <conditionalFormatting sqref="H175:L175">
    <cfRule type="cellIs" dxfId="850" priority="784" operator="equal">
      <formula>"eps"</formula>
    </cfRule>
  </conditionalFormatting>
  <conditionalFormatting sqref="H200:L200">
    <cfRule type="cellIs" dxfId="849" priority="783" operator="equal">
      <formula>"eps"</formula>
    </cfRule>
  </conditionalFormatting>
  <conditionalFormatting sqref="H201:L201">
    <cfRule type="cellIs" dxfId="848" priority="782" operator="equal">
      <formula>"eps"</formula>
    </cfRule>
  </conditionalFormatting>
  <conditionalFormatting sqref="F181 F184:F191 F199 F160 F196:F197 F165 F177:F179 F169:F172">
    <cfRule type="cellIs" dxfId="847" priority="781" operator="equal">
      <formula>"eps"</formula>
    </cfRule>
  </conditionalFormatting>
  <conditionalFormatting sqref="F207">
    <cfRule type="cellIs" dxfId="846" priority="780" operator="equal">
      <formula>"eps"</formula>
    </cfRule>
  </conditionalFormatting>
  <conditionalFormatting sqref="F160">
    <cfRule type="cellIs" dxfId="845" priority="779" operator="equal">
      <formula>"eps"</formula>
    </cfRule>
  </conditionalFormatting>
  <conditionalFormatting sqref="F183">
    <cfRule type="cellIs" dxfId="844" priority="778" operator="equal">
      <formula>"eps"</formula>
    </cfRule>
  </conditionalFormatting>
  <conditionalFormatting sqref="F192">
    <cfRule type="cellIs" dxfId="843" priority="777" operator="equal">
      <formula>"eps"</formula>
    </cfRule>
  </conditionalFormatting>
  <conditionalFormatting sqref="F159">
    <cfRule type="cellIs" dxfId="842" priority="776" operator="equal">
      <formula>"eps"</formula>
    </cfRule>
  </conditionalFormatting>
  <conditionalFormatting sqref="F175">
    <cfRule type="cellIs" dxfId="841" priority="775" operator="equal">
      <formula>"eps"</formula>
    </cfRule>
  </conditionalFormatting>
  <conditionalFormatting sqref="F200">
    <cfRule type="cellIs" dxfId="840" priority="774" operator="equal">
      <formula>"eps"</formula>
    </cfRule>
  </conditionalFormatting>
  <conditionalFormatting sqref="F201">
    <cfRule type="cellIs" dxfId="839" priority="773" operator="equal">
      <formula>"eps"</formula>
    </cfRule>
  </conditionalFormatting>
  <conditionalFormatting sqref="M181 M184:M191 M199 M196:M197 M165 M177:M179 M169:M172">
    <cfRule type="cellIs" dxfId="838" priority="772" operator="equal">
      <formula>"eps"</formula>
    </cfRule>
  </conditionalFormatting>
  <conditionalFormatting sqref="M183">
    <cfRule type="cellIs" dxfId="837" priority="771" operator="equal">
      <formula>"eps"</formula>
    </cfRule>
  </conditionalFormatting>
  <conditionalFormatting sqref="M192">
    <cfRule type="cellIs" dxfId="836" priority="770" operator="equal">
      <formula>"eps"</formula>
    </cfRule>
  </conditionalFormatting>
  <conditionalFormatting sqref="M159">
    <cfRule type="cellIs" dxfId="835" priority="769" operator="equal">
      <formula>"eps"</formula>
    </cfRule>
  </conditionalFormatting>
  <conditionalFormatting sqref="M175">
    <cfRule type="cellIs" dxfId="834" priority="768" operator="equal">
      <formula>"eps"</formula>
    </cfRule>
  </conditionalFormatting>
  <conditionalFormatting sqref="M200">
    <cfRule type="cellIs" dxfId="833" priority="767" operator="equal">
      <formula>"eps"</formula>
    </cfRule>
  </conditionalFormatting>
  <conditionalFormatting sqref="M201">
    <cfRule type="cellIs" dxfId="832" priority="766" operator="equal">
      <formula>"eps"</formula>
    </cfRule>
  </conditionalFormatting>
  <conditionalFormatting sqref="M160">
    <cfRule type="cellIs" dxfId="831" priority="765" operator="equal">
      <formula>"eps"</formula>
    </cfRule>
  </conditionalFormatting>
  <conditionalFormatting sqref="N181 N184:N191 N199 N196:N197 N165 N177:N179 N169:N172">
    <cfRule type="cellIs" dxfId="830" priority="764" operator="equal">
      <formula>"eps"</formula>
    </cfRule>
  </conditionalFormatting>
  <conditionalFormatting sqref="N183">
    <cfRule type="cellIs" dxfId="829" priority="763" operator="equal">
      <formula>"eps"</formula>
    </cfRule>
  </conditionalFormatting>
  <conditionalFormatting sqref="N192">
    <cfRule type="cellIs" dxfId="828" priority="762" operator="equal">
      <formula>"eps"</formula>
    </cfRule>
  </conditionalFormatting>
  <conditionalFormatting sqref="N159">
    <cfRule type="cellIs" dxfId="827" priority="761" operator="equal">
      <formula>"eps"</formula>
    </cfRule>
  </conditionalFormatting>
  <conditionalFormatting sqref="N175">
    <cfRule type="cellIs" dxfId="826" priority="760" operator="equal">
      <formula>"eps"</formula>
    </cfRule>
  </conditionalFormatting>
  <conditionalFormatting sqref="N200">
    <cfRule type="cellIs" dxfId="825" priority="759" operator="equal">
      <formula>"eps"</formula>
    </cfRule>
  </conditionalFormatting>
  <conditionalFormatting sqref="N201">
    <cfRule type="cellIs" dxfId="824" priority="758" operator="equal">
      <formula>"eps"</formula>
    </cfRule>
  </conditionalFormatting>
  <conditionalFormatting sqref="N160">
    <cfRule type="cellIs" dxfId="823" priority="757" operator="equal">
      <formula>"eps"</formula>
    </cfRule>
  </conditionalFormatting>
  <conditionalFormatting sqref="M207:N207">
    <cfRule type="cellIs" dxfId="822" priority="756" operator="equal">
      <formula>"eps"</formula>
    </cfRule>
  </conditionalFormatting>
  <conditionalFormatting sqref="F157:N158">
    <cfRule type="cellIs" dxfId="821" priority="755" operator="equal">
      <formula>"eps"</formula>
    </cfRule>
  </conditionalFormatting>
  <conditionalFormatting sqref="F162:N164">
    <cfRule type="cellIs" dxfId="820" priority="754" operator="equal">
      <formula>"eps"</formula>
    </cfRule>
  </conditionalFormatting>
  <conditionalFormatting sqref="F167:N167">
    <cfRule type="cellIs" dxfId="819" priority="753" operator="equal">
      <formula>"eps"</formula>
    </cfRule>
  </conditionalFormatting>
  <conditionalFormatting sqref="F174:N174">
    <cfRule type="cellIs" dxfId="818" priority="752" operator="equal">
      <formula>"eps"</formula>
    </cfRule>
  </conditionalFormatting>
  <conditionalFormatting sqref="E200:N201">
    <cfRule type="cellIs" dxfId="817" priority="751" operator="equal">
      <formula>"eps"</formula>
    </cfRule>
  </conditionalFormatting>
  <conditionalFormatting sqref="F204:N204">
    <cfRule type="cellIs" dxfId="816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15" priority="749" operator="equal">
      <formula>"eps"</formula>
    </cfRule>
  </conditionalFormatting>
  <conditionalFormatting sqref="AC207 AE207">
    <cfRule type="cellIs" dxfId="814" priority="748" operator="equal">
      <formula>"eps"</formula>
    </cfRule>
  </conditionalFormatting>
  <conditionalFormatting sqref="AC160 AE160">
    <cfRule type="cellIs" dxfId="813" priority="747" operator="equal">
      <formula>"eps"</formula>
    </cfRule>
  </conditionalFormatting>
  <conditionalFormatting sqref="AC183:AL191">
    <cfRule type="cellIs" dxfId="812" priority="746" operator="equal">
      <formula>"eps"</formula>
    </cfRule>
  </conditionalFormatting>
  <conditionalFormatting sqref="AC192 AE192">
    <cfRule type="cellIs" dxfId="811" priority="745" operator="equal">
      <formula>"eps"</formula>
    </cfRule>
  </conditionalFormatting>
  <conditionalFormatting sqref="AC159 AE159">
    <cfRule type="cellIs" dxfId="810" priority="744" operator="equal">
      <formula>"eps"</formula>
    </cfRule>
  </conditionalFormatting>
  <conditionalFormatting sqref="AC175 AE175">
    <cfRule type="cellIs" dxfId="809" priority="743" operator="equal">
      <formula>"eps"</formula>
    </cfRule>
  </conditionalFormatting>
  <conditionalFormatting sqref="AE200">
    <cfRule type="cellIs" dxfId="808" priority="742" operator="equal">
      <formula>"eps"</formula>
    </cfRule>
  </conditionalFormatting>
  <conditionalFormatting sqref="AE201">
    <cfRule type="cellIs" dxfId="807" priority="741" operator="equal">
      <formula>"eps"</formula>
    </cfRule>
  </conditionalFormatting>
  <conditionalFormatting sqref="AF181:AJ181 AF184:AJ191 AF199:AJ199 AF160:AJ160 AF196:AJ197 AF165:AJ165 AF177:AJ179 AF169:AJ172">
    <cfRule type="cellIs" dxfId="806" priority="740" operator="equal">
      <formula>"eps"</formula>
    </cfRule>
  </conditionalFormatting>
  <conditionalFormatting sqref="AF207:AJ207">
    <cfRule type="cellIs" dxfId="805" priority="739" operator="equal">
      <formula>"eps"</formula>
    </cfRule>
  </conditionalFormatting>
  <conditionalFormatting sqref="AF160:AJ160">
    <cfRule type="cellIs" dxfId="804" priority="738" operator="equal">
      <formula>"eps"</formula>
    </cfRule>
  </conditionalFormatting>
  <conditionalFormatting sqref="AF183:AJ183">
    <cfRule type="cellIs" dxfId="803" priority="737" operator="equal">
      <formula>"eps"</formula>
    </cfRule>
  </conditionalFormatting>
  <conditionalFormatting sqref="AF192:AJ192">
    <cfRule type="cellIs" dxfId="802" priority="736" operator="equal">
      <formula>"eps"</formula>
    </cfRule>
  </conditionalFormatting>
  <conditionalFormatting sqref="AF159:AJ159">
    <cfRule type="cellIs" dxfId="801" priority="735" operator="equal">
      <formula>"eps"</formula>
    </cfRule>
  </conditionalFormatting>
  <conditionalFormatting sqref="AF175:AJ175">
    <cfRule type="cellIs" dxfId="800" priority="734" operator="equal">
      <formula>"eps"</formula>
    </cfRule>
  </conditionalFormatting>
  <conditionalFormatting sqref="AF200:AJ200">
    <cfRule type="cellIs" dxfId="799" priority="733" operator="equal">
      <formula>"eps"</formula>
    </cfRule>
  </conditionalFormatting>
  <conditionalFormatting sqref="AF201:AJ201">
    <cfRule type="cellIs" dxfId="798" priority="732" operator="equal">
      <formula>"eps"</formula>
    </cfRule>
  </conditionalFormatting>
  <conditionalFormatting sqref="AD181 AD184:AD191 AD199 AD160 AD196:AD197 AD165 AD177:AD179 AD169:AD172">
    <cfRule type="cellIs" dxfId="797" priority="731" operator="equal">
      <formula>"eps"</formula>
    </cfRule>
  </conditionalFormatting>
  <conditionalFormatting sqref="AD207">
    <cfRule type="cellIs" dxfId="796" priority="730" operator="equal">
      <formula>"eps"</formula>
    </cfRule>
  </conditionalFormatting>
  <conditionalFormatting sqref="AD160">
    <cfRule type="cellIs" dxfId="795" priority="729" operator="equal">
      <formula>"eps"</formula>
    </cfRule>
  </conditionalFormatting>
  <conditionalFormatting sqref="AD183">
    <cfRule type="cellIs" dxfId="794" priority="728" operator="equal">
      <formula>"eps"</formula>
    </cfRule>
  </conditionalFormatting>
  <conditionalFormatting sqref="AD192">
    <cfRule type="cellIs" dxfId="793" priority="727" operator="equal">
      <formula>"eps"</formula>
    </cfRule>
  </conditionalFormatting>
  <conditionalFormatting sqref="AD159">
    <cfRule type="cellIs" dxfId="792" priority="726" operator="equal">
      <formula>"eps"</formula>
    </cfRule>
  </conditionalFormatting>
  <conditionalFormatting sqref="AD175">
    <cfRule type="cellIs" dxfId="791" priority="725" operator="equal">
      <formula>"eps"</formula>
    </cfRule>
  </conditionalFormatting>
  <conditionalFormatting sqref="AD200">
    <cfRule type="cellIs" dxfId="790" priority="724" operator="equal">
      <formula>"eps"</formula>
    </cfRule>
  </conditionalFormatting>
  <conditionalFormatting sqref="AD201">
    <cfRule type="cellIs" dxfId="789" priority="723" operator="equal">
      <formula>"eps"</formula>
    </cfRule>
  </conditionalFormatting>
  <conditionalFormatting sqref="AD166">
    <cfRule type="cellIs" dxfId="788" priority="686" operator="equal">
      <formula>"eps"</formula>
    </cfRule>
  </conditionalFormatting>
  <conditionalFormatting sqref="AF166:AJ166">
    <cfRule type="cellIs" dxfId="787" priority="687" operator="equal">
      <formula>"eps"</formula>
    </cfRule>
  </conditionalFormatting>
  <conditionalFormatting sqref="AL161">
    <cfRule type="cellIs" dxfId="786" priority="689" operator="equal">
      <formula>"eps"</formula>
    </cfRule>
  </conditionalFormatting>
  <conditionalFormatting sqref="AE166">
    <cfRule type="cellIs" dxfId="785" priority="688" operator="equal">
      <formula>"eps"</formula>
    </cfRule>
  </conditionalFormatting>
  <conditionalFormatting sqref="AC161">
    <cfRule type="cellIs" dxfId="784" priority="691" operator="equal">
      <formula>"eps"</formula>
    </cfRule>
  </conditionalFormatting>
  <conditionalFormatting sqref="AK161">
    <cfRule type="cellIs" dxfId="783" priority="690" operator="equal">
      <formula>"eps"</formula>
    </cfRule>
  </conditionalFormatting>
  <conditionalFormatting sqref="AK181 AK184:AK191 AK199 AK196:AK197 AK165 AK177:AK179 AK169:AK172">
    <cfRule type="cellIs" dxfId="782" priority="722" operator="equal">
      <formula>"eps"</formula>
    </cfRule>
  </conditionalFormatting>
  <conditionalFormatting sqref="AK183">
    <cfRule type="cellIs" dxfId="781" priority="721" operator="equal">
      <formula>"eps"</formula>
    </cfRule>
  </conditionalFormatting>
  <conditionalFormatting sqref="AK192">
    <cfRule type="cellIs" dxfId="780" priority="720" operator="equal">
      <formula>"eps"</formula>
    </cfRule>
  </conditionalFormatting>
  <conditionalFormatting sqref="AK159">
    <cfRule type="cellIs" dxfId="779" priority="719" operator="equal">
      <formula>"eps"</formula>
    </cfRule>
  </conditionalFormatting>
  <conditionalFormatting sqref="AK175">
    <cfRule type="cellIs" dxfId="778" priority="718" operator="equal">
      <formula>"eps"</formula>
    </cfRule>
  </conditionalFormatting>
  <conditionalFormatting sqref="AK200">
    <cfRule type="cellIs" dxfId="777" priority="717" operator="equal">
      <formula>"eps"</formula>
    </cfRule>
  </conditionalFormatting>
  <conditionalFormatting sqref="AK201">
    <cfRule type="cellIs" dxfId="776" priority="716" operator="equal">
      <formula>"eps"</formula>
    </cfRule>
  </conditionalFormatting>
  <conditionalFormatting sqref="AE193">
    <cfRule type="cellIs" dxfId="775" priority="652" operator="equal">
      <formula>"eps"</formula>
    </cfRule>
  </conditionalFormatting>
  <conditionalFormatting sqref="AD193">
    <cfRule type="cellIs" dxfId="774" priority="645" operator="equal">
      <formula>"eps"</formula>
    </cfRule>
  </conditionalFormatting>
  <conditionalFormatting sqref="AL182">
    <cfRule type="cellIs" dxfId="773" priority="653" operator="equal">
      <formula>"eps"</formula>
    </cfRule>
  </conditionalFormatting>
  <conditionalFormatting sqref="AK182">
    <cfRule type="cellIs" dxfId="772" priority="654" operator="equal">
      <formula>"eps"</formula>
    </cfRule>
  </conditionalFormatting>
  <conditionalFormatting sqref="AC182">
    <cfRule type="cellIs" dxfId="771" priority="655" operator="equal">
      <formula>"eps"</formula>
    </cfRule>
  </conditionalFormatting>
  <conditionalFormatting sqref="AD182">
    <cfRule type="cellIs" dxfId="770" priority="656" operator="equal">
      <formula>"eps"</formula>
    </cfRule>
  </conditionalFormatting>
  <conditionalFormatting sqref="AF182:AJ182">
    <cfRule type="cellIs" dxfId="769" priority="657" operator="equal">
      <formula>"eps"</formula>
    </cfRule>
  </conditionalFormatting>
  <conditionalFormatting sqref="AE182">
    <cfRule type="cellIs" dxfId="768" priority="658" operator="equal">
      <formula>"eps"</formula>
    </cfRule>
  </conditionalFormatting>
  <conditionalFormatting sqref="AL180">
    <cfRule type="cellIs" dxfId="767" priority="659" operator="equal">
      <formula>"eps"</formula>
    </cfRule>
  </conditionalFormatting>
  <conditionalFormatting sqref="AK180">
    <cfRule type="cellIs" dxfId="766" priority="660" operator="equal">
      <formula>"eps"</formula>
    </cfRule>
  </conditionalFormatting>
  <conditionalFormatting sqref="AC180">
    <cfRule type="cellIs" dxfId="765" priority="661" operator="equal">
      <formula>"eps"</formula>
    </cfRule>
  </conditionalFormatting>
  <conditionalFormatting sqref="AD180">
    <cfRule type="cellIs" dxfId="764" priority="662" operator="equal">
      <formula>"eps"</formula>
    </cfRule>
  </conditionalFormatting>
  <conditionalFormatting sqref="AF180:AJ180">
    <cfRule type="cellIs" dxfId="763" priority="663" operator="equal">
      <formula>"eps"</formula>
    </cfRule>
  </conditionalFormatting>
  <conditionalFormatting sqref="AE180">
    <cfRule type="cellIs" dxfId="762" priority="664" operator="equal">
      <formula>"eps"</formula>
    </cfRule>
  </conditionalFormatting>
  <conditionalFormatting sqref="AL176">
    <cfRule type="cellIs" dxfId="761" priority="665" operator="equal">
      <formula>"eps"</formula>
    </cfRule>
  </conditionalFormatting>
  <conditionalFormatting sqref="AK160">
    <cfRule type="cellIs" dxfId="760" priority="715" operator="equal">
      <formula>"eps"</formula>
    </cfRule>
  </conditionalFormatting>
  <conditionalFormatting sqref="AL181 AL184:AL191 AL199 AL196:AL197 AL165 AL177:AL179 AL169:AL172">
    <cfRule type="cellIs" dxfId="759" priority="714" operator="equal">
      <formula>"eps"</formula>
    </cfRule>
  </conditionalFormatting>
  <conditionalFormatting sqref="AL183">
    <cfRule type="cellIs" dxfId="758" priority="713" operator="equal">
      <formula>"eps"</formula>
    </cfRule>
  </conditionalFormatting>
  <conditionalFormatting sqref="AL192">
    <cfRule type="cellIs" dxfId="757" priority="712" operator="equal">
      <formula>"eps"</formula>
    </cfRule>
  </conditionalFormatting>
  <conditionalFormatting sqref="AL159">
    <cfRule type="cellIs" dxfId="756" priority="711" operator="equal">
      <formula>"eps"</formula>
    </cfRule>
  </conditionalFormatting>
  <conditionalFormatting sqref="AL175">
    <cfRule type="cellIs" dxfId="755" priority="710" operator="equal">
      <formula>"eps"</formula>
    </cfRule>
  </conditionalFormatting>
  <conditionalFormatting sqref="AL200">
    <cfRule type="cellIs" dxfId="754" priority="709" operator="equal">
      <formula>"eps"</formula>
    </cfRule>
  </conditionalFormatting>
  <conditionalFormatting sqref="AL201">
    <cfRule type="cellIs" dxfId="753" priority="708" operator="equal">
      <formula>"eps"</formula>
    </cfRule>
  </conditionalFormatting>
  <conditionalFormatting sqref="AE203">
    <cfRule type="cellIs" dxfId="752" priority="626" operator="equal">
      <formula>"eps"</formula>
    </cfRule>
  </conditionalFormatting>
  <conditionalFormatting sqref="AK203">
    <cfRule type="cellIs" dxfId="751" priority="619" operator="equal">
      <formula>"eps"</formula>
    </cfRule>
  </conditionalFormatting>
  <conditionalFormatting sqref="AF202:AJ202">
    <cfRule type="cellIs" dxfId="750" priority="627" operator="equal">
      <formula>"eps"</formula>
    </cfRule>
  </conditionalFormatting>
  <conditionalFormatting sqref="AE202">
    <cfRule type="cellIs" dxfId="749" priority="628" operator="equal">
      <formula>"eps"</formula>
    </cfRule>
  </conditionalFormatting>
  <conditionalFormatting sqref="AL198">
    <cfRule type="cellIs" dxfId="748" priority="629" operator="equal">
      <formula>"eps"</formula>
    </cfRule>
  </conditionalFormatting>
  <conditionalFormatting sqref="AK198">
    <cfRule type="cellIs" dxfId="747" priority="630" operator="equal">
      <formula>"eps"</formula>
    </cfRule>
  </conditionalFormatting>
  <conditionalFormatting sqref="AC198">
    <cfRule type="cellIs" dxfId="746" priority="631" operator="equal">
      <formula>"eps"</formula>
    </cfRule>
  </conditionalFormatting>
  <conditionalFormatting sqref="AD198">
    <cfRule type="cellIs" dxfId="745" priority="632" operator="equal">
      <formula>"eps"</formula>
    </cfRule>
  </conditionalFormatting>
  <conditionalFormatting sqref="AF198:AJ198">
    <cfRule type="cellIs" dxfId="744" priority="633" operator="equal">
      <formula>"eps"</formula>
    </cfRule>
  </conditionalFormatting>
  <conditionalFormatting sqref="AE198">
    <cfRule type="cellIs" dxfId="743" priority="634" operator="equal">
      <formula>"eps"</formula>
    </cfRule>
  </conditionalFormatting>
  <conditionalFormatting sqref="AL195">
    <cfRule type="cellIs" dxfId="742" priority="635" operator="equal">
      <formula>"eps"</formula>
    </cfRule>
  </conditionalFormatting>
  <conditionalFormatting sqref="AL194">
    <cfRule type="cellIs" dxfId="741" priority="636" operator="equal">
      <formula>"eps"</formula>
    </cfRule>
  </conditionalFormatting>
  <conditionalFormatting sqref="AL193">
    <cfRule type="cellIs" dxfId="740" priority="637" operator="equal">
      <formula>"eps"</formula>
    </cfRule>
  </conditionalFormatting>
  <conditionalFormatting sqref="AK195">
    <cfRule type="cellIs" dxfId="739" priority="638" operator="equal">
      <formula>"eps"</formula>
    </cfRule>
  </conditionalFormatting>
  <conditionalFormatting sqref="AK194">
    <cfRule type="cellIs" dxfId="738" priority="639" operator="equal">
      <formula>"eps"</formula>
    </cfRule>
  </conditionalFormatting>
  <conditionalFormatting sqref="AL160">
    <cfRule type="cellIs" dxfId="737" priority="707" operator="equal">
      <formula>"eps"</formula>
    </cfRule>
  </conditionalFormatting>
  <conditionalFormatting sqref="AK207:AL207">
    <cfRule type="cellIs" dxfId="736" priority="706" operator="equal">
      <formula>"eps"</formula>
    </cfRule>
  </conditionalFormatting>
  <conditionalFormatting sqref="AD157:AL158">
    <cfRule type="cellIs" dxfId="735" priority="705" operator="equal">
      <formula>"eps"</formula>
    </cfRule>
  </conditionalFormatting>
  <conditionalFormatting sqref="AD162:AL164">
    <cfRule type="cellIs" dxfId="734" priority="704" operator="equal">
      <formula>"eps"</formula>
    </cfRule>
  </conditionalFormatting>
  <conditionalFormatting sqref="AD167:AL167">
    <cfRule type="cellIs" dxfId="733" priority="703" operator="equal">
      <formula>"eps"</formula>
    </cfRule>
  </conditionalFormatting>
  <conditionalFormatting sqref="AD174:AL174">
    <cfRule type="cellIs" dxfId="732" priority="702" operator="equal">
      <formula>"eps"</formula>
    </cfRule>
  </conditionalFormatting>
  <conditionalFormatting sqref="AC200:AL201">
    <cfRule type="cellIs" dxfId="731" priority="701" operator="equal">
      <formula>"eps"</formula>
    </cfRule>
  </conditionalFormatting>
  <conditionalFormatting sqref="AD204:AL204">
    <cfRule type="cellIs" dxfId="730" priority="700" operator="equal">
      <formula>"eps"</formula>
    </cfRule>
  </conditionalFormatting>
  <conditionalFormatting sqref="AK193">
    <cfRule type="cellIs" dxfId="729" priority="640" operator="equal">
      <formula>"eps"</formula>
    </cfRule>
  </conditionalFormatting>
  <conditionalFormatting sqref="AD194">
    <cfRule type="cellIs" dxfId="728" priority="644" operator="equal">
      <formula>"eps"</formula>
    </cfRule>
  </conditionalFormatting>
  <conditionalFormatting sqref="AC194">
    <cfRule type="cellIs" dxfId="727" priority="643" operator="equal">
      <formula>"eps"</formula>
    </cfRule>
  </conditionalFormatting>
  <conditionalFormatting sqref="AE195">
    <cfRule type="cellIs" dxfId="726" priority="648" operator="equal">
      <formula>"eps"</formula>
    </cfRule>
  </conditionalFormatting>
  <conditionalFormatting sqref="AF195:AJ195">
    <cfRule type="cellIs" dxfId="725" priority="647" operator="equal">
      <formula>"eps"</formula>
    </cfRule>
  </conditionalFormatting>
  <conditionalFormatting sqref="AF193:AJ193">
    <cfRule type="cellIs" dxfId="724" priority="651" operator="equal">
      <formula>"eps"</formula>
    </cfRule>
  </conditionalFormatting>
  <conditionalFormatting sqref="AE173">
    <cfRule type="cellIs" dxfId="723" priority="676" operator="equal">
      <formula>"eps"</formula>
    </cfRule>
  </conditionalFormatting>
  <conditionalFormatting sqref="AF173:AJ173">
    <cfRule type="cellIs" dxfId="722" priority="675" operator="equal">
      <formula>"eps"</formula>
    </cfRule>
  </conditionalFormatting>
  <conditionalFormatting sqref="AD168">
    <cfRule type="cellIs" dxfId="721" priority="680" operator="equal">
      <formula>"eps"</formula>
    </cfRule>
  </conditionalFormatting>
  <conditionalFormatting sqref="AC168">
    <cfRule type="cellIs" dxfId="720" priority="679" operator="equal">
      <formula>"eps"</formula>
    </cfRule>
  </conditionalFormatting>
  <conditionalFormatting sqref="AK168">
    <cfRule type="cellIs" dxfId="719" priority="678" operator="equal">
      <formula>"eps"</formula>
    </cfRule>
  </conditionalFormatting>
  <conditionalFormatting sqref="AL168">
    <cfRule type="cellIs" dxfId="718" priority="677" operator="equal">
      <formula>"eps"</formula>
    </cfRule>
  </conditionalFormatting>
  <conditionalFormatting sqref="AC166">
    <cfRule type="cellIs" dxfId="717" priority="685" operator="equal">
      <formula>"eps"</formula>
    </cfRule>
  </conditionalFormatting>
  <conditionalFormatting sqref="AC156">
    <cfRule type="cellIs" dxfId="716" priority="699" operator="equal">
      <formula>"eps"</formula>
    </cfRule>
  </conditionalFormatting>
  <conditionalFormatting sqref="AE156:AJ156">
    <cfRule type="cellIs" dxfId="715" priority="698" operator="equal">
      <formula>"eps"</formula>
    </cfRule>
  </conditionalFormatting>
  <conditionalFormatting sqref="AD156">
    <cfRule type="cellIs" dxfId="714" priority="697" operator="equal">
      <formula>"eps"</formula>
    </cfRule>
  </conditionalFormatting>
  <conditionalFormatting sqref="AK156">
    <cfRule type="cellIs" dxfId="713" priority="696" operator="equal">
      <formula>"eps"</formula>
    </cfRule>
  </conditionalFormatting>
  <conditionalFormatting sqref="AL156">
    <cfRule type="cellIs" dxfId="712" priority="695" operator="equal">
      <formula>"eps"</formula>
    </cfRule>
  </conditionalFormatting>
  <conditionalFormatting sqref="AE161">
    <cfRule type="cellIs" dxfId="711" priority="694" operator="equal">
      <formula>"eps"</formula>
    </cfRule>
  </conditionalFormatting>
  <conditionalFormatting sqref="AF161:AJ161">
    <cfRule type="cellIs" dxfId="710" priority="693" operator="equal">
      <formula>"eps"</formula>
    </cfRule>
  </conditionalFormatting>
  <conditionalFormatting sqref="AD161">
    <cfRule type="cellIs" dxfId="709" priority="692" operator="equal">
      <formula>"eps"</formula>
    </cfRule>
  </conditionalFormatting>
  <conditionalFormatting sqref="AK166">
    <cfRule type="cellIs" dxfId="708" priority="684" operator="equal">
      <formula>"eps"</formula>
    </cfRule>
  </conditionalFormatting>
  <conditionalFormatting sqref="AL166">
    <cfRule type="cellIs" dxfId="707" priority="683" operator="equal">
      <formula>"eps"</formula>
    </cfRule>
  </conditionalFormatting>
  <conditionalFormatting sqref="AE168">
    <cfRule type="cellIs" dxfId="706" priority="682" operator="equal">
      <formula>"eps"</formula>
    </cfRule>
  </conditionalFormatting>
  <conditionalFormatting sqref="AF168:AJ168">
    <cfRule type="cellIs" dxfId="705" priority="681" operator="equal">
      <formula>"eps"</formula>
    </cfRule>
  </conditionalFormatting>
  <conditionalFormatting sqref="AD173">
    <cfRule type="cellIs" dxfId="704" priority="674" operator="equal">
      <formula>"eps"</formula>
    </cfRule>
  </conditionalFormatting>
  <conditionalFormatting sqref="AC173">
    <cfRule type="cellIs" dxfId="703" priority="673" operator="equal">
      <formula>"eps"</formula>
    </cfRule>
  </conditionalFormatting>
  <conditionalFormatting sqref="AK173">
    <cfRule type="cellIs" dxfId="702" priority="672" operator="equal">
      <formula>"eps"</formula>
    </cfRule>
  </conditionalFormatting>
  <conditionalFormatting sqref="AL173">
    <cfRule type="cellIs" dxfId="701" priority="671" operator="equal">
      <formula>"eps"</formula>
    </cfRule>
  </conditionalFormatting>
  <conditionalFormatting sqref="AE176">
    <cfRule type="cellIs" dxfId="700" priority="670" operator="equal">
      <formula>"eps"</formula>
    </cfRule>
  </conditionalFormatting>
  <conditionalFormatting sqref="AF176:AJ176">
    <cfRule type="cellIs" dxfId="699" priority="669" operator="equal">
      <formula>"eps"</formula>
    </cfRule>
  </conditionalFormatting>
  <conditionalFormatting sqref="AD176">
    <cfRule type="cellIs" dxfId="698" priority="668" operator="equal">
      <formula>"eps"</formula>
    </cfRule>
  </conditionalFormatting>
  <conditionalFormatting sqref="AC176">
    <cfRule type="cellIs" dxfId="697" priority="667" operator="equal">
      <formula>"eps"</formula>
    </cfRule>
  </conditionalFormatting>
  <conditionalFormatting sqref="AK176">
    <cfRule type="cellIs" dxfId="696" priority="666" operator="equal">
      <formula>"eps"</formula>
    </cfRule>
  </conditionalFormatting>
  <conditionalFormatting sqref="AE194">
    <cfRule type="cellIs" dxfId="695" priority="650" operator="equal">
      <formula>"eps"</formula>
    </cfRule>
  </conditionalFormatting>
  <conditionalFormatting sqref="AF194:AJ194">
    <cfRule type="cellIs" dxfId="694" priority="649" operator="equal">
      <formula>"eps"</formula>
    </cfRule>
  </conditionalFormatting>
  <conditionalFormatting sqref="AC193">
    <cfRule type="cellIs" dxfId="693" priority="646" operator="equal">
      <formula>"eps"</formula>
    </cfRule>
  </conditionalFormatting>
  <conditionalFormatting sqref="AD195">
    <cfRule type="cellIs" dxfId="692" priority="642" operator="equal">
      <formula>"eps"</formula>
    </cfRule>
  </conditionalFormatting>
  <conditionalFormatting sqref="AC195">
    <cfRule type="cellIs" dxfId="691" priority="641" operator="equal">
      <formula>"eps"</formula>
    </cfRule>
  </conditionalFormatting>
  <conditionalFormatting sqref="AF203:AJ203">
    <cfRule type="cellIs" dxfId="690" priority="625" operator="equal">
      <formula>"eps"</formula>
    </cfRule>
  </conditionalFormatting>
  <conditionalFormatting sqref="AC203">
    <cfRule type="cellIs" dxfId="689" priority="624" operator="equal">
      <formula>"eps"</formula>
    </cfRule>
  </conditionalFormatting>
  <conditionalFormatting sqref="AD203">
    <cfRule type="cellIs" dxfId="688" priority="623" operator="equal">
      <formula>"eps"</formula>
    </cfRule>
  </conditionalFormatting>
  <conditionalFormatting sqref="AD202">
    <cfRule type="cellIs" dxfId="687" priority="622" operator="equal">
      <formula>"eps"</formula>
    </cfRule>
  </conditionalFormatting>
  <conditionalFormatting sqref="AC202">
    <cfRule type="cellIs" dxfId="686" priority="621" operator="equal">
      <formula>"eps"</formula>
    </cfRule>
  </conditionalFormatting>
  <conditionalFormatting sqref="AK202">
    <cfRule type="cellIs" dxfId="685" priority="620" operator="equal">
      <formula>"eps"</formula>
    </cfRule>
  </conditionalFormatting>
  <conditionalFormatting sqref="AL202">
    <cfRule type="cellIs" dxfId="684" priority="618" operator="equal">
      <formula>"eps"</formula>
    </cfRule>
  </conditionalFormatting>
  <conditionalFormatting sqref="AL203">
    <cfRule type="cellIs" dxfId="683" priority="617" operator="equal">
      <formula>"eps"</formula>
    </cfRule>
  </conditionalFormatting>
  <conditionalFormatting sqref="AE205">
    <cfRule type="cellIs" dxfId="682" priority="616" operator="equal">
      <formula>"eps"</formula>
    </cfRule>
  </conditionalFormatting>
  <conditionalFormatting sqref="AF205:AJ205">
    <cfRule type="cellIs" dxfId="681" priority="615" operator="equal">
      <formula>"eps"</formula>
    </cfRule>
  </conditionalFormatting>
  <conditionalFormatting sqref="AE206">
    <cfRule type="cellIs" dxfId="680" priority="614" operator="equal">
      <formula>"eps"</formula>
    </cfRule>
  </conditionalFormatting>
  <conditionalFormatting sqref="AF206:AJ206">
    <cfRule type="cellIs" dxfId="679" priority="613" operator="equal">
      <formula>"eps"</formula>
    </cfRule>
  </conditionalFormatting>
  <conditionalFormatting sqref="AE205:AJ205">
    <cfRule type="cellIs" dxfId="678" priority="612" operator="equal">
      <formula>"eps"</formula>
    </cfRule>
  </conditionalFormatting>
  <conditionalFormatting sqref="AD205">
    <cfRule type="cellIs" dxfId="677" priority="611" operator="equal">
      <formula>"eps"</formula>
    </cfRule>
  </conditionalFormatting>
  <conditionalFormatting sqref="AC205">
    <cfRule type="cellIs" dxfId="676" priority="610" operator="equal">
      <formula>"eps"</formula>
    </cfRule>
  </conditionalFormatting>
  <conditionalFormatting sqref="AD206">
    <cfRule type="cellIs" dxfId="675" priority="609" operator="equal">
      <formula>"eps"</formula>
    </cfRule>
  </conditionalFormatting>
  <conditionalFormatting sqref="AC206">
    <cfRule type="cellIs" dxfId="674" priority="608" operator="equal">
      <formula>"eps"</formula>
    </cfRule>
  </conditionalFormatting>
  <conditionalFormatting sqref="AK205">
    <cfRule type="cellIs" dxfId="673" priority="607" operator="equal">
      <formula>"eps"</formula>
    </cfRule>
  </conditionalFormatting>
  <conditionalFormatting sqref="AK206">
    <cfRule type="cellIs" dxfId="672" priority="606" operator="equal">
      <formula>"eps"</formula>
    </cfRule>
  </conditionalFormatting>
  <conditionalFormatting sqref="AK205">
    <cfRule type="cellIs" dxfId="671" priority="605" operator="equal">
      <formula>"eps"</formula>
    </cfRule>
  </conditionalFormatting>
  <conditionalFormatting sqref="AL205">
    <cfRule type="cellIs" dxfId="670" priority="604" operator="equal">
      <formula>"eps"</formula>
    </cfRule>
  </conditionalFormatting>
  <conditionalFormatting sqref="AL206">
    <cfRule type="cellIs" dxfId="669" priority="603" operator="equal">
      <formula>"eps"</formula>
    </cfRule>
  </conditionalFormatting>
  <conditionalFormatting sqref="AL205">
    <cfRule type="cellIs" dxfId="668" priority="602" operator="equal">
      <formula>"eps"</formula>
    </cfRule>
  </conditionalFormatting>
  <conditionalFormatting sqref="E161:N161">
    <cfRule type="cellIs" dxfId="667" priority="601" operator="equal">
      <formula>"eps"</formula>
    </cfRule>
  </conditionalFormatting>
  <conditionalFormatting sqref="G161:L161">
    <cfRule type="cellIs" dxfId="666" priority="600" operator="equal">
      <formula>"eps"</formula>
    </cfRule>
  </conditionalFormatting>
  <conditionalFormatting sqref="F161">
    <cfRule type="cellIs" dxfId="665" priority="599" operator="equal">
      <formula>"eps"</formula>
    </cfRule>
  </conditionalFormatting>
  <conditionalFormatting sqref="M161">
    <cfRule type="cellIs" dxfId="664" priority="598" operator="equal">
      <formula>"eps"</formula>
    </cfRule>
  </conditionalFormatting>
  <conditionalFormatting sqref="N161">
    <cfRule type="cellIs" dxfId="663" priority="597" operator="equal">
      <formula>"eps"</formula>
    </cfRule>
  </conditionalFormatting>
  <conditionalFormatting sqref="E168:N168">
    <cfRule type="cellIs" dxfId="662" priority="596" operator="equal">
      <formula>"eps"</formula>
    </cfRule>
  </conditionalFormatting>
  <conditionalFormatting sqref="G168:L168">
    <cfRule type="cellIs" dxfId="661" priority="595" operator="equal">
      <formula>"eps"</formula>
    </cfRule>
  </conditionalFormatting>
  <conditionalFormatting sqref="F168">
    <cfRule type="cellIs" dxfId="660" priority="594" operator="equal">
      <formula>"eps"</formula>
    </cfRule>
  </conditionalFormatting>
  <conditionalFormatting sqref="M168">
    <cfRule type="cellIs" dxfId="659" priority="593" operator="equal">
      <formula>"eps"</formula>
    </cfRule>
  </conditionalFormatting>
  <conditionalFormatting sqref="N168">
    <cfRule type="cellIs" dxfId="658" priority="592" operator="equal">
      <formula>"eps"</formula>
    </cfRule>
  </conditionalFormatting>
  <conditionalFormatting sqref="E173:N173">
    <cfRule type="cellIs" dxfId="657" priority="591" operator="equal">
      <formula>"eps"</formula>
    </cfRule>
  </conditionalFormatting>
  <conditionalFormatting sqref="G173:L173">
    <cfRule type="cellIs" dxfId="656" priority="590" operator="equal">
      <formula>"eps"</formula>
    </cfRule>
  </conditionalFormatting>
  <conditionalFormatting sqref="F173">
    <cfRule type="cellIs" dxfId="655" priority="589" operator="equal">
      <formula>"eps"</formula>
    </cfRule>
  </conditionalFormatting>
  <conditionalFormatting sqref="M173">
    <cfRule type="cellIs" dxfId="654" priority="588" operator="equal">
      <formula>"eps"</formula>
    </cfRule>
  </conditionalFormatting>
  <conditionalFormatting sqref="N173">
    <cfRule type="cellIs" dxfId="653" priority="587" operator="equal">
      <formula>"eps"</formula>
    </cfRule>
  </conditionalFormatting>
  <conditionalFormatting sqref="E176:N176">
    <cfRule type="cellIs" dxfId="652" priority="586" operator="equal">
      <formula>"eps"</formula>
    </cfRule>
  </conditionalFormatting>
  <conditionalFormatting sqref="G176:L176">
    <cfRule type="cellIs" dxfId="651" priority="585" operator="equal">
      <formula>"eps"</formula>
    </cfRule>
  </conditionalFormatting>
  <conditionalFormatting sqref="F176">
    <cfRule type="cellIs" dxfId="650" priority="584" operator="equal">
      <formula>"eps"</formula>
    </cfRule>
  </conditionalFormatting>
  <conditionalFormatting sqref="M176">
    <cfRule type="cellIs" dxfId="649" priority="583" operator="equal">
      <formula>"eps"</formula>
    </cfRule>
  </conditionalFormatting>
  <conditionalFormatting sqref="N176">
    <cfRule type="cellIs" dxfId="648" priority="582" operator="equal">
      <formula>"eps"</formula>
    </cfRule>
  </conditionalFormatting>
  <conditionalFormatting sqref="E180:N180">
    <cfRule type="cellIs" dxfId="647" priority="581" operator="equal">
      <formula>"eps"</formula>
    </cfRule>
  </conditionalFormatting>
  <conditionalFormatting sqref="G180:L180">
    <cfRule type="cellIs" dxfId="646" priority="580" operator="equal">
      <formula>"eps"</formula>
    </cfRule>
  </conditionalFormatting>
  <conditionalFormatting sqref="F180">
    <cfRule type="cellIs" dxfId="645" priority="579" operator="equal">
      <formula>"eps"</formula>
    </cfRule>
  </conditionalFormatting>
  <conditionalFormatting sqref="M180">
    <cfRule type="cellIs" dxfId="644" priority="578" operator="equal">
      <formula>"eps"</formula>
    </cfRule>
  </conditionalFormatting>
  <conditionalFormatting sqref="N180">
    <cfRule type="cellIs" dxfId="643" priority="577" operator="equal">
      <formula>"eps"</formula>
    </cfRule>
  </conditionalFormatting>
  <conditionalFormatting sqref="E182:N182">
    <cfRule type="cellIs" dxfId="642" priority="576" operator="equal">
      <formula>"eps"</formula>
    </cfRule>
  </conditionalFormatting>
  <conditionalFormatting sqref="G182:L182">
    <cfRule type="cellIs" dxfId="641" priority="575" operator="equal">
      <formula>"eps"</formula>
    </cfRule>
  </conditionalFormatting>
  <conditionalFormatting sqref="F182">
    <cfRule type="cellIs" dxfId="640" priority="574" operator="equal">
      <formula>"eps"</formula>
    </cfRule>
  </conditionalFormatting>
  <conditionalFormatting sqref="M182">
    <cfRule type="cellIs" dxfId="639" priority="573" operator="equal">
      <formula>"eps"</formula>
    </cfRule>
  </conditionalFormatting>
  <conditionalFormatting sqref="N182">
    <cfRule type="cellIs" dxfId="638" priority="572" operator="equal">
      <formula>"eps"</formula>
    </cfRule>
  </conditionalFormatting>
  <conditionalFormatting sqref="E193:N195">
    <cfRule type="cellIs" dxfId="637" priority="571" operator="equal">
      <formula>"eps"</formula>
    </cfRule>
  </conditionalFormatting>
  <conditionalFormatting sqref="G193:L195">
    <cfRule type="cellIs" dxfId="636" priority="570" operator="equal">
      <formula>"eps"</formula>
    </cfRule>
  </conditionalFormatting>
  <conditionalFormatting sqref="F193:F195">
    <cfRule type="cellIs" dxfId="635" priority="569" operator="equal">
      <formula>"eps"</formula>
    </cfRule>
  </conditionalFormatting>
  <conditionalFormatting sqref="M193:M195">
    <cfRule type="cellIs" dxfId="634" priority="568" operator="equal">
      <formula>"eps"</formula>
    </cfRule>
  </conditionalFormatting>
  <conditionalFormatting sqref="N193:N195">
    <cfRule type="cellIs" dxfId="633" priority="567" operator="equal">
      <formula>"eps"</formula>
    </cfRule>
  </conditionalFormatting>
  <conditionalFormatting sqref="E198:N198">
    <cfRule type="cellIs" dxfId="632" priority="566" operator="equal">
      <formula>"eps"</formula>
    </cfRule>
  </conditionalFormatting>
  <conditionalFormatting sqref="G198:L198">
    <cfRule type="cellIs" dxfId="631" priority="565" operator="equal">
      <formula>"eps"</formula>
    </cfRule>
  </conditionalFormatting>
  <conditionalFormatting sqref="F198">
    <cfRule type="cellIs" dxfId="630" priority="564" operator="equal">
      <formula>"eps"</formula>
    </cfRule>
  </conditionalFormatting>
  <conditionalFormatting sqref="M198">
    <cfRule type="cellIs" dxfId="629" priority="563" operator="equal">
      <formula>"eps"</formula>
    </cfRule>
  </conditionalFormatting>
  <conditionalFormatting sqref="N198">
    <cfRule type="cellIs" dxfId="628" priority="562" operator="equal">
      <formula>"eps"</formula>
    </cfRule>
  </conditionalFormatting>
  <conditionalFormatting sqref="E203:N203">
    <cfRule type="cellIs" dxfId="627" priority="561" operator="equal">
      <formula>"eps"</formula>
    </cfRule>
  </conditionalFormatting>
  <conditionalFormatting sqref="G203:L203">
    <cfRule type="cellIs" dxfId="626" priority="560" operator="equal">
      <formula>"eps"</formula>
    </cfRule>
  </conditionalFormatting>
  <conditionalFormatting sqref="F203">
    <cfRule type="cellIs" dxfId="625" priority="559" operator="equal">
      <formula>"eps"</formula>
    </cfRule>
  </conditionalFormatting>
  <conditionalFormatting sqref="M203">
    <cfRule type="cellIs" dxfId="624" priority="558" operator="equal">
      <formula>"eps"</formula>
    </cfRule>
  </conditionalFormatting>
  <conditionalFormatting sqref="N203">
    <cfRule type="cellIs" dxfId="623" priority="557" operator="equal">
      <formula>"eps"</formula>
    </cfRule>
  </conditionalFormatting>
  <conditionalFormatting sqref="E205:N206">
    <cfRule type="cellIs" dxfId="622" priority="556" operator="equal">
      <formula>"eps"</formula>
    </cfRule>
  </conditionalFormatting>
  <conditionalFormatting sqref="G205:L206">
    <cfRule type="cellIs" dxfId="621" priority="555" operator="equal">
      <formula>"eps"</formula>
    </cfRule>
  </conditionalFormatting>
  <conditionalFormatting sqref="F205:F206">
    <cfRule type="cellIs" dxfId="620" priority="554" operator="equal">
      <formula>"eps"</formula>
    </cfRule>
  </conditionalFormatting>
  <conditionalFormatting sqref="M205:M206">
    <cfRule type="cellIs" dxfId="619" priority="553" operator="equal">
      <formula>"eps"</formula>
    </cfRule>
  </conditionalFormatting>
  <conditionalFormatting sqref="N205:N206">
    <cfRule type="cellIs" dxfId="618" priority="552" operator="equal">
      <formula>"eps"</formula>
    </cfRule>
  </conditionalFormatting>
  <conditionalFormatting sqref="E202:N202">
    <cfRule type="cellIs" dxfId="617" priority="551" operator="equal">
      <formula>"eps"</formula>
    </cfRule>
  </conditionalFormatting>
  <conditionalFormatting sqref="G202:L202">
    <cfRule type="cellIs" dxfId="616" priority="550" operator="equal">
      <formula>"eps"</formula>
    </cfRule>
  </conditionalFormatting>
  <conditionalFormatting sqref="F202">
    <cfRule type="cellIs" dxfId="615" priority="549" operator="equal">
      <formula>"eps"</formula>
    </cfRule>
  </conditionalFormatting>
  <conditionalFormatting sqref="M202">
    <cfRule type="cellIs" dxfId="614" priority="548" operator="equal">
      <formula>"eps"</formula>
    </cfRule>
  </conditionalFormatting>
  <conditionalFormatting sqref="N202">
    <cfRule type="cellIs" dxfId="613" priority="547" operator="equal">
      <formula>"eps"</formula>
    </cfRule>
  </conditionalFormatting>
  <conditionalFormatting sqref="E156:N156">
    <cfRule type="cellIs" dxfId="612" priority="546" operator="equal">
      <formula>"eps"</formula>
    </cfRule>
  </conditionalFormatting>
  <conditionalFormatting sqref="G156:L156">
    <cfRule type="cellIs" dxfId="611" priority="545" operator="equal">
      <formula>"eps"</formula>
    </cfRule>
  </conditionalFormatting>
  <conditionalFormatting sqref="F156">
    <cfRule type="cellIs" dxfId="610" priority="544" operator="equal">
      <formula>"eps"</formula>
    </cfRule>
  </conditionalFormatting>
  <conditionalFormatting sqref="M156">
    <cfRule type="cellIs" dxfId="609" priority="543" operator="equal">
      <formula>"eps"</formula>
    </cfRule>
  </conditionalFormatting>
  <conditionalFormatting sqref="N156">
    <cfRule type="cellIs" dxfId="608" priority="542" operator="equal">
      <formula>"eps"</formula>
    </cfRule>
  </conditionalFormatting>
  <conditionalFormatting sqref="E166:N166">
    <cfRule type="cellIs" dxfId="607" priority="541" operator="equal">
      <formula>"eps"</formula>
    </cfRule>
  </conditionalFormatting>
  <conditionalFormatting sqref="G166:L166">
    <cfRule type="cellIs" dxfId="606" priority="540" operator="equal">
      <formula>"eps"</formula>
    </cfRule>
  </conditionalFormatting>
  <conditionalFormatting sqref="F166">
    <cfRule type="cellIs" dxfId="605" priority="539" operator="equal">
      <formula>"eps"</formula>
    </cfRule>
  </conditionalFormatting>
  <conditionalFormatting sqref="M166">
    <cfRule type="cellIs" dxfId="604" priority="538" operator="equal">
      <formula>"eps"</formula>
    </cfRule>
  </conditionalFormatting>
  <conditionalFormatting sqref="N166">
    <cfRule type="cellIs" dxfId="603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02" priority="536" operator="equal">
      <formula>"eps"</formula>
    </cfRule>
  </conditionalFormatting>
  <conditionalFormatting sqref="AC81 AE81">
    <cfRule type="cellIs" dxfId="601" priority="535" operator="equal">
      <formula>"eps"</formula>
    </cfRule>
  </conditionalFormatting>
  <conditionalFormatting sqref="AC12 AE12">
    <cfRule type="cellIs" dxfId="600" priority="534" operator="equal">
      <formula>"eps"</formula>
    </cfRule>
  </conditionalFormatting>
  <conditionalFormatting sqref="AC35:AL65">
    <cfRule type="cellIs" dxfId="599" priority="533" operator="equal">
      <formula>"eps"</formula>
    </cfRule>
  </conditionalFormatting>
  <conditionalFormatting sqref="AC66 AE66">
    <cfRule type="cellIs" dxfId="598" priority="532" operator="equal">
      <formula>"eps"</formula>
    </cfRule>
  </conditionalFormatting>
  <conditionalFormatting sqref="AC11 AE11">
    <cfRule type="cellIs" dxfId="597" priority="531" operator="equal">
      <formula>"eps"</formula>
    </cfRule>
  </conditionalFormatting>
  <conditionalFormatting sqref="AC27 AE27">
    <cfRule type="cellIs" dxfId="596" priority="530" operator="equal">
      <formula>"eps"</formula>
    </cfRule>
  </conditionalFormatting>
  <conditionalFormatting sqref="AE74">
    <cfRule type="cellIs" dxfId="595" priority="529" operator="equal">
      <formula>"eps"</formula>
    </cfRule>
  </conditionalFormatting>
  <conditionalFormatting sqref="AE75">
    <cfRule type="cellIs" dxfId="594" priority="528" operator="equal">
      <formula>"eps"</formula>
    </cfRule>
  </conditionalFormatting>
  <conditionalFormatting sqref="AF33:AJ33 AF36:AJ65 AF73:AJ73 AF12:AJ12 AF70:AJ71 AF17:AJ17 AF29:AJ31 AF21:AJ24">
    <cfRule type="cellIs" dxfId="593" priority="527" operator="equal">
      <formula>"eps"</formula>
    </cfRule>
  </conditionalFormatting>
  <conditionalFormatting sqref="AF81:AJ81">
    <cfRule type="cellIs" dxfId="592" priority="526" operator="equal">
      <formula>"eps"</formula>
    </cfRule>
  </conditionalFormatting>
  <conditionalFormatting sqref="AF12:AJ12">
    <cfRule type="cellIs" dxfId="591" priority="525" operator="equal">
      <formula>"eps"</formula>
    </cfRule>
  </conditionalFormatting>
  <conditionalFormatting sqref="AF35:AJ35">
    <cfRule type="cellIs" dxfId="590" priority="524" operator="equal">
      <formula>"eps"</formula>
    </cfRule>
  </conditionalFormatting>
  <conditionalFormatting sqref="AF66:AJ66">
    <cfRule type="cellIs" dxfId="589" priority="523" operator="equal">
      <formula>"eps"</formula>
    </cfRule>
  </conditionalFormatting>
  <conditionalFormatting sqref="AF11:AJ11">
    <cfRule type="cellIs" dxfId="588" priority="522" operator="equal">
      <formula>"eps"</formula>
    </cfRule>
  </conditionalFormatting>
  <conditionalFormatting sqref="AF27:AJ27">
    <cfRule type="cellIs" dxfId="587" priority="521" operator="equal">
      <formula>"eps"</formula>
    </cfRule>
  </conditionalFormatting>
  <conditionalFormatting sqref="AF74:AJ74">
    <cfRule type="cellIs" dxfId="586" priority="520" operator="equal">
      <formula>"eps"</formula>
    </cfRule>
  </conditionalFormatting>
  <conditionalFormatting sqref="AF75:AJ75">
    <cfRule type="cellIs" dxfId="585" priority="519" operator="equal">
      <formula>"eps"</formula>
    </cfRule>
  </conditionalFormatting>
  <conditionalFormatting sqref="AD33 AD36:AD65 AD73 AD12 AD70:AD71 AD17 AD29:AD31 AD21:AD24">
    <cfRule type="cellIs" dxfId="584" priority="518" operator="equal">
      <formula>"eps"</formula>
    </cfRule>
  </conditionalFormatting>
  <conditionalFormatting sqref="AD81">
    <cfRule type="cellIs" dxfId="583" priority="517" operator="equal">
      <formula>"eps"</formula>
    </cfRule>
  </conditionalFormatting>
  <conditionalFormatting sqref="AD12">
    <cfRule type="cellIs" dxfId="582" priority="516" operator="equal">
      <formula>"eps"</formula>
    </cfRule>
  </conditionalFormatting>
  <conditionalFormatting sqref="AD35">
    <cfRule type="cellIs" dxfId="581" priority="515" operator="equal">
      <formula>"eps"</formula>
    </cfRule>
  </conditionalFormatting>
  <conditionalFormatting sqref="AD66">
    <cfRule type="cellIs" dxfId="580" priority="514" operator="equal">
      <formula>"eps"</formula>
    </cfRule>
  </conditionalFormatting>
  <conditionalFormatting sqref="AD11">
    <cfRule type="cellIs" dxfId="579" priority="513" operator="equal">
      <formula>"eps"</formula>
    </cfRule>
  </conditionalFormatting>
  <conditionalFormatting sqref="AD27">
    <cfRule type="cellIs" dxfId="578" priority="512" operator="equal">
      <formula>"eps"</formula>
    </cfRule>
  </conditionalFormatting>
  <conditionalFormatting sqref="AD74">
    <cfRule type="cellIs" dxfId="577" priority="511" operator="equal">
      <formula>"eps"</formula>
    </cfRule>
  </conditionalFormatting>
  <conditionalFormatting sqref="AD75">
    <cfRule type="cellIs" dxfId="576" priority="510" operator="equal">
      <formula>"eps"</formula>
    </cfRule>
  </conditionalFormatting>
  <conditionalFormatting sqref="AD18">
    <cfRule type="cellIs" dxfId="575" priority="473" operator="equal">
      <formula>"eps"</formula>
    </cfRule>
  </conditionalFormatting>
  <conditionalFormatting sqref="AF18:AJ18">
    <cfRule type="cellIs" dxfId="574" priority="474" operator="equal">
      <formula>"eps"</formula>
    </cfRule>
  </conditionalFormatting>
  <conditionalFormatting sqref="AL13">
    <cfRule type="cellIs" dxfId="573" priority="476" operator="equal">
      <formula>"eps"</formula>
    </cfRule>
  </conditionalFormatting>
  <conditionalFormatting sqref="AE18">
    <cfRule type="cellIs" dxfId="572" priority="475" operator="equal">
      <formula>"eps"</formula>
    </cfRule>
  </conditionalFormatting>
  <conditionalFormatting sqref="AC13">
    <cfRule type="cellIs" dxfId="571" priority="478" operator="equal">
      <formula>"eps"</formula>
    </cfRule>
  </conditionalFormatting>
  <conditionalFormatting sqref="AK13">
    <cfRule type="cellIs" dxfId="570" priority="477" operator="equal">
      <formula>"eps"</formula>
    </cfRule>
  </conditionalFormatting>
  <conditionalFormatting sqref="AK33 AK36:AK65 AK73 AK70:AK71 AK17 AK29:AK31 AK21:AK24">
    <cfRule type="cellIs" dxfId="569" priority="509" operator="equal">
      <formula>"eps"</formula>
    </cfRule>
  </conditionalFormatting>
  <conditionalFormatting sqref="AK35">
    <cfRule type="cellIs" dxfId="568" priority="508" operator="equal">
      <formula>"eps"</formula>
    </cfRule>
  </conditionalFormatting>
  <conditionalFormatting sqref="AK66">
    <cfRule type="cellIs" dxfId="567" priority="507" operator="equal">
      <formula>"eps"</formula>
    </cfRule>
  </conditionalFormatting>
  <conditionalFormatting sqref="AK11">
    <cfRule type="cellIs" dxfId="566" priority="506" operator="equal">
      <formula>"eps"</formula>
    </cfRule>
  </conditionalFormatting>
  <conditionalFormatting sqref="AK27">
    <cfRule type="cellIs" dxfId="565" priority="505" operator="equal">
      <formula>"eps"</formula>
    </cfRule>
  </conditionalFormatting>
  <conditionalFormatting sqref="AK74">
    <cfRule type="cellIs" dxfId="564" priority="504" operator="equal">
      <formula>"eps"</formula>
    </cfRule>
  </conditionalFormatting>
  <conditionalFormatting sqref="AK75">
    <cfRule type="cellIs" dxfId="563" priority="503" operator="equal">
      <formula>"eps"</formula>
    </cfRule>
  </conditionalFormatting>
  <conditionalFormatting sqref="AE67">
    <cfRule type="cellIs" dxfId="562" priority="439" operator="equal">
      <formula>"eps"</formula>
    </cfRule>
  </conditionalFormatting>
  <conditionalFormatting sqref="AD67">
    <cfRule type="cellIs" dxfId="561" priority="432" operator="equal">
      <formula>"eps"</formula>
    </cfRule>
  </conditionalFormatting>
  <conditionalFormatting sqref="AL34">
    <cfRule type="cellIs" dxfId="560" priority="440" operator="equal">
      <formula>"eps"</formula>
    </cfRule>
  </conditionalFormatting>
  <conditionalFormatting sqref="AK34">
    <cfRule type="cellIs" dxfId="559" priority="441" operator="equal">
      <formula>"eps"</formula>
    </cfRule>
  </conditionalFormatting>
  <conditionalFormatting sqref="AC34">
    <cfRule type="cellIs" dxfId="558" priority="442" operator="equal">
      <formula>"eps"</formula>
    </cfRule>
  </conditionalFormatting>
  <conditionalFormatting sqref="AD34">
    <cfRule type="cellIs" dxfId="557" priority="443" operator="equal">
      <formula>"eps"</formula>
    </cfRule>
  </conditionalFormatting>
  <conditionalFormatting sqref="AF34:AJ34">
    <cfRule type="cellIs" dxfId="556" priority="444" operator="equal">
      <formula>"eps"</formula>
    </cfRule>
  </conditionalFormatting>
  <conditionalFormatting sqref="AE34">
    <cfRule type="cellIs" dxfId="555" priority="445" operator="equal">
      <formula>"eps"</formula>
    </cfRule>
  </conditionalFormatting>
  <conditionalFormatting sqref="AL32">
    <cfRule type="cellIs" dxfId="554" priority="446" operator="equal">
      <formula>"eps"</formula>
    </cfRule>
  </conditionalFormatting>
  <conditionalFormatting sqref="AK32">
    <cfRule type="cellIs" dxfId="553" priority="447" operator="equal">
      <formula>"eps"</formula>
    </cfRule>
  </conditionalFormatting>
  <conditionalFormatting sqref="AC32">
    <cfRule type="cellIs" dxfId="552" priority="448" operator="equal">
      <formula>"eps"</formula>
    </cfRule>
  </conditionalFormatting>
  <conditionalFormatting sqref="AD32">
    <cfRule type="cellIs" dxfId="551" priority="449" operator="equal">
      <formula>"eps"</formula>
    </cfRule>
  </conditionalFormatting>
  <conditionalFormatting sqref="AF32:AJ32">
    <cfRule type="cellIs" dxfId="550" priority="450" operator="equal">
      <formula>"eps"</formula>
    </cfRule>
  </conditionalFormatting>
  <conditionalFormatting sqref="AE32">
    <cfRule type="cellIs" dxfId="549" priority="451" operator="equal">
      <formula>"eps"</formula>
    </cfRule>
  </conditionalFormatting>
  <conditionalFormatting sqref="AL28">
    <cfRule type="cellIs" dxfId="548" priority="452" operator="equal">
      <formula>"eps"</formula>
    </cfRule>
  </conditionalFormatting>
  <conditionalFormatting sqref="AK12">
    <cfRule type="cellIs" dxfId="547" priority="502" operator="equal">
      <formula>"eps"</formula>
    </cfRule>
  </conditionalFormatting>
  <conditionalFormatting sqref="AL33 AL36:AL65 AL73 AL70:AL71 AL17 AL29:AL31 AL21:AL24">
    <cfRule type="cellIs" dxfId="546" priority="501" operator="equal">
      <formula>"eps"</formula>
    </cfRule>
  </conditionalFormatting>
  <conditionalFormatting sqref="AL35">
    <cfRule type="cellIs" dxfId="545" priority="500" operator="equal">
      <formula>"eps"</formula>
    </cfRule>
  </conditionalFormatting>
  <conditionalFormatting sqref="AL66">
    <cfRule type="cellIs" dxfId="544" priority="499" operator="equal">
      <formula>"eps"</formula>
    </cfRule>
  </conditionalFormatting>
  <conditionalFormatting sqref="AL11">
    <cfRule type="cellIs" dxfId="543" priority="498" operator="equal">
      <formula>"eps"</formula>
    </cfRule>
  </conditionalFormatting>
  <conditionalFormatting sqref="AL27">
    <cfRule type="cellIs" dxfId="542" priority="497" operator="equal">
      <formula>"eps"</formula>
    </cfRule>
  </conditionalFormatting>
  <conditionalFormatting sqref="AL74">
    <cfRule type="cellIs" dxfId="541" priority="496" operator="equal">
      <formula>"eps"</formula>
    </cfRule>
  </conditionalFormatting>
  <conditionalFormatting sqref="AL75">
    <cfRule type="cellIs" dxfId="540" priority="495" operator="equal">
      <formula>"eps"</formula>
    </cfRule>
  </conditionalFormatting>
  <conditionalFormatting sqref="AE77">
    <cfRule type="cellIs" dxfId="539" priority="413" operator="equal">
      <formula>"eps"</formula>
    </cfRule>
  </conditionalFormatting>
  <conditionalFormatting sqref="AK77">
    <cfRule type="cellIs" dxfId="538" priority="406" operator="equal">
      <formula>"eps"</formula>
    </cfRule>
  </conditionalFormatting>
  <conditionalFormatting sqref="AF76:AJ76">
    <cfRule type="cellIs" dxfId="537" priority="414" operator="equal">
      <formula>"eps"</formula>
    </cfRule>
  </conditionalFormatting>
  <conditionalFormatting sqref="AE76">
    <cfRule type="cellIs" dxfId="536" priority="415" operator="equal">
      <formula>"eps"</formula>
    </cfRule>
  </conditionalFormatting>
  <conditionalFormatting sqref="AL72">
    <cfRule type="cellIs" dxfId="535" priority="416" operator="equal">
      <formula>"eps"</formula>
    </cfRule>
  </conditionalFormatting>
  <conditionalFormatting sqref="AK72">
    <cfRule type="cellIs" dxfId="534" priority="417" operator="equal">
      <formula>"eps"</formula>
    </cfRule>
  </conditionalFormatting>
  <conditionalFormatting sqref="AC72">
    <cfRule type="cellIs" dxfId="533" priority="418" operator="equal">
      <formula>"eps"</formula>
    </cfRule>
  </conditionalFormatting>
  <conditionalFormatting sqref="AD72">
    <cfRule type="cellIs" dxfId="532" priority="419" operator="equal">
      <formula>"eps"</formula>
    </cfRule>
  </conditionalFormatting>
  <conditionalFormatting sqref="AF72:AJ72">
    <cfRule type="cellIs" dxfId="531" priority="420" operator="equal">
      <formula>"eps"</formula>
    </cfRule>
  </conditionalFormatting>
  <conditionalFormatting sqref="AE72">
    <cfRule type="cellIs" dxfId="530" priority="421" operator="equal">
      <formula>"eps"</formula>
    </cfRule>
  </conditionalFormatting>
  <conditionalFormatting sqref="AL69">
    <cfRule type="cellIs" dxfId="529" priority="422" operator="equal">
      <formula>"eps"</formula>
    </cfRule>
  </conditionalFormatting>
  <conditionalFormatting sqref="AL68">
    <cfRule type="cellIs" dxfId="528" priority="423" operator="equal">
      <formula>"eps"</formula>
    </cfRule>
  </conditionalFormatting>
  <conditionalFormatting sqref="AL67">
    <cfRule type="cellIs" dxfId="527" priority="424" operator="equal">
      <formula>"eps"</formula>
    </cfRule>
  </conditionalFormatting>
  <conditionalFormatting sqref="AK69">
    <cfRule type="cellIs" dxfId="526" priority="425" operator="equal">
      <formula>"eps"</formula>
    </cfRule>
  </conditionalFormatting>
  <conditionalFormatting sqref="AK68">
    <cfRule type="cellIs" dxfId="525" priority="426" operator="equal">
      <formula>"eps"</formula>
    </cfRule>
  </conditionalFormatting>
  <conditionalFormatting sqref="AL12">
    <cfRule type="cellIs" dxfId="524" priority="494" operator="equal">
      <formula>"eps"</formula>
    </cfRule>
  </conditionalFormatting>
  <conditionalFormatting sqref="AK81:AL81">
    <cfRule type="cellIs" dxfId="523" priority="493" operator="equal">
      <formula>"eps"</formula>
    </cfRule>
  </conditionalFormatting>
  <conditionalFormatting sqref="AD9:AL10">
    <cfRule type="cellIs" dxfId="522" priority="492" operator="equal">
      <formula>"eps"</formula>
    </cfRule>
  </conditionalFormatting>
  <conditionalFormatting sqref="AD14:AL16">
    <cfRule type="cellIs" dxfId="521" priority="491" operator="equal">
      <formula>"eps"</formula>
    </cfRule>
  </conditionalFormatting>
  <conditionalFormatting sqref="AD19:AL19">
    <cfRule type="cellIs" dxfId="520" priority="490" operator="equal">
      <formula>"eps"</formula>
    </cfRule>
  </conditionalFormatting>
  <conditionalFormatting sqref="AD26:AL26">
    <cfRule type="cellIs" dxfId="519" priority="489" operator="equal">
      <formula>"eps"</formula>
    </cfRule>
  </conditionalFormatting>
  <conditionalFormatting sqref="AC74:AL75">
    <cfRule type="cellIs" dxfId="518" priority="488" operator="equal">
      <formula>"eps"</formula>
    </cfRule>
  </conditionalFormatting>
  <conditionalFormatting sqref="AD78:AL78">
    <cfRule type="cellIs" dxfId="517" priority="487" operator="equal">
      <formula>"eps"</formula>
    </cfRule>
  </conditionalFormatting>
  <conditionalFormatting sqref="AK67">
    <cfRule type="cellIs" dxfId="516" priority="427" operator="equal">
      <formula>"eps"</formula>
    </cfRule>
  </conditionalFormatting>
  <conditionalFormatting sqref="AD68">
    <cfRule type="cellIs" dxfId="515" priority="431" operator="equal">
      <formula>"eps"</formula>
    </cfRule>
  </conditionalFormatting>
  <conditionalFormatting sqref="AC68">
    <cfRule type="cellIs" dxfId="514" priority="430" operator="equal">
      <formula>"eps"</formula>
    </cfRule>
  </conditionalFormatting>
  <conditionalFormatting sqref="AE69">
    <cfRule type="cellIs" dxfId="513" priority="435" operator="equal">
      <formula>"eps"</formula>
    </cfRule>
  </conditionalFormatting>
  <conditionalFormatting sqref="AF69:AJ69">
    <cfRule type="cellIs" dxfId="512" priority="434" operator="equal">
      <formula>"eps"</formula>
    </cfRule>
  </conditionalFormatting>
  <conditionalFormatting sqref="AF67:AJ67">
    <cfRule type="cellIs" dxfId="511" priority="438" operator="equal">
      <formula>"eps"</formula>
    </cfRule>
  </conditionalFormatting>
  <conditionalFormatting sqref="AE25">
    <cfRule type="cellIs" dxfId="510" priority="463" operator="equal">
      <formula>"eps"</formula>
    </cfRule>
  </conditionalFormatting>
  <conditionalFormatting sqref="AF25:AJ25">
    <cfRule type="cellIs" dxfId="509" priority="462" operator="equal">
      <formula>"eps"</formula>
    </cfRule>
  </conditionalFormatting>
  <conditionalFormatting sqref="AD20">
    <cfRule type="cellIs" dxfId="508" priority="467" operator="equal">
      <formula>"eps"</formula>
    </cfRule>
  </conditionalFormatting>
  <conditionalFormatting sqref="AC20">
    <cfRule type="cellIs" dxfId="507" priority="466" operator="equal">
      <formula>"eps"</formula>
    </cfRule>
  </conditionalFormatting>
  <conditionalFormatting sqref="AK20">
    <cfRule type="cellIs" dxfId="506" priority="465" operator="equal">
      <formula>"eps"</formula>
    </cfRule>
  </conditionalFormatting>
  <conditionalFormatting sqref="AL20">
    <cfRule type="cellIs" dxfId="505" priority="464" operator="equal">
      <formula>"eps"</formula>
    </cfRule>
  </conditionalFormatting>
  <conditionalFormatting sqref="AC18">
    <cfRule type="cellIs" dxfId="504" priority="472" operator="equal">
      <formula>"eps"</formula>
    </cfRule>
  </conditionalFormatting>
  <conditionalFormatting sqref="AC8">
    <cfRule type="cellIs" dxfId="503" priority="486" operator="equal">
      <formula>"eps"</formula>
    </cfRule>
  </conditionalFormatting>
  <conditionalFormatting sqref="AE8:AJ8">
    <cfRule type="cellIs" dxfId="502" priority="485" operator="equal">
      <formula>"eps"</formula>
    </cfRule>
  </conditionalFormatting>
  <conditionalFormatting sqref="AD8">
    <cfRule type="cellIs" dxfId="501" priority="484" operator="equal">
      <formula>"eps"</formula>
    </cfRule>
  </conditionalFormatting>
  <conditionalFormatting sqref="AK8">
    <cfRule type="cellIs" dxfId="500" priority="483" operator="equal">
      <formula>"eps"</formula>
    </cfRule>
  </conditionalFormatting>
  <conditionalFormatting sqref="AL8">
    <cfRule type="cellIs" dxfId="499" priority="482" operator="equal">
      <formula>"eps"</formula>
    </cfRule>
  </conditionalFormatting>
  <conditionalFormatting sqref="AE13">
    <cfRule type="cellIs" dxfId="498" priority="481" operator="equal">
      <formula>"eps"</formula>
    </cfRule>
  </conditionalFormatting>
  <conditionalFormatting sqref="AF13:AJ13">
    <cfRule type="cellIs" dxfId="497" priority="480" operator="equal">
      <formula>"eps"</formula>
    </cfRule>
  </conditionalFormatting>
  <conditionalFormatting sqref="AD13">
    <cfRule type="cellIs" dxfId="496" priority="479" operator="equal">
      <formula>"eps"</formula>
    </cfRule>
  </conditionalFormatting>
  <conditionalFormatting sqref="AK18">
    <cfRule type="cellIs" dxfId="495" priority="471" operator="equal">
      <formula>"eps"</formula>
    </cfRule>
  </conditionalFormatting>
  <conditionalFormatting sqref="AL18">
    <cfRule type="cellIs" dxfId="494" priority="470" operator="equal">
      <formula>"eps"</formula>
    </cfRule>
  </conditionalFormatting>
  <conditionalFormatting sqref="AE20">
    <cfRule type="cellIs" dxfId="493" priority="469" operator="equal">
      <formula>"eps"</formula>
    </cfRule>
  </conditionalFormatting>
  <conditionalFormatting sqref="AF20:AJ20">
    <cfRule type="cellIs" dxfId="492" priority="468" operator="equal">
      <formula>"eps"</formula>
    </cfRule>
  </conditionalFormatting>
  <conditionalFormatting sqref="AD25">
    <cfRule type="cellIs" dxfId="491" priority="461" operator="equal">
      <formula>"eps"</formula>
    </cfRule>
  </conditionalFormatting>
  <conditionalFormatting sqref="AC25">
    <cfRule type="cellIs" dxfId="490" priority="460" operator="equal">
      <formula>"eps"</formula>
    </cfRule>
  </conditionalFormatting>
  <conditionalFormatting sqref="AK25">
    <cfRule type="cellIs" dxfId="489" priority="459" operator="equal">
      <formula>"eps"</formula>
    </cfRule>
  </conditionalFormatting>
  <conditionalFormatting sqref="AL25">
    <cfRule type="cellIs" dxfId="488" priority="458" operator="equal">
      <formula>"eps"</formula>
    </cfRule>
  </conditionalFormatting>
  <conditionalFormatting sqref="AE28">
    <cfRule type="cellIs" dxfId="487" priority="457" operator="equal">
      <formula>"eps"</formula>
    </cfRule>
  </conditionalFormatting>
  <conditionalFormatting sqref="AF28:AJ28">
    <cfRule type="cellIs" dxfId="486" priority="456" operator="equal">
      <formula>"eps"</formula>
    </cfRule>
  </conditionalFormatting>
  <conditionalFormatting sqref="AD28">
    <cfRule type="cellIs" dxfId="485" priority="455" operator="equal">
      <formula>"eps"</formula>
    </cfRule>
  </conditionalFormatting>
  <conditionalFormatting sqref="AC28">
    <cfRule type="cellIs" dxfId="484" priority="454" operator="equal">
      <formula>"eps"</formula>
    </cfRule>
  </conditionalFormatting>
  <conditionalFormatting sqref="AK28">
    <cfRule type="cellIs" dxfId="483" priority="453" operator="equal">
      <formula>"eps"</formula>
    </cfRule>
  </conditionalFormatting>
  <conditionalFormatting sqref="AE68">
    <cfRule type="cellIs" dxfId="482" priority="437" operator="equal">
      <formula>"eps"</formula>
    </cfRule>
  </conditionalFormatting>
  <conditionalFormatting sqref="AF68:AJ68">
    <cfRule type="cellIs" dxfId="481" priority="436" operator="equal">
      <formula>"eps"</formula>
    </cfRule>
  </conditionalFormatting>
  <conditionalFormatting sqref="AC67">
    <cfRule type="cellIs" dxfId="480" priority="433" operator="equal">
      <formula>"eps"</formula>
    </cfRule>
  </conditionalFormatting>
  <conditionalFormatting sqref="AD69">
    <cfRule type="cellIs" dxfId="479" priority="429" operator="equal">
      <formula>"eps"</formula>
    </cfRule>
  </conditionalFormatting>
  <conditionalFormatting sqref="AC69">
    <cfRule type="cellIs" dxfId="478" priority="428" operator="equal">
      <formula>"eps"</formula>
    </cfRule>
  </conditionalFormatting>
  <conditionalFormatting sqref="AF77:AJ77">
    <cfRule type="cellIs" dxfId="477" priority="412" operator="equal">
      <formula>"eps"</formula>
    </cfRule>
  </conditionalFormatting>
  <conditionalFormatting sqref="AC77">
    <cfRule type="cellIs" dxfId="476" priority="411" operator="equal">
      <formula>"eps"</formula>
    </cfRule>
  </conditionalFormatting>
  <conditionalFormatting sqref="AD77">
    <cfRule type="cellIs" dxfId="475" priority="410" operator="equal">
      <formula>"eps"</formula>
    </cfRule>
  </conditionalFormatting>
  <conditionalFormatting sqref="AD76">
    <cfRule type="cellIs" dxfId="474" priority="409" operator="equal">
      <formula>"eps"</formula>
    </cfRule>
  </conditionalFormatting>
  <conditionalFormatting sqref="AC76">
    <cfRule type="cellIs" dxfId="473" priority="408" operator="equal">
      <formula>"eps"</formula>
    </cfRule>
  </conditionalFormatting>
  <conditionalFormatting sqref="AK76">
    <cfRule type="cellIs" dxfId="472" priority="407" operator="equal">
      <formula>"eps"</formula>
    </cfRule>
  </conditionalFormatting>
  <conditionalFormatting sqref="AL76">
    <cfRule type="cellIs" dxfId="471" priority="405" operator="equal">
      <formula>"eps"</formula>
    </cfRule>
  </conditionalFormatting>
  <conditionalFormatting sqref="AL77">
    <cfRule type="cellIs" dxfId="470" priority="404" operator="equal">
      <formula>"eps"</formula>
    </cfRule>
  </conditionalFormatting>
  <conditionalFormatting sqref="AE79">
    <cfRule type="cellIs" dxfId="469" priority="403" operator="equal">
      <formula>"eps"</formula>
    </cfRule>
  </conditionalFormatting>
  <conditionalFormatting sqref="AF79:AJ79">
    <cfRule type="cellIs" dxfId="468" priority="402" operator="equal">
      <formula>"eps"</formula>
    </cfRule>
  </conditionalFormatting>
  <conditionalFormatting sqref="AE80">
    <cfRule type="cellIs" dxfId="467" priority="401" operator="equal">
      <formula>"eps"</formula>
    </cfRule>
  </conditionalFormatting>
  <conditionalFormatting sqref="AF80:AJ80">
    <cfRule type="cellIs" dxfId="466" priority="400" operator="equal">
      <formula>"eps"</formula>
    </cfRule>
  </conditionalFormatting>
  <conditionalFormatting sqref="AE79:AJ79">
    <cfRule type="cellIs" dxfId="465" priority="399" operator="equal">
      <formula>"eps"</formula>
    </cfRule>
  </conditionalFormatting>
  <conditionalFormatting sqref="AD79">
    <cfRule type="cellIs" dxfId="464" priority="398" operator="equal">
      <formula>"eps"</formula>
    </cfRule>
  </conditionalFormatting>
  <conditionalFormatting sqref="AC79">
    <cfRule type="cellIs" dxfId="463" priority="397" operator="equal">
      <formula>"eps"</formula>
    </cfRule>
  </conditionalFormatting>
  <conditionalFormatting sqref="AD80">
    <cfRule type="cellIs" dxfId="462" priority="396" operator="equal">
      <formula>"eps"</formula>
    </cfRule>
  </conditionalFormatting>
  <conditionalFormatting sqref="AC80">
    <cfRule type="cellIs" dxfId="461" priority="395" operator="equal">
      <formula>"eps"</formula>
    </cfRule>
  </conditionalFormatting>
  <conditionalFormatting sqref="AK79">
    <cfRule type="cellIs" dxfId="460" priority="394" operator="equal">
      <formula>"eps"</formula>
    </cfRule>
  </conditionalFormatting>
  <conditionalFormatting sqref="AK80">
    <cfRule type="cellIs" dxfId="459" priority="393" operator="equal">
      <formula>"eps"</formula>
    </cfRule>
  </conditionalFormatting>
  <conditionalFormatting sqref="AK79">
    <cfRule type="cellIs" dxfId="458" priority="392" operator="equal">
      <formula>"eps"</formula>
    </cfRule>
  </conditionalFormatting>
  <conditionalFormatting sqref="AL79">
    <cfRule type="cellIs" dxfId="457" priority="391" operator="equal">
      <formula>"eps"</formula>
    </cfRule>
  </conditionalFormatting>
  <conditionalFormatting sqref="AL80">
    <cfRule type="cellIs" dxfId="456" priority="390" operator="equal">
      <formula>"eps"</formula>
    </cfRule>
  </conditionalFormatting>
  <conditionalFormatting sqref="AL79">
    <cfRule type="cellIs" dxfId="455" priority="389" operator="equal">
      <formula>"eps"</formula>
    </cfRule>
  </conditionalFormatting>
  <conditionalFormatting sqref="E12 E19 E78 E26 E9:E10 G17 G12 E14:E17 E21:N24 E29:N31 E33:N33 E36:N65 E70:N71 E73:N73">
    <cfRule type="cellIs" dxfId="454" priority="388" operator="equal">
      <formula>"eps"</formula>
    </cfRule>
  </conditionalFormatting>
  <conditionalFormatting sqref="E81 G81">
    <cfRule type="cellIs" dxfId="453" priority="387" operator="equal">
      <formula>"eps"</formula>
    </cfRule>
  </conditionalFormatting>
  <conditionalFormatting sqref="E12 G12">
    <cfRule type="cellIs" dxfId="452" priority="386" operator="equal">
      <formula>"eps"</formula>
    </cfRule>
  </conditionalFormatting>
  <conditionalFormatting sqref="E35:N65">
    <cfRule type="cellIs" dxfId="451" priority="385" operator="equal">
      <formula>"eps"</formula>
    </cfRule>
  </conditionalFormatting>
  <conditionalFormatting sqref="E66 G66">
    <cfRule type="cellIs" dxfId="450" priority="384" operator="equal">
      <formula>"eps"</formula>
    </cfRule>
  </conditionalFormatting>
  <conditionalFormatting sqref="E11 G11">
    <cfRule type="cellIs" dxfId="449" priority="383" operator="equal">
      <formula>"eps"</formula>
    </cfRule>
  </conditionalFormatting>
  <conditionalFormatting sqref="E27 G27">
    <cfRule type="cellIs" dxfId="448" priority="382" operator="equal">
      <formula>"eps"</formula>
    </cfRule>
  </conditionalFormatting>
  <conditionalFormatting sqref="G74">
    <cfRule type="cellIs" dxfId="447" priority="381" operator="equal">
      <formula>"eps"</formula>
    </cfRule>
  </conditionalFormatting>
  <conditionalFormatting sqref="G75">
    <cfRule type="cellIs" dxfId="446" priority="380" operator="equal">
      <formula>"eps"</formula>
    </cfRule>
  </conditionalFormatting>
  <conditionalFormatting sqref="H33:L33 H36:L65 H73:L73 H12:L12 H70:L71 H17:L17 H29:L31 H21:L24">
    <cfRule type="cellIs" dxfId="445" priority="379" operator="equal">
      <formula>"eps"</formula>
    </cfRule>
  </conditionalFormatting>
  <conditionalFormatting sqref="H81:L81">
    <cfRule type="cellIs" dxfId="444" priority="378" operator="equal">
      <formula>"eps"</formula>
    </cfRule>
  </conditionalFormatting>
  <conditionalFormatting sqref="H12:L12">
    <cfRule type="cellIs" dxfId="443" priority="377" operator="equal">
      <formula>"eps"</formula>
    </cfRule>
  </conditionalFormatting>
  <conditionalFormatting sqref="H35:L35">
    <cfRule type="cellIs" dxfId="442" priority="376" operator="equal">
      <formula>"eps"</formula>
    </cfRule>
  </conditionalFormatting>
  <conditionalFormatting sqref="H66:L66">
    <cfRule type="cellIs" dxfId="441" priority="375" operator="equal">
      <formula>"eps"</formula>
    </cfRule>
  </conditionalFormatting>
  <conditionalFormatting sqref="H11:L11">
    <cfRule type="cellIs" dxfId="440" priority="374" operator="equal">
      <formula>"eps"</formula>
    </cfRule>
  </conditionalFormatting>
  <conditionalFormatting sqref="H27:L27">
    <cfRule type="cellIs" dxfId="439" priority="373" operator="equal">
      <formula>"eps"</formula>
    </cfRule>
  </conditionalFormatting>
  <conditionalFormatting sqref="H74:L74">
    <cfRule type="cellIs" dxfId="438" priority="372" operator="equal">
      <formula>"eps"</formula>
    </cfRule>
  </conditionalFormatting>
  <conditionalFormatting sqref="H75:L75">
    <cfRule type="cellIs" dxfId="437" priority="371" operator="equal">
      <formula>"eps"</formula>
    </cfRule>
  </conditionalFormatting>
  <conditionalFormatting sqref="F33 F36:F65 F73 F12 F70:F71 F17 F29:F31 F21:F24">
    <cfRule type="cellIs" dxfId="436" priority="370" operator="equal">
      <formula>"eps"</formula>
    </cfRule>
  </conditionalFormatting>
  <conditionalFormatting sqref="F81">
    <cfRule type="cellIs" dxfId="435" priority="369" operator="equal">
      <formula>"eps"</formula>
    </cfRule>
  </conditionalFormatting>
  <conditionalFormatting sqref="F12">
    <cfRule type="cellIs" dxfId="434" priority="368" operator="equal">
      <formula>"eps"</formula>
    </cfRule>
  </conditionalFormatting>
  <conditionalFormatting sqref="F35">
    <cfRule type="cellIs" dxfId="433" priority="367" operator="equal">
      <formula>"eps"</formula>
    </cfRule>
  </conditionalFormatting>
  <conditionalFormatting sqref="F66">
    <cfRule type="cellIs" dxfId="432" priority="366" operator="equal">
      <formula>"eps"</formula>
    </cfRule>
  </conditionalFormatting>
  <conditionalFormatting sqref="F11">
    <cfRule type="cellIs" dxfId="431" priority="365" operator="equal">
      <formula>"eps"</formula>
    </cfRule>
  </conditionalFormatting>
  <conditionalFormatting sqref="F27">
    <cfRule type="cellIs" dxfId="430" priority="364" operator="equal">
      <formula>"eps"</formula>
    </cfRule>
  </conditionalFormatting>
  <conditionalFormatting sqref="F74">
    <cfRule type="cellIs" dxfId="429" priority="363" operator="equal">
      <formula>"eps"</formula>
    </cfRule>
  </conditionalFormatting>
  <conditionalFormatting sqref="F75">
    <cfRule type="cellIs" dxfId="428" priority="362" operator="equal">
      <formula>"eps"</formula>
    </cfRule>
  </conditionalFormatting>
  <conditionalFormatting sqref="M33 M36:M65 M73 M70:M71 M17 M29:M31 M21:M24">
    <cfRule type="cellIs" dxfId="427" priority="361" operator="equal">
      <formula>"eps"</formula>
    </cfRule>
  </conditionalFormatting>
  <conditionalFormatting sqref="M35">
    <cfRule type="cellIs" dxfId="426" priority="360" operator="equal">
      <formula>"eps"</formula>
    </cfRule>
  </conditionalFormatting>
  <conditionalFormatting sqref="M66">
    <cfRule type="cellIs" dxfId="425" priority="359" operator="equal">
      <formula>"eps"</formula>
    </cfRule>
  </conditionalFormatting>
  <conditionalFormatting sqref="M11">
    <cfRule type="cellIs" dxfId="424" priority="358" operator="equal">
      <formula>"eps"</formula>
    </cfRule>
  </conditionalFormatting>
  <conditionalFormatting sqref="M27">
    <cfRule type="cellIs" dxfId="423" priority="357" operator="equal">
      <formula>"eps"</formula>
    </cfRule>
  </conditionalFormatting>
  <conditionalFormatting sqref="M74">
    <cfRule type="cellIs" dxfId="422" priority="356" operator="equal">
      <formula>"eps"</formula>
    </cfRule>
  </conditionalFormatting>
  <conditionalFormatting sqref="M75">
    <cfRule type="cellIs" dxfId="421" priority="355" operator="equal">
      <formula>"eps"</formula>
    </cfRule>
  </conditionalFormatting>
  <conditionalFormatting sqref="M12">
    <cfRule type="cellIs" dxfId="420" priority="354" operator="equal">
      <formula>"eps"</formula>
    </cfRule>
  </conditionalFormatting>
  <conditionalFormatting sqref="N33 N36:N65 N73 N70:N71 N17 N29:N31 N21:N24">
    <cfRule type="cellIs" dxfId="419" priority="353" operator="equal">
      <formula>"eps"</formula>
    </cfRule>
  </conditionalFormatting>
  <conditionalFormatting sqref="N35">
    <cfRule type="cellIs" dxfId="418" priority="352" operator="equal">
      <formula>"eps"</formula>
    </cfRule>
  </conditionalFormatting>
  <conditionalFormatting sqref="N66">
    <cfRule type="cellIs" dxfId="417" priority="351" operator="equal">
      <formula>"eps"</formula>
    </cfRule>
  </conditionalFormatting>
  <conditionalFormatting sqref="N11">
    <cfRule type="cellIs" dxfId="416" priority="350" operator="equal">
      <formula>"eps"</formula>
    </cfRule>
  </conditionalFormatting>
  <conditionalFormatting sqref="N27">
    <cfRule type="cellIs" dxfId="415" priority="349" operator="equal">
      <formula>"eps"</formula>
    </cfRule>
  </conditionalFormatting>
  <conditionalFormatting sqref="N74">
    <cfRule type="cellIs" dxfId="414" priority="348" operator="equal">
      <formula>"eps"</formula>
    </cfRule>
  </conditionalFormatting>
  <conditionalFormatting sqref="N75">
    <cfRule type="cellIs" dxfId="413" priority="347" operator="equal">
      <formula>"eps"</formula>
    </cfRule>
  </conditionalFormatting>
  <conditionalFormatting sqref="N12">
    <cfRule type="cellIs" dxfId="412" priority="346" operator="equal">
      <formula>"eps"</formula>
    </cfRule>
  </conditionalFormatting>
  <conditionalFormatting sqref="M81:N81">
    <cfRule type="cellIs" dxfId="411" priority="345" operator="equal">
      <formula>"eps"</formula>
    </cfRule>
  </conditionalFormatting>
  <conditionalFormatting sqref="F9:N10">
    <cfRule type="cellIs" dxfId="410" priority="344" operator="equal">
      <formula>"eps"</formula>
    </cfRule>
  </conditionalFormatting>
  <conditionalFormatting sqref="F14:N16">
    <cfRule type="cellIs" dxfId="409" priority="343" operator="equal">
      <formula>"eps"</formula>
    </cfRule>
  </conditionalFormatting>
  <conditionalFormatting sqref="F19:N19">
    <cfRule type="cellIs" dxfId="408" priority="342" operator="equal">
      <formula>"eps"</formula>
    </cfRule>
  </conditionalFormatting>
  <conditionalFormatting sqref="F26:N26">
    <cfRule type="cellIs" dxfId="407" priority="341" operator="equal">
      <formula>"eps"</formula>
    </cfRule>
  </conditionalFormatting>
  <conditionalFormatting sqref="E74:N75">
    <cfRule type="cellIs" dxfId="406" priority="340" operator="equal">
      <formula>"eps"</formula>
    </cfRule>
  </conditionalFormatting>
  <conditionalFormatting sqref="F78:N78">
    <cfRule type="cellIs" dxfId="405" priority="339" operator="equal">
      <formula>"eps"</formula>
    </cfRule>
  </conditionalFormatting>
  <conditionalFormatting sqref="E20:N20">
    <cfRule type="cellIs" dxfId="404" priority="263" operator="equal">
      <formula>"eps"</formula>
    </cfRule>
  </conditionalFormatting>
  <conditionalFormatting sqref="G20:L20">
    <cfRule type="cellIs" dxfId="403" priority="262" operator="equal">
      <formula>"eps"</formula>
    </cfRule>
  </conditionalFormatting>
  <conditionalFormatting sqref="F20">
    <cfRule type="cellIs" dxfId="402" priority="261" operator="equal">
      <formula>"eps"</formula>
    </cfRule>
  </conditionalFormatting>
  <conditionalFormatting sqref="M20">
    <cfRule type="cellIs" dxfId="401" priority="260" operator="equal">
      <formula>"eps"</formula>
    </cfRule>
  </conditionalFormatting>
  <conditionalFormatting sqref="N20">
    <cfRule type="cellIs" dxfId="400" priority="259" operator="equal">
      <formula>"eps"</formula>
    </cfRule>
  </conditionalFormatting>
  <conditionalFormatting sqref="E18:N18">
    <cfRule type="cellIs" dxfId="399" priority="268" operator="equal">
      <formula>"eps"</formula>
    </cfRule>
  </conditionalFormatting>
  <conditionalFormatting sqref="G18:L18">
    <cfRule type="cellIs" dxfId="398" priority="267" operator="equal">
      <formula>"eps"</formula>
    </cfRule>
  </conditionalFormatting>
  <conditionalFormatting sqref="F18">
    <cfRule type="cellIs" dxfId="397" priority="266" operator="equal">
      <formula>"eps"</formula>
    </cfRule>
  </conditionalFormatting>
  <conditionalFormatting sqref="M18">
    <cfRule type="cellIs" dxfId="396" priority="265" operator="equal">
      <formula>"eps"</formula>
    </cfRule>
  </conditionalFormatting>
  <conditionalFormatting sqref="N18">
    <cfRule type="cellIs" dxfId="395" priority="264" operator="equal">
      <formula>"eps"</formula>
    </cfRule>
  </conditionalFormatting>
  <conditionalFormatting sqref="E8:N8">
    <cfRule type="cellIs" dxfId="394" priority="283" operator="equal">
      <formula>"eps"</formula>
    </cfRule>
  </conditionalFormatting>
  <conditionalFormatting sqref="G8:L8">
    <cfRule type="cellIs" dxfId="393" priority="282" operator="equal">
      <formula>"eps"</formula>
    </cfRule>
  </conditionalFormatting>
  <conditionalFormatting sqref="F8">
    <cfRule type="cellIs" dxfId="392" priority="281" operator="equal">
      <formula>"eps"</formula>
    </cfRule>
  </conditionalFormatting>
  <conditionalFormatting sqref="M8">
    <cfRule type="cellIs" dxfId="391" priority="280" operator="equal">
      <formula>"eps"</formula>
    </cfRule>
  </conditionalFormatting>
  <conditionalFormatting sqref="N8">
    <cfRule type="cellIs" dxfId="390" priority="279" operator="equal">
      <formula>"eps"</formula>
    </cfRule>
  </conditionalFormatting>
  <conditionalFormatting sqref="E79:N79">
    <cfRule type="cellIs" dxfId="389" priority="208" operator="equal">
      <formula>"eps"</formula>
    </cfRule>
  </conditionalFormatting>
  <conditionalFormatting sqref="G79:L79">
    <cfRule type="cellIs" dxfId="388" priority="207" operator="equal">
      <formula>"eps"</formula>
    </cfRule>
  </conditionalFormatting>
  <conditionalFormatting sqref="F79">
    <cfRule type="cellIs" dxfId="387" priority="206" operator="equal">
      <formula>"eps"</formula>
    </cfRule>
  </conditionalFormatting>
  <conditionalFormatting sqref="M79">
    <cfRule type="cellIs" dxfId="386" priority="205" operator="equal">
      <formula>"eps"</formula>
    </cfRule>
  </conditionalFormatting>
  <conditionalFormatting sqref="N79">
    <cfRule type="cellIs" dxfId="385" priority="204" operator="equal">
      <formula>"eps"</formula>
    </cfRule>
  </conditionalFormatting>
  <conditionalFormatting sqref="E13:N13">
    <cfRule type="cellIs" dxfId="384" priority="273" operator="equal">
      <formula>"eps"</formula>
    </cfRule>
  </conditionalFormatting>
  <conditionalFormatting sqref="G13:L13">
    <cfRule type="cellIs" dxfId="383" priority="272" operator="equal">
      <formula>"eps"</formula>
    </cfRule>
  </conditionalFormatting>
  <conditionalFormatting sqref="F13">
    <cfRule type="cellIs" dxfId="382" priority="271" operator="equal">
      <formula>"eps"</formula>
    </cfRule>
  </conditionalFormatting>
  <conditionalFormatting sqref="M13">
    <cfRule type="cellIs" dxfId="381" priority="270" operator="equal">
      <formula>"eps"</formula>
    </cfRule>
  </conditionalFormatting>
  <conditionalFormatting sqref="N13">
    <cfRule type="cellIs" dxfId="380" priority="269" operator="equal">
      <formula>"eps"</formula>
    </cfRule>
  </conditionalFormatting>
  <conditionalFormatting sqref="E25:N25">
    <cfRule type="cellIs" dxfId="379" priority="258" operator="equal">
      <formula>"eps"</formula>
    </cfRule>
  </conditionalFormatting>
  <conditionalFormatting sqref="G25:L25">
    <cfRule type="cellIs" dxfId="378" priority="257" operator="equal">
      <formula>"eps"</formula>
    </cfRule>
  </conditionalFormatting>
  <conditionalFormatting sqref="F25">
    <cfRule type="cellIs" dxfId="377" priority="256" operator="equal">
      <formula>"eps"</formula>
    </cfRule>
  </conditionalFormatting>
  <conditionalFormatting sqref="M25">
    <cfRule type="cellIs" dxfId="376" priority="255" operator="equal">
      <formula>"eps"</formula>
    </cfRule>
  </conditionalFormatting>
  <conditionalFormatting sqref="N25">
    <cfRule type="cellIs" dxfId="375" priority="254" operator="equal">
      <formula>"eps"</formula>
    </cfRule>
  </conditionalFormatting>
  <conditionalFormatting sqref="E28:N28">
    <cfRule type="cellIs" dxfId="374" priority="253" operator="equal">
      <formula>"eps"</formula>
    </cfRule>
  </conditionalFormatting>
  <conditionalFormatting sqref="G28:L28">
    <cfRule type="cellIs" dxfId="373" priority="252" operator="equal">
      <formula>"eps"</formula>
    </cfRule>
  </conditionalFormatting>
  <conditionalFormatting sqref="F28">
    <cfRule type="cellIs" dxfId="372" priority="251" operator="equal">
      <formula>"eps"</formula>
    </cfRule>
  </conditionalFormatting>
  <conditionalFormatting sqref="M28">
    <cfRule type="cellIs" dxfId="371" priority="250" operator="equal">
      <formula>"eps"</formula>
    </cfRule>
  </conditionalFormatting>
  <conditionalFormatting sqref="N28">
    <cfRule type="cellIs" dxfId="370" priority="249" operator="equal">
      <formula>"eps"</formula>
    </cfRule>
  </conditionalFormatting>
  <conditionalFormatting sqref="E32:N32">
    <cfRule type="cellIs" dxfId="369" priority="248" operator="equal">
      <formula>"eps"</formula>
    </cfRule>
  </conditionalFormatting>
  <conditionalFormatting sqref="G32:L32">
    <cfRule type="cellIs" dxfId="368" priority="247" operator="equal">
      <formula>"eps"</formula>
    </cfRule>
  </conditionalFormatting>
  <conditionalFormatting sqref="F32">
    <cfRule type="cellIs" dxfId="367" priority="246" operator="equal">
      <formula>"eps"</formula>
    </cfRule>
  </conditionalFormatting>
  <conditionalFormatting sqref="M32">
    <cfRule type="cellIs" dxfId="366" priority="245" operator="equal">
      <formula>"eps"</formula>
    </cfRule>
  </conditionalFormatting>
  <conditionalFormatting sqref="N32">
    <cfRule type="cellIs" dxfId="365" priority="244" operator="equal">
      <formula>"eps"</formula>
    </cfRule>
  </conditionalFormatting>
  <conditionalFormatting sqref="E34:N34">
    <cfRule type="cellIs" dxfId="364" priority="243" operator="equal">
      <formula>"eps"</formula>
    </cfRule>
  </conditionalFormatting>
  <conditionalFormatting sqref="G34:L34">
    <cfRule type="cellIs" dxfId="363" priority="242" operator="equal">
      <formula>"eps"</formula>
    </cfRule>
  </conditionalFormatting>
  <conditionalFormatting sqref="F34">
    <cfRule type="cellIs" dxfId="362" priority="241" operator="equal">
      <formula>"eps"</formula>
    </cfRule>
  </conditionalFormatting>
  <conditionalFormatting sqref="M34">
    <cfRule type="cellIs" dxfId="361" priority="240" operator="equal">
      <formula>"eps"</formula>
    </cfRule>
  </conditionalFormatting>
  <conditionalFormatting sqref="N34">
    <cfRule type="cellIs" dxfId="360" priority="239" operator="equal">
      <formula>"eps"</formula>
    </cfRule>
  </conditionalFormatting>
  <conditionalFormatting sqref="E67:N67">
    <cfRule type="cellIs" dxfId="359" priority="238" operator="equal">
      <formula>"eps"</formula>
    </cfRule>
  </conditionalFormatting>
  <conditionalFormatting sqref="G67:L67">
    <cfRule type="cellIs" dxfId="358" priority="237" operator="equal">
      <formula>"eps"</formula>
    </cfRule>
  </conditionalFormatting>
  <conditionalFormatting sqref="F67">
    <cfRule type="cellIs" dxfId="357" priority="236" operator="equal">
      <formula>"eps"</formula>
    </cfRule>
  </conditionalFormatting>
  <conditionalFormatting sqref="M67">
    <cfRule type="cellIs" dxfId="356" priority="235" operator="equal">
      <formula>"eps"</formula>
    </cfRule>
  </conditionalFormatting>
  <conditionalFormatting sqref="N67">
    <cfRule type="cellIs" dxfId="355" priority="234" operator="equal">
      <formula>"eps"</formula>
    </cfRule>
  </conditionalFormatting>
  <conditionalFormatting sqref="E68:N68">
    <cfRule type="cellIs" dxfId="354" priority="233" operator="equal">
      <formula>"eps"</formula>
    </cfRule>
  </conditionalFormatting>
  <conditionalFormatting sqref="G68:L68">
    <cfRule type="cellIs" dxfId="353" priority="232" operator="equal">
      <formula>"eps"</formula>
    </cfRule>
  </conditionalFormatting>
  <conditionalFormatting sqref="F68">
    <cfRule type="cellIs" dxfId="352" priority="231" operator="equal">
      <formula>"eps"</formula>
    </cfRule>
  </conditionalFormatting>
  <conditionalFormatting sqref="M68">
    <cfRule type="cellIs" dxfId="351" priority="230" operator="equal">
      <formula>"eps"</formula>
    </cfRule>
  </conditionalFormatting>
  <conditionalFormatting sqref="N68">
    <cfRule type="cellIs" dxfId="350" priority="229" operator="equal">
      <formula>"eps"</formula>
    </cfRule>
  </conditionalFormatting>
  <conditionalFormatting sqref="E69:N69">
    <cfRule type="cellIs" dxfId="349" priority="228" operator="equal">
      <formula>"eps"</formula>
    </cfRule>
  </conditionalFormatting>
  <conditionalFormatting sqref="G69:L69">
    <cfRule type="cellIs" dxfId="348" priority="227" operator="equal">
      <formula>"eps"</formula>
    </cfRule>
  </conditionalFormatting>
  <conditionalFormatting sqref="F69">
    <cfRule type="cellIs" dxfId="347" priority="226" operator="equal">
      <formula>"eps"</formula>
    </cfRule>
  </conditionalFormatting>
  <conditionalFormatting sqref="M69">
    <cfRule type="cellIs" dxfId="346" priority="225" operator="equal">
      <formula>"eps"</formula>
    </cfRule>
  </conditionalFormatting>
  <conditionalFormatting sqref="N69">
    <cfRule type="cellIs" dxfId="345" priority="224" operator="equal">
      <formula>"eps"</formula>
    </cfRule>
  </conditionalFormatting>
  <conditionalFormatting sqref="E72:N72">
    <cfRule type="cellIs" dxfId="344" priority="223" operator="equal">
      <formula>"eps"</formula>
    </cfRule>
  </conditionalFormatting>
  <conditionalFormatting sqref="G72:L72">
    <cfRule type="cellIs" dxfId="343" priority="222" operator="equal">
      <formula>"eps"</formula>
    </cfRule>
  </conditionalFormatting>
  <conditionalFormatting sqref="F72">
    <cfRule type="cellIs" dxfId="342" priority="221" operator="equal">
      <formula>"eps"</formula>
    </cfRule>
  </conditionalFormatting>
  <conditionalFormatting sqref="M72">
    <cfRule type="cellIs" dxfId="341" priority="220" operator="equal">
      <formula>"eps"</formula>
    </cfRule>
  </conditionalFormatting>
  <conditionalFormatting sqref="N72">
    <cfRule type="cellIs" dxfId="340" priority="219" operator="equal">
      <formula>"eps"</formula>
    </cfRule>
  </conditionalFormatting>
  <conditionalFormatting sqref="E76:N76">
    <cfRule type="cellIs" dxfId="339" priority="218" operator="equal">
      <formula>"eps"</formula>
    </cfRule>
  </conditionalFormatting>
  <conditionalFormatting sqref="G76:L76">
    <cfRule type="cellIs" dxfId="338" priority="217" operator="equal">
      <formula>"eps"</formula>
    </cfRule>
  </conditionalFormatting>
  <conditionalFormatting sqref="F76">
    <cfRule type="cellIs" dxfId="337" priority="216" operator="equal">
      <formula>"eps"</formula>
    </cfRule>
  </conditionalFormatting>
  <conditionalFormatting sqref="M76">
    <cfRule type="cellIs" dxfId="336" priority="215" operator="equal">
      <formula>"eps"</formula>
    </cfRule>
  </conditionalFormatting>
  <conditionalFormatting sqref="N76">
    <cfRule type="cellIs" dxfId="335" priority="214" operator="equal">
      <formula>"eps"</formula>
    </cfRule>
  </conditionalFormatting>
  <conditionalFormatting sqref="E77:N77">
    <cfRule type="cellIs" dxfId="334" priority="213" operator="equal">
      <formula>"eps"</formula>
    </cfRule>
  </conditionalFormatting>
  <conditionalFormatting sqref="G77:L77">
    <cfRule type="cellIs" dxfId="333" priority="212" operator="equal">
      <formula>"eps"</formula>
    </cfRule>
  </conditionalFormatting>
  <conditionalFormatting sqref="F77">
    <cfRule type="cellIs" dxfId="332" priority="211" operator="equal">
      <formula>"eps"</formula>
    </cfRule>
  </conditionalFormatting>
  <conditionalFormatting sqref="M77">
    <cfRule type="cellIs" dxfId="331" priority="210" operator="equal">
      <formula>"eps"</formula>
    </cfRule>
  </conditionalFormatting>
  <conditionalFormatting sqref="N77">
    <cfRule type="cellIs" dxfId="330" priority="209" operator="equal">
      <formula>"eps"</formula>
    </cfRule>
  </conditionalFormatting>
  <conditionalFormatting sqref="E80:N80">
    <cfRule type="cellIs" dxfId="329" priority="203" operator="equal">
      <formula>"eps"</formula>
    </cfRule>
  </conditionalFormatting>
  <conditionalFormatting sqref="G80:L80">
    <cfRule type="cellIs" dxfId="328" priority="202" operator="equal">
      <formula>"eps"</formula>
    </cfRule>
  </conditionalFormatting>
  <conditionalFormatting sqref="F80">
    <cfRule type="cellIs" dxfId="327" priority="201" operator="equal">
      <formula>"eps"</formula>
    </cfRule>
  </conditionalFormatting>
  <conditionalFormatting sqref="M80">
    <cfRule type="cellIs" dxfId="326" priority="200" operator="equal">
      <formula>"eps"</formula>
    </cfRule>
  </conditionalFormatting>
  <conditionalFormatting sqref="N80">
    <cfRule type="cellIs" dxfId="325" priority="199" operator="equal">
      <formula>"eps"</formula>
    </cfRule>
  </conditionalFormatting>
  <conditionalFormatting sqref="S1:T1">
    <cfRule type="cellIs" dxfId="324" priority="198" operator="equal">
      <formula>"eps"</formula>
    </cfRule>
  </conditionalFormatting>
  <conditionalFormatting sqref="G91 G86 F95:N98 F103:N105 F107:N107 F110:N117 F122:N123 F125:N125">
    <cfRule type="cellIs" dxfId="323" priority="169" operator="equal">
      <formula>"eps"</formula>
    </cfRule>
  </conditionalFormatting>
  <conditionalFormatting sqref="G133:G155">
    <cfRule type="cellIs" dxfId="322" priority="168" operator="equal">
      <formula>"eps"</formula>
    </cfRule>
  </conditionalFormatting>
  <conditionalFormatting sqref="G86">
    <cfRule type="cellIs" dxfId="321" priority="167" operator="equal">
      <formula>"eps"</formula>
    </cfRule>
  </conditionalFormatting>
  <conditionalFormatting sqref="F109:N117">
    <cfRule type="cellIs" dxfId="320" priority="166" operator="equal">
      <formula>"eps"</formula>
    </cfRule>
  </conditionalFormatting>
  <conditionalFormatting sqref="G118">
    <cfRule type="cellIs" dxfId="319" priority="165" operator="equal">
      <formula>"eps"</formula>
    </cfRule>
  </conditionalFormatting>
  <conditionalFormatting sqref="G85">
    <cfRule type="cellIs" dxfId="318" priority="164" operator="equal">
      <formula>"eps"</formula>
    </cfRule>
  </conditionalFormatting>
  <conditionalFormatting sqref="G101">
    <cfRule type="cellIs" dxfId="317" priority="163" operator="equal">
      <formula>"eps"</formula>
    </cfRule>
  </conditionalFormatting>
  <conditionalFormatting sqref="G126">
    <cfRule type="cellIs" dxfId="316" priority="162" operator="equal">
      <formula>"eps"</formula>
    </cfRule>
  </conditionalFormatting>
  <conditionalFormatting sqref="G127">
    <cfRule type="cellIs" dxfId="315" priority="161" operator="equal">
      <formula>"eps"</formula>
    </cfRule>
  </conditionalFormatting>
  <conditionalFormatting sqref="H107:L107 H110:L117 H125:L125 H86:L86 H122:L123 H91:L91 H103:L105 H95:L98">
    <cfRule type="cellIs" dxfId="314" priority="160" operator="equal">
      <formula>"eps"</formula>
    </cfRule>
  </conditionalFormatting>
  <conditionalFormatting sqref="H133:L155">
    <cfRule type="cellIs" dxfId="313" priority="159" operator="equal">
      <formula>"eps"</formula>
    </cfRule>
  </conditionalFormatting>
  <conditionalFormatting sqref="H86:L86">
    <cfRule type="cellIs" dxfId="312" priority="158" operator="equal">
      <formula>"eps"</formula>
    </cfRule>
  </conditionalFormatting>
  <conditionalFormatting sqref="H109:L109">
    <cfRule type="cellIs" dxfId="311" priority="157" operator="equal">
      <formula>"eps"</formula>
    </cfRule>
  </conditionalFormatting>
  <conditionalFormatting sqref="H118:L118">
    <cfRule type="cellIs" dxfId="310" priority="156" operator="equal">
      <formula>"eps"</formula>
    </cfRule>
  </conditionalFormatting>
  <conditionalFormatting sqref="H85:L85">
    <cfRule type="cellIs" dxfId="309" priority="155" operator="equal">
      <formula>"eps"</formula>
    </cfRule>
  </conditionalFormatting>
  <conditionalFormatting sqref="H101:L101">
    <cfRule type="cellIs" dxfId="308" priority="154" operator="equal">
      <formula>"eps"</formula>
    </cfRule>
  </conditionalFormatting>
  <conditionalFormatting sqref="H126:L126">
    <cfRule type="cellIs" dxfId="307" priority="153" operator="equal">
      <formula>"eps"</formula>
    </cfRule>
  </conditionalFormatting>
  <conditionalFormatting sqref="H127:L127">
    <cfRule type="cellIs" dxfId="306" priority="152" operator="equal">
      <formula>"eps"</formula>
    </cfRule>
  </conditionalFormatting>
  <conditionalFormatting sqref="F107 F110:F117 F125 F86 F122:F123 F91 F103:F105 F95:F98">
    <cfRule type="cellIs" dxfId="305" priority="151" operator="equal">
      <formula>"eps"</formula>
    </cfRule>
  </conditionalFormatting>
  <conditionalFormatting sqref="F133:F155">
    <cfRule type="cellIs" dxfId="304" priority="150" operator="equal">
      <formula>"eps"</formula>
    </cfRule>
  </conditionalFormatting>
  <conditionalFormatting sqref="F86">
    <cfRule type="cellIs" dxfId="303" priority="149" operator="equal">
      <formula>"eps"</formula>
    </cfRule>
  </conditionalFormatting>
  <conditionalFormatting sqref="F109">
    <cfRule type="cellIs" dxfId="302" priority="148" operator="equal">
      <formula>"eps"</formula>
    </cfRule>
  </conditionalFormatting>
  <conditionalFormatting sqref="F118">
    <cfRule type="cellIs" dxfId="301" priority="147" operator="equal">
      <formula>"eps"</formula>
    </cfRule>
  </conditionalFormatting>
  <conditionalFormatting sqref="F85">
    <cfRule type="cellIs" dxfId="300" priority="146" operator="equal">
      <formula>"eps"</formula>
    </cfRule>
  </conditionalFormatting>
  <conditionalFormatting sqref="F101">
    <cfRule type="cellIs" dxfId="299" priority="145" operator="equal">
      <formula>"eps"</formula>
    </cfRule>
  </conditionalFormatting>
  <conditionalFormatting sqref="F126">
    <cfRule type="cellIs" dxfId="298" priority="144" operator="equal">
      <formula>"eps"</formula>
    </cfRule>
  </conditionalFormatting>
  <conditionalFormatting sqref="F127">
    <cfRule type="cellIs" dxfId="297" priority="143" operator="equal">
      <formula>"eps"</formula>
    </cfRule>
  </conditionalFormatting>
  <conditionalFormatting sqref="M107 M110:M117 M125 M122:M123 M91 M103:M105 M95:M98">
    <cfRule type="cellIs" dxfId="296" priority="142" operator="equal">
      <formula>"eps"</formula>
    </cfRule>
  </conditionalFormatting>
  <conditionalFormatting sqref="M109">
    <cfRule type="cellIs" dxfId="295" priority="141" operator="equal">
      <formula>"eps"</formula>
    </cfRule>
  </conditionalFormatting>
  <conditionalFormatting sqref="M118">
    <cfRule type="cellIs" dxfId="294" priority="140" operator="equal">
      <formula>"eps"</formula>
    </cfRule>
  </conditionalFormatting>
  <conditionalFormatting sqref="M85">
    <cfRule type="cellIs" dxfId="293" priority="139" operator="equal">
      <formula>"eps"</formula>
    </cfRule>
  </conditionalFormatting>
  <conditionalFormatting sqref="M101">
    <cfRule type="cellIs" dxfId="292" priority="138" operator="equal">
      <formula>"eps"</formula>
    </cfRule>
  </conditionalFormatting>
  <conditionalFormatting sqref="M126">
    <cfRule type="cellIs" dxfId="291" priority="137" operator="equal">
      <formula>"eps"</formula>
    </cfRule>
  </conditionalFormatting>
  <conditionalFormatting sqref="M127">
    <cfRule type="cellIs" dxfId="290" priority="136" operator="equal">
      <formula>"eps"</formula>
    </cfRule>
  </conditionalFormatting>
  <conditionalFormatting sqref="M86">
    <cfRule type="cellIs" dxfId="289" priority="135" operator="equal">
      <formula>"eps"</formula>
    </cfRule>
  </conditionalFormatting>
  <conditionalFormatting sqref="N107 N110:N117 N125 N122:N123 N91 N103:N105 N95:N98">
    <cfRule type="cellIs" dxfId="288" priority="134" operator="equal">
      <formula>"eps"</formula>
    </cfRule>
  </conditionalFormatting>
  <conditionalFormatting sqref="N109">
    <cfRule type="cellIs" dxfId="287" priority="133" operator="equal">
      <formula>"eps"</formula>
    </cfRule>
  </conditionalFormatting>
  <conditionalFormatting sqref="N118">
    <cfRule type="cellIs" dxfId="286" priority="132" operator="equal">
      <formula>"eps"</formula>
    </cfRule>
  </conditionalFormatting>
  <conditionalFormatting sqref="N85">
    <cfRule type="cellIs" dxfId="285" priority="131" operator="equal">
      <formula>"eps"</formula>
    </cfRule>
  </conditionalFormatting>
  <conditionalFormatting sqref="N101">
    <cfRule type="cellIs" dxfId="284" priority="130" operator="equal">
      <formula>"eps"</formula>
    </cfRule>
  </conditionalFormatting>
  <conditionalFormatting sqref="N126">
    <cfRule type="cellIs" dxfId="283" priority="129" operator="equal">
      <formula>"eps"</formula>
    </cfRule>
  </conditionalFormatting>
  <conditionalFormatting sqref="N127">
    <cfRule type="cellIs" dxfId="282" priority="128" operator="equal">
      <formula>"eps"</formula>
    </cfRule>
  </conditionalFormatting>
  <conditionalFormatting sqref="N86">
    <cfRule type="cellIs" dxfId="281" priority="127" operator="equal">
      <formula>"eps"</formula>
    </cfRule>
  </conditionalFormatting>
  <conditionalFormatting sqref="M133:N155">
    <cfRule type="cellIs" dxfId="280" priority="126" operator="equal">
      <formula>"eps"</formula>
    </cfRule>
  </conditionalFormatting>
  <conditionalFormatting sqref="F83:N84">
    <cfRule type="cellIs" dxfId="279" priority="125" operator="equal">
      <formula>"eps"</formula>
    </cfRule>
  </conditionalFormatting>
  <conditionalFormatting sqref="F88:N90">
    <cfRule type="cellIs" dxfId="278" priority="124" operator="equal">
      <formula>"eps"</formula>
    </cfRule>
  </conditionalFormatting>
  <conditionalFormatting sqref="F93:N93">
    <cfRule type="cellIs" dxfId="277" priority="123" operator="equal">
      <formula>"eps"</formula>
    </cfRule>
  </conditionalFormatting>
  <conditionalFormatting sqref="F100:N100">
    <cfRule type="cellIs" dxfId="276" priority="122" operator="equal">
      <formula>"eps"</formula>
    </cfRule>
  </conditionalFormatting>
  <conditionalFormatting sqref="F126:N127">
    <cfRule type="cellIs" dxfId="275" priority="121" operator="equal">
      <formula>"eps"</formula>
    </cfRule>
  </conditionalFormatting>
  <conditionalFormatting sqref="F130:N130">
    <cfRule type="cellIs" dxfId="274" priority="120" operator="equal">
      <formula>"eps"</formula>
    </cfRule>
  </conditionalFormatting>
  <conditionalFormatting sqref="F87:N87">
    <cfRule type="cellIs" dxfId="273" priority="119" operator="equal">
      <formula>"eps"</formula>
    </cfRule>
  </conditionalFormatting>
  <conditionalFormatting sqref="G87:L87">
    <cfRule type="cellIs" dxfId="272" priority="118" operator="equal">
      <formula>"eps"</formula>
    </cfRule>
  </conditionalFormatting>
  <conditionalFormatting sqref="F87">
    <cfRule type="cellIs" dxfId="271" priority="117" operator="equal">
      <formula>"eps"</formula>
    </cfRule>
  </conditionalFormatting>
  <conditionalFormatting sqref="M87">
    <cfRule type="cellIs" dxfId="270" priority="116" operator="equal">
      <formula>"eps"</formula>
    </cfRule>
  </conditionalFormatting>
  <conditionalFormatting sqref="N87">
    <cfRule type="cellIs" dxfId="269" priority="115" operator="equal">
      <formula>"eps"</formula>
    </cfRule>
  </conditionalFormatting>
  <conditionalFormatting sqref="F121:N121">
    <cfRule type="cellIs" dxfId="268" priority="89" operator="equal">
      <formula>"eps"</formula>
    </cfRule>
  </conditionalFormatting>
  <conditionalFormatting sqref="G121:L121">
    <cfRule type="cellIs" dxfId="267" priority="88" operator="equal">
      <formula>"eps"</formula>
    </cfRule>
  </conditionalFormatting>
  <conditionalFormatting sqref="F121">
    <cfRule type="cellIs" dxfId="266" priority="87" operator="equal">
      <formula>"eps"</formula>
    </cfRule>
  </conditionalFormatting>
  <conditionalFormatting sqref="M121">
    <cfRule type="cellIs" dxfId="265" priority="86" operator="equal">
      <formula>"eps"</formula>
    </cfRule>
  </conditionalFormatting>
  <conditionalFormatting sqref="N121">
    <cfRule type="cellIs" dxfId="264" priority="85" operator="equal">
      <formula>"eps"</formula>
    </cfRule>
  </conditionalFormatting>
  <conditionalFormatting sqref="F124:N124">
    <cfRule type="cellIs" dxfId="263" priority="84" operator="equal">
      <formula>"eps"</formula>
    </cfRule>
  </conditionalFormatting>
  <conditionalFormatting sqref="G124:L124">
    <cfRule type="cellIs" dxfId="262" priority="83" operator="equal">
      <formula>"eps"</formula>
    </cfRule>
  </conditionalFormatting>
  <conditionalFormatting sqref="F124">
    <cfRule type="cellIs" dxfId="261" priority="82" operator="equal">
      <formula>"eps"</formula>
    </cfRule>
  </conditionalFormatting>
  <conditionalFormatting sqref="M124">
    <cfRule type="cellIs" dxfId="260" priority="81" operator="equal">
      <formula>"eps"</formula>
    </cfRule>
  </conditionalFormatting>
  <conditionalFormatting sqref="N124">
    <cfRule type="cellIs" dxfId="259" priority="80" operator="equal">
      <formula>"eps"</formula>
    </cfRule>
  </conditionalFormatting>
  <conditionalFormatting sqref="F129:N129">
    <cfRule type="cellIs" dxfId="258" priority="79" operator="equal">
      <formula>"eps"</formula>
    </cfRule>
  </conditionalFormatting>
  <conditionalFormatting sqref="G129:L129">
    <cfRule type="cellIs" dxfId="257" priority="78" operator="equal">
      <formula>"eps"</formula>
    </cfRule>
  </conditionalFormatting>
  <conditionalFormatting sqref="F129">
    <cfRule type="cellIs" dxfId="256" priority="77" operator="equal">
      <formula>"eps"</formula>
    </cfRule>
  </conditionalFormatting>
  <conditionalFormatting sqref="M129">
    <cfRule type="cellIs" dxfId="255" priority="76" operator="equal">
      <formula>"eps"</formula>
    </cfRule>
  </conditionalFormatting>
  <conditionalFormatting sqref="N129">
    <cfRule type="cellIs" dxfId="254" priority="75" operator="equal">
      <formula>"eps"</formula>
    </cfRule>
  </conditionalFormatting>
  <conditionalFormatting sqref="F131:N132">
    <cfRule type="cellIs" dxfId="253" priority="74" operator="equal">
      <formula>"eps"</formula>
    </cfRule>
  </conditionalFormatting>
  <conditionalFormatting sqref="G131:L132">
    <cfRule type="cellIs" dxfId="252" priority="73" operator="equal">
      <formula>"eps"</formula>
    </cfRule>
  </conditionalFormatting>
  <conditionalFormatting sqref="F131:F132">
    <cfRule type="cellIs" dxfId="251" priority="72" operator="equal">
      <formula>"eps"</formula>
    </cfRule>
  </conditionalFormatting>
  <conditionalFormatting sqref="M131:M132">
    <cfRule type="cellIs" dxfId="250" priority="71" operator="equal">
      <formula>"eps"</formula>
    </cfRule>
  </conditionalFormatting>
  <conditionalFormatting sqref="N131:N132">
    <cfRule type="cellIs" dxfId="249" priority="70" operator="equal">
      <formula>"eps"</formula>
    </cfRule>
  </conditionalFormatting>
  <conditionalFormatting sqref="F128:N128">
    <cfRule type="cellIs" dxfId="248" priority="69" operator="equal">
      <formula>"eps"</formula>
    </cfRule>
  </conditionalFormatting>
  <conditionalFormatting sqref="G128:L128">
    <cfRule type="cellIs" dxfId="247" priority="68" operator="equal">
      <formula>"eps"</formula>
    </cfRule>
  </conditionalFormatting>
  <conditionalFormatting sqref="F128">
    <cfRule type="cellIs" dxfId="246" priority="67" operator="equal">
      <formula>"eps"</formula>
    </cfRule>
  </conditionalFormatting>
  <conditionalFormatting sqref="M128">
    <cfRule type="cellIs" dxfId="245" priority="66" operator="equal">
      <formula>"eps"</formula>
    </cfRule>
  </conditionalFormatting>
  <conditionalFormatting sqref="N128">
    <cfRule type="cellIs" dxfId="244" priority="65" operator="equal">
      <formula>"eps"</formula>
    </cfRule>
  </conditionalFormatting>
  <conditionalFormatting sqref="F82:N82">
    <cfRule type="cellIs" dxfId="243" priority="64" operator="equal">
      <formula>"eps"</formula>
    </cfRule>
  </conditionalFormatting>
  <conditionalFormatting sqref="G82:L82">
    <cfRule type="cellIs" dxfId="242" priority="63" operator="equal">
      <formula>"eps"</formula>
    </cfRule>
  </conditionalFormatting>
  <conditionalFormatting sqref="F82">
    <cfRule type="cellIs" dxfId="241" priority="62" operator="equal">
      <formula>"eps"</formula>
    </cfRule>
  </conditionalFormatting>
  <conditionalFormatting sqref="M82">
    <cfRule type="cellIs" dxfId="240" priority="61" operator="equal">
      <formula>"eps"</formula>
    </cfRule>
  </conditionalFormatting>
  <conditionalFormatting sqref="N82">
    <cfRule type="cellIs" dxfId="239" priority="60" operator="equal">
      <formula>"eps"</formula>
    </cfRule>
  </conditionalFormatting>
  <conditionalFormatting sqref="E92">
    <cfRule type="cellIs" dxfId="238" priority="54" operator="equal">
      <formula>"eps"</formula>
    </cfRule>
  </conditionalFormatting>
  <conditionalFormatting sqref="F92:N92">
    <cfRule type="cellIs" dxfId="237" priority="53" operator="equal">
      <formula>"eps"</formula>
    </cfRule>
  </conditionalFormatting>
  <conditionalFormatting sqref="G92:L92">
    <cfRule type="cellIs" dxfId="236" priority="52" operator="equal">
      <formula>"eps"</formula>
    </cfRule>
  </conditionalFormatting>
  <conditionalFormatting sqref="F92">
    <cfRule type="cellIs" dxfId="235" priority="51" operator="equal">
      <formula>"eps"</formula>
    </cfRule>
  </conditionalFormatting>
  <conditionalFormatting sqref="M92">
    <cfRule type="cellIs" dxfId="234" priority="50" operator="equal">
      <formula>"eps"</formula>
    </cfRule>
  </conditionalFormatting>
  <conditionalFormatting sqref="N92">
    <cfRule type="cellIs" dxfId="233" priority="49" operator="equal">
      <formula>"eps"</formula>
    </cfRule>
  </conditionalFormatting>
  <conditionalFormatting sqref="E94">
    <cfRule type="cellIs" dxfId="232" priority="48" operator="equal">
      <formula>"eps"</formula>
    </cfRule>
  </conditionalFormatting>
  <conditionalFormatting sqref="F94:N94">
    <cfRule type="cellIs" dxfId="231" priority="47" operator="equal">
      <formula>"eps"</formula>
    </cfRule>
  </conditionalFormatting>
  <conditionalFormatting sqref="G94:L94">
    <cfRule type="cellIs" dxfId="230" priority="46" operator="equal">
      <formula>"eps"</formula>
    </cfRule>
  </conditionalFormatting>
  <conditionalFormatting sqref="F94">
    <cfRule type="cellIs" dxfId="229" priority="45" operator="equal">
      <formula>"eps"</formula>
    </cfRule>
  </conditionalFormatting>
  <conditionalFormatting sqref="M94">
    <cfRule type="cellIs" dxfId="228" priority="44" operator="equal">
      <formula>"eps"</formula>
    </cfRule>
  </conditionalFormatting>
  <conditionalFormatting sqref="N94">
    <cfRule type="cellIs" dxfId="227" priority="43" operator="equal">
      <formula>"eps"</formula>
    </cfRule>
  </conditionalFormatting>
  <conditionalFormatting sqref="E99">
    <cfRule type="cellIs" dxfId="226" priority="42" operator="equal">
      <formula>"eps"</formula>
    </cfRule>
  </conditionalFormatting>
  <conditionalFormatting sqref="F99:N99">
    <cfRule type="cellIs" dxfId="225" priority="41" operator="equal">
      <formula>"eps"</formula>
    </cfRule>
  </conditionalFormatting>
  <conditionalFormatting sqref="G99:L99">
    <cfRule type="cellIs" dxfId="224" priority="40" operator="equal">
      <formula>"eps"</formula>
    </cfRule>
  </conditionalFormatting>
  <conditionalFormatting sqref="F99">
    <cfRule type="cellIs" dxfId="223" priority="39" operator="equal">
      <formula>"eps"</formula>
    </cfRule>
  </conditionalFormatting>
  <conditionalFormatting sqref="M99">
    <cfRule type="cellIs" dxfId="222" priority="38" operator="equal">
      <formula>"eps"</formula>
    </cfRule>
  </conditionalFormatting>
  <conditionalFormatting sqref="N99">
    <cfRule type="cellIs" dxfId="221" priority="37" operator="equal">
      <formula>"eps"</formula>
    </cfRule>
  </conditionalFormatting>
  <conditionalFormatting sqref="E102">
    <cfRule type="cellIs" dxfId="220" priority="36" operator="equal">
      <formula>"eps"</formula>
    </cfRule>
  </conditionalFormatting>
  <conditionalFormatting sqref="F102:N102">
    <cfRule type="cellIs" dxfId="219" priority="35" operator="equal">
      <formula>"eps"</formula>
    </cfRule>
  </conditionalFormatting>
  <conditionalFormatting sqref="G102:L102">
    <cfRule type="cellIs" dxfId="218" priority="34" operator="equal">
      <formula>"eps"</formula>
    </cfRule>
  </conditionalFormatting>
  <conditionalFormatting sqref="F102">
    <cfRule type="cellIs" dxfId="217" priority="33" operator="equal">
      <formula>"eps"</formula>
    </cfRule>
  </conditionalFormatting>
  <conditionalFormatting sqref="M102">
    <cfRule type="cellIs" dxfId="216" priority="32" operator="equal">
      <formula>"eps"</formula>
    </cfRule>
  </conditionalFormatting>
  <conditionalFormatting sqref="N102">
    <cfRule type="cellIs" dxfId="215" priority="31" operator="equal">
      <formula>"eps"</formula>
    </cfRule>
  </conditionalFormatting>
  <conditionalFormatting sqref="E106">
    <cfRule type="cellIs" dxfId="214" priority="24" operator="equal">
      <formula>"eps"</formula>
    </cfRule>
  </conditionalFormatting>
  <conditionalFormatting sqref="F106:N106">
    <cfRule type="cellIs" dxfId="213" priority="23" operator="equal">
      <formula>"eps"</formula>
    </cfRule>
  </conditionalFormatting>
  <conditionalFormatting sqref="G106:L106">
    <cfRule type="cellIs" dxfId="212" priority="22" operator="equal">
      <formula>"eps"</formula>
    </cfRule>
  </conditionalFormatting>
  <conditionalFormatting sqref="F106">
    <cfRule type="cellIs" dxfId="211" priority="21" operator="equal">
      <formula>"eps"</formula>
    </cfRule>
  </conditionalFormatting>
  <conditionalFormatting sqref="M106">
    <cfRule type="cellIs" dxfId="210" priority="20" operator="equal">
      <formula>"eps"</formula>
    </cfRule>
  </conditionalFormatting>
  <conditionalFormatting sqref="N106">
    <cfRule type="cellIs" dxfId="209" priority="19" operator="equal">
      <formula>"eps"</formula>
    </cfRule>
  </conditionalFormatting>
  <conditionalFormatting sqref="E108">
    <cfRule type="cellIs" dxfId="208" priority="18" operator="equal">
      <formula>"eps"</formula>
    </cfRule>
  </conditionalFormatting>
  <conditionalFormatting sqref="F108:N108">
    <cfRule type="cellIs" dxfId="207" priority="17" operator="equal">
      <formula>"eps"</formula>
    </cfRule>
  </conditionalFormatting>
  <conditionalFormatting sqref="G108:L108">
    <cfRule type="cellIs" dxfId="206" priority="16" operator="equal">
      <formula>"eps"</formula>
    </cfRule>
  </conditionalFormatting>
  <conditionalFormatting sqref="F108">
    <cfRule type="cellIs" dxfId="205" priority="15" operator="equal">
      <formula>"eps"</formula>
    </cfRule>
  </conditionalFormatting>
  <conditionalFormatting sqref="M108">
    <cfRule type="cellIs" dxfId="204" priority="14" operator="equal">
      <formula>"eps"</formula>
    </cfRule>
  </conditionalFormatting>
  <conditionalFormatting sqref="N108">
    <cfRule type="cellIs" dxfId="203" priority="13" operator="equal">
      <formula>"eps"</formula>
    </cfRule>
  </conditionalFormatting>
  <conditionalFormatting sqref="E119">
    <cfRule type="cellIs" dxfId="202" priority="12" operator="equal">
      <formula>"eps"</formula>
    </cfRule>
  </conditionalFormatting>
  <conditionalFormatting sqref="F119:N119">
    <cfRule type="cellIs" dxfId="201" priority="11" operator="equal">
      <formula>"eps"</formula>
    </cfRule>
  </conditionalFormatting>
  <conditionalFormatting sqref="G119:L119">
    <cfRule type="cellIs" dxfId="200" priority="10" operator="equal">
      <formula>"eps"</formula>
    </cfRule>
  </conditionalFormatting>
  <conditionalFormatting sqref="F119">
    <cfRule type="cellIs" dxfId="199" priority="9" operator="equal">
      <formula>"eps"</formula>
    </cfRule>
  </conditionalFormatting>
  <conditionalFormatting sqref="M119">
    <cfRule type="cellIs" dxfId="198" priority="8" operator="equal">
      <formula>"eps"</formula>
    </cfRule>
  </conditionalFormatting>
  <conditionalFormatting sqref="N119">
    <cfRule type="cellIs" dxfId="197" priority="7" operator="equal">
      <formula>"eps"</formula>
    </cfRule>
  </conditionalFormatting>
  <conditionalFormatting sqref="E120">
    <cfRule type="cellIs" dxfId="196" priority="6" operator="equal">
      <formula>"eps"</formula>
    </cfRule>
  </conditionalFormatting>
  <conditionalFormatting sqref="F120:N120">
    <cfRule type="cellIs" dxfId="195" priority="5" operator="equal">
      <formula>"eps"</formula>
    </cfRule>
  </conditionalFormatting>
  <conditionalFormatting sqref="G120:L120">
    <cfRule type="cellIs" dxfId="194" priority="4" operator="equal">
      <formula>"eps"</formula>
    </cfRule>
  </conditionalFormatting>
  <conditionalFormatting sqref="F120">
    <cfRule type="cellIs" dxfId="193" priority="3" operator="equal">
      <formula>"eps"</formula>
    </cfRule>
  </conditionalFormatting>
  <conditionalFormatting sqref="M120">
    <cfRule type="cellIs" dxfId="192" priority="2" operator="equal">
      <formula>"eps"</formula>
    </cfRule>
  </conditionalFormatting>
  <conditionalFormatting sqref="N120">
    <cfRule type="cellIs" dxfId="191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zoomScale="70" zoomScaleNormal="70" workbookViewId="0">
      <pane xSplit="3" ySplit="7" topLeftCell="D39" activePane="bottomRight" state="frozen"/>
      <selection pane="topRight" activeCell="D1" sqref="D1"/>
      <selection pane="bottomLeft" activeCell="A8" sqref="A8"/>
      <selection pane="bottomRight" activeCell="F4" sqref="F4"/>
    </sheetView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157</v>
      </c>
    </row>
    <row r="6" spans="1:13" x14ac:dyDescent="0.3">
      <c r="D6" s="288" t="s">
        <v>302</v>
      </c>
      <c r="E6" s="288"/>
      <c r="F6" s="288"/>
      <c r="G6" s="288"/>
      <c r="H6" s="287" t="s">
        <v>303</v>
      </c>
      <c r="I6" s="287"/>
      <c r="J6" s="287"/>
      <c r="K6" s="287"/>
      <c r="L6" s="287"/>
      <c r="M6" s="287"/>
    </row>
    <row r="7" spans="1:13" x14ac:dyDescent="0.3">
      <c r="D7" s="113">
        <v>2020</v>
      </c>
      <c r="E7" s="113">
        <v>2021</v>
      </c>
      <c r="F7" s="113">
        <v>2022</v>
      </c>
      <c r="G7" s="114">
        <v>2023</v>
      </c>
      <c r="H7" s="139">
        <v>2024</v>
      </c>
      <c r="I7" s="139">
        <v>2025</v>
      </c>
      <c r="J7" s="139">
        <v>2029</v>
      </c>
      <c r="K7" s="139">
        <v>2031</v>
      </c>
      <c r="L7" s="139">
        <v>2035</v>
      </c>
      <c r="M7" s="139">
        <v>2040</v>
      </c>
    </row>
    <row r="8" spans="1:13" x14ac:dyDescent="0.3">
      <c r="A8" s="150" t="s">
        <v>339</v>
      </c>
      <c r="B8" s="150" t="s">
        <v>72</v>
      </c>
      <c r="C8" s="150" t="str">
        <f>Closures!H6</f>
        <v>base</v>
      </c>
      <c r="D8" s="151">
        <v>0.1</v>
      </c>
      <c r="E8" s="151">
        <v>0.1</v>
      </c>
      <c r="F8" s="151">
        <v>0.1</v>
      </c>
      <c r="G8" s="151">
        <v>0.1</v>
      </c>
      <c r="H8" s="152">
        <v>0.1</v>
      </c>
      <c r="I8" s="152">
        <v>0.1</v>
      </c>
      <c r="J8" s="152">
        <v>0.1</v>
      </c>
      <c r="K8" s="152">
        <v>0.1</v>
      </c>
      <c r="L8" s="152">
        <v>0.1</v>
      </c>
      <c r="M8" s="152">
        <v>0.1</v>
      </c>
    </row>
    <row r="9" spans="1:13" x14ac:dyDescent="0.3">
      <c r="A9" s="150" t="s">
        <v>340</v>
      </c>
      <c r="B9" s="150" t="str">
        <f>B8</f>
        <v>nat</v>
      </c>
      <c r="C9" s="150" t="str">
        <f t="shared" ref="C9" si="0">C8</f>
        <v>base</v>
      </c>
      <c r="D9" s="151">
        <v>0.1</v>
      </c>
      <c r="E9" s="151">
        <v>0.1</v>
      </c>
      <c r="F9" s="151">
        <v>0.1</v>
      </c>
      <c r="G9" s="151">
        <v>0.1</v>
      </c>
      <c r="H9" s="152">
        <v>0.1</v>
      </c>
      <c r="I9" s="152">
        <v>0.1</v>
      </c>
      <c r="J9" s="152">
        <v>0.1</v>
      </c>
      <c r="K9" s="152">
        <v>0.1</v>
      </c>
      <c r="L9" s="152">
        <v>0.1</v>
      </c>
      <c r="M9" s="152">
        <v>0.1</v>
      </c>
    </row>
    <row r="10" spans="1:13" x14ac:dyDescent="0.3">
      <c r="A10" s="150" t="s">
        <v>341</v>
      </c>
      <c r="B10" s="150" t="str">
        <f t="shared" ref="B10:B50" si="1">B9</f>
        <v>nat</v>
      </c>
      <c r="C10" s="150" t="str">
        <f t="shared" ref="C10:C25" si="2">C9</f>
        <v>base</v>
      </c>
      <c r="D10" s="151">
        <v>0.1</v>
      </c>
      <c r="E10" s="151">
        <v>0.1</v>
      </c>
      <c r="F10" s="151">
        <v>0.1</v>
      </c>
      <c r="G10" s="151">
        <v>0.1</v>
      </c>
      <c r="H10" s="152">
        <v>0.1</v>
      </c>
      <c r="I10" s="152">
        <v>0.1</v>
      </c>
      <c r="J10" s="152">
        <v>0.1</v>
      </c>
      <c r="K10" s="152">
        <v>0.1</v>
      </c>
      <c r="L10" s="152">
        <v>0.1</v>
      </c>
      <c r="M10" s="152">
        <v>0.1</v>
      </c>
    </row>
    <row r="11" spans="1:13" x14ac:dyDescent="0.3">
      <c r="A11" s="150" t="s">
        <v>342</v>
      </c>
      <c r="B11" s="150" t="str">
        <f t="shared" si="1"/>
        <v>nat</v>
      </c>
      <c r="C11" s="150" t="str">
        <f t="shared" si="2"/>
        <v>base</v>
      </c>
      <c r="D11" s="151">
        <v>0.1</v>
      </c>
      <c r="E11" s="151">
        <v>0.1</v>
      </c>
      <c r="F11" s="151">
        <v>0.1</v>
      </c>
      <c r="G11" s="151">
        <v>0.1</v>
      </c>
      <c r="H11" s="152">
        <v>0.1</v>
      </c>
      <c r="I11" s="152">
        <v>0.1</v>
      </c>
      <c r="J11" s="152">
        <v>0.1</v>
      </c>
      <c r="K11" s="152">
        <v>0.1</v>
      </c>
      <c r="L11" s="152">
        <v>0.1</v>
      </c>
      <c r="M11" s="152">
        <v>0.1</v>
      </c>
    </row>
    <row r="12" spans="1:13" x14ac:dyDescent="0.3">
      <c r="A12" s="150" t="s">
        <v>343</v>
      </c>
      <c r="B12" s="150" t="str">
        <f t="shared" si="1"/>
        <v>nat</v>
      </c>
      <c r="C12" s="150" t="str">
        <f t="shared" si="2"/>
        <v>base</v>
      </c>
      <c r="D12" s="151">
        <v>0.1</v>
      </c>
      <c r="E12" s="151">
        <v>0.1</v>
      </c>
      <c r="F12" s="151">
        <v>0.1</v>
      </c>
      <c r="G12" s="151">
        <v>0.1</v>
      </c>
      <c r="H12" s="152">
        <v>0.1</v>
      </c>
      <c r="I12" s="152">
        <v>0.1</v>
      </c>
      <c r="J12" s="152">
        <v>0.1</v>
      </c>
      <c r="K12" s="152">
        <v>0.1</v>
      </c>
      <c r="L12" s="152">
        <v>0.1</v>
      </c>
      <c r="M12" s="152">
        <v>0.1</v>
      </c>
    </row>
    <row r="13" spans="1:13" x14ac:dyDescent="0.3">
      <c r="A13" s="150" t="s">
        <v>344</v>
      </c>
      <c r="B13" s="150" t="str">
        <f t="shared" si="1"/>
        <v>nat</v>
      </c>
      <c r="C13" s="150" t="str">
        <f t="shared" si="2"/>
        <v>base</v>
      </c>
      <c r="D13" s="151">
        <v>0.1</v>
      </c>
      <c r="E13" s="151">
        <v>0.1</v>
      </c>
      <c r="F13" s="151">
        <v>0.1</v>
      </c>
      <c r="G13" s="151">
        <v>0.1</v>
      </c>
      <c r="H13" s="152">
        <v>0.1</v>
      </c>
      <c r="I13" s="152">
        <v>0.1</v>
      </c>
      <c r="J13" s="152">
        <v>0.1</v>
      </c>
      <c r="K13" s="152">
        <v>0.1</v>
      </c>
      <c r="L13" s="152">
        <v>0.1</v>
      </c>
      <c r="M13" s="152">
        <v>0.1</v>
      </c>
    </row>
    <row r="14" spans="1:13" x14ac:dyDescent="0.3">
      <c r="A14" s="150" t="s">
        <v>345</v>
      </c>
      <c r="B14" s="150" t="str">
        <f t="shared" si="1"/>
        <v>nat</v>
      </c>
      <c r="C14" s="150" t="str">
        <f t="shared" si="2"/>
        <v>base</v>
      </c>
      <c r="D14" s="151">
        <v>0.1</v>
      </c>
      <c r="E14" s="151">
        <v>0.1</v>
      </c>
      <c r="F14" s="151">
        <v>0.1</v>
      </c>
      <c r="G14" s="151">
        <v>0.1</v>
      </c>
      <c r="H14" s="152">
        <v>0.1</v>
      </c>
      <c r="I14" s="152">
        <v>0.1</v>
      </c>
      <c r="J14" s="152">
        <v>0.1</v>
      </c>
      <c r="K14" s="152">
        <v>0.1</v>
      </c>
      <c r="L14" s="152">
        <v>0.1</v>
      </c>
      <c r="M14" s="152">
        <v>0.1</v>
      </c>
    </row>
    <row r="15" spans="1:13" x14ac:dyDescent="0.3">
      <c r="A15" s="150" t="s">
        <v>346</v>
      </c>
      <c r="B15" s="150" t="str">
        <f t="shared" si="1"/>
        <v>nat</v>
      </c>
      <c r="C15" s="150" t="str">
        <f t="shared" si="2"/>
        <v>base</v>
      </c>
      <c r="D15" s="151">
        <v>0.1</v>
      </c>
      <c r="E15" s="151">
        <v>0.1</v>
      </c>
      <c r="F15" s="151">
        <v>0.1</v>
      </c>
      <c r="G15" s="151">
        <v>0.1</v>
      </c>
      <c r="H15" s="152">
        <v>0.1</v>
      </c>
      <c r="I15" s="152">
        <v>0.1</v>
      </c>
      <c r="J15" s="152">
        <v>0.1</v>
      </c>
      <c r="K15" s="152">
        <v>0.1</v>
      </c>
      <c r="L15" s="152">
        <v>0.1</v>
      </c>
      <c r="M15" s="152">
        <v>0.1</v>
      </c>
    </row>
    <row r="16" spans="1:13" x14ac:dyDescent="0.3">
      <c r="A16" s="150" t="s">
        <v>347</v>
      </c>
      <c r="B16" s="150" t="str">
        <f t="shared" si="1"/>
        <v>nat</v>
      </c>
      <c r="C16" s="150" t="str">
        <f t="shared" si="2"/>
        <v>base</v>
      </c>
      <c r="D16" s="151">
        <v>0.1</v>
      </c>
      <c r="E16" s="151">
        <v>0.1</v>
      </c>
      <c r="F16" s="151">
        <v>0.1</v>
      </c>
      <c r="G16" s="151">
        <v>0.1</v>
      </c>
      <c r="H16" s="152">
        <v>0.1</v>
      </c>
      <c r="I16" s="152">
        <v>0.1</v>
      </c>
      <c r="J16" s="152">
        <v>0.1</v>
      </c>
      <c r="K16" s="152">
        <v>0.1</v>
      </c>
      <c r="L16" s="152">
        <v>0.1</v>
      </c>
      <c r="M16" s="152">
        <v>0.1</v>
      </c>
    </row>
    <row r="17" spans="1:13" x14ac:dyDescent="0.3">
      <c r="A17" s="150" t="s">
        <v>348</v>
      </c>
      <c r="B17" s="150" t="str">
        <f t="shared" si="1"/>
        <v>nat</v>
      </c>
      <c r="C17" s="150" t="str">
        <f t="shared" si="2"/>
        <v>base</v>
      </c>
      <c r="D17" s="151">
        <v>0.1</v>
      </c>
      <c r="E17" s="151">
        <v>0.1</v>
      </c>
      <c r="F17" s="151">
        <v>0.1</v>
      </c>
      <c r="G17" s="151">
        <v>0.1</v>
      </c>
      <c r="H17" s="152">
        <v>0.1</v>
      </c>
      <c r="I17" s="152">
        <v>0.1</v>
      </c>
      <c r="J17" s="152">
        <v>0.1</v>
      </c>
      <c r="K17" s="152">
        <v>0.1</v>
      </c>
      <c r="L17" s="152">
        <v>0.1</v>
      </c>
      <c r="M17" s="152">
        <v>0.1</v>
      </c>
    </row>
    <row r="18" spans="1:13" x14ac:dyDescent="0.3">
      <c r="A18" s="150" t="s">
        <v>349</v>
      </c>
      <c r="B18" s="150" t="str">
        <f t="shared" si="1"/>
        <v>nat</v>
      </c>
      <c r="C18" s="150" t="str">
        <f t="shared" si="2"/>
        <v>base</v>
      </c>
      <c r="D18" s="151">
        <v>0.1</v>
      </c>
      <c r="E18" s="151">
        <v>0.1</v>
      </c>
      <c r="F18" s="151">
        <v>0.1</v>
      </c>
      <c r="G18" s="151">
        <v>0.1</v>
      </c>
      <c r="H18" s="152">
        <v>0.1</v>
      </c>
      <c r="I18" s="152">
        <v>0.1</v>
      </c>
      <c r="J18" s="152">
        <v>0.1</v>
      </c>
      <c r="K18" s="152">
        <v>0.1</v>
      </c>
      <c r="L18" s="152">
        <v>0.1</v>
      </c>
      <c r="M18" s="152">
        <v>0.1</v>
      </c>
    </row>
    <row r="19" spans="1:13" x14ac:dyDescent="0.3">
      <c r="A19" s="150" t="s">
        <v>350</v>
      </c>
      <c r="B19" s="150" t="str">
        <f t="shared" si="1"/>
        <v>nat</v>
      </c>
      <c r="C19" s="150" t="str">
        <f t="shared" si="2"/>
        <v>base</v>
      </c>
      <c r="D19" s="151">
        <v>0.1</v>
      </c>
      <c r="E19" s="151">
        <v>0.1</v>
      </c>
      <c r="F19" s="151">
        <v>0.1</v>
      </c>
      <c r="G19" s="151">
        <v>0.1</v>
      </c>
      <c r="H19" s="152">
        <v>0.1</v>
      </c>
      <c r="I19" s="152">
        <v>0.1</v>
      </c>
      <c r="J19" s="152">
        <v>0.1</v>
      </c>
      <c r="K19" s="152">
        <v>0.1</v>
      </c>
      <c r="L19" s="152">
        <v>0.1</v>
      </c>
      <c r="M19" s="152">
        <v>0.1</v>
      </c>
    </row>
    <row r="20" spans="1:13" x14ac:dyDescent="0.3">
      <c r="A20" s="150" t="s">
        <v>128</v>
      </c>
      <c r="B20" s="150" t="str">
        <f t="shared" si="1"/>
        <v>nat</v>
      </c>
      <c r="C20" s="150" t="str">
        <f t="shared" si="2"/>
        <v>base</v>
      </c>
      <c r="D20" s="151">
        <v>0.1</v>
      </c>
      <c r="E20" s="151">
        <v>0.1</v>
      </c>
      <c r="F20" s="151">
        <v>0.1</v>
      </c>
      <c r="G20" s="151">
        <v>0.1</v>
      </c>
      <c r="H20" s="152">
        <v>0.1</v>
      </c>
      <c r="I20" s="152">
        <v>0.1</v>
      </c>
      <c r="J20" s="152">
        <v>0.1</v>
      </c>
      <c r="K20" s="152">
        <v>0.1</v>
      </c>
      <c r="L20" s="152">
        <v>0.1</v>
      </c>
      <c r="M20" s="152">
        <v>0.1</v>
      </c>
    </row>
    <row r="21" spans="1:13" x14ac:dyDescent="0.3">
      <c r="A21" s="150" t="s">
        <v>129</v>
      </c>
      <c r="B21" s="150" t="str">
        <f t="shared" si="1"/>
        <v>nat</v>
      </c>
      <c r="C21" s="150" t="str">
        <f t="shared" si="2"/>
        <v>base</v>
      </c>
      <c r="D21" s="151">
        <v>0.1</v>
      </c>
      <c r="E21" s="151">
        <v>0.1</v>
      </c>
      <c r="F21" s="151">
        <v>0.1</v>
      </c>
      <c r="G21" s="151">
        <v>0.1</v>
      </c>
      <c r="H21" s="152">
        <v>0.1</v>
      </c>
      <c r="I21" s="152">
        <v>0.1</v>
      </c>
      <c r="J21" s="152">
        <v>0.1</v>
      </c>
      <c r="K21" s="152">
        <v>0.1</v>
      </c>
      <c r="L21" s="152">
        <v>0.1</v>
      </c>
      <c r="M21" s="152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51" t="s">
        <v>75</v>
      </c>
      <c r="E22" s="151" t="s">
        <v>75</v>
      </c>
      <c r="F22" s="151" t="s">
        <v>75</v>
      </c>
      <c r="G22" s="151" t="s">
        <v>75</v>
      </c>
      <c r="H22" s="152" t="s">
        <v>75</v>
      </c>
      <c r="I22" s="152" t="s">
        <v>75</v>
      </c>
      <c r="J22" s="152" t="s">
        <v>75</v>
      </c>
      <c r="K22" s="152" t="s">
        <v>75</v>
      </c>
      <c r="L22" s="152" t="s">
        <v>75</v>
      </c>
      <c r="M22" s="152" t="s">
        <v>75</v>
      </c>
    </row>
    <row r="23" spans="1:13" x14ac:dyDescent="0.3">
      <c r="A23" s="94" t="s">
        <v>214</v>
      </c>
      <c r="B23" s="94" t="str">
        <f t="shared" si="1"/>
        <v>nat</v>
      </c>
      <c r="C23" s="94" t="str">
        <f t="shared" si="2"/>
        <v>base</v>
      </c>
      <c r="D23" s="151" t="s">
        <v>75</v>
      </c>
      <c r="E23" s="151" t="s">
        <v>75</v>
      </c>
      <c r="F23" s="151" t="s">
        <v>75</v>
      </c>
      <c r="G23" s="151" t="s">
        <v>75</v>
      </c>
      <c r="H23" s="152" t="s">
        <v>75</v>
      </c>
      <c r="I23" s="152" t="s">
        <v>75</v>
      </c>
      <c r="J23" s="152" t="s">
        <v>75</v>
      </c>
      <c r="K23" s="152" t="s">
        <v>75</v>
      </c>
      <c r="L23" s="152" t="s">
        <v>75</v>
      </c>
      <c r="M23" s="152" t="s">
        <v>75</v>
      </c>
    </row>
    <row r="24" spans="1:13" x14ac:dyDescent="0.3">
      <c r="A24" s="85" t="s">
        <v>130</v>
      </c>
      <c r="B24" s="85" t="str">
        <f t="shared" si="1"/>
        <v>nat</v>
      </c>
      <c r="C24" s="85" t="str">
        <f t="shared" si="2"/>
        <v>base</v>
      </c>
      <c r="D24" s="151">
        <v>0.1</v>
      </c>
      <c r="E24" s="151">
        <v>0.1</v>
      </c>
      <c r="F24" s="151">
        <v>0.1</v>
      </c>
      <c r="G24" s="151">
        <v>0.1</v>
      </c>
      <c r="H24" s="152">
        <v>0.1</v>
      </c>
      <c r="I24" s="152">
        <v>0.1</v>
      </c>
      <c r="J24" s="152">
        <v>0.1</v>
      </c>
      <c r="K24" s="152">
        <v>0.1</v>
      </c>
      <c r="L24" s="152">
        <v>0.1</v>
      </c>
      <c r="M24" s="152">
        <v>0.1</v>
      </c>
    </row>
    <row r="25" spans="1:13" x14ac:dyDescent="0.3">
      <c r="A25" s="85" t="s">
        <v>417</v>
      </c>
      <c r="B25" s="85" t="str">
        <f t="shared" si="1"/>
        <v>nat</v>
      </c>
      <c r="C25" s="85" t="str">
        <f t="shared" si="2"/>
        <v>base</v>
      </c>
      <c r="D25" s="151">
        <v>0.1</v>
      </c>
      <c r="E25" s="151">
        <v>0.1</v>
      </c>
      <c r="F25" s="151">
        <v>0.1</v>
      </c>
      <c r="G25" s="151">
        <v>0.1</v>
      </c>
      <c r="H25" s="152">
        <v>0.1</v>
      </c>
      <c r="I25" s="152">
        <v>0.1</v>
      </c>
      <c r="J25" s="152">
        <v>0.1</v>
      </c>
      <c r="K25" s="152">
        <v>0.1</v>
      </c>
      <c r="L25" s="152">
        <v>0.1</v>
      </c>
      <c r="M25" s="152">
        <v>0.1</v>
      </c>
    </row>
    <row r="26" spans="1:13" x14ac:dyDescent="0.3">
      <c r="A26" s="85" t="s">
        <v>215</v>
      </c>
      <c r="B26" s="85" t="str">
        <f t="shared" si="1"/>
        <v>nat</v>
      </c>
      <c r="C26" s="85" t="str">
        <f t="shared" ref="C26:C41" si="3">C25</f>
        <v>base</v>
      </c>
      <c r="D26" s="151">
        <v>0.1</v>
      </c>
      <c r="E26" s="151">
        <v>0.1</v>
      </c>
      <c r="F26" s="151">
        <v>0.1</v>
      </c>
      <c r="G26" s="151">
        <v>0.1</v>
      </c>
      <c r="H26" s="152">
        <v>0.1</v>
      </c>
      <c r="I26" s="152">
        <v>0.1</v>
      </c>
      <c r="J26" s="152">
        <v>0.1</v>
      </c>
      <c r="K26" s="152">
        <v>0.1</v>
      </c>
      <c r="L26" s="152">
        <v>0.1</v>
      </c>
      <c r="M26" s="152">
        <v>0.1</v>
      </c>
    </row>
    <row r="27" spans="1:13" x14ac:dyDescent="0.3">
      <c r="A27" s="85" t="s">
        <v>217</v>
      </c>
      <c r="B27" s="85" t="str">
        <f t="shared" si="1"/>
        <v>nat</v>
      </c>
      <c r="C27" s="85" t="str">
        <f t="shared" si="3"/>
        <v>base</v>
      </c>
      <c r="D27" s="151">
        <v>0.1</v>
      </c>
      <c r="E27" s="151">
        <v>0.1</v>
      </c>
      <c r="F27" s="151">
        <v>0.1</v>
      </c>
      <c r="G27" s="151">
        <v>0.1</v>
      </c>
      <c r="H27" s="152">
        <v>0.1</v>
      </c>
      <c r="I27" s="152">
        <v>0.1</v>
      </c>
      <c r="J27" s="152">
        <v>0.1</v>
      </c>
      <c r="K27" s="152">
        <v>0.1</v>
      </c>
      <c r="L27" s="152">
        <v>0.1</v>
      </c>
      <c r="M27" s="152">
        <v>0.1</v>
      </c>
    </row>
    <row r="28" spans="1:13" x14ac:dyDescent="0.3">
      <c r="A28" s="95" t="s">
        <v>351</v>
      </c>
      <c r="B28" s="95" t="str">
        <f t="shared" si="1"/>
        <v>nat</v>
      </c>
      <c r="C28" s="95" t="str">
        <f t="shared" si="3"/>
        <v>base</v>
      </c>
      <c r="D28" s="151">
        <v>0.1</v>
      </c>
      <c r="E28" s="151">
        <v>0.1</v>
      </c>
      <c r="F28" s="151">
        <v>0.1</v>
      </c>
      <c r="G28" s="151">
        <v>0.1</v>
      </c>
      <c r="H28" s="152">
        <v>0.1</v>
      </c>
      <c r="I28" s="152">
        <v>0.1</v>
      </c>
      <c r="J28" s="152">
        <v>0.1</v>
      </c>
      <c r="K28" s="152">
        <v>0.1</v>
      </c>
      <c r="L28" s="152">
        <v>0.1</v>
      </c>
      <c r="M28" s="152">
        <v>0.1</v>
      </c>
    </row>
    <row r="29" spans="1:13" x14ac:dyDescent="0.3">
      <c r="A29" s="89" t="s">
        <v>352</v>
      </c>
      <c r="B29" s="89" t="str">
        <f t="shared" si="1"/>
        <v>nat</v>
      </c>
      <c r="C29" s="89" t="str">
        <f t="shared" si="3"/>
        <v>base</v>
      </c>
      <c r="D29" s="151">
        <v>0.1</v>
      </c>
      <c r="E29" s="151">
        <v>0.1</v>
      </c>
      <c r="F29" s="151">
        <v>0.1</v>
      </c>
      <c r="G29" s="151">
        <v>0.1</v>
      </c>
      <c r="H29" s="152">
        <v>0.1</v>
      </c>
      <c r="I29" s="152">
        <v>0.1</v>
      </c>
      <c r="J29" s="152">
        <v>0.1</v>
      </c>
      <c r="K29" s="152">
        <v>0.1</v>
      </c>
      <c r="L29" s="152">
        <v>0.1</v>
      </c>
      <c r="M29" s="152">
        <v>0.1</v>
      </c>
    </row>
    <row r="30" spans="1:13" x14ac:dyDescent="0.3">
      <c r="A30" s="95" t="s">
        <v>353</v>
      </c>
      <c r="B30" s="95" t="str">
        <f t="shared" si="1"/>
        <v>nat</v>
      </c>
      <c r="C30" s="95" t="str">
        <f t="shared" si="3"/>
        <v>base</v>
      </c>
      <c r="D30" s="151">
        <v>0.1</v>
      </c>
      <c r="E30" s="151">
        <v>0.1</v>
      </c>
      <c r="F30" s="151">
        <v>0.1</v>
      </c>
      <c r="G30" s="151">
        <v>0.1</v>
      </c>
      <c r="H30" s="152">
        <v>0.1</v>
      </c>
      <c r="I30" s="152">
        <v>0.1</v>
      </c>
      <c r="J30" s="152">
        <v>0.1</v>
      </c>
      <c r="K30" s="152">
        <v>0.1</v>
      </c>
      <c r="L30" s="152">
        <v>0.1</v>
      </c>
      <c r="M30" s="152">
        <v>0.1</v>
      </c>
    </row>
    <row r="31" spans="1:13" x14ac:dyDescent="0.3">
      <c r="A31" s="89" t="s">
        <v>354</v>
      </c>
      <c r="B31" s="89" t="str">
        <f t="shared" si="1"/>
        <v>nat</v>
      </c>
      <c r="C31" s="89" t="str">
        <f t="shared" si="3"/>
        <v>base</v>
      </c>
      <c r="D31" s="151">
        <v>0.1</v>
      </c>
      <c r="E31" s="151">
        <v>0.1</v>
      </c>
      <c r="F31" s="151">
        <v>0.1</v>
      </c>
      <c r="G31" s="151">
        <v>0.1</v>
      </c>
      <c r="H31" s="152">
        <v>0.1</v>
      </c>
      <c r="I31" s="152">
        <v>0.1</v>
      </c>
      <c r="J31" s="152">
        <v>0.1</v>
      </c>
      <c r="K31" s="152">
        <v>0.1</v>
      </c>
      <c r="L31" s="152">
        <v>0.1</v>
      </c>
      <c r="M31" s="152">
        <v>0.1</v>
      </c>
    </row>
    <row r="32" spans="1:13" x14ac:dyDescent="0.3">
      <c r="A32" s="95" t="s">
        <v>355</v>
      </c>
      <c r="B32" s="95" t="str">
        <f t="shared" si="1"/>
        <v>nat</v>
      </c>
      <c r="C32" s="95" t="str">
        <f t="shared" si="3"/>
        <v>base</v>
      </c>
      <c r="D32" s="151">
        <v>0.1</v>
      </c>
      <c r="E32" s="151">
        <v>0.1</v>
      </c>
      <c r="F32" s="151">
        <v>0.1</v>
      </c>
      <c r="G32" s="151">
        <v>0.1</v>
      </c>
      <c r="H32" s="152">
        <v>0.1</v>
      </c>
      <c r="I32" s="152">
        <v>0.1</v>
      </c>
      <c r="J32" s="152">
        <v>0.1</v>
      </c>
      <c r="K32" s="152">
        <v>0.1</v>
      </c>
      <c r="L32" s="152">
        <v>0.1</v>
      </c>
      <c r="M32" s="152">
        <v>0.1</v>
      </c>
    </row>
    <row r="33" spans="1:13" x14ac:dyDescent="0.3">
      <c r="A33" s="89" t="s">
        <v>356</v>
      </c>
      <c r="B33" s="89" t="str">
        <f t="shared" si="1"/>
        <v>nat</v>
      </c>
      <c r="C33" s="89" t="str">
        <f t="shared" si="3"/>
        <v>base</v>
      </c>
      <c r="D33" s="151">
        <v>0.1</v>
      </c>
      <c r="E33" s="151">
        <v>0.1</v>
      </c>
      <c r="F33" s="151">
        <v>0.1</v>
      </c>
      <c r="G33" s="151">
        <v>0.1</v>
      </c>
      <c r="H33" s="152">
        <v>0.1</v>
      </c>
      <c r="I33" s="152">
        <v>0.1</v>
      </c>
      <c r="J33" s="152">
        <v>0.1</v>
      </c>
      <c r="K33" s="152">
        <v>0.1</v>
      </c>
      <c r="L33" s="152">
        <v>0.1</v>
      </c>
      <c r="M33" s="152">
        <v>0.1</v>
      </c>
    </row>
    <row r="34" spans="1:13" x14ac:dyDescent="0.3">
      <c r="A34" s="95" t="s">
        <v>357</v>
      </c>
      <c r="B34" s="95" t="str">
        <f t="shared" si="1"/>
        <v>nat</v>
      </c>
      <c r="C34" s="95" t="str">
        <f t="shared" si="3"/>
        <v>base</v>
      </c>
      <c r="D34" s="151">
        <v>0.1</v>
      </c>
      <c r="E34" s="151">
        <v>0.1</v>
      </c>
      <c r="F34" s="151">
        <v>0.1</v>
      </c>
      <c r="G34" s="151">
        <v>0.1</v>
      </c>
      <c r="H34" s="152">
        <v>0.1</v>
      </c>
      <c r="I34" s="152">
        <v>0.1</v>
      </c>
      <c r="J34" s="152">
        <v>0.1</v>
      </c>
      <c r="K34" s="152">
        <v>0.1</v>
      </c>
      <c r="L34" s="152">
        <v>0.1</v>
      </c>
      <c r="M34" s="152">
        <v>0.1</v>
      </c>
    </row>
    <row r="35" spans="1:13" x14ac:dyDescent="0.3">
      <c r="A35" s="89" t="s">
        <v>358</v>
      </c>
      <c r="B35" s="89" t="str">
        <f t="shared" si="1"/>
        <v>nat</v>
      </c>
      <c r="C35" s="89" t="str">
        <f t="shared" si="3"/>
        <v>base</v>
      </c>
      <c r="D35" s="151">
        <v>0.1</v>
      </c>
      <c r="E35" s="151">
        <v>0.1</v>
      </c>
      <c r="F35" s="151">
        <v>0.1</v>
      </c>
      <c r="G35" s="151">
        <v>0.1</v>
      </c>
      <c r="H35" s="152">
        <v>0.1</v>
      </c>
      <c r="I35" s="152">
        <v>0.1</v>
      </c>
      <c r="J35" s="152">
        <v>0.1</v>
      </c>
      <c r="K35" s="152">
        <v>0.1</v>
      </c>
      <c r="L35" s="152">
        <v>0.1</v>
      </c>
      <c r="M35" s="152">
        <v>0.1</v>
      </c>
    </row>
    <row r="36" spans="1:13" x14ac:dyDescent="0.3">
      <c r="A36" s="95" t="s">
        <v>359</v>
      </c>
      <c r="B36" s="95" t="str">
        <f t="shared" si="1"/>
        <v>nat</v>
      </c>
      <c r="C36" s="95" t="str">
        <f t="shared" si="3"/>
        <v>base</v>
      </c>
      <c r="D36" s="151">
        <v>0.1</v>
      </c>
      <c r="E36" s="151">
        <v>0.1</v>
      </c>
      <c r="F36" s="151">
        <v>0.1</v>
      </c>
      <c r="G36" s="151">
        <v>0.1</v>
      </c>
      <c r="H36" s="152">
        <v>0.1</v>
      </c>
      <c r="I36" s="152">
        <v>0.1</v>
      </c>
      <c r="J36" s="152">
        <v>0.1</v>
      </c>
      <c r="K36" s="152">
        <v>0.1</v>
      </c>
      <c r="L36" s="152">
        <v>0.1</v>
      </c>
      <c r="M36" s="152">
        <v>0.1</v>
      </c>
    </row>
    <row r="37" spans="1:13" x14ac:dyDescent="0.3">
      <c r="A37" s="89" t="s">
        <v>360</v>
      </c>
      <c r="B37" s="89" t="str">
        <f t="shared" si="1"/>
        <v>nat</v>
      </c>
      <c r="C37" s="89" t="str">
        <f t="shared" si="3"/>
        <v>base</v>
      </c>
      <c r="D37" s="151">
        <v>0.1</v>
      </c>
      <c r="E37" s="151">
        <v>0.1</v>
      </c>
      <c r="F37" s="151">
        <v>0.1</v>
      </c>
      <c r="G37" s="151">
        <v>0.1</v>
      </c>
      <c r="H37" s="152">
        <v>0.1</v>
      </c>
      <c r="I37" s="152">
        <v>0.1</v>
      </c>
      <c r="J37" s="152">
        <v>0.1</v>
      </c>
      <c r="K37" s="152">
        <v>0.1</v>
      </c>
      <c r="L37" s="152">
        <v>0.1</v>
      </c>
      <c r="M37" s="152">
        <v>0.1</v>
      </c>
    </row>
    <row r="38" spans="1:13" x14ac:dyDescent="0.3">
      <c r="A38" s="95" t="s">
        <v>361</v>
      </c>
      <c r="B38" s="95" t="str">
        <f t="shared" si="1"/>
        <v>nat</v>
      </c>
      <c r="C38" s="95" t="str">
        <f t="shared" si="3"/>
        <v>base</v>
      </c>
      <c r="D38" s="151">
        <v>0.1</v>
      </c>
      <c r="E38" s="151">
        <v>0.1</v>
      </c>
      <c r="F38" s="151">
        <v>0.1</v>
      </c>
      <c r="G38" s="151">
        <v>0.1</v>
      </c>
      <c r="H38" s="152">
        <v>0.1</v>
      </c>
      <c r="I38" s="152">
        <v>0.1</v>
      </c>
      <c r="J38" s="152">
        <v>0.1</v>
      </c>
      <c r="K38" s="152">
        <v>0.1</v>
      </c>
      <c r="L38" s="152">
        <v>0.1</v>
      </c>
      <c r="M38" s="152">
        <v>0.1</v>
      </c>
    </row>
    <row r="39" spans="1:13" x14ac:dyDescent="0.3">
      <c r="A39" s="89" t="s">
        <v>362</v>
      </c>
      <c r="B39" s="89" t="str">
        <f t="shared" si="1"/>
        <v>nat</v>
      </c>
      <c r="C39" s="89" t="str">
        <f t="shared" si="3"/>
        <v>base</v>
      </c>
      <c r="D39" s="151">
        <v>0.1</v>
      </c>
      <c r="E39" s="151">
        <v>0.1</v>
      </c>
      <c r="F39" s="151">
        <v>0.1</v>
      </c>
      <c r="G39" s="151">
        <v>0.1</v>
      </c>
      <c r="H39" s="152">
        <v>0.1</v>
      </c>
      <c r="I39" s="152">
        <v>0.1</v>
      </c>
      <c r="J39" s="152">
        <v>0.1</v>
      </c>
      <c r="K39" s="152">
        <v>0.1</v>
      </c>
      <c r="L39" s="152">
        <v>0.1</v>
      </c>
      <c r="M39" s="152">
        <v>0.1</v>
      </c>
    </row>
    <row r="40" spans="1:13" x14ac:dyDescent="0.3">
      <c r="A40" s="95" t="s">
        <v>363</v>
      </c>
      <c r="B40" s="95" t="str">
        <f t="shared" si="1"/>
        <v>nat</v>
      </c>
      <c r="C40" s="95" t="str">
        <f t="shared" si="3"/>
        <v>base</v>
      </c>
      <c r="D40" s="151">
        <v>0.1</v>
      </c>
      <c r="E40" s="151">
        <v>0.1</v>
      </c>
      <c r="F40" s="151">
        <v>0.1</v>
      </c>
      <c r="G40" s="151">
        <v>0.1</v>
      </c>
      <c r="H40" s="152">
        <v>0.1</v>
      </c>
      <c r="I40" s="152">
        <v>0.1</v>
      </c>
      <c r="J40" s="152">
        <v>0.1</v>
      </c>
      <c r="K40" s="152">
        <v>0.1</v>
      </c>
      <c r="L40" s="152">
        <v>0.1</v>
      </c>
      <c r="M40" s="152">
        <v>0.1</v>
      </c>
    </row>
    <row r="41" spans="1:13" x14ac:dyDescent="0.3">
      <c r="A41" s="89" t="s">
        <v>104</v>
      </c>
      <c r="B41" s="89" t="str">
        <f t="shared" si="1"/>
        <v>nat</v>
      </c>
      <c r="C41" s="89" t="str">
        <f t="shared" si="3"/>
        <v>base</v>
      </c>
      <c r="D41" s="151">
        <v>0.1</v>
      </c>
      <c r="E41" s="151">
        <v>0.1</v>
      </c>
      <c r="F41" s="151">
        <v>0.1</v>
      </c>
      <c r="G41" s="151">
        <v>0.1</v>
      </c>
      <c r="H41" s="152">
        <v>0.1</v>
      </c>
      <c r="I41" s="152">
        <v>0.1</v>
      </c>
      <c r="J41" s="152">
        <v>0.1</v>
      </c>
      <c r="K41" s="152">
        <v>0.1</v>
      </c>
      <c r="L41" s="152">
        <v>0.1</v>
      </c>
      <c r="M41" s="152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51">
        <v>0.1</v>
      </c>
      <c r="E42" s="151">
        <v>0.1</v>
      </c>
      <c r="F42" s="151">
        <v>0.1</v>
      </c>
      <c r="G42" s="151">
        <v>0.1</v>
      </c>
      <c r="H42" s="152">
        <v>0.1</v>
      </c>
      <c r="I42" s="152">
        <v>0.1</v>
      </c>
      <c r="J42" s="152">
        <v>0.1</v>
      </c>
      <c r="K42" s="152">
        <v>0.1</v>
      </c>
      <c r="L42" s="152">
        <v>0.1</v>
      </c>
      <c r="M42" s="152">
        <v>0.1</v>
      </c>
    </row>
    <row r="43" spans="1:13" x14ac:dyDescent="0.3">
      <c r="A43" s="88" t="s">
        <v>105</v>
      </c>
      <c r="B43" s="88" t="str">
        <f t="shared" si="1"/>
        <v>nat</v>
      </c>
      <c r="C43" s="88" t="str">
        <f t="shared" si="4"/>
        <v>base</v>
      </c>
      <c r="D43" s="151">
        <v>0.1</v>
      </c>
      <c r="E43" s="151">
        <v>0.1</v>
      </c>
      <c r="F43" s="151">
        <v>0.1</v>
      </c>
      <c r="G43" s="151">
        <v>0.1</v>
      </c>
      <c r="H43" s="152">
        <v>0.1</v>
      </c>
      <c r="I43" s="152">
        <v>0.1</v>
      </c>
      <c r="J43" s="152">
        <v>0.1</v>
      </c>
      <c r="K43" s="152">
        <v>0.1</v>
      </c>
      <c r="L43" s="152">
        <v>0.1</v>
      </c>
      <c r="M43" s="152">
        <v>0.1</v>
      </c>
    </row>
    <row r="44" spans="1:13" x14ac:dyDescent="0.3">
      <c r="A44" s="88" t="s">
        <v>106</v>
      </c>
      <c r="B44" s="88" t="str">
        <f t="shared" si="1"/>
        <v>nat</v>
      </c>
      <c r="C44" s="88" t="str">
        <f t="shared" si="4"/>
        <v>base</v>
      </c>
      <c r="D44" s="151">
        <v>0.1</v>
      </c>
      <c r="E44" s="151">
        <v>0.1</v>
      </c>
      <c r="F44" s="151">
        <v>0.1</v>
      </c>
      <c r="G44" s="151">
        <v>0.1</v>
      </c>
      <c r="H44" s="152">
        <v>0.1</v>
      </c>
      <c r="I44" s="152">
        <v>0.1</v>
      </c>
      <c r="J44" s="152">
        <v>0.1</v>
      </c>
      <c r="K44" s="152">
        <v>0.1</v>
      </c>
      <c r="L44" s="152">
        <v>0.1</v>
      </c>
      <c r="M44" s="152">
        <v>0.1</v>
      </c>
    </row>
    <row r="45" spans="1:13" x14ac:dyDescent="0.3">
      <c r="A45" s="88" t="s">
        <v>107</v>
      </c>
      <c r="B45" s="88" t="str">
        <f t="shared" si="1"/>
        <v>nat</v>
      </c>
      <c r="C45" s="88" t="str">
        <f t="shared" si="4"/>
        <v>base</v>
      </c>
      <c r="D45" s="151">
        <v>0.1</v>
      </c>
      <c r="E45" s="151">
        <v>0.1</v>
      </c>
      <c r="F45" s="151">
        <v>0.1</v>
      </c>
      <c r="G45" s="151">
        <v>0.1</v>
      </c>
      <c r="H45" s="152">
        <v>0.1</v>
      </c>
      <c r="I45" s="152">
        <v>0.1</v>
      </c>
      <c r="J45" s="152">
        <v>0.1</v>
      </c>
      <c r="K45" s="152">
        <v>0.1</v>
      </c>
      <c r="L45" s="152">
        <v>0.1</v>
      </c>
      <c r="M45" s="152">
        <v>0.1</v>
      </c>
    </row>
    <row r="46" spans="1:13" x14ac:dyDescent="0.3">
      <c r="A46" s="88" t="s">
        <v>108</v>
      </c>
      <c r="B46" s="88" t="str">
        <f t="shared" si="1"/>
        <v>nat</v>
      </c>
      <c r="C46" s="88" t="str">
        <f t="shared" si="4"/>
        <v>base</v>
      </c>
      <c r="D46" s="151">
        <v>0.1</v>
      </c>
      <c r="E46" s="151">
        <v>0.1</v>
      </c>
      <c r="F46" s="151">
        <v>0.1</v>
      </c>
      <c r="G46" s="151">
        <v>0.1</v>
      </c>
      <c r="H46" s="152">
        <v>0.1</v>
      </c>
      <c r="I46" s="152">
        <v>0.1</v>
      </c>
      <c r="J46" s="152">
        <v>0.1</v>
      </c>
      <c r="K46" s="152">
        <v>0.1</v>
      </c>
      <c r="L46" s="152">
        <v>0.1</v>
      </c>
      <c r="M46" s="152">
        <v>0.1</v>
      </c>
    </row>
    <row r="47" spans="1:13" x14ac:dyDescent="0.3">
      <c r="A47" s="97" t="s">
        <v>109</v>
      </c>
      <c r="B47" s="97" t="str">
        <f t="shared" si="1"/>
        <v>nat</v>
      </c>
      <c r="C47" s="97" t="str">
        <f t="shared" si="4"/>
        <v>base</v>
      </c>
      <c r="D47" s="151">
        <v>0.1</v>
      </c>
      <c r="E47" s="151">
        <v>0.1</v>
      </c>
      <c r="F47" s="151">
        <v>0.1</v>
      </c>
      <c r="G47" s="151">
        <v>0.1</v>
      </c>
      <c r="H47" s="152">
        <v>0.1</v>
      </c>
      <c r="I47" s="152">
        <v>0.1</v>
      </c>
      <c r="J47" s="152">
        <v>0.1</v>
      </c>
      <c r="K47" s="152">
        <v>0.1</v>
      </c>
      <c r="L47" s="152">
        <v>0.1</v>
      </c>
      <c r="M47" s="152">
        <v>0.1</v>
      </c>
    </row>
    <row r="48" spans="1:13" x14ac:dyDescent="0.3">
      <c r="A48" s="88" t="s">
        <v>110</v>
      </c>
      <c r="B48" s="88" t="str">
        <f t="shared" si="1"/>
        <v>nat</v>
      </c>
      <c r="C48" s="88" t="str">
        <f t="shared" si="4"/>
        <v>base</v>
      </c>
      <c r="D48" s="151">
        <v>0.1</v>
      </c>
      <c r="E48" s="151">
        <v>0.1</v>
      </c>
      <c r="F48" s="151">
        <v>0.1</v>
      </c>
      <c r="G48" s="151">
        <v>0.1</v>
      </c>
      <c r="H48" s="152">
        <v>0.1</v>
      </c>
      <c r="I48" s="152">
        <v>0.1</v>
      </c>
      <c r="J48" s="152">
        <v>0.1</v>
      </c>
      <c r="K48" s="152">
        <v>0.1</v>
      </c>
      <c r="L48" s="152">
        <v>0.1</v>
      </c>
      <c r="M48" s="152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51" t="s">
        <v>75</v>
      </c>
      <c r="E49" s="151" t="s">
        <v>75</v>
      </c>
      <c r="F49" s="151" t="s">
        <v>75</v>
      </c>
      <c r="G49" s="151" t="s">
        <v>75</v>
      </c>
      <c r="H49" s="152" t="s">
        <v>75</v>
      </c>
      <c r="I49" s="152" t="s">
        <v>75</v>
      </c>
      <c r="J49" s="152" t="s">
        <v>75</v>
      </c>
      <c r="K49" s="152" t="s">
        <v>75</v>
      </c>
      <c r="L49" s="152" t="s">
        <v>75</v>
      </c>
      <c r="M49" s="152" t="s">
        <v>75</v>
      </c>
    </row>
    <row r="50" spans="1:13" x14ac:dyDescent="0.3">
      <c r="A50" s="86" t="s">
        <v>216</v>
      </c>
      <c r="B50" s="86" t="str">
        <f t="shared" si="1"/>
        <v>nat</v>
      </c>
      <c r="C50" s="86" t="str">
        <f t="shared" si="4"/>
        <v>base</v>
      </c>
      <c r="D50" s="151">
        <v>0.1</v>
      </c>
      <c r="E50" s="151">
        <v>0.1</v>
      </c>
      <c r="F50" s="151">
        <v>0.1</v>
      </c>
      <c r="G50" s="151">
        <v>0.1</v>
      </c>
      <c r="H50" s="152">
        <v>0.1</v>
      </c>
      <c r="I50" s="152">
        <v>0.1</v>
      </c>
      <c r="J50" s="152">
        <v>0.1</v>
      </c>
      <c r="K50" s="152">
        <v>0.1</v>
      </c>
      <c r="L50" s="152">
        <v>0.1</v>
      </c>
      <c r="M50" s="152">
        <v>0.1</v>
      </c>
    </row>
    <row r="51" spans="1:13" x14ac:dyDescent="0.3">
      <c r="A51" s="99" t="s">
        <v>418</v>
      </c>
      <c r="B51" s="99" t="str">
        <f>B49</f>
        <v>nat</v>
      </c>
      <c r="C51" s="99" t="str">
        <f>C49</f>
        <v>base</v>
      </c>
      <c r="D51" s="151">
        <v>0.1</v>
      </c>
      <c r="E51" s="151">
        <v>0.1</v>
      </c>
      <c r="F51" s="151">
        <v>0.1</v>
      </c>
      <c r="G51" s="151">
        <v>0.1</v>
      </c>
      <c r="H51" s="152">
        <v>0.1</v>
      </c>
      <c r="I51" s="152">
        <v>0.1</v>
      </c>
      <c r="J51" s="152">
        <v>0.1</v>
      </c>
      <c r="K51" s="152">
        <v>0.1</v>
      </c>
      <c r="L51" s="152">
        <v>0.1</v>
      </c>
      <c r="M51" s="152">
        <v>0.1</v>
      </c>
    </row>
    <row r="52" spans="1:13" x14ac:dyDescent="0.3">
      <c r="A52" s="99" t="s">
        <v>111</v>
      </c>
      <c r="B52" s="99" t="str">
        <f>B50</f>
        <v>nat</v>
      </c>
      <c r="C52" s="99" t="str">
        <f>C50</f>
        <v>base</v>
      </c>
      <c r="D52" s="151">
        <v>0.1</v>
      </c>
      <c r="E52" s="151">
        <v>0.1</v>
      </c>
      <c r="F52" s="151">
        <v>0.1</v>
      </c>
      <c r="G52" s="151">
        <v>0.1</v>
      </c>
      <c r="H52" s="152">
        <v>0.1</v>
      </c>
      <c r="I52" s="152">
        <v>0.1</v>
      </c>
      <c r="J52" s="152">
        <v>0.1</v>
      </c>
      <c r="K52" s="152">
        <v>0.1</v>
      </c>
      <c r="L52" s="152">
        <v>0.1</v>
      </c>
      <c r="M52" s="152">
        <v>0.1</v>
      </c>
    </row>
    <row r="53" spans="1:13" x14ac:dyDescent="0.3">
      <c r="A53" s="86" t="s">
        <v>112</v>
      </c>
      <c r="B53" s="86" t="str">
        <f t="shared" ref="B53:C60" si="5">B52</f>
        <v>nat</v>
      </c>
      <c r="C53" s="86" t="str">
        <f t="shared" si="5"/>
        <v>base</v>
      </c>
      <c r="D53" s="151">
        <v>0.1</v>
      </c>
      <c r="E53" s="151">
        <v>0.1</v>
      </c>
      <c r="F53" s="151">
        <v>0.1</v>
      </c>
      <c r="G53" s="151">
        <v>0.1</v>
      </c>
      <c r="H53" s="152">
        <v>0.1</v>
      </c>
      <c r="I53" s="152">
        <v>0.1</v>
      </c>
      <c r="J53" s="152">
        <v>0.1</v>
      </c>
      <c r="K53" s="152">
        <v>0.1</v>
      </c>
      <c r="L53" s="152">
        <v>0.1</v>
      </c>
      <c r="M53" s="152">
        <v>0.1</v>
      </c>
    </row>
    <row r="54" spans="1:13" x14ac:dyDescent="0.3">
      <c r="A54" s="86" t="s">
        <v>113</v>
      </c>
      <c r="B54" s="86" t="str">
        <f t="shared" si="5"/>
        <v>nat</v>
      </c>
      <c r="C54" s="86" t="str">
        <f t="shared" si="5"/>
        <v>base</v>
      </c>
      <c r="D54" s="151">
        <v>0.1</v>
      </c>
      <c r="E54" s="151">
        <v>0.1</v>
      </c>
      <c r="F54" s="151">
        <v>0.1</v>
      </c>
      <c r="G54" s="151">
        <v>0.1</v>
      </c>
      <c r="H54" s="152">
        <v>0.1</v>
      </c>
      <c r="I54" s="152">
        <v>0.1</v>
      </c>
      <c r="J54" s="152">
        <v>0.1</v>
      </c>
      <c r="K54" s="152">
        <v>0.1</v>
      </c>
      <c r="L54" s="152">
        <v>0.1</v>
      </c>
      <c r="M54" s="152">
        <v>0.1</v>
      </c>
    </row>
    <row r="55" spans="1:13" x14ac:dyDescent="0.3">
      <c r="A55" s="86" t="s">
        <v>114</v>
      </c>
      <c r="B55" s="86" t="str">
        <f t="shared" si="5"/>
        <v>nat</v>
      </c>
      <c r="C55" s="86" t="str">
        <f t="shared" si="5"/>
        <v>base</v>
      </c>
      <c r="D55" s="151">
        <v>0.1</v>
      </c>
      <c r="E55" s="151">
        <v>0.1</v>
      </c>
      <c r="F55" s="151">
        <v>0.1</v>
      </c>
      <c r="G55" s="151">
        <v>0.1</v>
      </c>
      <c r="H55" s="152">
        <v>0.1</v>
      </c>
      <c r="I55" s="152">
        <v>0.1</v>
      </c>
      <c r="J55" s="152">
        <v>0.1</v>
      </c>
      <c r="K55" s="152">
        <v>0.1</v>
      </c>
      <c r="L55" s="152">
        <v>0.1</v>
      </c>
      <c r="M55" s="152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51">
        <v>0.1</v>
      </c>
      <c r="E56" s="151">
        <v>0.1</v>
      </c>
      <c r="F56" s="151">
        <v>0.1</v>
      </c>
      <c r="G56" s="151">
        <v>0.1</v>
      </c>
      <c r="H56" s="152">
        <v>0.1</v>
      </c>
      <c r="I56" s="152">
        <v>0.1</v>
      </c>
      <c r="J56" s="152">
        <v>0.1</v>
      </c>
      <c r="K56" s="152">
        <v>0.1</v>
      </c>
      <c r="L56" s="152">
        <v>0.1</v>
      </c>
      <c r="M56" s="152">
        <v>0.1</v>
      </c>
    </row>
    <row r="57" spans="1:13" x14ac:dyDescent="0.3">
      <c r="A57" s="90" t="s">
        <v>115</v>
      </c>
      <c r="B57" s="90" t="str">
        <f t="shared" si="5"/>
        <v>nat</v>
      </c>
      <c r="C57" s="90" t="str">
        <f t="shared" si="5"/>
        <v>base</v>
      </c>
      <c r="D57" s="151">
        <v>0.1</v>
      </c>
      <c r="E57" s="151">
        <v>0.1</v>
      </c>
      <c r="F57" s="151">
        <v>0.1</v>
      </c>
      <c r="G57" s="151">
        <v>0.1</v>
      </c>
      <c r="H57" s="152">
        <v>0.1</v>
      </c>
      <c r="I57" s="152">
        <v>0.1</v>
      </c>
      <c r="J57" s="152">
        <v>0.1</v>
      </c>
      <c r="K57" s="152">
        <v>0.1</v>
      </c>
      <c r="L57" s="152">
        <v>0.1</v>
      </c>
      <c r="M57" s="152">
        <v>0.1</v>
      </c>
    </row>
    <row r="58" spans="1:13" x14ac:dyDescent="0.3">
      <c r="A58" s="101" t="s">
        <v>116</v>
      </c>
      <c r="B58" s="101" t="str">
        <f t="shared" si="5"/>
        <v>nat</v>
      </c>
      <c r="C58" s="101" t="str">
        <f t="shared" si="5"/>
        <v>base</v>
      </c>
      <c r="D58" s="151">
        <v>0.1</v>
      </c>
      <c r="E58" s="151">
        <v>0.1</v>
      </c>
      <c r="F58" s="151">
        <v>0.1</v>
      </c>
      <c r="G58" s="151">
        <v>0.1</v>
      </c>
      <c r="H58" s="152">
        <v>0.1</v>
      </c>
      <c r="I58" s="152">
        <v>0.1</v>
      </c>
      <c r="J58" s="152">
        <v>0.1</v>
      </c>
      <c r="K58" s="152">
        <v>0.1</v>
      </c>
      <c r="L58" s="152">
        <v>0.1</v>
      </c>
      <c r="M58" s="152">
        <v>0.1</v>
      </c>
    </row>
    <row r="59" spans="1:13" x14ac:dyDescent="0.3">
      <c r="A59" s="102" t="s">
        <v>117</v>
      </c>
      <c r="B59" s="102" t="str">
        <f t="shared" si="5"/>
        <v>nat</v>
      </c>
      <c r="C59" s="102" t="str">
        <f t="shared" si="5"/>
        <v>base</v>
      </c>
      <c r="D59" s="151">
        <v>0.1</v>
      </c>
      <c r="E59" s="151">
        <v>0.1</v>
      </c>
      <c r="F59" s="151">
        <v>0.1</v>
      </c>
      <c r="G59" s="151">
        <v>0.1</v>
      </c>
      <c r="H59" s="152">
        <v>0.1</v>
      </c>
      <c r="I59" s="152">
        <v>0.1</v>
      </c>
      <c r="J59" s="152">
        <v>0.1</v>
      </c>
      <c r="K59" s="152">
        <v>0.1</v>
      </c>
      <c r="L59" s="152">
        <v>0.1</v>
      </c>
      <c r="M59" s="152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51">
        <v>0.1</v>
      </c>
      <c r="E60" s="151">
        <v>0.1</v>
      </c>
      <c r="F60" s="151">
        <v>0.1</v>
      </c>
      <c r="G60" s="151">
        <v>0.1</v>
      </c>
      <c r="H60" s="152">
        <v>0.1</v>
      </c>
      <c r="I60" s="152">
        <v>0.1</v>
      </c>
      <c r="J60" s="152">
        <v>0.1</v>
      </c>
      <c r="K60" s="152">
        <v>0.1</v>
      </c>
      <c r="L60" s="152">
        <v>0.1</v>
      </c>
      <c r="M60" s="152">
        <v>0.1</v>
      </c>
    </row>
    <row r="61" spans="1:13" x14ac:dyDescent="0.3">
      <c r="A61" s="88" t="s">
        <v>419</v>
      </c>
      <c r="B61" s="88" t="str">
        <f t="shared" ref="B61:C61" si="6">B58</f>
        <v>nat</v>
      </c>
      <c r="C61" s="88" t="str">
        <f t="shared" si="6"/>
        <v>base</v>
      </c>
      <c r="D61" s="153">
        <v>0.1</v>
      </c>
      <c r="E61" s="153">
        <v>0.1</v>
      </c>
      <c r="F61" s="153">
        <v>0.1</v>
      </c>
      <c r="G61" s="153">
        <v>0.1</v>
      </c>
      <c r="H61" s="154">
        <v>0.1</v>
      </c>
      <c r="I61" s="154">
        <v>0.1</v>
      </c>
      <c r="J61" s="154">
        <v>0.1</v>
      </c>
      <c r="K61" s="154">
        <v>0.1</v>
      </c>
      <c r="L61" s="154">
        <v>0.1</v>
      </c>
      <c r="M61" s="154">
        <v>0.1</v>
      </c>
    </row>
    <row r="62" spans="1:13" x14ac:dyDescent="0.3">
      <c r="A62" s="88" t="s">
        <v>420</v>
      </c>
      <c r="B62" s="88" t="str">
        <f t="shared" ref="B62:C62" si="7">B59</f>
        <v>nat</v>
      </c>
      <c r="C62" s="88" t="str">
        <f t="shared" si="7"/>
        <v>base</v>
      </c>
      <c r="D62" s="153">
        <v>0.1</v>
      </c>
      <c r="E62" s="153">
        <v>0.1</v>
      </c>
      <c r="F62" s="153">
        <v>0.1</v>
      </c>
      <c r="G62" s="153">
        <v>0.1</v>
      </c>
      <c r="H62" s="154">
        <v>0.1</v>
      </c>
      <c r="I62" s="154">
        <v>0.1</v>
      </c>
      <c r="J62" s="154">
        <v>0.1</v>
      </c>
      <c r="K62" s="154">
        <v>0.1</v>
      </c>
      <c r="L62" s="154">
        <v>0.1</v>
      </c>
      <c r="M62" s="154">
        <v>0.1</v>
      </c>
    </row>
    <row r="63" spans="1:13" x14ac:dyDescent="0.3">
      <c r="A63" s="88" t="s">
        <v>118</v>
      </c>
      <c r="B63" s="88" t="str">
        <f>B60</f>
        <v>nat</v>
      </c>
      <c r="C63" s="88" t="str">
        <f>C60</f>
        <v>base</v>
      </c>
      <c r="D63" s="153">
        <v>0.1</v>
      </c>
      <c r="E63" s="153">
        <v>0.1</v>
      </c>
      <c r="F63" s="153">
        <v>0.1</v>
      </c>
      <c r="G63" s="153">
        <v>0.1</v>
      </c>
      <c r="H63" s="154">
        <v>0.1</v>
      </c>
      <c r="I63" s="154">
        <v>0.1</v>
      </c>
      <c r="J63" s="154">
        <v>0.1</v>
      </c>
      <c r="K63" s="154">
        <v>0.1</v>
      </c>
      <c r="L63" s="154">
        <v>0.1</v>
      </c>
      <c r="M63" s="154">
        <v>0.1</v>
      </c>
    </row>
    <row r="64" spans="1:13" x14ac:dyDescent="0.3">
      <c r="A64" s="88" t="s">
        <v>119</v>
      </c>
      <c r="B64" s="88" t="str">
        <f t="shared" ref="B64:B76" si="8">B63</f>
        <v>nat</v>
      </c>
      <c r="C64" s="88" t="str">
        <f t="shared" ref="C64:C76" si="9">C63</f>
        <v>base</v>
      </c>
      <c r="D64" s="153">
        <v>0.1</v>
      </c>
      <c r="E64" s="153">
        <v>0.1</v>
      </c>
      <c r="F64" s="153">
        <v>0.1</v>
      </c>
      <c r="G64" s="153">
        <v>0.1</v>
      </c>
      <c r="H64" s="154">
        <v>0.1</v>
      </c>
      <c r="I64" s="154">
        <v>0.1</v>
      </c>
      <c r="J64" s="154">
        <v>0.1</v>
      </c>
      <c r="K64" s="154">
        <v>0.1</v>
      </c>
      <c r="L64" s="154">
        <v>0.1</v>
      </c>
      <c r="M64" s="154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53">
        <v>0.1</v>
      </c>
      <c r="E65" s="153">
        <v>0.1</v>
      </c>
      <c r="F65" s="153">
        <v>0.1</v>
      </c>
      <c r="G65" s="153">
        <v>0.1</v>
      </c>
      <c r="H65" s="154">
        <v>0.1</v>
      </c>
      <c r="I65" s="154">
        <v>0.1</v>
      </c>
      <c r="J65" s="154">
        <v>0.1</v>
      </c>
      <c r="K65" s="154">
        <v>0.1</v>
      </c>
      <c r="L65" s="154">
        <v>0.1</v>
      </c>
      <c r="M65" s="154">
        <v>0.1</v>
      </c>
    </row>
    <row r="66" spans="1:13" x14ac:dyDescent="0.3">
      <c r="A66" s="88" t="s">
        <v>120</v>
      </c>
      <c r="B66" s="88" t="str">
        <f t="shared" si="8"/>
        <v>nat</v>
      </c>
      <c r="C66" s="88" t="str">
        <f t="shared" si="9"/>
        <v>base</v>
      </c>
      <c r="D66" s="153">
        <v>0.1</v>
      </c>
      <c r="E66" s="153">
        <v>0.1</v>
      </c>
      <c r="F66" s="153">
        <v>0.1</v>
      </c>
      <c r="G66" s="153">
        <v>0.1</v>
      </c>
      <c r="H66" s="154">
        <v>0.1</v>
      </c>
      <c r="I66" s="154">
        <v>0.1</v>
      </c>
      <c r="J66" s="154">
        <v>0.1</v>
      </c>
      <c r="K66" s="154">
        <v>0.1</v>
      </c>
      <c r="L66" s="154">
        <v>0.1</v>
      </c>
      <c r="M66" s="154">
        <v>0.1</v>
      </c>
    </row>
    <row r="67" spans="1:13" x14ac:dyDescent="0.3">
      <c r="A67" s="88" t="s">
        <v>121</v>
      </c>
      <c r="B67" s="88" t="str">
        <f t="shared" si="8"/>
        <v>nat</v>
      </c>
      <c r="C67" s="88" t="str">
        <f t="shared" si="9"/>
        <v>base</v>
      </c>
      <c r="D67" s="153">
        <v>0.1</v>
      </c>
      <c r="E67" s="153">
        <v>0.1</v>
      </c>
      <c r="F67" s="153">
        <v>0.1</v>
      </c>
      <c r="G67" s="153">
        <v>0.1</v>
      </c>
      <c r="H67" s="154">
        <v>0.1</v>
      </c>
      <c r="I67" s="154">
        <v>0.1</v>
      </c>
      <c r="J67" s="154">
        <v>0.1</v>
      </c>
      <c r="K67" s="154">
        <v>0.1</v>
      </c>
      <c r="L67" s="154">
        <v>0.1</v>
      </c>
      <c r="M67" s="154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53">
        <v>0.1</v>
      </c>
      <c r="E68" s="153">
        <v>0.1</v>
      </c>
      <c r="F68" s="153">
        <v>0.1</v>
      </c>
      <c r="G68" s="153">
        <v>0.1</v>
      </c>
      <c r="H68" s="154">
        <v>0.1</v>
      </c>
      <c r="I68" s="154">
        <v>0.1</v>
      </c>
      <c r="J68" s="154">
        <v>0.1</v>
      </c>
      <c r="K68" s="154">
        <v>0.1</v>
      </c>
      <c r="L68" s="154">
        <v>0.1</v>
      </c>
      <c r="M68" s="154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53" t="s">
        <v>75</v>
      </c>
      <c r="E69" s="153" t="s">
        <v>75</v>
      </c>
      <c r="F69" s="153" t="s">
        <v>75</v>
      </c>
      <c r="G69" s="153" t="s">
        <v>75</v>
      </c>
      <c r="H69" s="154" t="s">
        <v>75</v>
      </c>
      <c r="I69" s="154" t="s">
        <v>75</v>
      </c>
      <c r="J69" s="154" t="s">
        <v>75</v>
      </c>
      <c r="K69" s="154" t="s">
        <v>75</v>
      </c>
      <c r="L69" s="154" t="s">
        <v>75</v>
      </c>
      <c r="M69" s="154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53">
        <v>0.1</v>
      </c>
      <c r="E70" s="153">
        <v>0.1</v>
      </c>
      <c r="F70" s="153">
        <v>0.1</v>
      </c>
      <c r="G70" s="153">
        <v>0.1</v>
      </c>
      <c r="H70" s="154">
        <v>0.1</v>
      </c>
      <c r="I70" s="154">
        <v>0.1</v>
      </c>
      <c r="J70" s="154">
        <v>0.1</v>
      </c>
      <c r="K70" s="154">
        <v>0.1</v>
      </c>
      <c r="L70" s="154">
        <v>0.1</v>
      </c>
      <c r="M70" s="154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53">
        <v>0.1</v>
      </c>
      <c r="E71" s="153">
        <v>0.1</v>
      </c>
      <c r="F71" s="153">
        <v>0.1</v>
      </c>
      <c r="G71" s="153">
        <v>0.1</v>
      </c>
      <c r="H71" s="154">
        <v>0.1</v>
      </c>
      <c r="I71" s="154">
        <v>0.1</v>
      </c>
      <c r="J71" s="154">
        <v>0.1</v>
      </c>
      <c r="K71" s="154">
        <v>0.1</v>
      </c>
      <c r="L71" s="154">
        <v>0.1</v>
      </c>
      <c r="M71" s="154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53">
        <v>0.1</v>
      </c>
      <c r="E72" s="153">
        <v>0.1</v>
      </c>
      <c r="F72" s="153">
        <v>0.1</v>
      </c>
      <c r="G72" s="153">
        <v>0.1</v>
      </c>
      <c r="H72" s="154">
        <v>0.1</v>
      </c>
      <c r="I72" s="154">
        <v>0.1</v>
      </c>
      <c r="J72" s="154">
        <v>0.1</v>
      </c>
      <c r="K72" s="154">
        <v>0.1</v>
      </c>
      <c r="L72" s="154">
        <v>0.1</v>
      </c>
      <c r="M72" s="154">
        <v>0.1</v>
      </c>
    </row>
    <row r="73" spans="1:13" x14ac:dyDescent="0.3">
      <c r="A73" s="87" t="s">
        <v>122</v>
      </c>
      <c r="B73" s="87" t="str">
        <f t="shared" si="8"/>
        <v>nat</v>
      </c>
      <c r="C73" s="87" t="str">
        <f t="shared" si="9"/>
        <v>base</v>
      </c>
      <c r="D73" s="153">
        <v>0.1</v>
      </c>
      <c r="E73" s="153">
        <v>0.1</v>
      </c>
      <c r="F73" s="153">
        <v>0.1</v>
      </c>
      <c r="G73" s="153">
        <v>0.1</v>
      </c>
      <c r="H73" s="154">
        <v>0.1</v>
      </c>
      <c r="I73" s="154">
        <v>0.1</v>
      </c>
      <c r="J73" s="154">
        <v>0.1</v>
      </c>
      <c r="K73" s="154">
        <v>0.1</v>
      </c>
      <c r="L73" s="154">
        <v>0.1</v>
      </c>
      <c r="M73" s="154">
        <v>0.1</v>
      </c>
    </row>
    <row r="74" spans="1:13" x14ac:dyDescent="0.3">
      <c r="A74" s="105" t="s">
        <v>321</v>
      </c>
      <c r="B74" s="105" t="str">
        <f t="shared" si="8"/>
        <v>nat</v>
      </c>
      <c r="C74" s="105" t="str">
        <f t="shared" si="9"/>
        <v>base</v>
      </c>
      <c r="D74" s="153">
        <v>-0.5</v>
      </c>
      <c r="E74" s="153">
        <v>-0.5</v>
      </c>
      <c r="F74" s="153">
        <v>-0.5</v>
      </c>
      <c r="G74" s="153">
        <v>-0.5</v>
      </c>
      <c r="H74" s="154">
        <v>-0.5</v>
      </c>
      <c r="I74" s="154">
        <v>-0.5</v>
      </c>
      <c r="J74" s="154">
        <v>-0.5</v>
      </c>
      <c r="K74" s="154">
        <v>-0.5</v>
      </c>
      <c r="L74" s="154">
        <v>-0.5</v>
      </c>
      <c r="M74" s="154">
        <v>-0.5</v>
      </c>
    </row>
    <row r="75" spans="1:13" x14ac:dyDescent="0.3">
      <c r="A75" s="91" t="s">
        <v>322</v>
      </c>
      <c r="B75" s="91" t="str">
        <f t="shared" si="8"/>
        <v>nat</v>
      </c>
      <c r="C75" s="91" t="str">
        <f t="shared" si="9"/>
        <v>base</v>
      </c>
      <c r="D75" s="153">
        <v>-0.5</v>
      </c>
      <c r="E75" s="153">
        <v>-0.5</v>
      </c>
      <c r="F75" s="153">
        <v>-0.5</v>
      </c>
      <c r="G75" s="153">
        <v>-0.5</v>
      </c>
      <c r="H75" s="154">
        <v>-0.5</v>
      </c>
      <c r="I75" s="154">
        <v>-0.5</v>
      </c>
      <c r="J75" s="154">
        <v>-0.5</v>
      </c>
      <c r="K75" s="154">
        <v>-0.5</v>
      </c>
      <c r="L75" s="154">
        <v>-0.5</v>
      </c>
      <c r="M75" s="154">
        <v>-0.5</v>
      </c>
    </row>
    <row r="76" spans="1:13" x14ac:dyDescent="0.3">
      <c r="A76" s="106" t="s">
        <v>364</v>
      </c>
      <c r="B76" s="106" t="str">
        <f t="shared" si="8"/>
        <v>nat</v>
      </c>
      <c r="C76" s="106" t="str">
        <f t="shared" si="9"/>
        <v>base</v>
      </c>
      <c r="D76" s="153">
        <v>-0.5</v>
      </c>
      <c r="E76" s="153">
        <v>-0.5</v>
      </c>
      <c r="F76" s="153">
        <v>-0.5</v>
      </c>
      <c r="G76" s="153">
        <v>-0.5</v>
      </c>
      <c r="H76" s="154">
        <v>-0.5</v>
      </c>
      <c r="I76" s="154">
        <v>-0.5</v>
      </c>
      <c r="J76" s="154">
        <v>-0.5</v>
      </c>
      <c r="K76" s="154">
        <v>-0.5</v>
      </c>
      <c r="L76" s="154">
        <v>-0.5</v>
      </c>
      <c r="M76" s="154">
        <v>-0.5</v>
      </c>
    </row>
    <row r="77" spans="1:13" x14ac:dyDescent="0.3">
      <c r="A77" s="107" t="s">
        <v>365</v>
      </c>
      <c r="B77" s="107" t="str">
        <f t="shared" ref="B77:B84" si="10">B76</f>
        <v>nat</v>
      </c>
      <c r="C77" s="107" t="str">
        <f t="shared" ref="C77:C84" si="11">C76</f>
        <v>base</v>
      </c>
      <c r="D77" s="153">
        <v>-0.5</v>
      </c>
      <c r="E77" s="153">
        <v>-0.5</v>
      </c>
      <c r="F77" s="153">
        <v>-0.5</v>
      </c>
      <c r="G77" s="153">
        <v>-0.5</v>
      </c>
      <c r="H77" s="154">
        <v>-0.5</v>
      </c>
      <c r="I77" s="154">
        <v>-0.5</v>
      </c>
      <c r="J77" s="154">
        <v>-0.5</v>
      </c>
      <c r="K77" s="154">
        <v>-0.5</v>
      </c>
      <c r="L77" s="154">
        <v>-0.5</v>
      </c>
      <c r="M77" s="154">
        <v>-0.5</v>
      </c>
    </row>
    <row r="78" spans="1:13" x14ac:dyDescent="0.3">
      <c r="A78" s="2" t="s">
        <v>326</v>
      </c>
      <c r="B78" s="2" t="str">
        <f t="shared" si="10"/>
        <v>nat</v>
      </c>
      <c r="C78" s="2" t="str">
        <f t="shared" si="11"/>
        <v>base</v>
      </c>
      <c r="D78" s="153" t="s">
        <v>75</v>
      </c>
      <c r="E78" s="153" t="s">
        <v>75</v>
      </c>
      <c r="F78" s="153" t="s">
        <v>75</v>
      </c>
      <c r="G78" s="153" t="s">
        <v>75</v>
      </c>
      <c r="H78" s="154" t="s">
        <v>75</v>
      </c>
      <c r="I78" s="154" t="s">
        <v>75</v>
      </c>
      <c r="J78" s="154" t="s">
        <v>75</v>
      </c>
      <c r="K78" s="154" t="s">
        <v>75</v>
      </c>
      <c r="L78" s="154" t="s">
        <v>75</v>
      </c>
      <c r="M78" s="154" t="s">
        <v>75</v>
      </c>
    </row>
    <row r="79" spans="1:13" x14ac:dyDescent="0.3">
      <c r="A79" s="87" t="s">
        <v>218</v>
      </c>
      <c r="B79" s="87" t="str">
        <f t="shared" si="10"/>
        <v>nat</v>
      </c>
      <c r="C79" s="87" t="str">
        <f t="shared" si="11"/>
        <v>base</v>
      </c>
      <c r="D79" s="153">
        <v>-0.5</v>
      </c>
      <c r="E79" s="153">
        <v>-0.5</v>
      </c>
      <c r="F79" s="153">
        <v>-0.5</v>
      </c>
      <c r="G79" s="153">
        <v>-0.5</v>
      </c>
      <c r="H79" s="154">
        <v>-0.5</v>
      </c>
      <c r="I79" s="154">
        <v>-0.5</v>
      </c>
      <c r="J79" s="154">
        <v>-0.5</v>
      </c>
      <c r="K79" s="154">
        <v>-0.5</v>
      </c>
      <c r="L79" s="154">
        <v>-0.5</v>
      </c>
      <c r="M79" s="154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53">
        <v>-0.5</v>
      </c>
      <c r="E80" s="153">
        <v>-0.5</v>
      </c>
      <c r="F80" s="153">
        <v>-0.5</v>
      </c>
      <c r="G80" s="153">
        <v>-0.5</v>
      </c>
      <c r="H80" s="154">
        <v>-0.5</v>
      </c>
      <c r="I80" s="154">
        <v>-0.5</v>
      </c>
      <c r="J80" s="154">
        <v>-0.5</v>
      </c>
      <c r="K80" s="154">
        <v>-0.5</v>
      </c>
      <c r="L80" s="154">
        <v>-0.5</v>
      </c>
      <c r="M80" s="154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53">
        <v>-0.9</v>
      </c>
      <c r="E81" s="153">
        <v>-0.9</v>
      </c>
      <c r="F81" s="153">
        <v>-0.9</v>
      </c>
      <c r="G81" s="153">
        <v>-0.9</v>
      </c>
      <c r="H81" s="154">
        <v>-0.9</v>
      </c>
      <c r="I81" s="154">
        <v>-0.9</v>
      </c>
      <c r="J81" s="154">
        <v>-0.9</v>
      </c>
      <c r="K81" s="154">
        <v>-0.9</v>
      </c>
      <c r="L81" s="154">
        <v>-0.9</v>
      </c>
      <c r="M81" s="154">
        <v>-0.9</v>
      </c>
    </row>
    <row r="82" spans="1:13" x14ac:dyDescent="0.3">
      <c r="A82" s="87" t="s">
        <v>123</v>
      </c>
      <c r="B82" s="87" t="str">
        <f t="shared" si="10"/>
        <v>nat</v>
      </c>
      <c r="C82" s="87" t="str">
        <f t="shared" si="11"/>
        <v>base</v>
      </c>
      <c r="D82" s="153">
        <v>-0.9</v>
      </c>
      <c r="E82" s="153">
        <v>-0.9</v>
      </c>
      <c r="F82" s="153">
        <v>-0.9</v>
      </c>
      <c r="G82" s="153">
        <v>-0.9</v>
      </c>
      <c r="H82" s="154">
        <v>-0.9</v>
      </c>
      <c r="I82" s="154">
        <v>-0.9</v>
      </c>
      <c r="J82" s="154">
        <v>-0.9</v>
      </c>
      <c r="K82" s="154">
        <v>-0.9</v>
      </c>
      <c r="L82" s="154">
        <v>-0.9</v>
      </c>
      <c r="M82" s="154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53">
        <v>-0.9</v>
      </c>
      <c r="E83" s="153">
        <v>-0.9</v>
      </c>
      <c r="F83" s="153">
        <v>-0.9</v>
      </c>
      <c r="G83" s="153">
        <v>-0.9</v>
      </c>
      <c r="H83" s="154">
        <v>-0.9</v>
      </c>
      <c r="I83" s="154">
        <v>-0.9</v>
      </c>
      <c r="J83" s="154">
        <v>-0.9</v>
      </c>
      <c r="K83" s="154">
        <v>-0.9</v>
      </c>
      <c r="L83" s="154">
        <v>-0.9</v>
      </c>
      <c r="M83" s="154">
        <v>-0.9</v>
      </c>
    </row>
    <row r="84" spans="1:13" x14ac:dyDescent="0.3">
      <c r="A84" s="87" t="s">
        <v>124</v>
      </c>
      <c r="B84" s="87" t="str">
        <f t="shared" si="10"/>
        <v>nat</v>
      </c>
      <c r="C84" s="87" t="str">
        <f t="shared" si="11"/>
        <v>base</v>
      </c>
      <c r="D84" s="153">
        <v>-0.9</v>
      </c>
      <c r="E84" s="153">
        <v>-0.9</v>
      </c>
      <c r="F84" s="153">
        <v>-0.9</v>
      </c>
      <c r="G84" s="153">
        <v>-0.9</v>
      </c>
      <c r="H84" s="154">
        <v>-0.9</v>
      </c>
      <c r="I84" s="154">
        <v>-0.9</v>
      </c>
      <c r="J84" s="154">
        <v>-0.9</v>
      </c>
      <c r="K84" s="154">
        <v>-0.9</v>
      </c>
      <c r="L84" s="154">
        <v>-0.9</v>
      </c>
      <c r="M84" s="154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190" priority="183" operator="equal">
      <formula>"eps"</formula>
    </cfRule>
  </conditionalFormatting>
  <conditionalFormatting sqref="H9:K10 H8 H14:K17 H19:K26 H29:K31 H33:K33 H36:K43 H46:K46 H52:K52 H56:K58 H48:K49">
    <cfRule type="cellIs" dxfId="189" priority="180" operator="equal">
      <formula>"eps"</formula>
    </cfRule>
  </conditionalFormatting>
  <conditionalFormatting sqref="L8">
    <cfRule type="cellIs" dxfId="188" priority="173" operator="equal">
      <formula>"eps"</formula>
    </cfRule>
  </conditionalFormatting>
  <conditionalFormatting sqref="L9:L10 L14:L17 L19:L26 L29:L31 L33 L36:L43 L46 L52 L56:L58 L48:L49">
    <cfRule type="cellIs" dxfId="187" priority="172" operator="equal">
      <formula>"eps"</formula>
    </cfRule>
  </conditionalFormatting>
  <conditionalFormatting sqref="M8">
    <cfRule type="cellIs" dxfId="186" priority="171" operator="equal">
      <formula>"eps"</formula>
    </cfRule>
  </conditionalFormatting>
  <conditionalFormatting sqref="M9:M10 M14:M17 M19:M26 M29:M31 M33 M36:M43 M46 M52 M56:M58 M48:M49">
    <cfRule type="cellIs" dxfId="185" priority="170" operator="equal">
      <formula>"eps"</formula>
    </cfRule>
  </conditionalFormatting>
  <conditionalFormatting sqref="D60:G60">
    <cfRule type="cellIs" dxfId="184" priority="169" operator="equal">
      <formula>"eps"</formula>
    </cfRule>
  </conditionalFormatting>
  <conditionalFormatting sqref="H60:K60">
    <cfRule type="cellIs" dxfId="183" priority="168" operator="equal">
      <formula>"eps"</formula>
    </cfRule>
  </conditionalFormatting>
  <conditionalFormatting sqref="L60">
    <cfRule type="cellIs" dxfId="182" priority="167" operator="equal">
      <formula>"eps"</formula>
    </cfRule>
  </conditionalFormatting>
  <conditionalFormatting sqref="M60">
    <cfRule type="cellIs" dxfId="181" priority="166" operator="equal">
      <formula>"eps"</formula>
    </cfRule>
  </conditionalFormatting>
  <conditionalFormatting sqref="D12:M12">
    <cfRule type="cellIs" dxfId="180" priority="162" operator="equal">
      <formula>"eps"</formula>
    </cfRule>
  </conditionalFormatting>
  <conditionalFormatting sqref="D18:M18">
    <cfRule type="cellIs" dxfId="179" priority="159" operator="equal">
      <formula>"eps"</formula>
    </cfRule>
  </conditionalFormatting>
  <conditionalFormatting sqref="D28:M28">
    <cfRule type="cellIs" dxfId="178" priority="158" operator="equal">
      <formula>"eps"</formula>
    </cfRule>
  </conditionalFormatting>
  <conditionalFormatting sqref="H28:K28">
    <cfRule type="cellIs" dxfId="177" priority="157" operator="equal">
      <formula>"eps"</formula>
    </cfRule>
  </conditionalFormatting>
  <conditionalFormatting sqref="L28">
    <cfRule type="cellIs" dxfId="176" priority="156" operator="equal">
      <formula>"eps"</formula>
    </cfRule>
  </conditionalFormatting>
  <conditionalFormatting sqref="M28">
    <cfRule type="cellIs" dxfId="175" priority="155" operator="equal">
      <formula>"eps"</formula>
    </cfRule>
  </conditionalFormatting>
  <conditionalFormatting sqref="D32:M32">
    <cfRule type="cellIs" dxfId="174" priority="153" operator="equal">
      <formula>"eps"</formula>
    </cfRule>
  </conditionalFormatting>
  <conditionalFormatting sqref="H32:K32">
    <cfRule type="cellIs" dxfId="173" priority="152" operator="equal">
      <formula>"eps"</formula>
    </cfRule>
  </conditionalFormatting>
  <conditionalFormatting sqref="L32">
    <cfRule type="cellIs" dxfId="172" priority="151" operator="equal">
      <formula>"eps"</formula>
    </cfRule>
  </conditionalFormatting>
  <conditionalFormatting sqref="M32">
    <cfRule type="cellIs" dxfId="171" priority="150" operator="equal">
      <formula>"eps"</formula>
    </cfRule>
  </conditionalFormatting>
  <conditionalFormatting sqref="D34:M34">
    <cfRule type="cellIs" dxfId="170" priority="148" operator="equal">
      <formula>"eps"</formula>
    </cfRule>
  </conditionalFormatting>
  <conditionalFormatting sqref="H34:K34">
    <cfRule type="cellIs" dxfId="169" priority="147" operator="equal">
      <formula>"eps"</formula>
    </cfRule>
  </conditionalFormatting>
  <conditionalFormatting sqref="L34">
    <cfRule type="cellIs" dxfId="168" priority="146" operator="equal">
      <formula>"eps"</formula>
    </cfRule>
  </conditionalFormatting>
  <conditionalFormatting sqref="M34">
    <cfRule type="cellIs" dxfId="167" priority="145" operator="equal">
      <formula>"eps"</formula>
    </cfRule>
  </conditionalFormatting>
  <conditionalFormatting sqref="D35:M35">
    <cfRule type="cellIs" dxfId="166" priority="143" operator="equal">
      <formula>"eps"</formula>
    </cfRule>
  </conditionalFormatting>
  <conditionalFormatting sqref="H35:K35">
    <cfRule type="cellIs" dxfId="165" priority="142" operator="equal">
      <formula>"eps"</formula>
    </cfRule>
  </conditionalFormatting>
  <conditionalFormatting sqref="L35">
    <cfRule type="cellIs" dxfId="164" priority="141" operator="equal">
      <formula>"eps"</formula>
    </cfRule>
  </conditionalFormatting>
  <conditionalFormatting sqref="M35">
    <cfRule type="cellIs" dxfId="163" priority="140" operator="equal">
      <formula>"eps"</formula>
    </cfRule>
  </conditionalFormatting>
  <conditionalFormatting sqref="D44:M44">
    <cfRule type="cellIs" dxfId="162" priority="137" operator="equal">
      <formula>"eps"</formula>
    </cfRule>
  </conditionalFormatting>
  <conditionalFormatting sqref="H44:K44">
    <cfRule type="cellIs" dxfId="161" priority="136" operator="equal">
      <formula>"eps"</formula>
    </cfRule>
  </conditionalFormatting>
  <conditionalFormatting sqref="L44">
    <cfRule type="cellIs" dxfId="160" priority="135" operator="equal">
      <formula>"eps"</formula>
    </cfRule>
  </conditionalFormatting>
  <conditionalFormatting sqref="M44">
    <cfRule type="cellIs" dxfId="159" priority="134" operator="equal">
      <formula>"eps"</formula>
    </cfRule>
  </conditionalFormatting>
  <conditionalFormatting sqref="D45:M45">
    <cfRule type="cellIs" dxfId="158" priority="131" operator="equal">
      <formula>"eps"</formula>
    </cfRule>
  </conditionalFormatting>
  <conditionalFormatting sqref="H45:K45">
    <cfRule type="cellIs" dxfId="157" priority="130" operator="equal">
      <formula>"eps"</formula>
    </cfRule>
  </conditionalFormatting>
  <conditionalFormatting sqref="L45">
    <cfRule type="cellIs" dxfId="156" priority="129" operator="equal">
      <formula>"eps"</formula>
    </cfRule>
  </conditionalFormatting>
  <conditionalFormatting sqref="M45">
    <cfRule type="cellIs" dxfId="155" priority="128" operator="equal">
      <formula>"eps"</formula>
    </cfRule>
  </conditionalFormatting>
  <conditionalFormatting sqref="D50:M50">
    <cfRule type="cellIs" dxfId="154" priority="125" operator="equal">
      <formula>"eps"</formula>
    </cfRule>
  </conditionalFormatting>
  <conditionalFormatting sqref="H50:K50">
    <cfRule type="cellIs" dxfId="153" priority="124" operator="equal">
      <formula>"eps"</formula>
    </cfRule>
  </conditionalFormatting>
  <conditionalFormatting sqref="L50">
    <cfRule type="cellIs" dxfId="152" priority="123" operator="equal">
      <formula>"eps"</formula>
    </cfRule>
  </conditionalFormatting>
  <conditionalFormatting sqref="M50">
    <cfRule type="cellIs" dxfId="151" priority="122" operator="equal">
      <formula>"eps"</formula>
    </cfRule>
  </conditionalFormatting>
  <conditionalFormatting sqref="D11:M11">
    <cfRule type="cellIs" dxfId="150" priority="109" operator="equal">
      <formula>"eps"</formula>
    </cfRule>
  </conditionalFormatting>
  <conditionalFormatting sqref="H11:K11">
    <cfRule type="cellIs" dxfId="149" priority="108" operator="equal">
      <formula>"eps"</formula>
    </cfRule>
  </conditionalFormatting>
  <conditionalFormatting sqref="L11">
    <cfRule type="cellIs" dxfId="148" priority="107" operator="equal">
      <formula>"eps"</formula>
    </cfRule>
  </conditionalFormatting>
  <conditionalFormatting sqref="M11">
    <cfRule type="cellIs" dxfId="147" priority="106" operator="equal">
      <formula>"eps"</formula>
    </cfRule>
  </conditionalFormatting>
  <conditionalFormatting sqref="D27:M27">
    <cfRule type="cellIs" dxfId="146" priority="103" operator="equal">
      <formula>"eps"</formula>
    </cfRule>
  </conditionalFormatting>
  <conditionalFormatting sqref="H27:K27">
    <cfRule type="cellIs" dxfId="145" priority="102" operator="equal">
      <formula>"eps"</formula>
    </cfRule>
  </conditionalFormatting>
  <conditionalFormatting sqref="L27">
    <cfRule type="cellIs" dxfId="144" priority="101" operator="equal">
      <formula>"eps"</formula>
    </cfRule>
  </conditionalFormatting>
  <conditionalFormatting sqref="M27">
    <cfRule type="cellIs" dxfId="143" priority="100" operator="equal">
      <formula>"eps"</formula>
    </cfRule>
  </conditionalFormatting>
  <conditionalFormatting sqref="D13:M13">
    <cfRule type="cellIs" dxfId="142" priority="97" operator="equal">
      <formula>"eps"</formula>
    </cfRule>
  </conditionalFormatting>
  <conditionalFormatting sqref="D13:M13">
    <cfRule type="cellIs" dxfId="141" priority="95" operator="equal">
      <formula>"eps"</formula>
    </cfRule>
  </conditionalFormatting>
  <conditionalFormatting sqref="D47:G47">
    <cfRule type="cellIs" dxfId="140" priority="66" operator="equal">
      <formula>"eps"</formula>
    </cfRule>
  </conditionalFormatting>
  <conditionalFormatting sqref="H47:K47">
    <cfRule type="cellIs" dxfId="139" priority="65" operator="equal">
      <formula>"eps"</formula>
    </cfRule>
  </conditionalFormatting>
  <conditionalFormatting sqref="L47">
    <cfRule type="cellIs" dxfId="138" priority="64" operator="equal">
      <formula>"eps"</formula>
    </cfRule>
  </conditionalFormatting>
  <conditionalFormatting sqref="M47">
    <cfRule type="cellIs" dxfId="137" priority="63" operator="equal">
      <formula>"eps"</formula>
    </cfRule>
  </conditionalFormatting>
  <conditionalFormatting sqref="D53:G53">
    <cfRule type="cellIs" dxfId="136" priority="59" operator="equal">
      <formula>"eps"</formula>
    </cfRule>
  </conditionalFormatting>
  <conditionalFormatting sqref="H53:K53">
    <cfRule type="cellIs" dxfId="135" priority="58" operator="equal">
      <formula>"eps"</formula>
    </cfRule>
  </conditionalFormatting>
  <conditionalFormatting sqref="L53">
    <cfRule type="cellIs" dxfId="134" priority="57" operator="equal">
      <formula>"eps"</formula>
    </cfRule>
  </conditionalFormatting>
  <conditionalFormatting sqref="M53">
    <cfRule type="cellIs" dxfId="133" priority="56" operator="equal">
      <formula>"eps"</formula>
    </cfRule>
  </conditionalFormatting>
  <conditionalFormatting sqref="D54:G54">
    <cfRule type="cellIs" dxfId="132" priority="53" operator="equal">
      <formula>"eps"</formula>
    </cfRule>
  </conditionalFormatting>
  <conditionalFormatting sqref="H54:K54">
    <cfRule type="cellIs" dxfId="131" priority="52" operator="equal">
      <formula>"eps"</formula>
    </cfRule>
  </conditionalFormatting>
  <conditionalFormatting sqref="L54">
    <cfRule type="cellIs" dxfId="130" priority="51" operator="equal">
      <formula>"eps"</formula>
    </cfRule>
  </conditionalFormatting>
  <conditionalFormatting sqref="M54">
    <cfRule type="cellIs" dxfId="129" priority="50" operator="equal">
      <formula>"eps"</formula>
    </cfRule>
  </conditionalFormatting>
  <conditionalFormatting sqref="D59:G59">
    <cfRule type="cellIs" dxfId="128" priority="47" operator="equal">
      <formula>"eps"</formula>
    </cfRule>
  </conditionalFormatting>
  <conditionalFormatting sqref="H59:K59">
    <cfRule type="cellIs" dxfId="127" priority="46" operator="equal">
      <formula>"eps"</formula>
    </cfRule>
  </conditionalFormatting>
  <conditionalFormatting sqref="L59">
    <cfRule type="cellIs" dxfId="126" priority="45" operator="equal">
      <formula>"eps"</formula>
    </cfRule>
  </conditionalFormatting>
  <conditionalFormatting sqref="M59">
    <cfRule type="cellIs" dxfId="125" priority="44" operator="equal">
      <formula>"eps"</formula>
    </cfRule>
  </conditionalFormatting>
  <conditionalFormatting sqref="D55:G55">
    <cfRule type="cellIs" dxfId="124" priority="41" operator="equal">
      <formula>"eps"</formula>
    </cfRule>
  </conditionalFormatting>
  <conditionalFormatting sqref="H55:K55">
    <cfRule type="cellIs" dxfId="123" priority="40" operator="equal">
      <formula>"eps"</formula>
    </cfRule>
  </conditionalFormatting>
  <conditionalFormatting sqref="L55">
    <cfRule type="cellIs" dxfId="122" priority="39" operator="equal">
      <formula>"eps"</formula>
    </cfRule>
  </conditionalFormatting>
  <conditionalFormatting sqref="M55">
    <cfRule type="cellIs" dxfId="121" priority="38" operator="equal">
      <formula>"eps"</formula>
    </cfRule>
  </conditionalFormatting>
  <conditionalFormatting sqref="D51:G51">
    <cfRule type="cellIs" dxfId="120" priority="4" operator="equal">
      <formula>"eps"</formula>
    </cfRule>
  </conditionalFormatting>
  <conditionalFormatting sqref="H51:K51">
    <cfRule type="cellIs" dxfId="119" priority="3" operator="equal">
      <formula>"eps"</formula>
    </cfRule>
  </conditionalFormatting>
  <conditionalFormatting sqref="L51">
    <cfRule type="cellIs" dxfId="118" priority="2" operator="equal">
      <formula>"eps"</formula>
    </cfRule>
  </conditionalFormatting>
  <conditionalFormatting sqref="M51">
    <cfRule type="cellIs" dxfId="11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E8" activePane="bottomRight" state="frozen"/>
      <selection activeCell="F8" sqref="F8"/>
      <selection pane="topRight" activeCell="F8" sqref="F8"/>
      <selection pane="bottomLeft" activeCell="F8" sqref="F8"/>
      <selection pane="bottomRight" activeCell="AM38" sqref="AM38"/>
    </sheetView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55" t="s">
        <v>367</v>
      </c>
      <c r="F3" s="155">
        <v>1</v>
      </c>
      <c r="AI3" s="156"/>
      <c r="AJ3" s="156"/>
      <c r="AK3" s="156"/>
      <c r="AL3" s="156"/>
    </row>
    <row r="4" spans="1:43" x14ac:dyDescent="0.3">
      <c r="AF4" s="157" t="s">
        <v>368</v>
      </c>
      <c r="AI4" s="158">
        <f>AVERAGE(AI8:AI69)</f>
        <v>0.54193548387096735</v>
      </c>
      <c r="AJ4" s="158">
        <f>AVERAGE(AJ8:AJ69)</f>
        <v>0.83225806451612883</v>
      </c>
      <c r="AK4" s="158">
        <f>AVERAGE(AK8:AK69)</f>
        <v>0.58870967741935565</v>
      </c>
      <c r="AL4" s="158">
        <f>AVERAGE(AL8:AL69)</f>
        <v>0.54193548387096824</v>
      </c>
    </row>
    <row r="5" spans="1:43" x14ac:dyDescent="0.3">
      <c r="A5" s="2" t="s">
        <v>157</v>
      </c>
      <c r="O5" s="2" t="s">
        <v>150</v>
      </c>
    </row>
    <row r="6" spans="1:43" x14ac:dyDescent="0.3">
      <c r="C6" s="6" t="str">
        <f>[2]Closures!H6</f>
        <v>base</v>
      </c>
      <c r="D6" s="6" t="str">
        <f>[2]Closures!I6</f>
        <v>sim1</v>
      </c>
      <c r="E6" s="6" t="str">
        <f>[2]Closures!J6</f>
        <v>sim2</v>
      </c>
      <c r="F6" s="6" t="str">
        <f>[2]Closures!K6</f>
        <v>sim3</v>
      </c>
      <c r="G6" s="6" t="str">
        <f>[2]Closures!L6</f>
        <v>sim4</v>
      </c>
      <c r="H6" s="6" t="str">
        <f>[2]Closures!M6</f>
        <v>sim5</v>
      </c>
      <c r="I6" s="6" t="str">
        <f>[2]Closures!N6</f>
        <v>sim6</v>
      </c>
      <c r="J6" s="6" t="str">
        <f>[2]Closures!O6</f>
        <v>sim7</v>
      </c>
      <c r="K6" s="6" t="str">
        <f>[2]Closures!P6</f>
        <v>sim8</v>
      </c>
      <c r="L6" s="6" t="str">
        <f>[2]Closures!Q6</f>
        <v>sim9</v>
      </c>
      <c r="AI6" s="25" t="s">
        <v>369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370</v>
      </c>
      <c r="AJ7" s="25" t="s">
        <v>371</v>
      </c>
      <c r="AK7" s="25" t="s">
        <v>372</v>
      </c>
      <c r="AL7" s="25" t="s">
        <v>373</v>
      </c>
      <c r="AM7" s="25" t="s">
        <v>368</v>
      </c>
    </row>
    <row r="8" spans="1:43" x14ac:dyDescent="0.3">
      <c r="A8" t="s">
        <v>339</v>
      </c>
      <c r="B8" t="s">
        <v>72</v>
      </c>
      <c r="C8" s="120">
        <f t="shared" ref="C8" si="2">VLOOKUP($A8,$AG$8:$AM$69,MATCH($AF$4,$AG$7:$AM$7,0),)*$F$3</f>
        <v>0.1</v>
      </c>
      <c r="D8" s="120">
        <f t="shared" si="0"/>
        <v>0.1</v>
      </c>
      <c r="E8" s="120">
        <f t="shared" si="0"/>
        <v>0.1</v>
      </c>
      <c r="F8" s="120">
        <f t="shared" si="0"/>
        <v>0.1</v>
      </c>
      <c r="G8" s="120">
        <f t="shared" si="0"/>
        <v>0.1</v>
      </c>
      <c r="H8" s="120">
        <f t="shared" si="0"/>
        <v>0.1</v>
      </c>
      <c r="I8" s="120">
        <f t="shared" si="0"/>
        <v>0.1</v>
      </c>
      <c r="J8" s="120">
        <f t="shared" si="0"/>
        <v>0.1</v>
      </c>
      <c r="K8" s="120">
        <f t="shared" si="0"/>
        <v>0.1</v>
      </c>
      <c r="L8" s="120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57" t="s">
        <v>373</v>
      </c>
      <c r="AG8" s="25" t="s">
        <v>339</v>
      </c>
      <c r="AH8" s="25" t="s">
        <v>374</v>
      </c>
      <c r="AI8" s="159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340</v>
      </c>
      <c r="B9" t="s">
        <v>72</v>
      </c>
      <c r="C9" s="120">
        <f>C8</f>
        <v>0.1</v>
      </c>
      <c r="D9" s="120">
        <f t="shared" si="0"/>
        <v>0.1</v>
      </c>
      <c r="E9" s="120">
        <f t="shared" si="0"/>
        <v>0.1</v>
      </c>
      <c r="F9" s="120">
        <f t="shared" si="0"/>
        <v>0.1</v>
      </c>
      <c r="G9" s="120">
        <f t="shared" si="0"/>
        <v>0.1</v>
      </c>
      <c r="H9" s="120">
        <f t="shared" si="0"/>
        <v>0.1</v>
      </c>
      <c r="I9" s="120">
        <f t="shared" si="0"/>
        <v>0.1</v>
      </c>
      <c r="J9" s="120">
        <f t="shared" si="0"/>
        <v>0.1</v>
      </c>
      <c r="K9" s="120">
        <f t="shared" si="0"/>
        <v>0.1</v>
      </c>
      <c r="L9" s="120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128</v>
      </c>
      <c r="AH9" s="25" t="s">
        <v>128</v>
      </c>
      <c r="AI9" s="159">
        <v>0.9</v>
      </c>
      <c r="AJ9" s="25">
        <v>1.7</v>
      </c>
      <c r="AK9" s="25">
        <v>1.5</v>
      </c>
      <c r="AL9" s="160">
        <v>1</v>
      </c>
      <c r="AM9" s="158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341</v>
      </c>
      <c r="B10" t="s">
        <v>72</v>
      </c>
      <c r="C10" s="120">
        <f t="shared" ref="C10:C19" si="7">C9</f>
        <v>0.1</v>
      </c>
      <c r="D10" s="120">
        <f t="shared" si="0"/>
        <v>0.1</v>
      </c>
      <c r="E10" s="120">
        <f t="shared" si="0"/>
        <v>0.1</v>
      </c>
      <c r="F10" s="120">
        <f t="shared" si="0"/>
        <v>0.1</v>
      </c>
      <c r="G10" s="120">
        <f t="shared" si="0"/>
        <v>0.1</v>
      </c>
      <c r="H10" s="120">
        <f t="shared" si="0"/>
        <v>0.1</v>
      </c>
      <c r="I10" s="120">
        <f t="shared" si="0"/>
        <v>0.1</v>
      </c>
      <c r="J10" s="120">
        <f t="shared" si="0"/>
        <v>0.1</v>
      </c>
      <c r="K10" s="120">
        <f t="shared" si="0"/>
        <v>0.1</v>
      </c>
      <c r="L10" s="120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61" t="str">
        <f>AF8</f>
        <v>20 yrs</v>
      </c>
      <c r="AG10" s="25" t="s">
        <v>129</v>
      </c>
      <c r="AH10" s="25" t="s">
        <v>129</v>
      </c>
      <c r="AI10" s="159">
        <v>0.9</v>
      </c>
      <c r="AJ10" s="25">
        <v>1.7</v>
      </c>
      <c r="AK10" s="25">
        <v>1.5</v>
      </c>
      <c r="AL10" s="25">
        <v>1</v>
      </c>
      <c r="AM10" s="158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342</v>
      </c>
      <c r="B11" t="s">
        <v>72</v>
      </c>
      <c r="C11" s="120">
        <f t="shared" si="7"/>
        <v>0.1</v>
      </c>
      <c r="D11" s="120">
        <f t="shared" si="0"/>
        <v>0.1</v>
      </c>
      <c r="E11" s="120">
        <f t="shared" si="0"/>
        <v>0.1</v>
      </c>
      <c r="F11" s="120">
        <f t="shared" si="0"/>
        <v>0.1</v>
      </c>
      <c r="G11" s="120">
        <f t="shared" si="0"/>
        <v>0.1</v>
      </c>
      <c r="H11" s="120">
        <f t="shared" si="0"/>
        <v>0.1</v>
      </c>
      <c r="I11" s="120">
        <f t="shared" si="0"/>
        <v>0.1</v>
      </c>
      <c r="J11" s="120">
        <f t="shared" si="0"/>
        <v>0.1</v>
      </c>
      <c r="K11" s="120">
        <f t="shared" si="0"/>
        <v>0.1</v>
      </c>
      <c r="L11" s="120">
        <f t="shared" si="0"/>
        <v>0.1</v>
      </c>
      <c r="O11" s="162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61" t="str">
        <f>AF10</f>
        <v>20 yrs</v>
      </c>
      <c r="AG11" s="25" t="s">
        <v>59</v>
      </c>
      <c r="AH11" s="25" t="s">
        <v>59</v>
      </c>
      <c r="AI11" s="159">
        <v>-3.2</v>
      </c>
      <c r="AJ11" s="25">
        <v>-3.9</v>
      </c>
      <c r="AK11" s="25">
        <v>-3.3</v>
      </c>
      <c r="AL11" s="25">
        <v>-2.4</v>
      </c>
      <c r="AM11" s="163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343</v>
      </c>
      <c r="B12" t="s">
        <v>72</v>
      </c>
      <c r="C12" s="120">
        <f t="shared" si="7"/>
        <v>0.1</v>
      </c>
      <c r="D12" s="120">
        <f t="shared" si="0"/>
        <v>0.1</v>
      </c>
      <c r="E12" s="120">
        <f t="shared" si="0"/>
        <v>0.1</v>
      </c>
      <c r="F12" s="120">
        <f t="shared" si="0"/>
        <v>0.1</v>
      </c>
      <c r="G12" s="120">
        <f t="shared" si="0"/>
        <v>0.1</v>
      </c>
      <c r="H12" s="120">
        <f t="shared" si="0"/>
        <v>0.1</v>
      </c>
      <c r="I12" s="120">
        <f t="shared" si="0"/>
        <v>0.1</v>
      </c>
      <c r="J12" s="120">
        <f t="shared" si="0"/>
        <v>0.1</v>
      </c>
      <c r="K12" s="120">
        <f t="shared" si="0"/>
        <v>0.1</v>
      </c>
      <c r="L12" s="120">
        <f t="shared" si="0"/>
        <v>0.1</v>
      </c>
      <c r="O12" s="162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57" t="s">
        <v>373</v>
      </c>
      <c r="AG12" s="25" t="s">
        <v>214</v>
      </c>
      <c r="AH12" s="25" t="s">
        <v>214</v>
      </c>
      <c r="AI12" s="159">
        <v>-3.2</v>
      </c>
      <c r="AJ12" s="25">
        <v>-3.9</v>
      </c>
      <c r="AK12" s="25">
        <v>-3.3</v>
      </c>
      <c r="AL12" s="25">
        <v>-2.4</v>
      </c>
      <c r="AM12" s="163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344</v>
      </c>
      <c r="B13" t="s">
        <v>72</v>
      </c>
      <c r="C13" s="120">
        <f t="shared" si="7"/>
        <v>0.1</v>
      </c>
      <c r="D13" s="120">
        <f t="shared" si="0"/>
        <v>0.1</v>
      </c>
      <c r="E13" s="120">
        <f t="shared" si="0"/>
        <v>0.1</v>
      </c>
      <c r="F13" s="120">
        <f t="shared" si="0"/>
        <v>0.1</v>
      </c>
      <c r="G13" s="120">
        <f t="shared" si="0"/>
        <v>0.1</v>
      </c>
      <c r="H13" s="120">
        <f t="shared" si="0"/>
        <v>0.1</v>
      </c>
      <c r="I13" s="120">
        <f t="shared" si="0"/>
        <v>0.1</v>
      </c>
      <c r="J13" s="120">
        <f t="shared" si="0"/>
        <v>0.1</v>
      </c>
      <c r="K13" s="120">
        <f t="shared" si="0"/>
        <v>0.1</v>
      </c>
      <c r="L13" s="120">
        <f t="shared" si="0"/>
        <v>0.1</v>
      </c>
      <c r="O13" s="162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61" t="str">
        <f>AF12</f>
        <v>20 yrs</v>
      </c>
      <c r="AG13" s="25" t="s">
        <v>215</v>
      </c>
      <c r="AH13" s="25" t="s">
        <v>215</v>
      </c>
      <c r="AI13" s="159">
        <v>-3.2</v>
      </c>
      <c r="AJ13" s="25">
        <v>-3.9</v>
      </c>
      <c r="AK13" s="25">
        <v>-3.3</v>
      </c>
      <c r="AL13" s="25">
        <v>-2.4</v>
      </c>
      <c r="AM13" s="163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345</v>
      </c>
      <c r="B14" t="s">
        <v>72</v>
      </c>
      <c r="C14" s="164">
        <f t="shared" si="7"/>
        <v>0.1</v>
      </c>
      <c r="D14" s="164">
        <f t="shared" si="0"/>
        <v>0.1</v>
      </c>
      <c r="E14" s="164">
        <f t="shared" si="0"/>
        <v>0.1</v>
      </c>
      <c r="F14" s="164">
        <f t="shared" si="0"/>
        <v>0.1</v>
      </c>
      <c r="G14" s="164">
        <f t="shared" si="0"/>
        <v>0.1</v>
      </c>
      <c r="H14" s="164">
        <f t="shared" si="0"/>
        <v>0.1</v>
      </c>
      <c r="I14" s="164">
        <f t="shared" si="0"/>
        <v>0.1</v>
      </c>
      <c r="J14" s="164">
        <f t="shared" si="0"/>
        <v>0.1</v>
      </c>
      <c r="K14" s="164">
        <f t="shared" si="0"/>
        <v>0.1</v>
      </c>
      <c r="L14" s="164">
        <f t="shared" si="0"/>
        <v>0.1</v>
      </c>
      <c r="O14" s="162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61" t="str">
        <f>AF13</f>
        <v>20 yrs</v>
      </c>
      <c r="AG14" s="25" t="s">
        <v>217</v>
      </c>
      <c r="AH14" s="25" t="s">
        <v>375</v>
      </c>
      <c r="AI14" s="159">
        <v>-3.2</v>
      </c>
      <c r="AJ14" s="25">
        <v>-3.9</v>
      </c>
      <c r="AK14" s="25">
        <v>-3.3</v>
      </c>
      <c r="AL14" s="25">
        <v>-2.4</v>
      </c>
      <c r="AM14" s="163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346</v>
      </c>
      <c r="B15" t="s">
        <v>72</v>
      </c>
      <c r="C15" s="164">
        <f t="shared" si="7"/>
        <v>0.1</v>
      </c>
      <c r="D15" s="164">
        <f t="shared" si="0"/>
        <v>0.1</v>
      </c>
      <c r="E15" s="164">
        <f t="shared" si="0"/>
        <v>0.1</v>
      </c>
      <c r="F15" s="164">
        <f t="shared" si="0"/>
        <v>0.1</v>
      </c>
      <c r="G15" s="164">
        <f t="shared" si="0"/>
        <v>0.1</v>
      </c>
      <c r="H15" s="164">
        <f t="shared" si="0"/>
        <v>0.1</v>
      </c>
      <c r="I15" s="164">
        <f t="shared" si="0"/>
        <v>0.1</v>
      </c>
      <c r="J15" s="164">
        <f t="shared" si="0"/>
        <v>0.1</v>
      </c>
      <c r="K15" s="164">
        <f t="shared" si="0"/>
        <v>0.1</v>
      </c>
      <c r="L15" s="164">
        <f t="shared" si="0"/>
        <v>0.1</v>
      </c>
      <c r="O15" s="162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351</v>
      </c>
      <c r="AH15" s="25" t="s">
        <v>376</v>
      </c>
      <c r="AI15" s="159">
        <v>-0.3</v>
      </c>
      <c r="AJ15" s="25">
        <v>0.7</v>
      </c>
      <c r="AK15" s="25">
        <v>1</v>
      </c>
      <c r="AL15" s="25">
        <v>0.4</v>
      </c>
      <c r="AM15" s="165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347</v>
      </c>
      <c r="B16" t="s">
        <v>72</v>
      </c>
      <c r="C16" s="164">
        <f t="shared" si="7"/>
        <v>0.1</v>
      </c>
      <c r="D16" s="164">
        <f t="shared" si="0"/>
        <v>0.1</v>
      </c>
      <c r="E16" s="164">
        <f t="shared" si="0"/>
        <v>0.1</v>
      </c>
      <c r="F16" s="164">
        <f t="shared" si="0"/>
        <v>0.1</v>
      </c>
      <c r="G16" s="164">
        <f t="shared" si="0"/>
        <v>0.1</v>
      </c>
      <c r="H16" s="164">
        <f t="shared" si="0"/>
        <v>0.1</v>
      </c>
      <c r="I16" s="164">
        <f t="shared" si="0"/>
        <v>0.1</v>
      </c>
      <c r="J16" s="164">
        <f t="shared" si="0"/>
        <v>0.1</v>
      </c>
      <c r="K16" s="164">
        <f t="shared" si="0"/>
        <v>0.1</v>
      </c>
      <c r="L16" s="164">
        <f t="shared" si="0"/>
        <v>0.1</v>
      </c>
      <c r="O16" s="162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104</v>
      </c>
      <c r="AH16" s="25" t="s">
        <v>104</v>
      </c>
      <c r="AI16" s="159">
        <v>-0.3</v>
      </c>
      <c r="AJ16" s="25">
        <v>0.7</v>
      </c>
      <c r="AK16" s="25">
        <v>1</v>
      </c>
      <c r="AL16" s="25">
        <v>0.4</v>
      </c>
      <c r="AM16" s="165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348</v>
      </c>
      <c r="B17" t="s">
        <v>72</v>
      </c>
      <c r="C17" s="120">
        <f t="shared" si="7"/>
        <v>0.1</v>
      </c>
      <c r="D17" s="120">
        <f t="shared" si="0"/>
        <v>0.1</v>
      </c>
      <c r="E17" s="120">
        <f t="shared" si="0"/>
        <v>0.1</v>
      </c>
      <c r="F17" s="120">
        <f t="shared" si="0"/>
        <v>0.1</v>
      </c>
      <c r="G17" s="120">
        <f t="shared" si="0"/>
        <v>0.1</v>
      </c>
      <c r="H17" s="120">
        <f t="shared" si="0"/>
        <v>0.1</v>
      </c>
      <c r="I17" s="120">
        <f t="shared" si="0"/>
        <v>0.1</v>
      </c>
      <c r="J17" s="120">
        <f t="shared" si="0"/>
        <v>0.1</v>
      </c>
      <c r="K17" s="120">
        <f t="shared" si="0"/>
        <v>0.1</v>
      </c>
      <c r="L17" s="120">
        <f t="shared" si="0"/>
        <v>0.1</v>
      </c>
      <c r="O17" s="162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377</v>
      </c>
      <c r="AI17" s="159">
        <v>2.5</v>
      </c>
      <c r="AJ17" s="25">
        <v>2.5</v>
      </c>
      <c r="AK17" s="25">
        <v>1.1000000000000001</v>
      </c>
      <c r="AL17" s="25">
        <v>0.6</v>
      </c>
      <c r="AM17" s="165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349</v>
      </c>
      <c r="B18" t="s">
        <v>72</v>
      </c>
      <c r="C18" s="120">
        <f t="shared" si="7"/>
        <v>0.1</v>
      </c>
      <c r="D18" s="120">
        <f t="shared" si="0"/>
        <v>0.1</v>
      </c>
      <c r="E18" s="120">
        <f t="shared" si="0"/>
        <v>0.1</v>
      </c>
      <c r="F18" s="120">
        <f t="shared" si="0"/>
        <v>0.1</v>
      </c>
      <c r="G18" s="120">
        <f t="shared" si="0"/>
        <v>0.1</v>
      </c>
      <c r="H18" s="120">
        <f t="shared" si="0"/>
        <v>0.1</v>
      </c>
      <c r="I18" s="120">
        <f t="shared" si="0"/>
        <v>0.1</v>
      </c>
      <c r="J18" s="120">
        <f t="shared" si="0"/>
        <v>0.1</v>
      </c>
      <c r="K18" s="120">
        <f t="shared" si="0"/>
        <v>0.1</v>
      </c>
      <c r="L18" s="120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61" t="str">
        <f>AF14</f>
        <v>20 yrs</v>
      </c>
      <c r="AG18" s="25" t="s">
        <v>105</v>
      </c>
      <c r="AH18" s="25" t="s">
        <v>378</v>
      </c>
      <c r="AI18" s="159">
        <v>2.5</v>
      </c>
      <c r="AJ18" s="25">
        <v>2.5</v>
      </c>
      <c r="AK18" s="25">
        <v>1.1000000000000001</v>
      </c>
      <c r="AL18" s="25">
        <v>0.6</v>
      </c>
      <c r="AM18" s="165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350</v>
      </c>
      <c r="B19" t="s">
        <v>72</v>
      </c>
      <c r="C19" s="120">
        <f t="shared" si="7"/>
        <v>0.1</v>
      </c>
      <c r="D19" s="120">
        <f t="shared" si="0"/>
        <v>0.1</v>
      </c>
      <c r="E19" s="120">
        <f t="shared" si="0"/>
        <v>0.1</v>
      </c>
      <c r="F19" s="120">
        <f t="shared" si="0"/>
        <v>0.1</v>
      </c>
      <c r="G19" s="120">
        <f t="shared" si="0"/>
        <v>0.1</v>
      </c>
      <c r="H19" s="120">
        <f t="shared" si="0"/>
        <v>0.1</v>
      </c>
      <c r="I19" s="120">
        <f t="shared" si="0"/>
        <v>0.1</v>
      </c>
      <c r="J19" s="120">
        <f t="shared" si="0"/>
        <v>0.1</v>
      </c>
      <c r="K19" s="120">
        <f t="shared" si="0"/>
        <v>0.1</v>
      </c>
      <c r="L19" s="120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57" t="s">
        <v>373</v>
      </c>
      <c r="AG19" s="25" t="s">
        <v>106</v>
      </c>
      <c r="AH19" s="25" t="s">
        <v>106</v>
      </c>
      <c r="AI19" s="159">
        <v>2.5</v>
      </c>
      <c r="AJ19" s="25">
        <v>2.5</v>
      </c>
      <c r="AK19" s="25">
        <v>1.1000000000000001</v>
      </c>
      <c r="AL19" s="25">
        <v>0.6</v>
      </c>
      <c r="AM19" s="165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128</v>
      </c>
      <c r="B20" t="s">
        <v>72</v>
      </c>
      <c r="C20" s="120">
        <f t="shared" ref="C20:C48" si="11">VLOOKUP($A20,$AG$8:$AM$69,MATCH($AF$4,$AG$7:$AM$7,0),)*$F$3</f>
        <v>0.1</v>
      </c>
      <c r="D20" s="120">
        <f t="shared" si="0"/>
        <v>0.1</v>
      </c>
      <c r="E20" s="120">
        <f t="shared" si="0"/>
        <v>0.1</v>
      </c>
      <c r="F20" s="120">
        <f t="shared" si="0"/>
        <v>0.1</v>
      </c>
      <c r="G20" s="120">
        <f t="shared" si="0"/>
        <v>0.1</v>
      </c>
      <c r="H20" s="120">
        <f t="shared" si="0"/>
        <v>0.1</v>
      </c>
      <c r="I20" s="120">
        <f t="shared" si="0"/>
        <v>0.1</v>
      </c>
      <c r="J20" s="120">
        <f t="shared" si="0"/>
        <v>0.1</v>
      </c>
      <c r="K20" s="120">
        <f t="shared" si="0"/>
        <v>0.1</v>
      </c>
      <c r="L20" s="120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61" t="str">
        <f>AF19</f>
        <v>20 yrs</v>
      </c>
      <c r="AG20" s="25" t="s">
        <v>107</v>
      </c>
      <c r="AH20" s="25" t="s">
        <v>107</v>
      </c>
      <c r="AI20" s="159">
        <v>2.5</v>
      </c>
      <c r="AJ20" s="25">
        <v>2.5</v>
      </c>
      <c r="AK20" s="25">
        <v>1.1000000000000001</v>
      </c>
      <c r="AL20" s="25">
        <v>0.6</v>
      </c>
      <c r="AM20" s="165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129</v>
      </c>
      <c r="B21" t="s">
        <v>72</v>
      </c>
      <c r="C21" s="120">
        <f t="shared" si="11"/>
        <v>0.1</v>
      </c>
      <c r="D21" s="120">
        <f t="shared" si="0"/>
        <v>0.1</v>
      </c>
      <c r="E21" s="120">
        <f t="shared" si="0"/>
        <v>0.1</v>
      </c>
      <c r="F21" s="120">
        <f t="shared" si="0"/>
        <v>0.1</v>
      </c>
      <c r="G21" s="120">
        <f t="shared" si="0"/>
        <v>0.1</v>
      </c>
      <c r="H21" s="120">
        <f t="shared" si="0"/>
        <v>0.1</v>
      </c>
      <c r="I21" s="120">
        <f t="shared" si="0"/>
        <v>0.1</v>
      </c>
      <c r="J21" s="120">
        <f t="shared" si="0"/>
        <v>0.1</v>
      </c>
      <c r="K21" s="120">
        <f t="shared" si="0"/>
        <v>0.1</v>
      </c>
      <c r="L21" s="120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57" t="s">
        <v>373</v>
      </c>
      <c r="AG21" s="25" t="s">
        <v>108</v>
      </c>
      <c r="AH21" s="25" t="s">
        <v>108</v>
      </c>
      <c r="AI21" s="159">
        <v>2.5</v>
      </c>
      <c r="AJ21" s="25">
        <v>2.5</v>
      </c>
      <c r="AK21" s="25">
        <v>1.1000000000000001</v>
      </c>
      <c r="AL21" s="25">
        <v>0.6</v>
      </c>
      <c r="AM21" s="165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20">
        <f t="shared" si="11"/>
        <v>-0.24</v>
      </c>
      <c r="D22" s="120">
        <f t="shared" si="0"/>
        <v>-0.24</v>
      </c>
      <c r="E22" s="120">
        <f t="shared" si="0"/>
        <v>-0.24</v>
      </c>
      <c r="F22" s="120">
        <f t="shared" si="0"/>
        <v>-0.24</v>
      </c>
      <c r="G22" s="120">
        <f t="shared" si="0"/>
        <v>-0.24</v>
      </c>
      <c r="H22" s="120">
        <f t="shared" si="0"/>
        <v>-0.24</v>
      </c>
      <c r="I22" s="120">
        <f t="shared" si="0"/>
        <v>-0.24</v>
      </c>
      <c r="J22" s="120">
        <f t="shared" si="0"/>
        <v>-0.24</v>
      </c>
      <c r="K22" s="120">
        <f t="shared" si="0"/>
        <v>-0.24</v>
      </c>
      <c r="L22" s="120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61" t="str">
        <f>AF21</f>
        <v>20 yrs</v>
      </c>
      <c r="AG22" s="25" t="s">
        <v>109</v>
      </c>
      <c r="AH22" s="25" t="s">
        <v>109</v>
      </c>
      <c r="AI22" s="159">
        <v>2.5</v>
      </c>
      <c r="AJ22" s="25">
        <v>2.5</v>
      </c>
      <c r="AK22" s="25">
        <v>1.1000000000000001</v>
      </c>
      <c r="AL22" s="25">
        <v>0.6</v>
      </c>
      <c r="AM22" s="165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214</v>
      </c>
      <c r="B23" t="s">
        <v>72</v>
      </c>
      <c r="C23" s="120">
        <f t="shared" si="11"/>
        <v>-0.24</v>
      </c>
      <c r="D23" s="120">
        <f t="shared" ref="D23:L51" si="12">C23</f>
        <v>-0.24</v>
      </c>
      <c r="E23" s="120">
        <f t="shared" si="12"/>
        <v>-0.24</v>
      </c>
      <c r="F23" s="120">
        <f t="shared" si="12"/>
        <v>-0.24</v>
      </c>
      <c r="G23" s="120">
        <f t="shared" si="12"/>
        <v>-0.24</v>
      </c>
      <c r="H23" s="120">
        <f t="shared" si="12"/>
        <v>-0.24</v>
      </c>
      <c r="I23" s="120">
        <f t="shared" si="12"/>
        <v>-0.24</v>
      </c>
      <c r="J23" s="120">
        <f t="shared" si="12"/>
        <v>-0.24</v>
      </c>
      <c r="K23" s="120">
        <f t="shared" si="12"/>
        <v>-0.24</v>
      </c>
      <c r="L23" s="120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61" t="str">
        <f>AF22</f>
        <v>20 yrs</v>
      </c>
      <c r="AG23" s="25" t="s">
        <v>110</v>
      </c>
      <c r="AH23" s="25" t="s">
        <v>110</v>
      </c>
      <c r="AI23" s="159">
        <v>2.5</v>
      </c>
      <c r="AJ23" s="25">
        <v>2.5</v>
      </c>
      <c r="AK23" s="25">
        <v>1.1000000000000001</v>
      </c>
      <c r="AL23" s="25">
        <v>0.6</v>
      </c>
      <c r="AM23" s="165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130</v>
      </c>
      <c r="B24" t="s">
        <v>72</v>
      </c>
      <c r="C24" s="120">
        <f>C23</f>
        <v>-0.24</v>
      </c>
      <c r="D24" s="120">
        <f t="shared" si="12"/>
        <v>-0.24</v>
      </c>
      <c r="E24" s="120">
        <f t="shared" si="12"/>
        <v>-0.24</v>
      </c>
      <c r="F24" s="120">
        <f t="shared" si="12"/>
        <v>-0.24</v>
      </c>
      <c r="G24" s="120">
        <f t="shared" si="12"/>
        <v>-0.24</v>
      </c>
      <c r="H24" s="120">
        <f t="shared" si="12"/>
        <v>-0.24</v>
      </c>
      <c r="I24" s="120">
        <f t="shared" si="12"/>
        <v>-0.24</v>
      </c>
      <c r="J24" s="120">
        <f t="shared" si="12"/>
        <v>-0.24</v>
      </c>
      <c r="K24" s="120">
        <f t="shared" si="12"/>
        <v>-0.24</v>
      </c>
      <c r="L24" s="120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61" t="str">
        <f>AF23</f>
        <v>20 yrs</v>
      </c>
      <c r="AG24" s="25" t="s">
        <v>61</v>
      </c>
      <c r="AH24" s="25" t="s">
        <v>61</v>
      </c>
      <c r="AI24" s="159">
        <v>2.7</v>
      </c>
      <c r="AJ24" s="25">
        <v>1.6</v>
      </c>
      <c r="AK24" s="25">
        <v>1.2</v>
      </c>
      <c r="AL24" s="25">
        <v>1.7</v>
      </c>
      <c r="AM24" s="165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417</v>
      </c>
      <c r="B25" t="s">
        <v>72</v>
      </c>
      <c r="C25" s="120">
        <f>C24</f>
        <v>-0.24</v>
      </c>
      <c r="D25" s="120">
        <f t="shared" si="12"/>
        <v>-0.24</v>
      </c>
      <c r="E25" s="120">
        <f t="shared" si="12"/>
        <v>-0.24</v>
      </c>
      <c r="F25" s="120">
        <f t="shared" si="12"/>
        <v>-0.24</v>
      </c>
      <c r="G25" s="120">
        <f t="shared" si="12"/>
        <v>-0.24</v>
      </c>
      <c r="H25" s="120">
        <f t="shared" si="12"/>
        <v>-0.24</v>
      </c>
      <c r="I25" s="120">
        <f t="shared" si="12"/>
        <v>-0.24</v>
      </c>
      <c r="J25" s="120">
        <f t="shared" si="12"/>
        <v>-0.24</v>
      </c>
      <c r="K25" s="120">
        <f t="shared" si="12"/>
        <v>-0.24</v>
      </c>
      <c r="L25" s="120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57" t="s">
        <v>373</v>
      </c>
      <c r="AG25" s="25" t="s">
        <v>111</v>
      </c>
      <c r="AH25" s="25" t="s">
        <v>111</v>
      </c>
      <c r="AI25" s="159">
        <v>2.7</v>
      </c>
      <c r="AJ25" s="25">
        <v>1.6</v>
      </c>
      <c r="AK25" s="25">
        <v>1.2</v>
      </c>
      <c r="AL25" s="25">
        <v>1.7</v>
      </c>
      <c r="AM25" s="165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215</v>
      </c>
      <c r="B26" t="s">
        <v>72</v>
      </c>
      <c r="C26" s="120">
        <f t="shared" si="11"/>
        <v>-0.24</v>
      </c>
      <c r="D26" s="120">
        <f t="shared" si="12"/>
        <v>-0.24</v>
      </c>
      <c r="E26" s="120">
        <f t="shared" si="12"/>
        <v>-0.24</v>
      </c>
      <c r="F26" s="120">
        <f t="shared" si="12"/>
        <v>-0.24</v>
      </c>
      <c r="G26" s="120">
        <f t="shared" si="12"/>
        <v>-0.24</v>
      </c>
      <c r="H26" s="120">
        <f t="shared" si="12"/>
        <v>-0.24</v>
      </c>
      <c r="I26" s="120">
        <f t="shared" si="12"/>
        <v>-0.24</v>
      </c>
      <c r="J26" s="120">
        <f t="shared" si="12"/>
        <v>-0.24</v>
      </c>
      <c r="K26" s="120">
        <f t="shared" si="12"/>
        <v>-0.24</v>
      </c>
      <c r="L26" s="120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61" t="str">
        <f>AF25</f>
        <v>20 yrs</v>
      </c>
      <c r="AG26" s="25" t="s">
        <v>112</v>
      </c>
      <c r="AH26" s="25" t="s">
        <v>112</v>
      </c>
      <c r="AI26" s="159">
        <v>2.7</v>
      </c>
      <c r="AJ26" s="25">
        <v>1.6</v>
      </c>
      <c r="AK26" s="25">
        <v>1.2</v>
      </c>
      <c r="AL26" s="25">
        <v>1.7</v>
      </c>
      <c r="AM26" s="165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217</v>
      </c>
      <c r="B27" t="s">
        <v>72</v>
      </c>
      <c r="C27" s="120">
        <f t="shared" si="11"/>
        <v>-0.24</v>
      </c>
      <c r="D27" s="120">
        <f t="shared" si="12"/>
        <v>-0.24</v>
      </c>
      <c r="E27" s="120">
        <f t="shared" si="12"/>
        <v>-0.24</v>
      </c>
      <c r="F27" s="120">
        <f t="shared" si="12"/>
        <v>-0.24</v>
      </c>
      <c r="G27" s="120">
        <f t="shared" si="12"/>
        <v>-0.24</v>
      </c>
      <c r="H27" s="120">
        <f t="shared" si="12"/>
        <v>-0.24</v>
      </c>
      <c r="I27" s="120">
        <f t="shared" si="12"/>
        <v>-0.24</v>
      </c>
      <c r="J27" s="120">
        <f t="shared" si="12"/>
        <v>-0.24</v>
      </c>
      <c r="K27" s="120">
        <f t="shared" si="12"/>
        <v>-0.24</v>
      </c>
      <c r="L27" s="120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61" t="str">
        <f>AF26</f>
        <v>20 yrs</v>
      </c>
      <c r="AG27" s="25" t="s">
        <v>113</v>
      </c>
      <c r="AH27" s="25" t="s">
        <v>113</v>
      </c>
      <c r="AI27" s="159">
        <v>2.7</v>
      </c>
      <c r="AJ27" s="25">
        <v>1.6</v>
      </c>
      <c r="AK27" s="25">
        <v>1.2</v>
      </c>
      <c r="AL27" s="25">
        <v>1.7</v>
      </c>
      <c r="AM27" s="165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351</v>
      </c>
      <c r="B28" t="s">
        <v>72</v>
      </c>
      <c r="C28" s="120">
        <f t="shared" si="11"/>
        <v>4.0000000000000008E-2</v>
      </c>
      <c r="D28" s="120">
        <f t="shared" si="12"/>
        <v>4.0000000000000008E-2</v>
      </c>
      <c r="E28" s="120">
        <f t="shared" si="12"/>
        <v>4.0000000000000008E-2</v>
      </c>
      <c r="F28" s="120">
        <f t="shared" si="12"/>
        <v>4.0000000000000008E-2</v>
      </c>
      <c r="G28" s="120">
        <f t="shared" si="12"/>
        <v>4.0000000000000008E-2</v>
      </c>
      <c r="H28" s="120">
        <f t="shared" si="12"/>
        <v>4.0000000000000008E-2</v>
      </c>
      <c r="I28" s="120">
        <f t="shared" si="12"/>
        <v>4.0000000000000008E-2</v>
      </c>
      <c r="J28" s="120">
        <f t="shared" si="12"/>
        <v>4.0000000000000008E-2</v>
      </c>
      <c r="K28" s="120">
        <f t="shared" si="12"/>
        <v>4.0000000000000008E-2</v>
      </c>
      <c r="L28" s="120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57" t="s">
        <v>373</v>
      </c>
      <c r="AG28" s="25" t="s">
        <v>114</v>
      </c>
      <c r="AH28" s="25" t="s">
        <v>114</v>
      </c>
      <c r="AI28" s="159">
        <v>2.7</v>
      </c>
      <c r="AJ28" s="25">
        <v>1.6</v>
      </c>
      <c r="AK28" s="25">
        <v>1.2</v>
      </c>
      <c r="AL28" s="25">
        <v>1.7</v>
      </c>
      <c r="AM28" s="165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352</v>
      </c>
      <c r="B29" t="s">
        <v>72</v>
      </c>
      <c r="C29" s="120">
        <f>C28</f>
        <v>4.0000000000000008E-2</v>
      </c>
      <c r="D29" s="120">
        <f t="shared" si="12"/>
        <v>4.0000000000000008E-2</v>
      </c>
      <c r="E29" s="120">
        <f t="shared" si="12"/>
        <v>4.0000000000000008E-2</v>
      </c>
      <c r="F29" s="120">
        <f t="shared" si="12"/>
        <v>4.0000000000000008E-2</v>
      </c>
      <c r="G29" s="120">
        <f t="shared" si="12"/>
        <v>4.0000000000000008E-2</v>
      </c>
      <c r="H29" s="120">
        <f t="shared" si="12"/>
        <v>4.0000000000000008E-2</v>
      </c>
      <c r="I29" s="120">
        <f t="shared" si="12"/>
        <v>4.0000000000000008E-2</v>
      </c>
      <c r="J29" s="120">
        <f t="shared" si="12"/>
        <v>4.0000000000000008E-2</v>
      </c>
      <c r="K29" s="120">
        <f t="shared" si="12"/>
        <v>4.0000000000000008E-2</v>
      </c>
      <c r="L29" s="120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61" t="str">
        <f>AF28</f>
        <v>20 yrs</v>
      </c>
      <c r="AG29" s="25" t="s">
        <v>379</v>
      </c>
      <c r="AH29" s="25" t="s">
        <v>380</v>
      </c>
      <c r="AI29" s="159">
        <v>2.7</v>
      </c>
      <c r="AJ29" s="25">
        <v>1.6</v>
      </c>
      <c r="AK29" s="25">
        <v>1.2</v>
      </c>
      <c r="AL29" s="25">
        <v>1.7</v>
      </c>
      <c r="AM29" s="165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353</v>
      </c>
      <c r="B30" t="s">
        <v>72</v>
      </c>
      <c r="C30" s="120">
        <f t="shared" ref="C30:C40" si="13">C29</f>
        <v>4.0000000000000008E-2</v>
      </c>
      <c r="D30" s="120">
        <f t="shared" si="12"/>
        <v>4.0000000000000008E-2</v>
      </c>
      <c r="E30" s="120">
        <f t="shared" si="12"/>
        <v>4.0000000000000008E-2</v>
      </c>
      <c r="F30" s="120">
        <f t="shared" si="12"/>
        <v>4.0000000000000008E-2</v>
      </c>
      <c r="G30" s="120">
        <f t="shared" si="12"/>
        <v>4.0000000000000008E-2</v>
      </c>
      <c r="H30" s="120">
        <f t="shared" si="12"/>
        <v>4.0000000000000008E-2</v>
      </c>
      <c r="I30" s="120">
        <f t="shared" si="12"/>
        <v>4.0000000000000008E-2</v>
      </c>
      <c r="J30" s="120">
        <f t="shared" si="12"/>
        <v>4.0000000000000008E-2</v>
      </c>
      <c r="K30" s="120">
        <f t="shared" si="12"/>
        <v>4.0000000000000008E-2</v>
      </c>
      <c r="L30" s="120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61" t="str">
        <f t="shared" ref="AF30:AF61" si="14">AF29</f>
        <v>20 yrs</v>
      </c>
      <c r="AG30" s="25" t="s">
        <v>62</v>
      </c>
      <c r="AH30" s="25" t="s">
        <v>381</v>
      </c>
      <c r="AI30" s="159">
        <v>-0.9</v>
      </c>
      <c r="AJ30" s="25">
        <v>0.8</v>
      </c>
      <c r="AK30" s="25">
        <v>1.5</v>
      </c>
      <c r="AL30" s="25">
        <v>1.4</v>
      </c>
      <c r="AM30" s="165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354</v>
      </c>
      <c r="B31" t="s">
        <v>72</v>
      </c>
      <c r="C31" s="120">
        <f t="shared" si="13"/>
        <v>4.0000000000000008E-2</v>
      </c>
      <c r="D31" s="120">
        <f t="shared" si="12"/>
        <v>4.0000000000000008E-2</v>
      </c>
      <c r="E31" s="120">
        <f t="shared" si="12"/>
        <v>4.0000000000000008E-2</v>
      </c>
      <c r="F31" s="120">
        <f t="shared" si="12"/>
        <v>4.0000000000000008E-2</v>
      </c>
      <c r="G31" s="120">
        <f t="shared" si="12"/>
        <v>4.0000000000000008E-2</v>
      </c>
      <c r="H31" s="120">
        <f t="shared" si="12"/>
        <v>4.0000000000000008E-2</v>
      </c>
      <c r="I31" s="120">
        <f t="shared" si="12"/>
        <v>4.0000000000000008E-2</v>
      </c>
      <c r="J31" s="120">
        <f t="shared" si="12"/>
        <v>4.0000000000000008E-2</v>
      </c>
      <c r="K31" s="120">
        <f t="shared" si="12"/>
        <v>4.0000000000000008E-2</v>
      </c>
      <c r="L31" s="120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61" t="str">
        <f t="shared" si="14"/>
        <v>20 yrs</v>
      </c>
      <c r="AG31" s="25" t="s">
        <v>115</v>
      </c>
      <c r="AH31" s="25" t="s">
        <v>382</v>
      </c>
      <c r="AI31" s="159">
        <v>-0.9</v>
      </c>
      <c r="AJ31" s="25">
        <v>0.8</v>
      </c>
      <c r="AK31" s="25">
        <v>1.5</v>
      </c>
      <c r="AL31" s="25">
        <v>1.4</v>
      </c>
      <c r="AM31" s="165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355</v>
      </c>
      <c r="B32" t="s">
        <v>72</v>
      </c>
      <c r="C32" s="120">
        <f t="shared" si="13"/>
        <v>4.0000000000000008E-2</v>
      </c>
      <c r="D32" s="120">
        <f t="shared" si="12"/>
        <v>4.0000000000000008E-2</v>
      </c>
      <c r="E32" s="120">
        <f t="shared" si="12"/>
        <v>4.0000000000000008E-2</v>
      </c>
      <c r="F32" s="120">
        <f t="shared" si="12"/>
        <v>4.0000000000000008E-2</v>
      </c>
      <c r="G32" s="120">
        <f t="shared" si="12"/>
        <v>4.0000000000000008E-2</v>
      </c>
      <c r="H32" s="120">
        <f t="shared" si="12"/>
        <v>4.0000000000000008E-2</v>
      </c>
      <c r="I32" s="120">
        <f t="shared" si="12"/>
        <v>4.0000000000000008E-2</v>
      </c>
      <c r="J32" s="120">
        <f t="shared" si="12"/>
        <v>4.0000000000000008E-2</v>
      </c>
      <c r="K32" s="120">
        <f t="shared" si="12"/>
        <v>4.0000000000000008E-2</v>
      </c>
      <c r="L32" s="120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61" t="str">
        <f t="shared" si="14"/>
        <v>20 yrs</v>
      </c>
      <c r="AG32" s="25" t="s">
        <v>116</v>
      </c>
      <c r="AH32" s="25" t="s">
        <v>383</v>
      </c>
      <c r="AI32" s="159">
        <v>-0.9</v>
      </c>
      <c r="AJ32" s="25">
        <v>0.8</v>
      </c>
      <c r="AK32" s="25">
        <v>1.5</v>
      </c>
      <c r="AL32" s="25">
        <v>1.4</v>
      </c>
      <c r="AM32" s="165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356</v>
      </c>
      <c r="B33" t="s">
        <v>72</v>
      </c>
      <c r="C33" s="120">
        <f t="shared" si="13"/>
        <v>4.0000000000000008E-2</v>
      </c>
      <c r="D33" s="120">
        <f t="shared" si="12"/>
        <v>4.0000000000000008E-2</v>
      </c>
      <c r="E33" s="120">
        <f t="shared" si="12"/>
        <v>4.0000000000000008E-2</v>
      </c>
      <c r="F33" s="120">
        <f t="shared" si="12"/>
        <v>4.0000000000000008E-2</v>
      </c>
      <c r="G33" s="120">
        <f t="shared" si="12"/>
        <v>4.0000000000000008E-2</v>
      </c>
      <c r="H33" s="120">
        <f t="shared" si="12"/>
        <v>4.0000000000000008E-2</v>
      </c>
      <c r="I33" s="120">
        <f t="shared" si="12"/>
        <v>4.0000000000000008E-2</v>
      </c>
      <c r="J33" s="120">
        <f t="shared" si="12"/>
        <v>4.0000000000000008E-2</v>
      </c>
      <c r="K33" s="120">
        <f t="shared" si="12"/>
        <v>4.0000000000000008E-2</v>
      </c>
      <c r="L33" s="120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57" t="s">
        <v>373</v>
      </c>
      <c r="AG33" s="25" t="s">
        <v>117</v>
      </c>
      <c r="AH33" s="25" t="s">
        <v>384</v>
      </c>
      <c r="AI33" s="159">
        <v>-0.9</v>
      </c>
      <c r="AJ33" s="25">
        <v>0.8</v>
      </c>
      <c r="AK33" s="25">
        <v>1.5</v>
      </c>
      <c r="AL33" s="25">
        <v>1.4</v>
      </c>
      <c r="AM33" s="165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357</v>
      </c>
      <c r="B34" t="s">
        <v>72</v>
      </c>
      <c r="C34" s="120">
        <f t="shared" si="13"/>
        <v>4.0000000000000008E-2</v>
      </c>
      <c r="D34" s="120">
        <f t="shared" si="12"/>
        <v>4.0000000000000008E-2</v>
      </c>
      <c r="E34" s="120">
        <f t="shared" si="12"/>
        <v>4.0000000000000008E-2</v>
      </c>
      <c r="F34" s="120">
        <f t="shared" si="12"/>
        <v>4.0000000000000008E-2</v>
      </c>
      <c r="G34" s="120">
        <f t="shared" si="12"/>
        <v>4.0000000000000008E-2</v>
      </c>
      <c r="H34" s="120">
        <f t="shared" si="12"/>
        <v>4.0000000000000008E-2</v>
      </c>
      <c r="I34" s="120">
        <f t="shared" si="12"/>
        <v>4.0000000000000008E-2</v>
      </c>
      <c r="J34" s="120">
        <f t="shared" si="12"/>
        <v>4.0000000000000008E-2</v>
      </c>
      <c r="K34" s="120">
        <f t="shared" si="12"/>
        <v>4.0000000000000008E-2</v>
      </c>
      <c r="L34" s="120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61" t="str">
        <f t="shared" si="14"/>
        <v>20 yrs</v>
      </c>
      <c r="AG34" s="25" t="s">
        <v>63</v>
      </c>
      <c r="AH34" s="25" t="s">
        <v>63</v>
      </c>
      <c r="AI34" s="159">
        <v>2.5</v>
      </c>
      <c r="AJ34" s="25">
        <v>3.7</v>
      </c>
      <c r="AK34" s="25">
        <v>1.5</v>
      </c>
      <c r="AL34" s="25">
        <v>1.3</v>
      </c>
      <c r="AM34" s="165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358</v>
      </c>
      <c r="B35" t="s">
        <v>72</v>
      </c>
      <c r="C35" s="120">
        <f t="shared" si="13"/>
        <v>4.0000000000000008E-2</v>
      </c>
      <c r="D35" s="120">
        <f t="shared" si="12"/>
        <v>4.0000000000000008E-2</v>
      </c>
      <c r="E35" s="120">
        <f t="shared" si="12"/>
        <v>4.0000000000000008E-2</v>
      </c>
      <c r="F35" s="120">
        <f t="shared" si="12"/>
        <v>4.0000000000000008E-2</v>
      </c>
      <c r="G35" s="120">
        <f t="shared" si="12"/>
        <v>4.0000000000000008E-2</v>
      </c>
      <c r="H35" s="120">
        <f t="shared" si="12"/>
        <v>4.0000000000000008E-2</v>
      </c>
      <c r="I35" s="120">
        <f t="shared" si="12"/>
        <v>4.0000000000000008E-2</v>
      </c>
      <c r="J35" s="120">
        <f t="shared" si="12"/>
        <v>4.0000000000000008E-2</v>
      </c>
      <c r="K35" s="120">
        <f t="shared" si="12"/>
        <v>4.0000000000000008E-2</v>
      </c>
      <c r="L35" s="120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61" t="str">
        <f t="shared" si="14"/>
        <v>20 yrs</v>
      </c>
      <c r="AG35" s="25" t="s">
        <v>118</v>
      </c>
      <c r="AH35" s="25" t="s">
        <v>118</v>
      </c>
      <c r="AI35" s="159">
        <v>2.5</v>
      </c>
      <c r="AJ35" s="25">
        <v>3.7</v>
      </c>
      <c r="AK35" s="25">
        <v>1.5</v>
      </c>
      <c r="AL35" s="25">
        <v>1.3</v>
      </c>
      <c r="AM35" s="165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359</v>
      </c>
      <c r="B36" t="s">
        <v>72</v>
      </c>
      <c r="C36" s="120">
        <f t="shared" si="13"/>
        <v>4.0000000000000008E-2</v>
      </c>
      <c r="D36" s="120">
        <f t="shared" si="12"/>
        <v>4.0000000000000008E-2</v>
      </c>
      <c r="E36" s="120">
        <f t="shared" si="12"/>
        <v>4.0000000000000008E-2</v>
      </c>
      <c r="F36" s="120">
        <f t="shared" si="12"/>
        <v>4.0000000000000008E-2</v>
      </c>
      <c r="G36" s="120">
        <f t="shared" si="12"/>
        <v>4.0000000000000008E-2</v>
      </c>
      <c r="H36" s="120">
        <f t="shared" si="12"/>
        <v>4.0000000000000008E-2</v>
      </c>
      <c r="I36" s="120">
        <f t="shared" si="12"/>
        <v>4.0000000000000008E-2</v>
      </c>
      <c r="J36" s="120">
        <f t="shared" si="12"/>
        <v>4.0000000000000008E-2</v>
      </c>
      <c r="K36" s="120">
        <f t="shared" si="12"/>
        <v>4.0000000000000008E-2</v>
      </c>
      <c r="L36" s="120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61" t="str">
        <f t="shared" si="14"/>
        <v>20 yrs</v>
      </c>
      <c r="AG36" s="25" t="s">
        <v>119</v>
      </c>
      <c r="AH36" s="25" t="s">
        <v>385</v>
      </c>
      <c r="AI36" s="159">
        <v>2.5</v>
      </c>
      <c r="AJ36" s="25">
        <v>3.7</v>
      </c>
      <c r="AK36" s="25">
        <v>1.5</v>
      </c>
      <c r="AL36" s="25">
        <v>1.3</v>
      </c>
      <c r="AM36" s="165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360</v>
      </c>
      <c r="B37" t="s">
        <v>72</v>
      </c>
      <c r="C37" s="120">
        <f t="shared" si="13"/>
        <v>4.0000000000000008E-2</v>
      </c>
      <c r="D37" s="120">
        <f t="shared" si="12"/>
        <v>4.0000000000000008E-2</v>
      </c>
      <c r="E37" s="120">
        <f t="shared" si="12"/>
        <v>4.0000000000000008E-2</v>
      </c>
      <c r="F37" s="120">
        <f t="shared" si="12"/>
        <v>4.0000000000000008E-2</v>
      </c>
      <c r="G37" s="120">
        <f t="shared" si="12"/>
        <v>4.0000000000000008E-2</v>
      </c>
      <c r="H37" s="120">
        <f t="shared" si="12"/>
        <v>4.0000000000000008E-2</v>
      </c>
      <c r="I37" s="120">
        <f t="shared" si="12"/>
        <v>4.0000000000000008E-2</v>
      </c>
      <c r="J37" s="120">
        <f t="shared" si="12"/>
        <v>4.0000000000000008E-2</v>
      </c>
      <c r="K37" s="120">
        <f t="shared" si="12"/>
        <v>4.0000000000000008E-2</v>
      </c>
      <c r="L37" s="120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61" t="str">
        <f t="shared" si="14"/>
        <v>20 yrs</v>
      </c>
      <c r="AH37" s="25" t="s">
        <v>386</v>
      </c>
      <c r="AI37" s="159">
        <v>2.5</v>
      </c>
      <c r="AJ37" s="25">
        <v>3.7</v>
      </c>
      <c r="AK37" s="25">
        <v>1.5</v>
      </c>
      <c r="AL37" s="25">
        <v>1.3</v>
      </c>
      <c r="AM37" s="165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361</v>
      </c>
      <c r="B38" t="s">
        <v>72</v>
      </c>
      <c r="C38" s="120">
        <f t="shared" si="13"/>
        <v>4.0000000000000008E-2</v>
      </c>
      <c r="D38" s="120">
        <f t="shared" si="12"/>
        <v>4.0000000000000008E-2</v>
      </c>
      <c r="E38" s="120">
        <f t="shared" si="12"/>
        <v>4.0000000000000008E-2</v>
      </c>
      <c r="F38" s="120">
        <f t="shared" si="12"/>
        <v>4.0000000000000008E-2</v>
      </c>
      <c r="G38" s="120">
        <f t="shared" si="12"/>
        <v>4.0000000000000008E-2</v>
      </c>
      <c r="H38" s="120">
        <f t="shared" si="12"/>
        <v>4.0000000000000008E-2</v>
      </c>
      <c r="I38" s="120">
        <f t="shared" si="12"/>
        <v>4.0000000000000008E-2</v>
      </c>
      <c r="J38" s="120">
        <f t="shared" si="12"/>
        <v>4.0000000000000008E-2</v>
      </c>
      <c r="K38" s="120">
        <f t="shared" si="12"/>
        <v>4.0000000000000008E-2</v>
      </c>
      <c r="L38" s="120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61" t="str">
        <f t="shared" si="14"/>
        <v>20 yrs</v>
      </c>
      <c r="AG38" s="25" t="s">
        <v>64</v>
      </c>
      <c r="AH38" s="25" t="s">
        <v>387</v>
      </c>
      <c r="AI38" s="159">
        <v>3.1</v>
      </c>
      <c r="AJ38" s="25">
        <v>4.5999999999999996</v>
      </c>
      <c r="AK38" s="25">
        <v>4.2</v>
      </c>
      <c r="AL38" s="25">
        <v>3.3</v>
      </c>
      <c r="AM38" s="165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362</v>
      </c>
      <c r="B39" t="s">
        <v>72</v>
      </c>
      <c r="C39" s="120">
        <f t="shared" si="13"/>
        <v>4.0000000000000008E-2</v>
      </c>
      <c r="D39" s="120">
        <f t="shared" si="12"/>
        <v>4.0000000000000008E-2</v>
      </c>
      <c r="E39" s="120">
        <f t="shared" si="12"/>
        <v>4.0000000000000008E-2</v>
      </c>
      <c r="F39" s="120">
        <f t="shared" si="12"/>
        <v>4.0000000000000008E-2</v>
      </c>
      <c r="G39" s="120">
        <f t="shared" si="12"/>
        <v>4.0000000000000008E-2</v>
      </c>
      <c r="H39" s="120">
        <f t="shared" si="12"/>
        <v>4.0000000000000008E-2</v>
      </c>
      <c r="I39" s="120">
        <f t="shared" si="12"/>
        <v>4.0000000000000008E-2</v>
      </c>
      <c r="J39" s="120">
        <f t="shared" si="12"/>
        <v>4.0000000000000008E-2</v>
      </c>
      <c r="K39" s="120">
        <f t="shared" si="12"/>
        <v>4.0000000000000008E-2</v>
      </c>
      <c r="L39" s="120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57" t="s">
        <v>373</v>
      </c>
      <c r="AG39" s="25" t="s">
        <v>120</v>
      </c>
      <c r="AH39" s="25" t="s">
        <v>388</v>
      </c>
      <c r="AI39" s="159">
        <v>3.1</v>
      </c>
      <c r="AJ39" s="25">
        <v>4.5999999999999996</v>
      </c>
      <c r="AK39" s="25">
        <v>4.2</v>
      </c>
      <c r="AL39" s="25">
        <v>3.3</v>
      </c>
      <c r="AM39" s="165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363</v>
      </c>
      <c r="B40" t="s">
        <v>72</v>
      </c>
      <c r="C40" s="120">
        <f t="shared" si="13"/>
        <v>4.0000000000000008E-2</v>
      </c>
      <c r="D40" s="120">
        <f t="shared" si="12"/>
        <v>4.0000000000000008E-2</v>
      </c>
      <c r="E40" s="120">
        <f t="shared" si="12"/>
        <v>4.0000000000000008E-2</v>
      </c>
      <c r="F40" s="120">
        <f t="shared" si="12"/>
        <v>4.0000000000000008E-2</v>
      </c>
      <c r="G40" s="120">
        <f t="shared" si="12"/>
        <v>4.0000000000000008E-2</v>
      </c>
      <c r="H40" s="120">
        <f t="shared" si="12"/>
        <v>4.0000000000000008E-2</v>
      </c>
      <c r="I40" s="120">
        <f t="shared" si="12"/>
        <v>4.0000000000000008E-2</v>
      </c>
      <c r="J40" s="120">
        <f t="shared" si="12"/>
        <v>4.0000000000000008E-2</v>
      </c>
      <c r="K40" s="120">
        <f t="shared" si="12"/>
        <v>4.0000000000000008E-2</v>
      </c>
      <c r="L40" s="120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61" t="str">
        <f t="shared" si="14"/>
        <v>20 yrs</v>
      </c>
      <c r="AG40" s="25" t="s">
        <v>121</v>
      </c>
      <c r="AH40" s="25" t="s">
        <v>121</v>
      </c>
      <c r="AI40" s="159">
        <v>3.1</v>
      </c>
      <c r="AJ40" s="25">
        <v>4.5999999999999996</v>
      </c>
      <c r="AK40" s="25">
        <v>4.2</v>
      </c>
      <c r="AL40" s="25">
        <v>3.3</v>
      </c>
      <c r="AM40" s="165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104</v>
      </c>
      <c r="B41" t="s">
        <v>72</v>
      </c>
      <c r="C41" s="120">
        <f t="shared" si="11"/>
        <v>4.0000000000000008E-2</v>
      </c>
      <c r="D41" s="120">
        <f t="shared" si="12"/>
        <v>4.0000000000000008E-2</v>
      </c>
      <c r="E41" s="120">
        <f t="shared" si="12"/>
        <v>4.0000000000000008E-2</v>
      </c>
      <c r="F41" s="120">
        <f t="shared" si="12"/>
        <v>4.0000000000000008E-2</v>
      </c>
      <c r="G41" s="120">
        <f t="shared" si="12"/>
        <v>4.0000000000000008E-2</v>
      </c>
      <c r="H41" s="120">
        <f t="shared" si="12"/>
        <v>4.0000000000000008E-2</v>
      </c>
      <c r="I41" s="120">
        <f t="shared" si="12"/>
        <v>4.0000000000000008E-2</v>
      </c>
      <c r="J41" s="120">
        <f t="shared" si="12"/>
        <v>4.0000000000000008E-2</v>
      </c>
      <c r="K41" s="120">
        <f t="shared" si="12"/>
        <v>4.0000000000000008E-2</v>
      </c>
      <c r="L41" s="120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61" t="str">
        <f t="shared" si="14"/>
        <v>20 yrs</v>
      </c>
      <c r="AG41" s="25" t="s">
        <v>65</v>
      </c>
      <c r="AH41" s="25" t="s">
        <v>389</v>
      </c>
      <c r="AI41" s="159">
        <v>3.1</v>
      </c>
      <c r="AJ41" s="25">
        <v>4.5999999999999996</v>
      </c>
      <c r="AK41" s="25">
        <v>4.2</v>
      </c>
      <c r="AL41" s="25">
        <v>3.3</v>
      </c>
      <c r="AM41" s="165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20">
        <f t="shared" si="11"/>
        <v>0.06</v>
      </c>
      <c r="D42" s="120">
        <f t="shared" si="12"/>
        <v>0.06</v>
      </c>
      <c r="E42" s="120">
        <f t="shared" si="12"/>
        <v>0.06</v>
      </c>
      <c r="F42" s="120">
        <f t="shared" si="12"/>
        <v>0.06</v>
      </c>
      <c r="G42" s="120">
        <f t="shared" si="12"/>
        <v>0.06</v>
      </c>
      <c r="H42" s="120">
        <f t="shared" si="12"/>
        <v>0.06</v>
      </c>
      <c r="I42" s="120">
        <f t="shared" si="12"/>
        <v>0.06</v>
      </c>
      <c r="J42" s="120">
        <f t="shared" si="12"/>
        <v>0.06</v>
      </c>
      <c r="K42" s="120">
        <f t="shared" si="12"/>
        <v>0.06</v>
      </c>
      <c r="L42" s="120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61" t="str">
        <f t="shared" si="14"/>
        <v>20 yrs</v>
      </c>
      <c r="AG42" s="25" t="s">
        <v>66</v>
      </c>
      <c r="AH42" s="25" t="s">
        <v>390</v>
      </c>
      <c r="AI42" s="159">
        <v>-7.6</v>
      </c>
      <c r="AJ42" s="25">
        <v>-5.0999999999999996</v>
      </c>
      <c r="AK42" s="25">
        <v>-3.2</v>
      </c>
      <c r="AL42" s="25">
        <v>-1.8</v>
      </c>
      <c r="AM42" s="158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105</v>
      </c>
      <c r="B43" t="s">
        <v>72</v>
      </c>
      <c r="C43" s="120">
        <f t="shared" si="11"/>
        <v>0.06</v>
      </c>
      <c r="D43" s="120">
        <f t="shared" si="12"/>
        <v>0.06</v>
      </c>
      <c r="E43" s="120">
        <f t="shared" si="12"/>
        <v>0.06</v>
      </c>
      <c r="F43" s="120">
        <f t="shared" si="12"/>
        <v>0.06</v>
      </c>
      <c r="G43" s="120">
        <f t="shared" si="12"/>
        <v>0.06</v>
      </c>
      <c r="H43" s="120">
        <f t="shared" si="12"/>
        <v>0.06</v>
      </c>
      <c r="I43" s="120">
        <f t="shared" si="12"/>
        <v>0.06</v>
      </c>
      <c r="J43" s="120">
        <f t="shared" si="12"/>
        <v>0.06</v>
      </c>
      <c r="K43" s="120">
        <f t="shared" si="12"/>
        <v>0.06</v>
      </c>
      <c r="L43" s="120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61" t="str">
        <f t="shared" si="14"/>
        <v>20 yrs</v>
      </c>
      <c r="AG43" s="25" t="s">
        <v>24</v>
      </c>
      <c r="AH43" s="25" t="s">
        <v>391</v>
      </c>
      <c r="AI43" s="159">
        <v>-7.6</v>
      </c>
      <c r="AJ43" s="25">
        <v>-5.0999999999999996</v>
      </c>
      <c r="AK43" s="25">
        <v>-3.2</v>
      </c>
      <c r="AL43" s="25">
        <v>-1.8</v>
      </c>
      <c r="AM43" s="158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106</v>
      </c>
      <c r="B44" t="s">
        <v>72</v>
      </c>
      <c r="C44" s="120">
        <f t="shared" si="11"/>
        <v>0.06</v>
      </c>
      <c r="D44" s="120">
        <f t="shared" si="12"/>
        <v>0.06</v>
      </c>
      <c r="E44" s="120">
        <f t="shared" si="12"/>
        <v>0.06</v>
      </c>
      <c r="F44" s="120">
        <f t="shared" si="12"/>
        <v>0.06</v>
      </c>
      <c r="G44" s="120">
        <f t="shared" si="12"/>
        <v>0.06</v>
      </c>
      <c r="H44" s="120">
        <f t="shared" si="12"/>
        <v>0.06</v>
      </c>
      <c r="I44" s="120">
        <f t="shared" si="12"/>
        <v>0.06</v>
      </c>
      <c r="J44" s="120">
        <f t="shared" si="12"/>
        <v>0.06</v>
      </c>
      <c r="K44" s="120">
        <f t="shared" si="12"/>
        <v>0.06</v>
      </c>
      <c r="L44" s="120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61" t="str">
        <f t="shared" si="14"/>
        <v>20 yrs</v>
      </c>
      <c r="AG44" s="25" t="s">
        <v>67</v>
      </c>
      <c r="AH44" s="25" t="s">
        <v>392</v>
      </c>
      <c r="AI44" s="159">
        <v>-0.6</v>
      </c>
      <c r="AJ44" s="25">
        <v>0.3</v>
      </c>
      <c r="AK44" s="25">
        <v>0.6</v>
      </c>
      <c r="AL44" s="25">
        <v>0.8</v>
      </c>
      <c r="AM44" s="158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107</v>
      </c>
      <c r="B45" t="s">
        <v>72</v>
      </c>
      <c r="C45" s="120">
        <f t="shared" si="11"/>
        <v>0.06</v>
      </c>
      <c r="D45" s="120">
        <f t="shared" si="12"/>
        <v>0.06</v>
      </c>
      <c r="E45" s="120">
        <f t="shared" si="12"/>
        <v>0.06</v>
      </c>
      <c r="F45" s="120">
        <f t="shared" si="12"/>
        <v>0.06</v>
      </c>
      <c r="G45" s="120">
        <f t="shared" si="12"/>
        <v>0.06</v>
      </c>
      <c r="H45" s="120">
        <f t="shared" si="12"/>
        <v>0.06</v>
      </c>
      <c r="I45" s="120">
        <f t="shared" si="12"/>
        <v>0.06</v>
      </c>
      <c r="J45" s="120">
        <f t="shared" si="12"/>
        <v>0.06</v>
      </c>
      <c r="K45" s="120">
        <f t="shared" si="12"/>
        <v>0.06</v>
      </c>
      <c r="L45" s="120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57" t="s">
        <v>373</v>
      </c>
      <c r="AG45" s="25" t="s">
        <v>68</v>
      </c>
      <c r="AH45" s="25" t="s">
        <v>393</v>
      </c>
      <c r="AI45" s="159">
        <v>1.3</v>
      </c>
      <c r="AJ45" s="25">
        <v>-0.1</v>
      </c>
      <c r="AK45" s="25">
        <v>0.5</v>
      </c>
      <c r="AL45" s="25">
        <v>0.3</v>
      </c>
      <c r="AM45" s="158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108</v>
      </c>
      <c r="B46" t="s">
        <v>72</v>
      </c>
      <c r="C46" s="120">
        <f t="shared" si="11"/>
        <v>0.06</v>
      </c>
      <c r="D46" s="120">
        <f t="shared" si="12"/>
        <v>0.06</v>
      </c>
      <c r="E46" s="120">
        <f t="shared" si="12"/>
        <v>0.06</v>
      </c>
      <c r="F46" s="120">
        <f t="shared" si="12"/>
        <v>0.06</v>
      </c>
      <c r="G46" s="120">
        <f t="shared" si="12"/>
        <v>0.06</v>
      </c>
      <c r="H46" s="120">
        <f t="shared" si="12"/>
        <v>0.06</v>
      </c>
      <c r="I46" s="120">
        <f t="shared" si="12"/>
        <v>0.06</v>
      </c>
      <c r="J46" s="120">
        <f t="shared" si="12"/>
        <v>0.06</v>
      </c>
      <c r="K46" s="120">
        <f t="shared" si="12"/>
        <v>0.06</v>
      </c>
      <c r="L46" s="120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61" t="str">
        <f t="shared" si="14"/>
        <v>20 yrs</v>
      </c>
      <c r="AH46" s="25" t="s">
        <v>394</v>
      </c>
      <c r="AI46" s="159">
        <v>1.3</v>
      </c>
      <c r="AJ46" s="25">
        <v>-0.1</v>
      </c>
      <c r="AK46" s="25">
        <v>0.5</v>
      </c>
      <c r="AL46" s="25">
        <v>0.3</v>
      </c>
      <c r="AM46" s="158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109</v>
      </c>
      <c r="B47" t="s">
        <v>72</v>
      </c>
      <c r="C47" s="120">
        <f t="shared" si="11"/>
        <v>0.06</v>
      </c>
      <c r="D47" s="120">
        <f t="shared" si="12"/>
        <v>0.06</v>
      </c>
      <c r="E47" s="120">
        <f t="shared" si="12"/>
        <v>0.06</v>
      </c>
      <c r="F47" s="120">
        <f t="shared" si="12"/>
        <v>0.06</v>
      </c>
      <c r="G47" s="120">
        <f t="shared" si="12"/>
        <v>0.06</v>
      </c>
      <c r="H47" s="120">
        <f t="shared" si="12"/>
        <v>0.06</v>
      </c>
      <c r="I47" s="120">
        <f t="shared" si="12"/>
        <v>0.06</v>
      </c>
      <c r="J47" s="120">
        <f t="shared" si="12"/>
        <v>0.06</v>
      </c>
      <c r="K47" s="120">
        <f t="shared" si="12"/>
        <v>0.06</v>
      </c>
      <c r="L47" s="120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57" t="s">
        <v>373</v>
      </c>
      <c r="AH47" s="25" t="s">
        <v>395</v>
      </c>
      <c r="AI47" s="159">
        <v>1.3</v>
      </c>
      <c r="AJ47" s="25">
        <v>-0.1</v>
      </c>
      <c r="AK47" s="25">
        <v>0.5</v>
      </c>
      <c r="AL47" s="25">
        <v>0.3</v>
      </c>
      <c r="AM47" s="158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110</v>
      </c>
      <c r="B48" t="s">
        <v>72</v>
      </c>
      <c r="C48" s="120">
        <f t="shared" si="11"/>
        <v>0.06</v>
      </c>
      <c r="D48" s="120">
        <f t="shared" si="12"/>
        <v>0.06</v>
      </c>
      <c r="E48" s="120">
        <f t="shared" si="12"/>
        <v>0.06</v>
      </c>
      <c r="F48" s="120">
        <f t="shared" si="12"/>
        <v>0.06</v>
      </c>
      <c r="G48" s="120">
        <f t="shared" si="12"/>
        <v>0.06</v>
      </c>
      <c r="H48" s="120">
        <f t="shared" si="12"/>
        <v>0.06</v>
      </c>
      <c r="I48" s="120">
        <f t="shared" si="12"/>
        <v>0.06</v>
      </c>
      <c r="J48" s="120">
        <f t="shared" si="12"/>
        <v>0.06</v>
      </c>
      <c r="K48" s="120">
        <f t="shared" si="12"/>
        <v>0.06</v>
      </c>
      <c r="L48" s="120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61" t="str">
        <f t="shared" si="14"/>
        <v>20 yrs</v>
      </c>
      <c r="AG48" s="25" t="s">
        <v>122</v>
      </c>
      <c r="AH48" s="25" t="s">
        <v>396</v>
      </c>
      <c r="AI48" s="159">
        <v>1.3</v>
      </c>
      <c r="AJ48" s="25">
        <v>-0.1</v>
      </c>
      <c r="AK48" s="25">
        <v>0.5</v>
      </c>
      <c r="AL48" s="25">
        <v>0.3</v>
      </c>
      <c r="AM48" s="158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20">
        <f>VLOOKUP($A49,$AG$8:$AM$69,MATCH($AF$4,$AG$7:$AM$7,0),)*$F$3</f>
        <v>0.17</v>
      </c>
      <c r="D49" s="120">
        <f t="shared" si="12"/>
        <v>0.17</v>
      </c>
      <c r="E49" s="120">
        <f t="shared" si="12"/>
        <v>0.17</v>
      </c>
      <c r="F49" s="120">
        <f t="shared" si="12"/>
        <v>0.17</v>
      </c>
      <c r="G49" s="120">
        <f t="shared" si="12"/>
        <v>0.17</v>
      </c>
      <c r="H49" s="120">
        <f t="shared" si="12"/>
        <v>0.17</v>
      </c>
      <c r="I49" s="120">
        <f t="shared" si="12"/>
        <v>0.17</v>
      </c>
      <c r="J49" s="120">
        <f t="shared" si="12"/>
        <v>0.17</v>
      </c>
      <c r="K49" s="120">
        <f t="shared" si="12"/>
        <v>0.17</v>
      </c>
      <c r="L49" s="120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57" t="s">
        <v>373</v>
      </c>
      <c r="AG49" t="s">
        <v>321</v>
      </c>
      <c r="AH49" s="25" t="s">
        <v>397</v>
      </c>
      <c r="AI49" s="159">
        <v>-1.6</v>
      </c>
      <c r="AJ49" s="25">
        <v>-1.3</v>
      </c>
      <c r="AK49" s="25">
        <v>0.5</v>
      </c>
      <c r="AL49" s="25">
        <v>1.8</v>
      </c>
      <c r="AM49" s="158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216</v>
      </c>
      <c r="B50" t="s">
        <v>72</v>
      </c>
      <c r="C50" s="120">
        <f>C49</f>
        <v>0.17</v>
      </c>
      <c r="D50" s="120">
        <f t="shared" si="12"/>
        <v>0.17</v>
      </c>
      <c r="E50" s="120">
        <f t="shared" si="12"/>
        <v>0.17</v>
      </c>
      <c r="F50" s="120">
        <f t="shared" si="12"/>
        <v>0.17</v>
      </c>
      <c r="G50" s="120">
        <f t="shared" si="12"/>
        <v>0.17</v>
      </c>
      <c r="H50" s="120">
        <f t="shared" si="12"/>
        <v>0.17</v>
      </c>
      <c r="I50" s="120">
        <f t="shared" si="12"/>
        <v>0.17</v>
      </c>
      <c r="J50" s="120">
        <f t="shared" si="12"/>
        <v>0.17</v>
      </c>
      <c r="K50" s="120">
        <f t="shared" si="12"/>
        <v>0.17</v>
      </c>
      <c r="L50" s="120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61" t="str">
        <f t="shared" si="14"/>
        <v>20 yrs</v>
      </c>
      <c r="AG50" s="25" t="s">
        <v>364</v>
      </c>
      <c r="AH50" s="25" t="s">
        <v>398</v>
      </c>
      <c r="AI50" s="159">
        <v>-1.6</v>
      </c>
      <c r="AJ50" s="25">
        <v>-1.3</v>
      </c>
      <c r="AK50" s="25">
        <v>0.5</v>
      </c>
      <c r="AL50" s="25">
        <v>1.8</v>
      </c>
      <c r="AM50" s="158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418</v>
      </c>
      <c r="B51" t="s">
        <v>72</v>
      </c>
      <c r="C51" s="120">
        <f>C49</f>
        <v>0.17</v>
      </c>
      <c r="D51" s="120">
        <f t="shared" ref="D51:F52" si="17">C51</f>
        <v>0.17</v>
      </c>
      <c r="E51" s="120">
        <f t="shared" si="17"/>
        <v>0.17</v>
      </c>
      <c r="F51" s="120">
        <f t="shared" si="17"/>
        <v>0.17</v>
      </c>
      <c r="G51" s="120">
        <f t="shared" si="12"/>
        <v>0.17</v>
      </c>
      <c r="H51" s="120">
        <f t="shared" si="12"/>
        <v>0.17</v>
      </c>
      <c r="I51" s="120">
        <f t="shared" si="12"/>
        <v>0.17</v>
      </c>
      <c r="J51" s="120">
        <f t="shared" ref="J51" si="18">I51</f>
        <v>0.17</v>
      </c>
      <c r="K51" s="120">
        <f t="shared" ref="K51" si="19">J51</f>
        <v>0.17</v>
      </c>
      <c r="L51" s="120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61" t="str">
        <f t="shared" si="14"/>
        <v>20 yrs</v>
      </c>
      <c r="AG51" s="25" t="s">
        <v>365</v>
      </c>
      <c r="AH51" s="25" t="s">
        <v>399</v>
      </c>
      <c r="AI51" s="159">
        <v>-1.6</v>
      </c>
      <c r="AJ51" s="25">
        <v>-1.3</v>
      </c>
      <c r="AK51" s="25">
        <v>0.5</v>
      </c>
      <c r="AL51" s="25">
        <v>1.8</v>
      </c>
      <c r="AM51" s="158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111</v>
      </c>
      <c r="B52" t="s">
        <v>72</v>
      </c>
      <c r="C52" s="120">
        <f>C50</f>
        <v>0.17</v>
      </c>
      <c r="D52" s="120">
        <f t="shared" si="17"/>
        <v>0.17</v>
      </c>
      <c r="E52" s="120">
        <f t="shared" si="17"/>
        <v>0.17</v>
      </c>
      <c r="F52" s="120">
        <f t="shared" si="17"/>
        <v>0.17</v>
      </c>
      <c r="G52" s="120">
        <f t="shared" ref="D52:L59" si="23">F52</f>
        <v>0.17</v>
      </c>
      <c r="H52" s="120">
        <f t="shared" si="23"/>
        <v>0.17</v>
      </c>
      <c r="I52" s="120">
        <f t="shared" si="23"/>
        <v>0.17</v>
      </c>
      <c r="J52" s="120">
        <f t="shared" si="23"/>
        <v>0.17</v>
      </c>
      <c r="K52" s="120">
        <f t="shared" si="23"/>
        <v>0.17</v>
      </c>
      <c r="L52" s="120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61" t="str">
        <f t="shared" si="14"/>
        <v>20 yrs</v>
      </c>
      <c r="AG52" s="25" t="s">
        <v>218</v>
      </c>
      <c r="AH52" s="25" t="s">
        <v>218</v>
      </c>
      <c r="AI52" s="159">
        <v>-1.6</v>
      </c>
      <c r="AJ52" s="25">
        <v>-1.3</v>
      </c>
      <c r="AK52" s="25">
        <v>0.5</v>
      </c>
      <c r="AL52" s="25">
        <v>1.8</v>
      </c>
      <c r="AM52" s="158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112</v>
      </c>
      <c r="B53" t="s">
        <v>72</v>
      </c>
      <c r="C53" s="120">
        <f>C52</f>
        <v>0.17</v>
      </c>
      <c r="D53" s="120">
        <f t="shared" si="23"/>
        <v>0.17</v>
      </c>
      <c r="E53" s="120">
        <f t="shared" si="23"/>
        <v>0.17</v>
      </c>
      <c r="F53" s="120">
        <f t="shared" si="23"/>
        <v>0.17</v>
      </c>
      <c r="G53" s="120">
        <f t="shared" si="23"/>
        <v>0.17</v>
      </c>
      <c r="H53" s="120">
        <f t="shared" si="23"/>
        <v>0.17</v>
      </c>
      <c r="I53" s="120">
        <f t="shared" si="23"/>
        <v>0.17</v>
      </c>
      <c r="J53" s="120">
        <f t="shared" si="23"/>
        <v>0.17</v>
      </c>
      <c r="K53" s="120">
        <f t="shared" si="23"/>
        <v>0.17</v>
      </c>
      <c r="L53" s="120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61" t="str">
        <f t="shared" si="14"/>
        <v>20 yrs</v>
      </c>
      <c r="AG53" s="25" t="s">
        <v>69</v>
      </c>
      <c r="AH53" s="25" t="s">
        <v>400</v>
      </c>
      <c r="AI53" s="159">
        <v>1.4</v>
      </c>
      <c r="AJ53" s="25">
        <v>1.8</v>
      </c>
      <c r="AK53" s="25">
        <v>1.2</v>
      </c>
      <c r="AL53" s="25">
        <v>0.7</v>
      </c>
      <c r="AM53" s="158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113</v>
      </c>
      <c r="B54" t="s">
        <v>72</v>
      </c>
      <c r="C54" s="120">
        <f>C53</f>
        <v>0.17</v>
      </c>
      <c r="D54" s="120">
        <f t="shared" si="23"/>
        <v>0.17</v>
      </c>
      <c r="E54" s="120">
        <f t="shared" si="23"/>
        <v>0.17</v>
      </c>
      <c r="F54" s="120">
        <f t="shared" si="23"/>
        <v>0.17</v>
      </c>
      <c r="G54" s="120">
        <f t="shared" si="23"/>
        <v>0.17</v>
      </c>
      <c r="H54" s="120">
        <f t="shared" si="23"/>
        <v>0.17</v>
      </c>
      <c r="I54" s="120">
        <f t="shared" si="23"/>
        <v>0.17</v>
      </c>
      <c r="J54" s="120">
        <f t="shared" si="23"/>
        <v>0.17</v>
      </c>
      <c r="K54" s="120">
        <f t="shared" si="23"/>
        <v>0.17</v>
      </c>
      <c r="L54" s="120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61" t="str">
        <f t="shared" si="14"/>
        <v>20 yrs</v>
      </c>
      <c r="AG54" s="25" t="s">
        <v>70</v>
      </c>
      <c r="AH54" s="25" t="s">
        <v>401</v>
      </c>
      <c r="AI54" s="159">
        <v>1.4</v>
      </c>
      <c r="AJ54" s="25">
        <v>1.8</v>
      </c>
      <c r="AK54" s="25">
        <v>1.2</v>
      </c>
      <c r="AL54" s="25">
        <v>0.7</v>
      </c>
      <c r="AM54" s="158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114</v>
      </c>
      <c r="B55" t="s">
        <v>72</v>
      </c>
      <c r="C55" s="120">
        <f t="shared" ref="C55:C60" si="28">VLOOKUP($A55,$AG$8:$AM$69,MATCH($AF$4,$AG$7:$AM$7,0),)*$F$3</f>
        <v>0.17</v>
      </c>
      <c r="D55" s="120">
        <f t="shared" si="23"/>
        <v>0.17</v>
      </c>
      <c r="E55" s="120">
        <f t="shared" si="23"/>
        <v>0.17</v>
      </c>
      <c r="F55" s="120">
        <f t="shared" si="23"/>
        <v>0.17</v>
      </c>
      <c r="G55" s="120">
        <f t="shared" si="23"/>
        <v>0.17</v>
      </c>
      <c r="H55" s="120">
        <f t="shared" si="23"/>
        <v>0.17</v>
      </c>
      <c r="I55" s="120">
        <f t="shared" si="23"/>
        <v>0.17</v>
      </c>
      <c r="J55" s="120">
        <f t="shared" si="23"/>
        <v>0.17</v>
      </c>
      <c r="K55" s="120">
        <f t="shared" si="23"/>
        <v>0.17</v>
      </c>
      <c r="L55" s="120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61" t="str">
        <f t="shared" si="14"/>
        <v>20 yrs</v>
      </c>
      <c r="AH55" s="25" t="s">
        <v>402</v>
      </c>
      <c r="AI55" s="159">
        <v>1.4</v>
      </c>
      <c r="AJ55" s="25">
        <v>1.8</v>
      </c>
      <c r="AK55" s="25">
        <v>1.2</v>
      </c>
      <c r="AL55" s="25">
        <v>0.7</v>
      </c>
      <c r="AM55" s="158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20">
        <f t="shared" si="28"/>
        <v>0.13999999999999999</v>
      </c>
      <c r="D56" s="120">
        <f t="shared" si="23"/>
        <v>0.13999999999999999</v>
      </c>
      <c r="E56" s="120">
        <f t="shared" si="23"/>
        <v>0.13999999999999999</v>
      </c>
      <c r="F56" s="120">
        <f t="shared" si="23"/>
        <v>0.13999999999999999</v>
      </c>
      <c r="G56" s="120">
        <f t="shared" si="23"/>
        <v>0.13999999999999999</v>
      </c>
      <c r="H56" s="120">
        <f t="shared" si="23"/>
        <v>0.13999999999999999</v>
      </c>
      <c r="I56" s="120">
        <f t="shared" si="23"/>
        <v>0.13999999999999999</v>
      </c>
      <c r="J56" s="120">
        <f t="shared" si="23"/>
        <v>0.13999999999999999</v>
      </c>
      <c r="K56" s="120">
        <f t="shared" si="23"/>
        <v>0.13999999999999999</v>
      </c>
      <c r="L56" s="120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61" t="str">
        <f t="shared" si="14"/>
        <v>20 yrs</v>
      </c>
      <c r="AH56" s="25" t="s">
        <v>403</v>
      </c>
      <c r="AI56" s="159">
        <v>1.4</v>
      </c>
      <c r="AJ56" s="25">
        <v>1.8</v>
      </c>
      <c r="AK56" s="25">
        <v>1.2</v>
      </c>
      <c r="AL56" s="25">
        <v>0.7</v>
      </c>
      <c r="AM56" s="158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115</v>
      </c>
      <c r="B57" t="s">
        <v>72</v>
      </c>
      <c r="C57" s="120">
        <f t="shared" si="28"/>
        <v>0.13999999999999999</v>
      </c>
      <c r="D57" s="120">
        <f t="shared" si="23"/>
        <v>0.13999999999999999</v>
      </c>
      <c r="E57" s="120">
        <f t="shared" si="23"/>
        <v>0.13999999999999999</v>
      </c>
      <c r="F57" s="120">
        <f t="shared" si="23"/>
        <v>0.13999999999999999</v>
      </c>
      <c r="G57" s="120">
        <f t="shared" si="23"/>
        <v>0.13999999999999999</v>
      </c>
      <c r="H57" s="120">
        <f t="shared" si="23"/>
        <v>0.13999999999999999</v>
      </c>
      <c r="I57" s="120">
        <f t="shared" si="23"/>
        <v>0.13999999999999999</v>
      </c>
      <c r="J57" s="120">
        <f t="shared" si="23"/>
        <v>0.13999999999999999</v>
      </c>
      <c r="K57" s="120">
        <f t="shared" si="23"/>
        <v>0.13999999999999999</v>
      </c>
      <c r="L57" s="120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61" t="str">
        <f t="shared" si="14"/>
        <v>20 yrs</v>
      </c>
      <c r="AG57" s="25" t="s">
        <v>123</v>
      </c>
      <c r="AH57" s="25" t="s">
        <v>404</v>
      </c>
      <c r="AI57" s="159">
        <v>1.4</v>
      </c>
      <c r="AJ57" s="25">
        <v>1.8</v>
      </c>
      <c r="AK57" s="25">
        <v>1.2</v>
      </c>
      <c r="AL57" s="25">
        <v>0.7</v>
      </c>
      <c r="AM57" s="158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116</v>
      </c>
      <c r="B58" t="s">
        <v>72</v>
      </c>
      <c r="C58" s="120">
        <f t="shared" si="28"/>
        <v>0.13999999999999999</v>
      </c>
      <c r="D58" s="120">
        <f>C58</f>
        <v>0.13999999999999999</v>
      </c>
      <c r="E58" s="120">
        <f t="shared" si="23"/>
        <v>0.13999999999999999</v>
      </c>
      <c r="F58" s="120">
        <f t="shared" si="23"/>
        <v>0.13999999999999999</v>
      </c>
      <c r="G58" s="120">
        <f t="shared" si="23"/>
        <v>0.13999999999999999</v>
      </c>
      <c r="H58" s="120">
        <f t="shared" si="23"/>
        <v>0.13999999999999999</v>
      </c>
      <c r="I58" s="120">
        <f t="shared" si="23"/>
        <v>0.13999999999999999</v>
      </c>
      <c r="J58" s="120">
        <f t="shared" si="23"/>
        <v>0.13999999999999999</v>
      </c>
      <c r="K58" s="120">
        <f t="shared" si="23"/>
        <v>0.13999999999999999</v>
      </c>
      <c r="L58" s="120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61" t="str">
        <f t="shared" si="14"/>
        <v>20 yrs</v>
      </c>
      <c r="AH58" s="25" t="s">
        <v>405</v>
      </c>
      <c r="AI58" s="159">
        <v>1.4</v>
      </c>
      <c r="AJ58" s="25">
        <v>1.8</v>
      </c>
      <c r="AK58" s="25">
        <v>1.2</v>
      </c>
      <c r="AL58" s="25">
        <v>0.7</v>
      </c>
      <c r="AM58" s="158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117</v>
      </c>
      <c r="B59" t="s">
        <v>72</v>
      </c>
      <c r="C59" s="120">
        <f t="shared" si="28"/>
        <v>0.13999999999999999</v>
      </c>
      <c r="D59" s="120">
        <f>C59</f>
        <v>0.13999999999999999</v>
      </c>
      <c r="E59" s="120">
        <f t="shared" si="23"/>
        <v>0.13999999999999999</v>
      </c>
      <c r="F59" s="120">
        <f t="shared" si="23"/>
        <v>0.13999999999999999</v>
      </c>
      <c r="G59" s="120">
        <f t="shared" si="23"/>
        <v>0.13999999999999999</v>
      </c>
      <c r="H59" s="120">
        <f t="shared" si="23"/>
        <v>0.13999999999999999</v>
      </c>
      <c r="I59" s="120">
        <f t="shared" si="23"/>
        <v>0.13999999999999999</v>
      </c>
      <c r="J59" s="120">
        <f t="shared" si="23"/>
        <v>0.13999999999999999</v>
      </c>
      <c r="K59" s="120">
        <f t="shared" si="23"/>
        <v>0.13999999999999999</v>
      </c>
      <c r="L59" s="120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61" t="str">
        <f t="shared" si="14"/>
        <v>20 yrs</v>
      </c>
      <c r="AH59" s="25" t="s">
        <v>406</v>
      </c>
      <c r="AI59" s="159">
        <v>1.4</v>
      </c>
      <c r="AJ59" s="25">
        <v>1.8</v>
      </c>
      <c r="AK59" s="25">
        <v>1.2</v>
      </c>
      <c r="AL59" s="25">
        <v>0.7</v>
      </c>
      <c r="AM59" s="158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20">
        <f t="shared" si="28"/>
        <v>0.13</v>
      </c>
      <c r="D60" s="120">
        <f t="shared" ref="D60:D62" si="35">C60</f>
        <v>0.13</v>
      </c>
      <c r="E60" s="120">
        <f t="shared" ref="E60:E62" si="36">D60</f>
        <v>0.13</v>
      </c>
      <c r="F60" s="120">
        <f t="shared" ref="F60:F62" si="37">E60</f>
        <v>0.13</v>
      </c>
      <c r="G60" s="120">
        <f t="shared" ref="G60:G62" si="38">F60</f>
        <v>0.13</v>
      </c>
      <c r="H60" s="120">
        <f t="shared" ref="H60:H62" si="39">G60</f>
        <v>0.13</v>
      </c>
      <c r="I60" s="120">
        <f t="shared" ref="I60:I62" si="40">H60</f>
        <v>0.13</v>
      </c>
      <c r="J60" s="120">
        <f t="shared" ref="J60:J62" si="41">I60</f>
        <v>0.13</v>
      </c>
      <c r="K60" s="120">
        <f t="shared" ref="K60:K62" si="42">J60</f>
        <v>0.13</v>
      </c>
      <c r="L60" s="120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61" t="str">
        <f t="shared" si="14"/>
        <v>20 yrs</v>
      </c>
      <c r="AH60" s="25" t="s">
        <v>407</v>
      </c>
      <c r="AI60" s="159">
        <v>1.4</v>
      </c>
      <c r="AJ60" s="25">
        <v>1.8</v>
      </c>
      <c r="AK60" s="25">
        <v>1.2</v>
      </c>
      <c r="AL60" s="25">
        <v>0.7</v>
      </c>
      <c r="AM60" s="158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419</v>
      </c>
      <c r="B61" t="s">
        <v>72</v>
      </c>
      <c r="C61" s="120">
        <f>C63</f>
        <v>0.13</v>
      </c>
      <c r="D61" s="120">
        <f t="shared" si="35"/>
        <v>0.13</v>
      </c>
      <c r="E61" s="120">
        <f t="shared" si="36"/>
        <v>0.13</v>
      </c>
      <c r="F61" s="120">
        <f t="shared" si="37"/>
        <v>0.13</v>
      </c>
      <c r="G61" s="120">
        <f t="shared" si="38"/>
        <v>0.13</v>
      </c>
      <c r="H61" s="120">
        <f t="shared" si="39"/>
        <v>0.13</v>
      </c>
      <c r="I61" s="120">
        <f t="shared" si="40"/>
        <v>0.13</v>
      </c>
      <c r="J61" s="120">
        <f t="shared" si="41"/>
        <v>0.13</v>
      </c>
      <c r="K61" s="120">
        <f t="shared" si="42"/>
        <v>0.13</v>
      </c>
      <c r="L61" s="120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61" t="str">
        <f t="shared" si="14"/>
        <v>20 yrs</v>
      </c>
      <c r="AH61" s="25" t="s">
        <v>408</v>
      </c>
      <c r="AI61" s="159">
        <v>1.4</v>
      </c>
      <c r="AJ61" s="25">
        <v>1.8</v>
      </c>
      <c r="AK61" s="25">
        <v>1.2</v>
      </c>
      <c r="AL61" s="25">
        <v>0.7</v>
      </c>
      <c r="AM61" s="158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420</v>
      </c>
      <c r="B62" t="s">
        <v>72</v>
      </c>
      <c r="C62" s="120">
        <f>C64</f>
        <v>0.13</v>
      </c>
      <c r="D62" s="120">
        <f t="shared" si="35"/>
        <v>0.13</v>
      </c>
      <c r="E62" s="120">
        <f t="shared" si="36"/>
        <v>0.13</v>
      </c>
      <c r="F62" s="120">
        <f t="shared" si="37"/>
        <v>0.13</v>
      </c>
      <c r="G62" s="120">
        <f t="shared" si="38"/>
        <v>0.13</v>
      </c>
      <c r="H62" s="120">
        <f t="shared" si="39"/>
        <v>0.13</v>
      </c>
      <c r="I62" s="120">
        <f t="shared" si="40"/>
        <v>0.13</v>
      </c>
      <c r="J62" s="120">
        <f t="shared" si="41"/>
        <v>0.13</v>
      </c>
      <c r="K62" s="120">
        <f t="shared" si="42"/>
        <v>0.13</v>
      </c>
      <c r="L62" s="120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57" t="s">
        <v>373</v>
      </c>
      <c r="AG62" s="25" t="s">
        <v>71</v>
      </c>
      <c r="AH62" s="25" t="s">
        <v>409</v>
      </c>
      <c r="AI62" s="159">
        <v>0.4</v>
      </c>
      <c r="AJ62" s="25">
        <v>0</v>
      </c>
      <c r="AK62" s="25">
        <v>-0.4</v>
      </c>
      <c r="AL62" s="25">
        <v>-0.4</v>
      </c>
      <c r="AM62" s="158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118</v>
      </c>
      <c r="B63" t="s">
        <v>72</v>
      </c>
      <c r="C63" s="120">
        <f t="shared" ref="C63:C74" si="56">VLOOKUP($A63,$AG$8:$AM$69,MATCH($AF$4,$AG$7:$AM$7,0),)*$F$3</f>
        <v>0.13</v>
      </c>
      <c r="D63" s="120">
        <f t="shared" ref="D63:L63" si="57">C63</f>
        <v>0.13</v>
      </c>
      <c r="E63" s="120">
        <f t="shared" si="57"/>
        <v>0.13</v>
      </c>
      <c r="F63" s="120">
        <f t="shared" si="57"/>
        <v>0.13</v>
      </c>
      <c r="G63" s="120">
        <f t="shared" si="57"/>
        <v>0.13</v>
      </c>
      <c r="H63" s="120">
        <f t="shared" si="57"/>
        <v>0.13</v>
      </c>
      <c r="I63" s="120">
        <f t="shared" si="57"/>
        <v>0.13</v>
      </c>
      <c r="J63" s="120">
        <f t="shared" si="57"/>
        <v>0.13</v>
      </c>
      <c r="K63" s="120">
        <f t="shared" si="57"/>
        <v>0.13</v>
      </c>
      <c r="L63" s="120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57" t="s">
        <v>373</v>
      </c>
      <c r="AG63" s="25" t="s">
        <v>124</v>
      </c>
      <c r="AH63" s="25" t="s">
        <v>410</v>
      </c>
      <c r="AI63" s="159">
        <v>-0.6</v>
      </c>
      <c r="AJ63" s="25">
        <v>-0.5</v>
      </c>
      <c r="AK63" s="25">
        <v>-1.3</v>
      </c>
      <c r="AL63" s="25">
        <v>-1.5</v>
      </c>
      <c r="AM63" s="158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119</v>
      </c>
      <c r="B64" t="s">
        <v>72</v>
      </c>
      <c r="C64" s="120">
        <f t="shared" si="56"/>
        <v>0.13</v>
      </c>
      <c r="D64" s="120">
        <f t="shared" ref="D64:L64" si="62">C64</f>
        <v>0.13</v>
      </c>
      <c r="E64" s="120">
        <f t="shared" si="62"/>
        <v>0.13</v>
      </c>
      <c r="F64" s="120">
        <f t="shared" si="62"/>
        <v>0.13</v>
      </c>
      <c r="G64" s="120">
        <f t="shared" si="62"/>
        <v>0.13</v>
      </c>
      <c r="H64" s="120">
        <f t="shared" si="62"/>
        <v>0.13</v>
      </c>
      <c r="I64" s="120">
        <f t="shared" si="62"/>
        <v>0.13</v>
      </c>
      <c r="J64" s="120">
        <f t="shared" si="62"/>
        <v>0.13</v>
      </c>
      <c r="K64" s="120">
        <f t="shared" si="62"/>
        <v>0.13</v>
      </c>
      <c r="L64" s="120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61" t="str">
        <f t="shared" ref="AF64:AF75" si="65">AF63</f>
        <v>20 yrs</v>
      </c>
      <c r="AH64" s="25" t="s">
        <v>411</v>
      </c>
      <c r="AI64" s="159">
        <v>-0.6</v>
      </c>
      <c r="AJ64" s="25">
        <v>-0.5</v>
      </c>
      <c r="AK64" s="25">
        <v>-1.3</v>
      </c>
      <c r="AL64" s="25">
        <v>-1.5</v>
      </c>
      <c r="AM64" s="158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20">
        <f t="shared" si="56"/>
        <v>0.33</v>
      </c>
      <c r="D65" s="120">
        <f t="shared" ref="D65:L65" si="66">C65</f>
        <v>0.33</v>
      </c>
      <c r="E65" s="120">
        <f t="shared" si="66"/>
        <v>0.33</v>
      </c>
      <c r="F65" s="120">
        <f t="shared" si="66"/>
        <v>0.33</v>
      </c>
      <c r="G65" s="120">
        <f t="shared" si="66"/>
        <v>0.33</v>
      </c>
      <c r="H65" s="120">
        <f t="shared" si="66"/>
        <v>0.33</v>
      </c>
      <c r="I65" s="120">
        <f t="shared" si="66"/>
        <v>0.33</v>
      </c>
      <c r="J65" s="120">
        <f t="shared" si="66"/>
        <v>0.33</v>
      </c>
      <c r="K65" s="120">
        <f t="shared" si="66"/>
        <v>0.33</v>
      </c>
      <c r="L65" s="120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57" t="s">
        <v>373</v>
      </c>
      <c r="AH65" s="25" t="s">
        <v>412</v>
      </c>
      <c r="AI65" s="159">
        <v>-0.6</v>
      </c>
      <c r="AJ65" s="25">
        <v>-0.5</v>
      </c>
      <c r="AK65" s="25">
        <v>-1.3</v>
      </c>
      <c r="AL65" s="25">
        <v>-1.5</v>
      </c>
      <c r="AM65" s="158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120</v>
      </c>
      <c r="B66" t="s">
        <v>72</v>
      </c>
      <c r="C66" s="120">
        <f t="shared" si="56"/>
        <v>0.33</v>
      </c>
      <c r="D66" s="120">
        <f t="shared" ref="D66:L66" si="68">C66</f>
        <v>0.33</v>
      </c>
      <c r="E66" s="120">
        <f t="shared" si="68"/>
        <v>0.33</v>
      </c>
      <c r="F66" s="120">
        <f t="shared" si="68"/>
        <v>0.33</v>
      </c>
      <c r="G66" s="120">
        <f t="shared" si="68"/>
        <v>0.33</v>
      </c>
      <c r="H66" s="120">
        <f t="shared" si="68"/>
        <v>0.33</v>
      </c>
      <c r="I66" s="120">
        <f t="shared" si="68"/>
        <v>0.33</v>
      </c>
      <c r="J66" s="120">
        <f t="shared" si="68"/>
        <v>0.33</v>
      </c>
      <c r="K66" s="120">
        <f t="shared" si="68"/>
        <v>0.33</v>
      </c>
      <c r="L66" s="120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61" t="str">
        <f t="shared" si="65"/>
        <v>20 yrs</v>
      </c>
      <c r="AH66" s="25" t="s">
        <v>413</v>
      </c>
      <c r="AI66" s="159">
        <v>-0.6</v>
      </c>
      <c r="AJ66" s="25">
        <v>-0.5</v>
      </c>
      <c r="AK66" s="25">
        <v>-1.3</v>
      </c>
      <c r="AL66" s="25">
        <v>-1.5</v>
      </c>
      <c r="AM66" s="158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121</v>
      </c>
      <c r="B67" t="s">
        <v>72</v>
      </c>
      <c r="C67" s="120">
        <f t="shared" si="56"/>
        <v>0.33</v>
      </c>
      <c r="D67" s="120">
        <f t="shared" ref="D67:L67" si="70">C67</f>
        <v>0.33</v>
      </c>
      <c r="E67" s="120">
        <f t="shared" si="70"/>
        <v>0.33</v>
      </c>
      <c r="F67" s="120">
        <f t="shared" si="70"/>
        <v>0.33</v>
      </c>
      <c r="G67" s="120">
        <f t="shared" si="70"/>
        <v>0.33</v>
      </c>
      <c r="H67" s="120">
        <f t="shared" si="70"/>
        <v>0.33</v>
      </c>
      <c r="I67" s="120">
        <f t="shared" si="70"/>
        <v>0.33</v>
      </c>
      <c r="J67" s="120">
        <f t="shared" si="70"/>
        <v>0.33</v>
      </c>
      <c r="K67" s="120">
        <f t="shared" si="70"/>
        <v>0.33</v>
      </c>
      <c r="L67" s="120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61" t="str">
        <f t="shared" si="65"/>
        <v>20 yrs</v>
      </c>
      <c r="AH67" s="25" t="s">
        <v>414</v>
      </c>
      <c r="AI67" s="159">
        <v>-0.6</v>
      </c>
      <c r="AJ67" s="25">
        <v>-0.5</v>
      </c>
      <c r="AK67" s="25">
        <v>-1.3</v>
      </c>
      <c r="AL67" s="25">
        <v>-1.5</v>
      </c>
      <c r="AM67" s="158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20">
        <f t="shared" si="56"/>
        <v>0.33</v>
      </c>
      <c r="D68" s="120">
        <f t="shared" ref="D68:L68" si="72">C68</f>
        <v>0.33</v>
      </c>
      <c r="E68" s="120">
        <f t="shared" si="72"/>
        <v>0.33</v>
      </c>
      <c r="F68" s="120">
        <f t="shared" si="72"/>
        <v>0.33</v>
      </c>
      <c r="G68" s="120">
        <f t="shared" si="72"/>
        <v>0.33</v>
      </c>
      <c r="H68" s="120">
        <f t="shared" si="72"/>
        <v>0.33</v>
      </c>
      <c r="I68" s="120">
        <f t="shared" si="72"/>
        <v>0.33</v>
      </c>
      <c r="J68" s="120">
        <f t="shared" si="72"/>
        <v>0.33</v>
      </c>
      <c r="K68" s="120">
        <f t="shared" si="72"/>
        <v>0.33</v>
      </c>
      <c r="L68" s="120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61" t="str">
        <f t="shared" si="65"/>
        <v>20 yrs</v>
      </c>
      <c r="AH68" s="25" t="s">
        <v>415</v>
      </c>
      <c r="AI68" s="159">
        <v>-0.6</v>
      </c>
      <c r="AJ68" s="25">
        <v>-0.5</v>
      </c>
      <c r="AK68" s="25">
        <v>-1.3</v>
      </c>
      <c r="AL68" s="25">
        <v>-1.5</v>
      </c>
      <c r="AM68" s="158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20">
        <f t="shared" si="56"/>
        <v>-0.18000000000000002</v>
      </c>
      <c r="D69" s="120">
        <f t="shared" ref="D69:L69" si="74">C69</f>
        <v>-0.18000000000000002</v>
      </c>
      <c r="E69" s="120">
        <f t="shared" si="74"/>
        <v>-0.18000000000000002</v>
      </c>
      <c r="F69" s="120">
        <f t="shared" si="74"/>
        <v>-0.18000000000000002</v>
      </c>
      <c r="G69" s="120">
        <f t="shared" si="74"/>
        <v>-0.18000000000000002</v>
      </c>
      <c r="H69" s="120">
        <f t="shared" si="74"/>
        <v>-0.18000000000000002</v>
      </c>
      <c r="I69" s="120">
        <f t="shared" si="74"/>
        <v>-0.18000000000000002</v>
      </c>
      <c r="J69" s="120">
        <f t="shared" si="74"/>
        <v>-0.18000000000000002</v>
      </c>
      <c r="K69" s="120">
        <f t="shared" si="74"/>
        <v>-0.18000000000000002</v>
      </c>
      <c r="L69" s="120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61" t="str">
        <f t="shared" si="65"/>
        <v>20 yrs</v>
      </c>
      <c r="AH69" s="25" t="s">
        <v>416</v>
      </c>
      <c r="AI69" s="159">
        <v>-0.6</v>
      </c>
      <c r="AJ69" s="25">
        <v>-0.5</v>
      </c>
      <c r="AK69" s="25">
        <v>-1.3</v>
      </c>
      <c r="AL69" s="25">
        <v>-1.5</v>
      </c>
      <c r="AM69" s="158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20">
        <f t="shared" si="56"/>
        <v>-0.18000000000000002</v>
      </c>
      <c r="D70" s="120">
        <f t="shared" ref="D70:L70" si="76">C70</f>
        <v>-0.18000000000000002</v>
      </c>
      <c r="E70" s="120">
        <f t="shared" si="76"/>
        <v>-0.18000000000000002</v>
      </c>
      <c r="F70" s="120">
        <f t="shared" si="76"/>
        <v>-0.18000000000000002</v>
      </c>
      <c r="G70" s="120">
        <f t="shared" si="76"/>
        <v>-0.18000000000000002</v>
      </c>
      <c r="H70" s="120">
        <f t="shared" si="76"/>
        <v>-0.18000000000000002</v>
      </c>
      <c r="I70" s="120">
        <f t="shared" si="76"/>
        <v>-0.18000000000000002</v>
      </c>
      <c r="J70" s="120">
        <f t="shared" si="76"/>
        <v>-0.18000000000000002</v>
      </c>
      <c r="K70" s="120">
        <f t="shared" si="76"/>
        <v>-0.18000000000000002</v>
      </c>
      <c r="L70" s="120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61" t="str">
        <f t="shared" si="65"/>
        <v>20 yrs</v>
      </c>
    </row>
    <row r="71" spans="1:43" x14ac:dyDescent="0.3">
      <c r="A71" t="s">
        <v>67</v>
      </c>
      <c r="B71" t="s">
        <v>72</v>
      </c>
      <c r="C71" s="120">
        <f t="shared" si="56"/>
        <v>8.0000000000000016E-2</v>
      </c>
      <c r="D71" s="120">
        <f t="shared" ref="D71:L71" si="78">C71</f>
        <v>8.0000000000000016E-2</v>
      </c>
      <c r="E71" s="120">
        <f t="shared" si="78"/>
        <v>8.0000000000000016E-2</v>
      </c>
      <c r="F71" s="120">
        <f t="shared" si="78"/>
        <v>8.0000000000000016E-2</v>
      </c>
      <c r="G71" s="120">
        <f t="shared" si="78"/>
        <v>8.0000000000000016E-2</v>
      </c>
      <c r="H71" s="120">
        <f t="shared" si="78"/>
        <v>8.0000000000000016E-2</v>
      </c>
      <c r="I71" s="120">
        <f t="shared" si="78"/>
        <v>8.0000000000000016E-2</v>
      </c>
      <c r="J71" s="120">
        <f t="shared" si="78"/>
        <v>8.0000000000000016E-2</v>
      </c>
      <c r="K71" s="120">
        <f t="shared" si="78"/>
        <v>8.0000000000000016E-2</v>
      </c>
      <c r="L71" s="120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61" t="str">
        <f t="shared" si="65"/>
        <v>20 yrs</v>
      </c>
    </row>
    <row r="72" spans="1:43" x14ac:dyDescent="0.3">
      <c r="A72" t="s">
        <v>68</v>
      </c>
      <c r="B72" t="s">
        <v>72</v>
      </c>
      <c r="C72" s="120">
        <f t="shared" si="56"/>
        <v>0.03</v>
      </c>
      <c r="D72" s="120">
        <f t="shared" ref="D72:L72" si="80">C72</f>
        <v>0.03</v>
      </c>
      <c r="E72" s="120">
        <f t="shared" si="80"/>
        <v>0.03</v>
      </c>
      <c r="F72" s="120">
        <f t="shared" si="80"/>
        <v>0.03</v>
      </c>
      <c r="G72" s="120">
        <f t="shared" si="80"/>
        <v>0.03</v>
      </c>
      <c r="H72" s="120">
        <f t="shared" si="80"/>
        <v>0.03</v>
      </c>
      <c r="I72" s="120">
        <f t="shared" si="80"/>
        <v>0.03</v>
      </c>
      <c r="J72" s="120">
        <f t="shared" si="80"/>
        <v>0.03</v>
      </c>
      <c r="K72" s="120">
        <f t="shared" si="80"/>
        <v>0.03</v>
      </c>
      <c r="L72" s="120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61" t="str">
        <f t="shared" si="65"/>
        <v>20 yrs</v>
      </c>
    </row>
    <row r="73" spans="1:43" x14ac:dyDescent="0.3">
      <c r="A73" t="s">
        <v>122</v>
      </c>
      <c r="B73" t="s">
        <v>72</v>
      </c>
      <c r="C73" s="120">
        <f t="shared" si="56"/>
        <v>0.03</v>
      </c>
      <c r="D73" s="120">
        <f t="shared" ref="D73:L73" si="82">C73</f>
        <v>0.03</v>
      </c>
      <c r="E73" s="120">
        <f t="shared" si="82"/>
        <v>0.03</v>
      </c>
      <c r="F73" s="120">
        <f t="shared" si="82"/>
        <v>0.03</v>
      </c>
      <c r="G73" s="120">
        <f t="shared" si="82"/>
        <v>0.03</v>
      </c>
      <c r="H73" s="120">
        <f t="shared" si="82"/>
        <v>0.03</v>
      </c>
      <c r="I73" s="120">
        <f t="shared" si="82"/>
        <v>0.03</v>
      </c>
      <c r="J73" s="120">
        <f t="shared" si="82"/>
        <v>0.03</v>
      </c>
      <c r="K73" s="120">
        <f t="shared" si="82"/>
        <v>0.03</v>
      </c>
      <c r="L73" s="120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61" t="str">
        <f t="shared" si="65"/>
        <v>20 yrs</v>
      </c>
    </row>
    <row r="74" spans="1:43" x14ac:dyDescent="0.3">
      <c r="A74" t="s">
        <v>321</v>
      </c>
      <c r="B74" t="s">
        <v>72</v>
      </c>
      <c r="C74" s="120">
        <f t="shared" si="56"/>
        <v>0.18000000000000002</v>
      </c>
      <c r="D74" s="120">
        <f t="shared" ref="D74:L74" si="84">C74</f>
        <v>0.18000000000000002</v>
      </c>
      <c r="E74" s="120">
        <f t="shared" si="84"/>
        <v>0.18000000000000002</v>
      </c>
      <c r="F74" s="120">
        <f t="shared" si="84"/>
        <v>0.18000000000000002</v>
      </c>
      <c r="G74" s="120">
        <f t="shared" si="84"/>
        <v>0.18000000000000002</v>
      </c>
      <c r="H74" s="120">
        <f t="shared" si="84"/>
        <v>0.18000000000000002</v>
      </c>
      <c r="I74" s="120">
        <f t="shared" si="84"/>
        <v>0.18000000000000002</v>
      </c>
      <c r="J74" s="120">
        <f t="shared" si="84"/>
        <v>0.18000000000000002</v>
      </c>
      <c r="K74" s="120">
        <f t="shared" si="84"/>
        <v>0.18000000000000002</v>
      </c>
      <c r="L74" s="120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61" t="str">
        <f t="shared" si="65"/>
        <v>20 yrs</v>
      </c>
    </row>
    <row r="75" spans="1:43" x14ac:dyDescent="0.3">
      <c r="A75" t="s">
        <v>322</v>
      </c>
      <c r="B75" t="s">
        <v>72</v>
      </c>
      <c r="C75" s="120">
        <f>C74</f>
        <v>0.18000000000000002</v>
      </c>
      <c r="D75" s="120">
        <f t="shared" ref="D75:L75" si="86">C75</f>
        <v>0.18000000000000002</v>
      </c>
      <c r="E75" s="120">
        <f t="shared" si="86"/>
        <v>0.18000000000000002</v>
      </c>
      <c r="F75" s="120">
        <f t="shared" si="86"/>
        <v>0.18000000000000002</v>
      </c>
      <c r="G75" s="120">
        <f t="shared" si="86"/>
        <v>0.18000000000000002</v>
      </c>
      <c r="H75" s="120">
        <f t="shared" si="86"/>
        <v>0.18000000000000002</v>
      </c>
      <c r="I75" s="120">
        <f t="shared" si="86"/>
        <v>0.18000000000000002</v>
      </c>
      <c r="J75" s="120">
        <f t="shared" si="86"/>
        <v>0.18000000000000002</v>
      </c>
      <c r="K75" s="120">
        <f t="shared" si="86"/>
        <v>0.18000000000000002</v>
      </c>
      <c r="L75" s="120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61" t="str">
        <f t="shared" si="65"/>
        <v>20 yrs</v>
      </c>
    </row>
    <row r="76" spans="1:43" x14ac:dyDescent="0.3">
      <c r="A76" t="s">
        <v>364</v>
      </c>
      <c r="B76" t="s">
        <v>72</v>
      </c>
      <c r="C76" s="120">
        <f>VLOOKUP($A76,$AG$8:$AM$69,MATCH($AF$4,$AG$7:$AM$7,0),)*$F$3</f>
        <v>0.18000000000000002</v>
      </c>
      <c r="D76" s="120">
        <f t="shared" ref="D76:L76" si="88">C76</f>
        <v>0.18000000000000002</v>
      </c>
      <c r="E76" s="120">
        <f t="shared" si="88"/>
        <v>0.18000000000000002</v>
      </c>
      <c r="F76" s="120">
        <f t="shared" si="88"/>
        <v>0.18000000000000002</v>
      </c>
      <c r="G76" s="120">
        <f t="shared" si="88"/>
        <v>0.18000000000000002</v>
      </c>
      <c r="H76" s="120">
        <f t="shared" si="88"/>
        <v>0.18000000000000002</v>
      </c>
      <c r="I76" s="120">
        <f t="shared" si="88"/>
        <v>0.18000000000000002</v>
      </c>
      <c r="J76" s="120">
        <f t="shared" si="88"/>
        <v>0.18000000000000002</v>
      </c>
      <c r="K76" s="120">
        <f t="shared" si="88"/>
        <v>0.18000000000000002</v>
      </c>
      <c r="L76" s="120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57" t="s">
        <v>373</v>
      </c>
    </row>
    <row r="77" spans="1:43" x14ac:dyDescent="0.3">
      <c r="A77" t="s">
        <v>365</v>
      </c>
      <c r="B77" t="s">
        <v>72</v>
      </c>
      <c r="C77" s="120">
        <f>VLOOKUP($A77,$AG$8:$AM$69,MATCH($AF$4,$AG$7:$AM$7,0),)*$F$3</f>
        <v>0.18000000000000002</v>
      </c>
      <c r="D77" s="120">
        <f t="shared" ref="D77:L77" si="91">C77</f>
        <v>0.18000000000000002</v>
      </c>
      <c r="E77" s="120">
        <f t="shared" si="91"/>
        <v>0.18000000000000002</v>
      </c>
      <c r="F77" s="120">
        <f t="shared" si="91"/>
        <v>0.18000000000000002</v>
      </c>
      <c r="G77" s="120">
        <f t="shared" si="91"/>
        <v>0.18000000000000002</v>
      </c>
      <c r="H77" s="120">
        <f t="shared" si="91"/>
        <v>0.18000000000000002</v>
      </c>
      <c r="I77" s="120">
        <f t="shared" si="91"/>
        <v>0.18000000000000002</v>
      </c>
      <c r="J77" s="120">
        <f t="shared" si="91"/>
        <v>0.18000000000000002</v>
      </c>
      <c r="K77" s="120">
        <f t="shared" si="91"/>
        <v>0.18000000000000002</v>
      </c>
      <c r="L77" s="120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61" t="str">
        <f>AF76</f>
        <v>20 yrs</v>
      </c>
    </row>
    <row r="78" spans="1:43" x14ac:dyDescent="0.3">
      <c r="A78" t="s">
        <v>326</v>
      </c>
      <c r="B78" t="s">
        <v>72</v>
      </c>
      <c r="C78" s="120">
        <f>C77</f>
        <v>0.18000000000000002</v>
      </c>
      <c r="D78" s="120">
        <f t="shared" ref="D78:L78" si="93">C78</f>
        <v>0.18000000000000002</v>
      </c>
      <c r="E78" s="120">
        <f t="shared" si="93"/>
        <v>0.18000000000000002</v>
      </c>
      <c r="F78" s="120">
        <f t="shared" si="93"/>
        <v>0.18000000000000002</v>
      </c>
      <c r="G78" s="120">
        <f t="shared" si="93"/>
        <v>0.18000000000000002</v>
      </c>
      <c r="H78" s="120">
        <f t="shared" si="93"/>
        <v>0.18000000000000002</v>
      </c>
      <c r="I78" s="120">
        <f t="shared" si="93"/>
        <v>0.18000000000000002</v>
      </c>
      <c r="J78" s="120">
        <f t="shared" si="93"/>
        <v>0.18000000000000002</v>
      </c>
      <c r="K78" s="120">
        <f t="shared" si="93"/>
        <v>0.18000000000000002</v>
      </c>
      <c r="L78" s="120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61" t="str">
        <f>AF77</f>
        <v>20 yrs</v>
      </c>
    </row>
    <row r="79" spans="1:43" x14ac:dyDescent="0.3">
      <c r="A79" t="s">
        <v>218</v>
      </c>
      <c r="B79" t="s">
        <v>72</v>
      </c>
      <c r="C79" s="120">
        <f t="shared" ref="C79:C84" si="95">VLOOKUP($A79,$AG$8:$AM$69,MATCH($AF$4,$AG$7:$AM$7,0),)*$F$3</f>
        <v>0.18000000000000002</v>
      </c>
      <c r="D79" s="120">
        <f t="shared" ref="D79:L79" si="96">C79</f>
        <v>0.18000000000000002</v>
      </c>
      <c r="E79" s="120">
        <f t="shared" si="96"/>
        <v>0.18000000000000002</v>
      </c>
      <c r="F79" s="120">
        <f t="shared" si="96"/>
        <v>0.18000000000000002</v>
      </c>
      <c r="G79" s="120">
        <f t="shared" si="96"/>
        <v>0.18000000000000002</v>
      </c>
      <c r="H79" s="120">
        <f t="shared" si="96"/>
        <v>0.18000000000000002</v>
      </c>
      <c r="I79" s="120">
        <f t="shared" si="96"/>
        <v>0.18000000000000002</v>
      </c>
      <c r="J79" s="120">
        <f t="shared" si="96"/>
        <v>0.18000000000000002</v>
      </c>
      <c r="K79" s="120">
        <f t="shared" si="96"/>
        <v>0.18000000000000002</v>
      </c>
      <c r="L79" s="120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61" t="str">
        <f>AF78</f>
        <v>20 yrs</v>
      </c>
    </row>
    <row r="80" spans="1:43" x14ac:dyDescent="0.3">
      <c r="A80" t="s">
        <v>69</v>
      </c>
      <c r="B80" t="s">
        <v>72</v>
      </c>
      <c r="C80" s="120">
        <f t="shared" si="95"/>
        <v>6.9999999999999993E-2</v>
      </c>
      <c r="D80" s="120">
        <f t="shared" ref="D80:L80" si="98">C80</f>
        <v>6.9999999999999993E-2</v>
      </c>
      <c r="E80" s="120">
        <f t="shared" si="98"/>
        <v>6.9999999999999993E-2</v>
      </c>
      <c r="F80" s="120">
        <f t="shared" si="98"/>
        <v>6.9999999999999993E-2</v>
      </c>
      <c r="G80" s="120">
        <f t="shared" si="98"/>
        <v>6.9999999999999993E-2</v>
      </c>
      <c r="H80" s="120">
        <f t="shared" si="98"/>
        <v>6.9999999999999993E-2</v>
      </c>
      <c r="I80" s="120">
        <f t="shared" si="98"/>
        <v>6.9999999999999993E-2</v>
      </c>
      <c r="J80" s="120">
        <f t="shared" si="98"/>
        <v>6.9999999999999993E-2</v>
      </c>
      <c r="K80" s="120">
        <f t="shared" si="98"/>
        <v>6.9999999999999993E-2</v>
      </c>
      <c r="L80" s="120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61" t="str">
        <f>AF43</f>
        <v>20 yrs</v>
      </c>
    </row>
    <row r="81" spans="1:26" x14ac:dyDescent="0.3">
      <c r="A81" t="s">
        <v>70</v>
      </c>
      <c r="B81" t="s">
        <v>72</v>
      </c>
      <c r="C81" s="120">
        <f t="shared" si="95"/>
        <v>6.9999999999999993E-2</v>
      </c>
      <c r="D81" s="120">
        <f t="shared" ref="D81:L81" si="100">C81</f>
        <v>6.9999999999999993E-2</v>
      </c>
      <c r="E81" s="120">
        <f t="shared" si="100"/>
        <v>6.9999999999999993E-2</v>
      </c>
      <c r="F81" s="120">
        <f t="shared" si="100"/>
        <v>6.9999999999999993E-2</v>
      </c>
      <c r="G81" s="120">
        <f t="shared" si="100"/>
        <v>6.9999999999999993E-2</v>
      </c>
      <c r="H81" s="120">
        <f t="shared" si="100"/>
        <v>6.9999999999999993E-2</v>
      </c>
      <c r="I81" s="120">
        <f t="shared" si="100"/>
        <v>6.9999999999999993E-2</v>
      </c>
      <c r="J81" s="120">
        <f t="shared" si="100"/>
        <v>6.9999999999999993E-2</v>
      </c>
      <c r="K81" s="120">
        <f t="shared" si="100"/>
        <v>6.9999999999999993E-2</v>
      </c>
      <c r="L81" s="120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123</v>
      </c>
      <c r="B82" t="s">
        <v>72</v>
      </c>
      <c r="C82" s="120">
        <f t="shared" si="95"/>
        <v>6.9999999999999993E-2</v>
      </c>
      <c r="D82" s="120">
        <f t="shared" ref="D82:L82" si="102">C82</f>
        <v>6.9999999999999993E-2</v>
      </c>
      <c r="E82" s="120">
        <f t="shared" si="102"/>
        <v>6.9999999999999993E-2</v>
      </c>
      <c r="F82" s="120">
        <f t="shared" si="102"/>
        <v>6.9999999999999993E-2</v>
      </c>
      <c r="G82" s="120">
        <f t="shared" si="102"/>
        <v>6.9999999999999993E-2</v>
      </c>
      <c r="H82" s="120">
        <f t="shared" si="102"/>
        <v>6.9999999999999993E-2</v>
      </c>
      <c r="I82" s="120">
        <f t="shared" si="102"/>
        <v>6.9999999999999993E-2</v>
      </c>
      <c r="J82" s="120">
        <f t="shared" si="102"/>
        <v>6.9999999999999993E-2</v>
      </c>
      <c r="K82" s="120">
        <f t="shared" si="102"/>
        <v>6.9999999999999993E-2</v>
      </c>
      <c r="L82" s="120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20">
        <f t="shared" si="95"/>
        <v>-4.0000000000000008E-2</v>
      </c>
      <c r="D83" s="120">
        <f t="shared" ref="D83:L83" si="104">C83</f>
        <v>-4.0000000000000008E-2</v>
      </c>
      <c r="E83" s="120">
        <f t="shared" si="104"/>
        <v>-4.0000000000000008E-2</v>
      </c>
      <c r="F83" s="120">
        <f t="shared" si="104"/>
        <v>-4.0000000000000008E-2</v>
      </c>
      <c r="G83" s="120">
        <f t="shared" si="104"/>
        <v>-4.0000000000000008E-2</v>
      </c>
      <c r="H83" s="120">
        <f t="shared" si="104"/>
        <v>-4.0000000000000008E-2</v>
      </c>
      <c r="I83" s="120">
        <f t="shared" si="104"/>
        <v>-4.0000000000000008E-2</v>
      </c>
      <c r="J83" s="120">
        <f t="shared" si="104"/>
        <v>-4.0000000000000008E-2</v>
      </c>
      <c r="K83" s="120">
        <f t="shared" si="104"/>
        <v>-4.0000000000000008E-2</v>
      </c>
      <c r="L83" s="120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124</v>
      </c>
      <c r="B84" t="s">
        <v>72</v>
      </c>
      <c r="C84" s="120">
        <f t="shared" si="95"/>
        <v>-0.15000000000000002</v>
      </c>
      <c r="D84" s="120">
        <f t="shared" ref="D84:L84" si="106">C84</f>
        <v>-0.15000000000000002</v>
      </c>
      <c r="E84" s="120">
        <f t="shared" si="106"/>
        <v>-0.15000000000000002</v>
      </c>
      <c r="F84" s="120">
        <f t="shared" si="106"/>
        <v>-0.15000000000000002</v>
      </c>
      <c r="G84" s="120">
        <f t="shared" si="106"/>
        <v>-0.15000000000000002</v>
      </c>
      <c r="H84" s="120">
        <f t="shared" si="106"/>
        <v>-0.15000000000000002</v>
      </c>
      <c r="I84" s="120">
        <f t="shared" si="106"/>
        <v>-0.15000000000000002</v>
      </c>
      <c r="J84" s="120">
        <f t="shared" si="106"/>
        <v>-0.15000000000000002</v>
      </c>
      <c r="K84" s="120">
        <f t="shared" si="106"/>
        <v>-0.15000000000000002</v>
      </c>
      <c r="L84" s="120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Q8:Z50 D7:L50 C8:C50 C52:L60 C63:L229 Q52:Z60 Q63:Z229">
    <cfRule type="cellIs" dxfId="116" priority="63" operator="equal">
      <formula>"eps"</formula>
    </cfRule>
  </conditionalFormatting>
  <conditionalFormatting sqref="C7">
    <cfRule type="cellIs" dxfId="115" priority="59" operator="equal">
      <formula>"eps"</formula>
    </cfRule>
  </conditionalFormatting>
  <conditionalFormatting sqref="C24:L24 R24:Z24">
    <cfRule type="cellIs" dxfId="114" priority="58" operator="equal">
      <formula>"eps"</formula>
    </cfRule>
  </conditionalFormatting>
  <conditionalFormatting sqref="R24:Z24">
    <cfRule type="cellIs" dxfId="113" priority="57" operator="equal">
      <formula>"eps"</formula>
    </cfRule>
  </conditionalFormatting>
  <conditionalFormatting sqref="C45:L45 R45:Z45">
    <cfRule type="cellIs" dxfId="112" priority="56" operator="equal">
      <formula>"eps"</formula>
    </cfRule>
  </conditionalFormatting>
  <conditionalFormatting sqref="R45:Z45">
    <cfRule type="cellIs" dxfId="111" priority="55" operator="equal">
      <formula>"eps"</formula>
    </cfRule>
  </conditionalFormatting>
  <conditionalFormatting sqref="C54">
    <cfRule type="cellIs" dxfId="110" priority="49" operator="equal">
      <formula>"eps"</formula>
    </cfRule>
  </conditionalFormatting>
  <conditionalFormatting sqref="C47">
    <cfRule type="cellIs" dxfId="109" priority="54" operator="equal">
      <formula>"eps"</formula>
    </cfRule>
  </conditionalFormatting>
  <conditionalFormatting sqref="C48">
    <cfRule type="cellIs" dxfId="108" priority="53" operator="equal">
      <formula>"eps"</formula>
    </cfRule>
  </conditionalFormatting>
  <conditionalFormatting sqref="C49">
    <cfRule type="cellIs" dxfId="107" priority="52" operator="equal">
      <formula>"eps"</formula>
    </cfRule>
  </conditionalFormatting>
  <conditionalFormatting sqref="C52">
    <cfRule type="cellIs" dxfId="106" priority="51" operator="equal">
      <formula>"eps"</formula>
    </cfRule>
  </conditionalFormatting>
  <conditionalFormatting sqref="C53">
    <cfRule type="cellIs" dxfId="105" priority="50" operator="equal">
      <formula>"eps"</formula>
    </cfRule>
  </conditionalFormatting>
  <conditionalFormatting sqref="AI8:AI69">
    <cfRule type="cellIs" dxfId="104" priority="46" operator="equal">
      <formula>"eps"</formula>
    </cfRule>
  </conditionalFormatting>
  <conditionalFormatting sqref="AL9">
    <cfRule type="cellIs" dxfId="103" priority="43" operator="equal">
      <formula>"eps"</formula>
    </cfRule>
  </conditionalFormatting>
  <conditionalFormatting sqref="AL9">
    <cfRule type="cellIs" dxfId="102" priority="42" operator="equal">
      <formula>"eps"</formula>
    </cfRule>
  </conditionalFormatting>
  <conditionalFormatting sqref="D54:L54">
    <cfRule type="cellIs" dxfId="101" priority="28" operator="equal">
      <formula>"eps"</formula>
    </cfRule>
  </conditionalFormatting>
  <conditionalFormatting sqref="D47:L47">
    <cfRule type="cellIs" dxfId="100" priority="34" operator="equal">
      <formula>"eps"</formula>
    </cfRule>
  </conditionalFormatting>
  <conditionalFormatting sqref="D48:L48">
    <cfRule type="cellIs" dxfId="99" priority="33" operator="equal">
      <formula>"eps"</formula>
    </cfRule>
  </conditionalFormatting>
  <conditionalFormatting sqref="D49:L49">
    <cfRule type="cellIs" dxfId="98" priority="32" operator="equal">
      <formula>"eps"</formula>
    </cfRule>
  </conditionalFormatting>
  <conditionalFormatting sqref="D50:L50">
    <cfRule type="cellIs" dxfId="97" priority="31" operator="equal">
      <formula>"eps"</formula>
    </cfRule>
  </conditionalFormatting>
  <conditionalFormatting sqref="D52:L52">
    <cfRule type="cellIs" dxfId="96" priority="30" operator="equal">
      <formula>"eps"</formula>
    </cfRule>
  </conditionalFormatting>
  <conditionalFormatting sqref="D53:L53">
    <cfRule type="cellIs" dxfId="95" priority="29" operator="equal">
      <formula>"eps"</formula>
    </cfRule>
  </conditionalFormatting>
  <conditionalFormatting sqref="C11">
    <cfRule type="cellIs" dxfId="94" priority="20" operator="equal">
      <formula>"eps"</formula>
    </cfRule>
  </conditionalFormatting>
  <conditionalFormatting sqref="C11">
    <cfRule type="cellIs" dxfId="93" priority="19" operator="equal">
      <formula>"eps"</formula>
    </cfRule>
  </conditionalFormatting>
  <conditionalFormatting sqref="C11">
    <cfRule type="cellIs" dxfId="92" priority="18" operator="equal">
      <formula>"eps"</formula>
    </cfRule>
  </conditionalFormatting>
  <conditionalFormatting sqref="C11">
    <cfRule type="cellIs" dxfId="91" priority="17" operator="equal">
      <formula>"eps"</formula>
    </cfRule>
  </conditionalFormatting>
  <conditionalFormatting sqref="C25">
    <cfRule type="cellIs" dxfId="90" priority="6" operator="equal">
      <formula>"eps"</formula>
    </cfRule>
  </conditionalFormatting>
  <conditionalFormatting sqref="C51:L51 Q51:Z51">
    <cfRule type="cellIs" dxfId="89" priority="5" operator="equal">
      <formula>"eps"</formula>
    </cfRule>
  </conditionalFormatting>
  <conditionalFormatting sqref="C51">
    <cfRule type="cellIs" dxfId="88" priority="4" operator="equal">
      <formula>"eps"</formula>
    </cfRule>
  </conditionalFormatting>
  <conditionalFormatting sqref="D51:L51">
    <cfRule type="cellIs" dxfId="87" priority="3" operator="equal">
      <formula>"eps"</formula>
    </cfRule>
  </conditionalFormatting>
  <conditionalFormatting sqref="Q61:Z62">
    <cfRule type="cellIs" dxfId="86" priority="2" operator="equal">
      <formula>"eps"</formula>
    </cfRule>
  </conditionalFormatting>
  <conditionalFormatting sqref="C61:L62">
    <cfRule type="cellIs" dxfId="85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L14" sqref="L14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TFPgr_o!D7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100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101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102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103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366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B8:K13 O8:X13 C7:K7">
    <cfRule type="cellIs" dxfId="84" priority="11" operator="equal">
      <formula>"eps"</formula>
    </cfRule>
  </conditionalFormatting>
  <conditionalFormatting sqref="O8:X13">
    <cfRule type="cellIs" dxfId="83" priority="3" operator="equal">
      <formula>"eps"</formula>
    </cfRule>
  </conditionalFormatting>
  <conditionalFormatting sqref="P8:X13">
    <cfRule type="cellIs" dxfId="82" priority="2" operator="equal">
      <formula>"eps"</formula>
    </cfRule>
  </conditionalFormatting>
  <conditionalFormatting sqref="P8:X13">
    <cfRule type="cellIs" dxfId="8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48" sqref="Q48"/>
    </sheetView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3">
      <c r="A8" t="s">
        <v>100</v>
      </c>
      <c r="B8" s="9">
        <f>[3]Assumptions!$C$11*100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289" t="s">
        <v>231</v>
      </c>
      <c r="AO8" t="s">
        <v>100</v>
      </c>
      <c r="AP8" t="s">
        <v>224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101</v>
      </c>
      <c r="B9" s="9">
        <f>[3]Assumptions!$C$10*100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289"/>
      <c r="AO9" t="s">
        <v>101</v>
      </c>
      <c r="AP9" t="s">
        <v>225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102</v>
      </c>
      <c r="B10" s="9">
        <f>[3]Assumptions!$C$9*100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289"/>
      <c r="AO10" t="s">
        <v>102</v>
      </c>
      <c r="AP10" t="s">
        <v>226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103</v>
      </c>
      <c r="B11" s="9">
        <f>[3]Assumptions!$C$8*100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289"/>
      <c r="AP11" s="26" t="s">
        <v>227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366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289"/>
      <c r="AO12" s="27"/>
      <c r="AP12" s="26" t="s">
        <v>228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289"/>
      <c r="AO13" t="s">
        <v>103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289"/>
      <c r="AO14" s="27"/>
      <c r="AP14" t="s">
        <v>229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289" t="s">
        <v>230</v>
      </c>
      <c r="AO15" t="s">
        <v>100</v>
      </c>
      <c r="AP15" t="s">
        <v>224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289"/>
      <c r="AO16" t="s">
        <v>101</v>
      </c>
      <c r="AP16" t="s">
        <v>225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289"/>
      <c r="AO17" t="s">
        <v>102</v>
      </c>
      <c r="AP17" t="s">
        <v>226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289"/>
      <c r="AP18" s="26" t="s">
        <v>227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289"/>
      <c r="AO19" s="27"/>
      <c r="AP19" s="26" t="s">
        <v>228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289"/>
      <c r="AO20" t="s">
        <v>103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289"/>
      <c r="AO21" s="27"/>
      <c r="AP21" t="s">
        <v>229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O8:X12 B8:K12">
    <cfRule type="cellIs" dxfId="80" priority="17" operator="equal">
      <formula>"eps"</formula>
    </cfRule>
  </conditionalFormatting>
  <conditionalFormatting sqref="O8:X12">
    <cfRule type="cellIs" dxfId="79" priority="11" operator="equal">
      <formula>"eps"</formula>
    </cfRule>
  </conditionalFormatting>
  <conditionalFormatting sqref="P8:X12">
    <cfRule type="cellIs" dxfId="78" priority="10" operator="equal">
      <formula>"eps"</formula>
    </cfRule>
  </conditionalFormatting>
  <conditionalFormatting sqref="P8:X12">
    <cfRule type="cellIs" dxfId="77" priority="9" operator="equal">
      <formula>"eps"</formula>
    </cfRule>
  </conditionalFormatting>
  <conditionalFormatting sqref="P8:X12">
    <cfRule type="cellIs" dxfId="76" priority="8" operator="equal">
      <formula>"eps"</formula>
    </cfRule>
  </conditionalFormatting>
  <conditionalFormatting sqref="P8:X12">
    <cfRule type="cellIs" dxfId="75" priority="7" operator="equal">
      <formula>"eps"</formula>
    </cfRule>
  </conditionalFormatting>
  <conditionalFormatting sqref="AB8:AK12">
    <cfRule type="cellIs" dxfId="74" priority="6" operator="equal">
      <formula>"eps"</formula>
    </cfRule>
  </conditionalFormatting>
  <conditionalFormatting sqref="AB8:AK12">
    <cfRule type="cellIs" dxfId="73" priority="5" operator="equal">
      <formula>"eps"</formula>
    </cfRule>
  </conditionalFormatting>
  <conditionalFormatting sqref="AC8:AK12">
    <cfRule type="cellIs" dxfId="72" priority="4" operator="equal">
      <formula>"eps"</formula>
    </cfRule>
  </conditionalFormatting>
  <conditionalFormatting sqref="AC8:AK12">
    <cfRule type="cellIs" dxfId="71" priority="3" operator="equal">
      <formula>"eps"</formula>
    </cfRule>
  </conditionalFormatting>
  <conditionalFormatting sqref="AC8:AK12">
    <cfRule type="cellIs" dxfId="70" priority="2" operator="equal">
      <formula>"eps"</formula>
    </cfRule>
  </conditionalFormatting>
  <conditionalFormatting sqref="AC8:AK12">
    <cfRule type="cellIs" dxfId="69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</sheetViews>
  <sheetFormatPr defaultRowHeight="14.4" x14ac:dyDescent="0.3"/>
  <sheetData>
    <row r="1" spans="1:24" ht="18" x14ac:dyDescent="0.35">
      <c r="A1" s="1" t="s">
        <v>168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100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101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102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103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162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366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O8:X13 B8:K13">
    <cfRule type="cellIs" dxfId="68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zoomScale="80" zoomScaleNormal="80" workbookViewId="0">
      <pane xSplit="2" ySplit="7" topLeftCell="C43" activePane="bottomRight" state="frozen"/>
      <selection activeCell="F8" sqref="F8"/>
      <selection pane="topRight" activeCell="F8" sqref="F8"/>
      <selection pane="bottomLeft" activeCell="F8" sqref="F8"/>
      <selection pane="bottomRight" activeCell="A61" sqref="A61:A62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157</v>
      </c>
      <c r="O5" s="2" t="s">
        <v>150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TFPgr_o!A8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TFPgr_o!A9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TFPgr_o!A10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TFPgr_o!A11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TFPgr_o!A12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TFPgr_o!A13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TFPgr_o!A14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TFPgr_o!A15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TFPgr_o!A16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TFPgr_o!A17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TFPgr_o!A18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TFPgr_o!A19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TFPgr_o!A20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TFPgr_o!A21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TFPgr_o!A22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TFPgr_o!A23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">
        <v>130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">
        <v>417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TFPgr_o!A26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TFPgr_o!A27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TFPgr_o!A28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TFPgr_o!A29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TFPgr_o!A30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TFPgr_o!A31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TFPgr_o!A32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TFPgr_o!A33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TFPgr_o!A34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TFPgr_o!A35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TFPgr_o!A36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TFPgr_o!A37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TFPgr_o!A38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TFPgr_o!A39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TFPgr_o!A40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TFPgr_o!A41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TFPgr_o!A42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TFPgr_o!A43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TFPgr_o!A44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TFPgr_o!A45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TFPgr_o!A46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TFPgr_o!A47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TFPgr_o!A48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TFPgr_o!A49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TFPgr_o!A50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">
        <v>418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TFPgr_o!A51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TFPgr_o!A52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TFPgr_o!A53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TFPgr_o!A54</f>
        <v>aplas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aplas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TFPgr_o!A55</f>
        <v>anmet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anmet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TFPgr_o!A56</f>
        <v>airon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airon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TFPgr_o!A57</f>
        <v>anfrm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anfrm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TFPgr_o!A58</f>
        <v>ametp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ametp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TFPgr_o!A59</f>
        <v>amach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amach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">
        <v>419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afcel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">
        <v>420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aelct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TFPgr_o!A60</f>
        <v>aemch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aemch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TFPgr_o!A61</f>
        <v>asequ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asequ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TFPgr_o!A62</f>
        <v>avehi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avehi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TFPgr_o!A63</f>
        <v>atequ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atequ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TFPgr_o!A64</f>
        <v>afurn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afurn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TFPgr_o!A65</f>
        <v>aoman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aoman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TFPgr_o!A66</f>
        <v>aelec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aelec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TFPgr_o!A67</f>
        <v>awatr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awatr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TFPgr_o!A68</f>
        <v>acons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acons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TFPgr_o!A69</f>
        <v>atrad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atrad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TFPgr_o!A70</f>
        <v>ahotl</v>
      </c>
      <c r="B73" t="s">
        <v>72</v>
      </c>
      <c r="C73" s="9" t="s">
        <v>75</v>
      </c>
      <c r="D73" s="9" t="str">
        <f t="shared" ref="D73:L84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ahotl</v>
      </c>
      <c r="P73" t="str">
        <f t="shared" si="22"/>
        <v>nat</v>
      </c>
      <c r="Q73" s="9" t="s">
        <v>75</v>
      </c>
      <c r="R73" s="9" t="str">
        <f t="shared" ref="R73:Z84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TFPgr_o!A71</f>
        <v>altrp-p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altrp-p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TFPgr_o!A72</f>
        <v>altrp-f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altrp-f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TFPgr_o!A73</f>
        <v>aotrp-p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aotrp-p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TFPgr_o!A74</f>
        <v>aotrp-f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aotrp-f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TFPgr_o!A75</f>
        <v>aprtr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aprtr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TFPgr_o!A76</f>
        <v>atrps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atrps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TFPgr_o!A77</f>
        <v>acomm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acomm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TFPgr_o!A78</f>
        <v>afsrv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afsrv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TFPgr_o!A79</f>
        <v>absrv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absrv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TFPgr_o!A80</f>
        <v>agsrv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agsrv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TFPgr_o!A81</f>
        <v>aosrv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aosrv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</sheetData>
  <conditionalFormatting sqref="D7:L7 Q25:Z44 C25:L44 C8:L23 Q8:Z23 C46:L50 Q46:Z50 C52:L60 C63:L84 Q52:Z60 Q63:Z84">
    <cfRule type="cellIs" dxfId="67" priority="24" operator="equal">
      <formula>"eps"</formula>
    </cfRule>
  </conditionalFormatting>
  <conditionalFormatting sqref="Q25:Z44">
    <cfRule type="cellIs" dxfId="66" priority="18" operator="equal">
      <formula>"eps"</formula>
    </cfRule>
  </conditionalFormatting>
  <conditionalFormatting sqref="R25:Z44">
    <cfRule type="cellIs" dxfId="65" priority="17" operator="equal">
      <formula>"eps"</formula>
    </cfRule>
  </conditionalFormatting>
  <conditionalFormatting sqref="R25:Z44">
    <cfRule type="cellIs" dxfId="64" priority="16" operator="equal">
      <formula>"eps"</formula>
    </cfRule>
  </conditionalFormatting>
  <conditionalFormatting sqref="Q24:Z24 C24:L24">
    <cfRule type="cellIs" dxfId="63" priority="15" operator="equal">
      <formula>"eps"</formula>
    </cfRule>
  </conditionalFormatting>
  <conditionalFormatting sqref="Q24:Z24">
    <cfRule type="cellIs" dxfId="62" priority="14" operator="equal">
      <formula>"eps"</formula>
    </cfRule>
  </conditionalFormatting>
  <conditionalFormatting sqref="R24:Z24">
    <cfRule type="cellIs" dxfId="61" priority="13" operator="equal">
      <formula>"eps"</formula>
    </cfRule>
  </conditionalFormatting>
  <conditionalFormatting sqref="R24:Z24">
    <cfRule type="cellIs" dxfId="60" priority="12" operator="equal">
      <formula>"eps"</formula>
    </cfRule>
  </conditionalFormatting>
  <conditionalFormatting sqref="C45:L45 Q45:Z45">
    <cfRule type="cellIs" dxfId="59" priority="11" operator="equal">
      <formula>"eps"</formula>
    </cfRule>
  </conditionalFormatting>
  <conditionalFormatting sqref="Q45:Z45">
    <cfRule type="cellIs" dxfId="58" priority="10" operator="equal">
      <formula>"eps"</formula>
    </cfRule>
  </conditionalFormatting>
  <conditionalFormatting sqref="R45:Z45">
    <cfRule type="cellIs" dxfId="57" priority="9" operator="equal">
      <formula>"eps"</formula>
    </cfRule>
  </conditionalFormatting>
  <conditionalFormatting sqref="R45:Z45">
    <cfRule type="cellIs" dxfId="56" priority="8" operator="equal">
      <formula>"eps"</formula>
    </cfRule>
  </conditionalFormatting>
  <conditionalFormatting sqref="C51:L51 Q51:Z51">
    <cfRule type="cellIs" dxfId="55" priority="2" operator="equal">
      <formula>"eps"</formula>
    </cfRule>
  </conditionalFormatting>
  <conditionalFormatting sqref="C61:L62 Q61:Z62">
    <cfRule type="cellIs" dxfId="5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A9" sqref="A9"/>
    </sheetView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236</v>
      </c>
    </row>
    <row r="5" spans="1:51" x14ac:dyDescent="0.3">
      <c r="A5" s="2" t="s">
        <v>157</v>
      </c>
      <c r="O5" s="2" t="s">
        <v>150</v>
      </c>
      <c r="AA5" s="2" t="s">
        <v>337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234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239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237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238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20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240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[3]Assumptions!$C$4*100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241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159</v>
      </c>
      <c r="B15" t="s">
        <v>158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158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158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160</v>
      </c>
      <c r="B16" t="s">
        <v>161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161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161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N8:N14 P8:Y10 D7:L14 P12:Y16 P11:Q11 S11:Y11">
    <cfRule type="cellIs" dxfId="53" priority="29" operator="equal">
      <formula>"eps"</formula>
    </cfRule>
  </conditionalFormatting>
  <conditionalFormatting sqref="P8:Y10 P12:Y16 P11:Q11 S11:Y11">
    <cfRule type="cellIs" dxfId="52" priority="23" operator="equal">
      <formula>"eps"</formula>
    </cfRule>
  </conditionalFormatting>
  <conditionalFormatting sqref="Q8:Y10 Q12:Y16 Q11 S11:Y11">
    <cfRule type="cellIs" dxfId="51" priority="22" operator="equal">
      <formula>"eps"</formula>
    </cfRule>
  </conditionalFormatting>
  <conditionalFormatting sqref="Q8:Y10 Q12:Y16 Q11 S11:Y11">
    <cfRule type="cellIs" dxfId="50" priority="21" operator="equal">
      <formula>"eps"</formula>
    </cfRule>
  </conditionalFormatting>
  <conditionalFormatting sqref="Q8:Y10 Q12:Y16 Q11 S11:Y11">
    <cfRule type="cellIs" dxfId="49" priority="20" operator="equal">
      <formula>"eps"</formula>
    </cfRule>
  </conditionalFormatting>
  <conditionalFormatting sqref="Q8:Y10 Q12:Y16 Q11 S11:Y11">
    <cfRule type="cellIs" dxfId="48" priority="19" operator="equal">
      <formula>"eps"</formula>
    </cfRule>
  </conditionalFormatting>
  <conditionalFormatting sqref="D15:L15">
    <cfRule type="cellIs" dxfId="47" priority="18" operator="equal">
      <formula>"eps"</formula>
    </cfRule>
  </conditionalFormatting>
  <conditionalFormatting sqref="D16:L16">
    <cfRule type="cellIs" dxfId="46" priority="17" operator="equal">
      <formula>"eps"</formula>
    </cfRule>
  </conditionalFormatting>
  <conditionalFormatting sqref="D16:L16">
    <cfRule type="cellIs" dxfId="45" priority="16" operator="equal">
      <formula>"eps"</formula>
    </cfRule>
  </conditionalFormatting>
  <conditionalFormatting sqref="C8:C14">
    <cfRule type="cellIs" dxfId="44" priority="14" operator="equal">
      <formula>"eps"</formula>
    </cfRule>
  </conditionalFormatting>
  <conditionalFormatting sqref="C15">
    <cfRule type="cellIs" dxfId="43" priority="13" operator="equal">
      <formula>"eps"</formula>
    </cfRule>
  </conditionalFormatting>
  <conditionalFormatting sqref="C16">
    <cfRule type="cellIs" dxfId="42" priority="12" operator="equal">
      <formula>"eps"</formula>
    </cfRule>
  </conditionalFormatting>
  <conditionalFormatting sqref="C16">
    <cfRule type="cellIs" dxfId="41" priority="11" operator="equal">
      <formula>"eps"</formula>
    </cfRule>
  </conditionalFormatting>
  <conditionalFormatting sqref="P1">
    <cfRule type="cellIs" dxfId="40" priority="10" operator="equal">
      <formula>"eps"</formula>
    </cfRule>
  </conditionalFormatting>
  <conditionalFormatting sqref="P1">
    <cfRule type="cellIs" dxfId="39" priority="9" operator="equal">
      <formula>"eps"</formula>
    </cfRule>
  </conditionalFormatting>
  <conditionalFormatting sqref="R11">
    <cfRule type="cellIs" dxfId="38" priority="8" operator="equal">
      <formula>"eps"</formula>
    </cfRule>
  </conditionalFormatting>
  <conditionalFormatting sqref="R11">
    <cfRule type="cellIs" dxfId="37" priority="7" operator="equal">
      <formula>"eps"</formula>
    </cfRule>
  </conditionalFormatting>
  <conditionalFormatting sqref="AB8:AK16">
    <cfRule type="cellIs" dxfId="36" priority="6" operator="equal">
      <formula>"eps"</formula>
    </cfRule>
  </conditionalFormatting>
  <conditionalFormatting sqref="AB8:AK16">
    <cfRule type="cellIs" dxfId="35" priority="5" operator="equal">
      <formula>"eps"</formula>
    </cfRule>
  </conditionalFormatting>
  <conditionalFormatting sqref="AC8:AK16">
    <cfRule type="cellIs" dxfId="34" priority="4" operator="equal">
      <formula>"eps"</formula>
    </cfRule>
  </conditionalFormatting>
  <conditionalFormatting sqref="AC8:AK16">
    <cfRule type="cellIs" dxfId="33" priority="3" operator="equal">
      <formula>"eps"</formula>
    </cfRule>
  </conditionalFormatting>
  <conditionalFormatting sqref="AC8:AK16">
    <cfRule type="cellIs" dxfId="32" priority="2" operator="equal">
      <formula>"eps"</formula>
    </cfRule>
  </conditionalFormatting>
  <conditionalFormatting sqref="AC8:AK16">
    <cfRule type="cellIs" dxfId="3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132</v>
      </c>
    </row>
    <row r="5" spans="1:38" x14ac:dyDescent="0.3">
      <c r="A5" s="2" t="s">
        <v>157</v>
      </c>
      <c r="N5" s="2" t="s">
        <v>150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3">
      <c r="A8" t="s">
        <v>133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133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243</v>
      </c>
      <c r="AH8" s="40">
        <v>5.0000000000000001E-3</v>
      </c>
    </row>
    <row r="9" spans="1:38" x14ac:dyDescent="0.3">
      <c r="A9" t="s">
        <v>134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134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300</v>
      </c>
      <c r="AH9" s="40">
        <f>((('[4]POP(S)'!$AS$14/'[4]POP(S)'!$G$14)^(1/('[4]POP(S)'!$AS$5-'[4]POP(S)'!$G$5)))-1)</f>
        <v>9.2317729474005183E-3</v>
      </c>
    </row>
    <row r="10" spans="1:38" x14ac:dyDescent="0.3">
      <c r="A10" t="s">
        <v>135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135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136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136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137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137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138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138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139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139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140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140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141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141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325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325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M8:M14 C7:K7 O8:X21 B8:K21">
    <cfRule type="cellIs" dxfId="30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283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196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196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196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196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196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196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196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196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196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196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131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131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131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131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131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131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131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131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131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131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421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421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421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421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421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421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421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421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421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421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424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424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424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424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424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424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424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424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424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424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422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422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422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422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422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422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422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422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422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422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425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425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425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425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425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425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425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425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425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425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426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426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426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426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426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426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426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426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426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426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427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427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427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427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427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427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427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427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427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427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428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428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428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428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428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428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428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428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428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428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429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429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429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429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429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429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429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429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429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429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430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430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430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430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430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430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430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430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430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430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431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431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431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431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431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431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431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431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431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431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432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432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432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432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432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432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432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432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432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432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433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433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433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433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433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433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433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433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433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433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284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284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284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284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284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284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284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284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284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284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434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434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434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434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434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434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434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434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434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434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435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435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435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435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435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435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435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435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435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435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436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436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436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436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436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436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436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436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436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436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437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437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437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437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437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437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437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437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437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437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438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438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438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438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438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438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438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438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438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438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439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439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439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439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439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439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439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439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439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439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440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440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440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440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440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440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440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440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440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440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423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423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423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423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423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423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423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423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423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423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441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441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441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441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441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441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441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441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441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441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442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442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442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442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442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442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442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442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442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442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443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443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443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443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443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443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443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443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443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443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444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444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444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444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444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444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444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444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444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444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445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445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445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445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445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445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445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445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445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445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285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285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285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285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285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285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285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285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285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285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323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320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324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314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AH29:AL29 G30:AG30 G28:AL28 C338:AB376 C8:AL27 C38:AL47 C28:F37 C298:AG337 C148:AL167 C288:AL297">
    <cfRule type="cellIs" dxfId="29" priority="33" operator="equal">
      <formula>"eps"</formula>
    </cfRule>
  </conditionalFormatting>
  <conditionalFormatting sqref="AH30:AL30 AH35:AL35 G31:AL34 G36:AL37">
    <cfRule type="cellIs" dxfId="28" priority="32" operator="equal">
      <formula>"eps"</formula>
    </cfRule>
  </conditionalFormatting>
  <conditionalFormatting sqref="G35:AG35">
    <cfRule type="cellIs" dxfId="27" priority="31" operator="equal">
      <formula>"eps"</formula>
    </cfRule>
  </conditionalFormatting>
  <conditionalFormatting sqref="C48:AL57">
    <cfRule type="cellIs" dxfId="26" priority="22" operator="equal">
      <formula>"eps"</formula>
    </cfRule>
  </conditionalFormatting>
  <conditionalFormatting sqref="C68:AL77">
    <cfRule type="cellIs" dxfId="25" priority="20" operator="equal">
      <formula>"eps"</formula>
    </cfRule>
  </conditionalFormatting>
  <conditionalFormatting sqref="C58:AL67">
    <cfRule type="cellIs" dxfId="24" priority="21" operator="equal">
      <formula>"eps"</formula>
    </cfRule>
  </conditionalFormatting>
  <conditionalFormatting sqref="C108:AL117">
    <cfRule type="cellIs" dxfId="23" priority="16" operator="equal">
      <formula>"eps"</formula>
    </cfRule>
  </conditionalFormatting>
  <conditionalFormatting sqref="C78:AL87">
    <cfRule type="cellIs" dxfId="22" priority="19" operator="equal">
      <formula>"eps"</formula>
    </cfRule>
  </conditionalFormatting>
  <conditionalFormatting sqref="C88:AL97">
    <cfRule type="cellIs" dxfId="21" priority="18" operator="equal">
      <formula>"eps"</formula>
    </cfRule>
  </conditionalFormatting>
  <conditionalFormatting sqref="C138:AL147">
    <cfRule type="cellIs" dxfId="20" priority="13" operator="equal">
      <formula>"eps"</formula>
    </cfRule>
  </conditionalFormatting>
  <conditionalFormatting sqref="C98:AL107">
    <cfRule type="cellIs" dxfId="19" priority="17" operator="equal">
      <formula>"eps"</formula>
    </cfRule>
  </conditionalFormatting>
  <conditionalFormatting sqref="C168:AL177">
    <cfRule type="cellIs" dxfId="18" priority="12" operator="equal">
      <formula>"eps"</formula>
    </cfRule>
  </conditionalFormatting>
  <conditionalFormatting sqref="C118:AL127">
    <cfRule type="cellIs" dxfId="17" priority="15" operator="equal">
      <formula>"eps"</formula>
    </cfRule>
  </conditionalFormatting>
  <conditionalFormatting sqref="C128:AL137">
    <cfRule type="cellIs" dxfId="16" priority="14" operator="equal">
      <formula>"eps"</formula>
    </cfRule>
  </conditionalFormatting>
  <conditionalFormatting sqref="C188:AL197">
    <cfRule type="cellIs" dxfId="15" priority="10" operator="equal">
      <formula>"eps"</formula>
    </cfRule>
  </conditionalFormatting>
  <conditionalFormatting sqref="C178:AL187">
    <cfRule type="cellIs" dxfId="14" priority="11" operator="equal">
      <formula>"eps"</formula>
    </cfRule>
  </conditionalFormatting>
  <conditionalFormatting sqref="C228:AL237">
    <cfRule type="cellIs" dxfId="13" priority="6" operator="equal">
      <formula>"eps"</formula>
    </cfRule>
  </conditionalFormatting>
  <conditionalFormatting sqref="C198:AL207">
    <cfRule type="cellIs" dxfId="12" priority="9" operator="equal">
      <formula>"eps"</formula>
    </cfRule>
  </conditionalFormatting>
  <conditionalFormatting sqref="C208:AL217">
    <cfRule type="cellIs" dxfId="11" priority="8" operator="equal">
      <formula>"eps"</formula>
    </cfRule>
  </conditionalFormatting>
  <conditionalFormatting sqref="C278:AL287">
    <cfRule type="cellIs" dxfId="10" priority="1" operator="equal">
      <formula>"eps"</formula>
    </cfRule>
  </conditionalFormatting>
  <conditionalFormatting sqref="C218:AL227">
    <cfRule type="cellIs" dxfId="9" priority="7" operator="equal">
      <formula>"eps"</formula>
    </cfRule>
  </conditionalFormatting>
  <conditionalFormatting sqref="C238:AL247">
    <cfRule type="cellIs" dxfId="8" priority="5" operator="equal">
      <formula>"eps"</formula>
    </cfRule>
  </conditionalFormatting>
  <conditionalFormatting sqref="C248:AL257">
    <cfRule type="cellIs" dxfId="7" priority="4" operator="equal">
      <formula>"eps"</formula>
    </cfRule>
  </conditionalFormatting>
  <conditionalFormatting sqref="C258:AL267">
    <cfRule type="cellIs" dxfId="6" priority="3" operator="equal">
      <formula>"eps"</formula>
    </cfRule>
  </conditionalFormatting>
  <conditionalFormatting sqref="C268:AL277">
    <cfRule type="cellIs" dxfId="5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313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314</v>
      </c>
      <c r="B8" t="s">
        <v>315</v>
      </c>
      <c r="C8" t="str">
        <f>[4]Scenarios!$B8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314</v>
      </c>
      <c r="B9" t="s">
        <v>315</v>
      </c>
      <c r="C9" t="str">
        <f>[4]Scenarios!$B9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314</v>
      </c>
      <c r="B10" t="s">
        <v>315</v>
      </c>
      <c r="C10" t="str">
        <f>[4]Scenarios!$B10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314</v>
      </c>
      <c r="B11" t="s">
        <v>315</v>
      </c>
      <c r="C11" t="str">
        <f>[4]Scenarios!$B11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314</v>
      </c>
      <c r="B12" t="s">
        <v>315</v>
      </c>
      <c r="C12" t="str">
        <f>[4]Scenarios!$B12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314</v>
      </c>
      <c r="B13" t="s">
        <v>315</v>
      </c>
      <c r="C13" t="str">
        <f>[4]Scenarios!$B13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314</v>
      </c>
      <c r="B14" t="s">
        <v>315</v>
      </c>
      <c r="C14" t="str">
        <f>[4]Scenarios!$B14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314</v>
      </c>
      <c r="B15" t="s">
        <v>315</v>
      </c>
      <c r="C15" t="str">
        <f>[4]Scenarios!$B15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314</v>
      </c>
      <c r="B16" t="s">
        <v>315</v>
      </c>
      <c r="C16" t="str">
        <f>[4]Scenarios!$B16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314</v>
      </c>
      <c r="B17" t="s">
        <v>315</v>
      </c>
      <c r="C17" t="str">
        <f>[4]Scenarios!$B17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4" priority="7"/>
  </conditionalFormatting>
  <conditionalFormatting sqref="C26">
    <cfRule type="duplicateValues" dxfId="3" priority="6"/>
  </conditionalFormatting>
  <conditionalFormatting sqref="C20:C29">
    <cfRule type="duplicateValues" dxfId="2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313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314</v>
      </c>
      <c r="B8" t="s">
        <v>315</v>
      </c>
      <c r="C8" t="str">
        <f>[4]Scenarios!$B8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314</v>
      </c>
      <c r="B9" t="s">
        <v>315</v>
      </c>
      <c r="C9" t="str">
        <f>[4]Scenarios!$B9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314</v>
      </c>
      <c r="B10" t="s">
        <v>315</v>
      </c>
      <c r="C10" t="str">
        <f>[4]Scenarios!$B10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314</v>
      </c>
      <c r="B11" t="s">
        <v>315</v>
      </c>
      <c r="C11" t="str">
        <f>[4]Scenarios!$B11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314</v>
      </c>
      <c r="B12" t="s">
        <v>315</v>
      </c>
      <c r="C12" t="str">
        <f>[4]Scenarios!$B12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314</v>
      </c>
      <c r="B13" t="s">
        <v>315</v>
      </c>
      <c r="C13" t="str">
        <f>[4]Scenarios!$B13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314</v>
      </c>
      <c r="B14" t="s">
        <v>315</v>
      </c>
      <c r="C14" t="str">
        <f>[4]Scenarios!$B14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314</v>
      </c>
      <c r="B15" t="s">
        <v>315</v>
      </c>
      <c r="C15" t="str">
        <f>[4]Scenarios!$B15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314</v>
      </c>
      <c r="B16" t="s">
        <v>315</v>
      </c>
      <c r="C16" t="str">
        <f>[4]Scenarios!$B16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314</v>
      </c>
      <c r="B17" t="s">
        <v>315</v>
      </c>
      <c r="C17" t="str">
        <f>[4]Scenarios!$B17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6640625" defaultRowHeight="14.4" x14ac:dyDescent="0.3"/>
  <sheetData>
    <row r="1" spans="1:38" ht="18" x14ac:dyDescent="0.35">
      <c r="A1" s="1" t="s">
        <v>289</v>
      </c>
      <c r="D1" t="s">
        <v>290</v>
      </c>
      <c r="E1">
        <f>COLUMN(WPDATA!X195)</f>
        <v>24</v>
      </c>
    </row>
    <row r="2" spans="1:38" x14ac:dyDescent="0.3">
      <c r="A2" s="4" t="s">
        <v>291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292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293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18:AB19 B8:AL17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" workbookViewId="0">
      <selection activeCell="D12" sqref="D12"/>
    </sheetView>
  </sheetViews>
  <sheetFormatPr defaultColWidth="9.33203125" defaultRowHeight="14.4" x14ac:dyDescent="0.3"/>
  <sheetData>
    <row r="1" spans="1:28" ht="15.6" x14ac:dyDescent="0.3">
      <c r="A1" s="31" t="s">
        <v>244</v>
      </c>
    </row>
    <row r="4" spans="1:28" x14ac:dyDescent="0.3">
      <c r="A4" s="2" t="s">
        <v>245</v>
      </c>
      <c r="Y4" t="s">
        <v>246</v>
      </c>
    </row>
    <row r="5" spans="1:28" x14ac:dyDescent="0.3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3">
      <c r="B6" t="s">
        <v>253</v>
      </c>
      <c r="C6">
        <v>650</v>
      </c>
      <c r="D6">
        <v>550</v>
      </c>
      <c r="E6">
        <v>450</v>
      </c>
      <c r="G6" s="4" t="s">
        <v>254</v>
      </c>
      <c r="H6" t="s">
        <v>253</v>
      </c>
      <c r="I6">
        <v>650</v>
      </c>
      <c r="J6">
        <v>550</v>
      </c>
      <c r="K6">
        <v>450</v>
      </c>
      <c r="M6" s="4" t="s">
        <v>255</v>
      </c>
      <c r="N6" t="s">
        <v>253</v>
      </c>
      <c r="O6">
        <v>650</v>
      </c>
      <c r="P6">
        <v>550</v>
      </c>
      <c r="Q6">
        <v>450</v>
      </c>
      <c r="S6" s="4" t="s">
        <v>256</v>
      </c>
      <c r="T6" t="s">
        <v>253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257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258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259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260</v>
      </c>
      <c r="E33" s="4" t="s">
        <v>261</v>
      </c>
      <c r="F33" s="4" t="s">
        <v>262</v>
      </c>
      <c r="G33" s="4" t="s">
        <v>263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264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265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266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267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268</v>
      </c>
    </row>
    <row r="71" spans="1:28" x14ac:dyDescent="0.3">
      <c r="A71" s="2" t="s">
        <v>269</v>
      </c>
    </row>
    <row r="72" spans="1:28" x14ac:dyDescent="0.3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3">
      <c r="A73" s="4" t="s">
        <v>248</v>
      </c>
      <c r="B73" t="s">
        <v>253</v>
      </c>
      <c r="C73">
        <v>650</v>
      </c>
      <c r="D73">
        <v>550</v>
      </c>
      <c r="E73">
        <v>450</v>
      </c>
      <c r="G73" s="4" t="s">
        <v>254</v>
      </c>
      <c r="H73" t="s">
        <v>253</v>
      </c>
      <c r="I73">
        <v>650</v>
      </c>
      <c r="J73">
        <v>550</v>
      </c>
      <c r="K73">
        <v>450</v>
      </c>
      <c r="M73" s="4" t="s">
        <v>255</v>
      </c>
      <c r="N73" t="s">
        <v>253</v>
      </c>
      <c r="O73">
        <v>650</v>
      </c>
      <c r="P73">
        <v>550</v>
      </c>
      <c r="Q73">
        <v>450</v>
      </c>
      <c r="S73" s="4" t="s">
        <v>256</v>
      </c>
      <c r="T73" t="s">
        <v>253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270</v>
      </c>
    </row>
    <row r="85" spans="1:28" x14ac:dyDescent="0.3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3">
      <c r="A86" s="4" t="s">
        <v>248</v>
      </c>
      <c r="B86" t="s">
        <v>253</v>
      </c>
      <c r="C86">
        <v>650</v>
      </c>
      <c r="D86">
        <v>550</v>
      </c>
      <c r="E86">
        <v>450</v>
      </c>
      <c r="G86" s="4" t="s">
        <v>254</v>
      </c>
      <c r="H86" t="s">
        <v>253</v>
      </c>
      <c r="I86">
        <v>650</v>
      </c>
      <c r="J86">
        <v>550</v>
      </c>
      <c r="K86">
        <v>450</v>
      </c>
      <c r="M86" s="4" t="s">
        <v>255</v>
      </c>
      <c r="N86" t="s">
        <v>253</v>
      </c>
      <c r="O86">
        <v>650</v>
      </c>
      <c r="P86">
        <v>550</v>
      </c>
      <c r="Q86">
        <v>450</v>
      </c>
      <c r="S86" s="4" t="s">
        <v>256</v>
      </c>
      <c r="T86" t="s">
        <v>253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271</v>
      </c>
    </row>
    <row r="97" spans="1:28" x14ac:dyDescent="0.3">
      <c r="A97" s="2" t="s">
        <v>247</v>
      </c>
      <c r="B97" s="4" t="s">
        <v>248</v>
      </c>
      <c r="C97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3">
      <c r="B98" t="s">
        <v>253</v>
      </c>
      <c r="C98">
        <v>650</v>
      </c>
      <c r="D98">
        <v>550</v>
      </c>
      <c r="E98">
        <v>450</v>
      </c>
      <c r="G98" s="4" t="s">
        <v>254</v>
      </c>
      <c r="H98" t="s">
        <v>253</v>
      </c>
      <c r="I98">
        <v>650</v>
      </c>
      <c r="J98">
        <v>550</v>
      </c>
      <c r="K98">
        <v>450</v>
      </c>
      <c r="M98" s="4" t="s">
        <v>255</v>
      </c>
      <c r="N98" t="s">
        <v>253</v>
      </c>
      <c r="O98">
        <v>650</v>
      </c>
      <c r="P98">
        <v>550</v>
      </c>
      <c r="Q98">
        <v>450</v>
      </c>
      <c r="S98" s="4" t="s">
        <v>256</v>
      </c>
      <c r="T98" t="s">
        <v>253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273</v>
      </c>
      <c r="AB145" t="s">
        <v>274</v>
      </c>
    </row>
    <row r="146" spans="1:28" x14ac:dyDescent="0.3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>
        <v>7</v>
      </c>
    </row>
    <row r="147" spans="1:28" x14ac:dyDescent="0.3">
      <c r="A147" s="4" t="s">
        <v>276</v>
      </c>
      <c r="B147" t="s">
        <v>253</v>
      </c>
      <c r="C147">
        <v>650</v>
      </c>
      <c r="D147">
        <v>550</v>
      </c>
      <c r="E147">
        <v>450</v>
      </c>
      <c r="G147" s="4" t="s">
        <v>276</v>
      </c>
      <c r="H147" t="s">
        <v>253</v>
      </c>
      <c r="I147">
        <v>650</v>
      </c>
      <c r="J147">
        <v>550</v>
      </c>
      <c r="K147">
        <v>450</v>
      </c>
      <c r="M147" s="4" t="s">
        <v>276</v>
      </c>
      <c r="N147" t="s">
        <v>253</v>
      </c>
      <c r="O147">
        <v>650</v>
      </c>
      <c r="P147">
        <v>550</v>
      </c>
      <c r="Q147">
        <v>450</v>
      </c>
      <c r="S147" s="4" t="s">
        <v>276</v>
      </c>
      <c r="T147" t="s">
        <v>253</v>
      </c>
      <c r="U147">
        <v>650</v>
      </c>
      <c r="V147">
        <v>550</v>
      </c>
      <c r="W147">
        <v>450</v>
      </c>
      <c r="Y147" t="s">
        <v>277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278</v>
      </c>
      <c r="AB194" t="s">
        <v>274</v>
      </c>
    </row>
    <row r="195" spans="1:28" x14ac:dyDescent="0.3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>
        <v>7</v>
      </c>
    </row>
    <row r="196" spans="1:28" x14ac:dyDescent="0.3">
      <c r="A196" s="4" t="s">
        <v>279</v>
      </c>
      <c r="B196" t="s">
        <v>253</v>
      </c>
      <c r="C196">
        <v>650</v>
      </c>
      <c r="D196">
        <v>550</v>
      </c>
      <c r="E196">
        <v>450</v>
      </c>
      <c r="G196" s="4" t="s">
        <v>279</v>
      </c>
      <c r="H196" t="s">
        <v>253</v>
      </c>
      <c r="I196">
        <v>650</v>
      </c>
      <c r="J196">
        <v>550</v>
      </c>
      <c r="K196">
        <v>450</v>
      </c>
      <c r="M196" s="4" t="s">
        <v>279</v>
      </c>
      <c r="N196" t="s">
        <v>253</v>
      </c>
      <c r="O196">
        <v>650</v>
      </c>
      <c r="P196">
        <v>550</v>
      </c>
      <c r="Q196">
        <v>450</v>
      </c>
      <c r="S196" s="4" t="s">
        <v>279</v>
      </c>
      <c r="T196" t="s">
        <v>253</v>
      </c>
      <c r="U196">
        <v>650</v>
      </c>
      <c r="V196">
        <v>550</v>
      </c>
      <c r="W196">
        <v>450</v>
      </c>
      <c r="Y196" t="s">
        <v>277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280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9" sqref="D19"/>
    </sheetView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305</v>
      </c>
    </row>
    <row r="8" spans="1:62" x14ac:dyDescent="0.3">
      <c r="A8" s="48" t="s">
        <v>311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306</v>
      </c>
      <c r="AV8" s="59">
        <v>7.75</v>
      </c>
      <c r="AW8" s="59" t="s">
        <v>307</v>
      </c>
      <c r="AX8" s="59" t="s">
        <v>308</v>
      </c>
      <c r="AY8" s="59"/>
      <c r="AZ8" s="59"/>
      <c r="BA8" s="59"/>
      <c r="BC8" s="15" t="s">
        <v>306</v>
      </c>
      <c r="BD8" s="59">
        <v>7.75</v>
      </c>
      <c r="BJ8" s="55"/>
    </row>
    <row r="9" spans="1:62" x14ac:dyDescent="0.3">
      <c r="A9" s="48" t="s">
        <v>312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78:AB156 B8:AL77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B682D2-7B6F-4578-8B3D-A061413B4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Jules S</cp:lastModifiedBy>
  <dcterms:created xsi:type="dcterms:W3CDTF">2010-09-27T15:36:29Z</dcterms:created>
  <dcterms:modified xsi:type="dcterms:W3CDTF">2022-12-29T23:20:20Z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