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julem\Dropbox\EPL\Master_1\Q1\LELME2150 Thermal Cycles\2024\Projet\Param\"/>
    </mc:Choice>
  </mc:AlternateContent>
  <xr:revisionPtr revIDLastSave="0" documentId="13_ncr:1_{C977D94A-534F-45D3-8A1D-7711ECD501E3}" xr6:coauthVersionLast="47" xr6:coauthVersionMax="47" xr10:uidLastSave="{00000000-0000-0000-0000-000000000000}"/>
  <bookViews>
    <workbookView xWindow="13785" yWindow="0" windowWidth="24615" windowHeight="156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36" i="1"/>
  <c r="B23" i="1"/>
  <c r="B30" i="1"/>
  <c r="B29" i="1"/>
  <c r="B28" i="1"/>
  <c r="B19" i="1"/>
  <c r="B22" i="1"/>
  <c r="B4" i="1"/>
  <c r="B20" i="1"/>
  <c r="B26" i="1"/>
  <c r="B18" i="1"/>
  <c r="B35" i="1"/>
  <c r="B32" i="1"/>
  <c r="B27" i="1"/>
  <c r="B25" i="1"/>
</calcChain>
</file>

<file path=xl/sharedStrings.xml><?xml version="1.0" encoding="utf-8"?>
<sst xmlns="http://schemas.openxmlformats.org/spreadsheetml/2006/main" count="127" uniqueCount="65">
  <si>
    <t>Name</t>
  </si>
  <si>
    <t>Value</t>
  </si>
  <si>
    <t>Unit</t>
  </si>
  <si>
    <t>Vérifié</t>
  </si>
  <si>
    <t>Sources</t>
  </si>
  <si>
    <t>Définition</t>
  </si>
  <si>
    <t>KeyError</t>
  </si>
  <si>
    <t>cold_fluid</t>
  </si>
  <si>
    <t>H2O</t>
  </si>
  <si>
    <t>false</t>
  </si>
  <si>
    <t>Vérifier les espaces dans les Name</t>
  </si>
  <si>
    <t>dot_m_ex</t>
  </si>
  <si>
    <t>"kg/s"</t>
  </si>
  <si>
    <t>Consigne</t>
  </si>
  <si>
    <t>mass flow du fluid chaud</t>
  </si>
  <si>
    <t>eta_pump_1</t>
  </si>
  <si>
    <t>HMW3</t>
  </si>
  <si>
    <t>R245fa : p = [5;25] bar</t>
  </si>
  <si>
    <t>eta_pump_2</t>
  </si>
  <si>
    <t>fluid</t>
  </si>
  <si>
    <t>hot_fluid</t>
  </si>
  <si>
    <t>k_cc_ex1</t>
  </si>
  <si>
    <t>perte de charge dans le heat-exchangeur 1 (le + chaud)</t>
  </si>
  <si>
    <t>k_cc_ex2</t>
  </si>
  <si>
    <t>perte de charge dans le heat-exchangeur 2 (le - chaud)</t>
  </si>
  <si>
    <t>"Pa"</t>
  </si>
  <si>
    <t>Limite technologique de la turbine</t>
  </si>
  <si>
    <t>p_9</t>
  </si>
  <si>
    <t>p_max</t>
  </si>
  <si>
    <t>p_ref</t>
  </si>
  <si>
    <t>T_10</t>
  </si>
  <si>
    <t>"K"</t>
  </si>
  <si>
    <t>T_11</t>
  </si>
  <si>
    <t>T_7</t>
  </si>
  <si>
    <t>T_8</t>
  </si>
  <si>
    <t>K</t>
  </si>
  <si>
    <t>T_9</t>
  </si>
  <si>
    <t>consigne</t>
  </si>
  <si>
    <t>T_cd_subcool</t>
  </si>
  <si>
    <t>T_max</t>
  </si>
  <si>
    <t>T_pinch_ex_I</t>
  </si>
  <si>
    <t>différence T entre sortie de l'evaporateur I et etat 1</t>
  </si>
  <si>
    <t>T_pinch_ex_II</t>
  </si>
  <si>
    <t>T_ref</t>
  </si>
  <si>
    <t>m_dot_tot</t>
  </si>
  <si>
    <t>kg/s</t>
  </si>
  <si>
    <t>Débit massique qui passe dans le condensateur</t>
  </si>
  <si>
    <t>p_3_guess</t>
  </si>
  <si>
    <t>R245fa ; Pentane ; IsoButane</t>
  </si>
  <si>
    <t>p_6_guess</t>
  </si>
  <si>
    <t>T_pinch_cd</t>
  </si>
  <si>
    <t>m_dot_cf</t>
  </si>
  <si>
    <t>p_HF</t>
  </si>
  <si>
    <t>p_CF</t>
  </si>
  <si>
    <t>m_dot_CF</t>
  </si>
  <si>
    <t>eta_is_T</t>
  </si>
  <si>
    <t>T_surchauffe</t>
  </si>
  <si>
    <t>m_tot</t>
  </si>
  <si>
    <t>p_1_guess</t>
  </si>
  <si>
    <t>p_2_guess</t>
  </si>
  <si>
    <t>p_5_guess</t>
  </si>
  <si>
    <t>m_dot_HF</t>
  </si>
  <si>
    <t>R22</t>
  </si>
  <si>
    <t>pentane</t>
  </si>
  <si>
    <t>Isobutane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</si>
</sst>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1" xfId="0" applyNumberFormat="1" applyBorder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60" totalsRowShown="0">
  <autoFilter ref="A1:F60" xr:uid="{00000000-0009-0000-0100-000001000000}"/>
  <sortState xmlns:xlrd2="http://schemas.microsoft.com/office/spreadsheetml/2017/richdata2" ref="A2:F60">
    <sortCondition ref="A1:A60"/>
  </sortState>
  <tableColumns count="6">
    <tableColumn id="1" xr3:uid="{00000000-0010-0000-0000-000001000000}" name="Name"/>
    <tableColumn id="2" xr3:uid="{00000000-0010-0000-0000-000002000000}" name="Value"/>
    <tableColumn id="3" xr3:uid="{00000000-0010-0000-0000-000003000000}" name="Unit"/>
    <tableColumn id="4" xr3:uid="{00000000-0010-0000-0000-000004000000}" name="Vérifié"/>
    <tableColumn id="5" xr3:uid="{00000000-0010-0000-0000-000005000000}" name="Sources"/>
    <tableColumn id="6" xr3:uid="{00000000-0010-0000-0000-000006000000}" name="Défini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60"/>
  <sheetViews>
    <sheetView tabSelected="1" zoomScale="125" workbookViewId="0">
      <selection activeCell="B7" sqref="B7"/>
    </sheetView>
  </sheetViews>
  <sheetFormatPr baseColWidth="10" defaultColWidth="9.140625" defaultRowHeight="15" x14ac:dyDescent="0.25"/>
  <cols>
    <col min="1" max="1" width="20.28515625" bestFit="1" customWidth="1"/>
    <col min="2" max="2" width="15.7109375" style="1" bestFit="1" customWidth="1"/>
    <col min="3" max="5" width="13.42578125" bestFit="1" customWidth="1"/>
    <col min="6" max="6" width="49.7109375" bestFit="1" customWidth="1"/>
    <col min="7" max="7" width="13.42578125" bestFit="1" customWidth="1"/>
    <col min="8" max="8" width="32.140625" bestFit="1" customWidth="1"/>
  </cols>
  <sheetData>
    <row r="1" spans="1:8" ht="18.75" customHeight="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ht="18.75" customHeight="1" x14ac:dyDescent="0.25">
      <c r="A2" t="s">
        <v>7</v>
      </c>
      <c r="B2" s="1" t="s">
        <v>62</v>
      </c>
      <c r="D2" t="s">
        <v>9</v>
      </c>
      <c r="H2" t="s">
        <v>10</v>
      </c>
    </row>
    <row r="3" spans="1:8" ht="18.75" customHeight="1" x14ac:dyDescent="0.25">
      <c r="A3" t="s">
        <v>11</v>
      </c>
      <c r="B3" s="2">
        <v>10</v>
      </c>
      <c r="C3" t="s">
        <v>12</v>
      </c>
      <c r="D3" t="s">
        <v>9</v>
      </c>
      <c r="E3" t="s">
        <v>13</v>
      </c>
      <c r="F3" t="s">
        <v>14</v>
      </c>
    </row>
    <row r="4" spans="1:8" ht="18.75" customHeight="1" x14ac:dyDescent="0.25">
      <c r="A4" t="s">
        <v>55</v>
      </c>
      <c r="B4" s="2">
        <f>0.9</f>
        <v>0.9</v>
      </c>
      <c r="D4" t="s">
        <v>9</v>
      </c>
      <c r="H4" t="s">
        <v>17</v>
      </c>
    </row>
    <row r="5" spans="1:8" ht="18.75" customHeight="1" x14ac:dyDescent="0.25">
      <c r="A5" t="s">
        <v>15</v>
      </c>
      <c r="B5" s="3">
        <v>0.85</v>
      </c>
      <c r="D5" t="s">
        <v>9</v>
      </c>
      <c r="E5" t="s">
        <v>16</v>
      </c>
      <c r="H5" t="s">
        <v>63</v>
      </c>
    </row>
    <row r="6" spans="1:8" ht="18.75" customHeight="1" x14ac:dyDescent="0.25">
      <c r="A6" t="s">
        <v>18</v>
      </c>
      <c r="B6" s="9">
        <v>0.85</v>
      </c>
      <c r="D6" t="s">
        <v>9</v>
      </c>
      <c r="E6" t="s">
        <v>16</v>
      </c>
      <c r="H6" t="s">
        <v>64</v>
      </c>
    </row>
    <row r="7" spans="1:8" ht="18.75" customHeight="1" x14ac:dyDescent="0.25">
      <c r="A7" t="s">
        <v>19</v>
      </c>
      <c r="B7" s="1" t="s">
        <v>64</v>
      </c>
      <c r="D7" t="s">
        <v>9</v>
      </c>
      <c r="F7" t="s">
        <v>48</v>
      </c>
    </row>
    <row r="8" spans="1:8" ht="18.75" customHeight="1" x14ac:dyDescent="0.25">
      <c r="A8" t="s">
        <v>20</v>
      </c>
      <c r="B8" s="5" t="s">
        <v>8</v>
      </c>
      <c r="D8" t="s">
        <v>9</v>
      </c>
    </row>
    <row r="9" spans="1:8" ht="18.75" customHeight="1" x14ac:dyDescent="0.25">
      <c r="A9" t="s">
        <v>21</v>
      </c>
      <c r="B9" s="2">
        <v>1</v>
      </c>
      <c r="D9" t="s">
        <v>9</v>
      </c>
      <c r="F9" t="s">
        <v>22</v>
      </c>
    </row>
    <row r="10" spans="1:8" ht="18.75" customHeight="1" x14ac:dyDescent="0.25">
      <c r="A10" t="s">
        <v>23</v>
      </c>
      <c r="B10" s="2">
        <v>1</v>
      </c>
      <c r="D10" t="s">
        <v>9</v>
      </c>
      <c r="F10" t="s">
        <v>24</v>
      </c>
    </row>
    <row r="11" spans="1:8" ht="18.75" customHeight="1" x14ac:dyDescent="0.25">
      <c r="A11" t="s">
        <v>51</v>
      </c>
      <c r="B11" s="5">
        <v>35</v>
      </c>
      <c r="C11" t="s">
        <v>45</v>
      </c>
      <c r="D11" t="s">
        <v>9</v>
      </c>
    </row>
    <row r="12" spans="1:8" ht="18.75" customHeight="1" x14ac:dyDescent="0.25">
      <c r="A12" t="s">
        <v>54</v>
      </c>
      <c r="B12" s="3">
        <v>50</v>
      </c>
      <c r="D12" t="s">
        <v>9</v>
      </c>
    </row>
    <row r="13" spans="1:8" ht="18.75" customHeight="1" x14ac:dyDescent="0.25">
      <c r="A13" t="s">
        <v>61</v>
      </c>
      <c r="B13" s="5">
        <v>10</v>
      </c>
      <c r="C13" t="s">
        <v>12</v>
      </c>
    </row>
    <row r="14" spans="1:8" ht="18.75" customHeight="1" x14ac:dyDescent="0.25">
      <c r="A14" t="s">
        <v>44</v>
      </c>
      <c r="B14" s="2">
        <v>20</v>
      </c>
      <c r="C14" t="s">
        <v>45</v>
      </c>
      <c r="D14" t="s">
        <v>9</v>
      </c>
      <c r="F14" t="s">
        <v>46</v>
      </c>
    </row>
    <row r="15" spans="1:8" ht="18.75" customHeight="1" x14ac:dyDescent="0.25">
      <c r="A15" t="s">
        <v>57</v>
      </c>
      <c r="B15" s="2">
        <v>20</v>
      </c>
      <c r="D15" t="s">
        <v>9</v>
      </c>
    </row>
    <row r="16" spans="1:8" ht="18.75" customHeight="1" x14ac:dyDescent="0.25">
      <c r="A16" t="s">
        <v>58</v>
      </c>
      <c r="B16" s="3">
        <f>1*300000</f>
        <v>300000</v>
      </c>
      <c r="D16" t="s">
        <v>9</v>
      </c>
    </row>
    <row r="17" spans="1:6" ht="18.75" customHeight="1" x14ac:dyDescent="0.25">
      <c r="A17" t="s">
        <v>59</v>
      </c>
      <c r="B17" s="2">
        <f>500000</f>
        <v>500000</v>
      </c>
      <c r="D17" t="s">
        <v>9</v>
      </c>
    </row>
    <row r="18" spans="1:6" ht="18.75" customHeight="1" x14ac:dyDescent="0.25">
      <c r="A18" t="s">
        <v>47</v>
      </c>
      <c r="B18" s="2">
        <f>2*10^6</f>
        <v>2000000</v>
      </c>
      <c r="D18" t="s">
        <v>9</v>
      </c>
    </row>
    <row r="19" spans="1:6" ht="18.75" customHeight="1" x14ac:dyDescent="0.25">
      <c r="A19" t="s">
        <v>60</v>
      </c>
      <c r="B19" s="5">
        <f>0.5*100000</f>
        <v>50000</v>
      </c>
    </row>
    <row r="20" spans="1:6" ht="18.75" customHeight="1" x14ac:dyDescent="0.25">
      <c r="A20" t="s">
        <v>49</v>
      </c>
      <c r="B20" s="5">
        <f>1*100000</f>
        <v>100000</v>
      </c>
      <c r="D20" t="s">
        <v>9</v>
      </c>
    </row>
    <row r="21" spans="1:6" ht="18.75" customHeight="1" x14ac:dyDescent="0.25">
      <c r="A21" t="s">
        <v>27</v>
      </c>
      <c r="B21" s="2">
        <v>1000000</v>
      </c>
      <c r="C21" t="s">
        <v>25</v>
      </c>
      <c r="D21" t="s">
        <v>9</v>
      </c>
    </row>
    <row r="22" spans="1:6" ht="18.75" customHeight="1" x14ac:dyDescent="0.25">
      <c r="A22" t="s">
        <v>53</v>
      </c>
      <c r="B22" s="5">
        <f>101325</f>
        <v>101325</v>
      </c>
      <c r="D22" t="s">
        <v>9</v>
      </c>
    </row>
    <row r="23" spans="1:6" ht="18.75" customHeight="1" x14ac:dyDescent="0.25">
      <c r="A23" t="s">
        <v>52</v>
      </c>
      <c r="B23" s="2">
        <f>4*1000000</f>
        <v>4000000</v>
      </c>
      <c r="D23" t="s">
        <v>9</v>
      </c>
    </row>
    <row r="24" spans="1:6" ht="18.75" customHeight="1" x14ac:dyDescent="0.25">
      <c r="A24" t="s">
        <v>28</v>
      </c>
      <c r="B24" s="4">
        <v>31000000</v>
      </c>
      <c r="C24" t="s">
        <v>25</v>
      </c>
      <c r="D24" t="s">
        <v>9</v>
      </c>
    </row>
    <row r="25" spans="1:6" ht="18.75" customHeight="1" x14ac:dyDescent="0.25">
      <c r="A25" t="s">
        <v>29</v>
      </c>
      <c r="B25" s="8">
        <f>100000</f>
        <v>100000</v>
      </c>
      <c r="D25" t="s">
        <v>9</v>
      </c>
      <c r="E25" t="s">
        <v>16</v>
      </c>
    </row>
    <row r="26" spans="1:6" ht="18.75" customHeight="1" x14ac:dyDescent="0.25">
      <c r="A26" t="s">
        <v>30</v>
      </c>
      <c r="B26" s="9">
        <f>273.15 + 25</f>
        <v>298.14999999999998</v>
      </c>
      <c r="C26" t="s">
        <v>31</v>
      </c>
      <c r="D26" t="s">
        <v>9</v>
      </c>
    </row>
    <row r="27" spans="1:6" ht="18.75" customHeight="1" x14ac:dyDescent="0.25">
      <c r="A27" t="s">
        <v>32</v>
      </c>
      <c r="B27" s="9">
        <f>273.15 + 15</f>
        <v>288.14999999999998</v>
      </c>
      <c r="C27" t="s">
        <v>31</v>
      </c>
      <c r="D27" t="s">
        <v>9</v>
      </c>
    </row>
    <row r="28" spans="1:6" ht="18.75" customHeight="1" x14ac:dyDescent="0.25">
      <c r="A28" t="s">
        <v>33</v>
      </c>
      <c r="B28" s="9">
        <f>273.15 + 140</f>
        <v>413.15</v>
      </c>
      <c r="D28" t="s">
        <v>9</v>
      </c>
    </row>
    <row r="29" spans="1:6" x14ac:dyDescent="0.25">
      <c r="A29" t="s">
        <v>34</v>
      </c>
      <c r="B29" s="9">
        <f>273.15 + 90</f>
        <v>363.15</v>
      </c>
      <c r="C29" t="s">
        <v>35</v>
      </c>
      <c r="D29" t="s">
        <v>9</v>
      </c>
    </row>
    <row r="30" spans="1:6" x14ac:dyDescent="0.25">
      <c r="A30" t="s">
        <v>36</v>
      </c>
      <c r="B30" s="9">
        <f>273.15 + 50</f>
        <v>323.14999999999998</v>
      </c>
      <c r="D30" t="s">
        <v>9</v>
      </c>
      <c r="E30" t="s">
        <v>37</v>
      </c>
    </row>
    <row r="31" spans="1:6" x14ac:dyDescent="0.25">
      <c r="A31" t="s">
        <v>38</v>
      </c>
      <c r="B31" s="8">
        <v>5</v>
      </c>
      <c r="C31" t="s">
        <v>31</v>
      </c>
      <c r="D31" t="s">
        <v>9</v>
      </c>
      <c r="E31" t="s">
        <v>16</v>
      </c>
    </row>
    <row r="32" spans="1:6" x14ac:dyDescent="0.25">
      <c r="A32" t="s">
        <v>39</v>
      </c>
      <c r="B32" s="9">
        <f>838.15</f>
        <v>838.15</v>
      </c>
      <c r="C32" t="s">
        <v>31</v>
      </c>
      <c r="D32" t="s">
        <v>9</v>
      </c>
      <c r="F32" t="s">
        <v>26</v>
      </c>
    </row>
    <row r="33" spans="1:6" x14ac:dyDescent="0.25">
      <c r="A33" t="s">
        <v>50</v>
      </c>
      <c r="B33" s="1">
        <v>1</v>
      </c>
      <c r="D33" t="s">
        <v>9</v>
      </c>
    </row>
    <row r="34" spans="1:6" x14ac:dyDescent="0.25">
      <c r="A34" t="s">
        <v>40</v>
      </c>
      <c r="B34" s="6">
        <v>1</v>
      </c>
      <c r="D34" t="s">
        <v>9</v>
      </c>
      <c r="F34" t="s">
        <v>41</v>
      </c>
    </row>
    <row r="35" spans="1:6" x14ac:dyDescent="0.25">
      <c r="A35" t="s">
        <v>42</v>
      </c>
      <c r="B35" s="6">
        <f>1</f>
        <v>1</v>
      </c>
      <c r="D35" t="s">
        <v>9</v>
      </c>
    </row>
    <row r="36" spans="1:6" x14ac:dyDescent="0.25">
      <c r="A36" t="s">
        <v>43</v>
      </c>
      <c r="B36" s="7">
        <f>273.16</f>
        <v>273.16000000000003</v>
      </c>
      <c r="D36" t="s">
        <v>9</v>
      </c>
    </row>
    <row r="37" spans="1:6" x14ac:dyDescent="0.25">
      <c r="A37" t="s">
        <v>56</v>
      </c>
      <c r="B37" s="7">
        <v>30</v>
      </c>
      <c r="D37" t="s">
        <v>9</v>
      </c>
    </row>
    <row r="42" spans="1:6" x14ac:dyDescent="0.25">
      <c r="B42" s="7"/>
      <c r="D42" t="s">
        <v>9</v>
      </c>
    </row>
    <row r="43" spans="1:6" x14ac:dyDescent="0.25">
      <c r="B43" s="6"/>
      <c r="D43" t="s">
        <v>9</v>
      </c>
    </row>
    <row r="44" spans="1:6" x14ac:dyDescent="0.25">
      <c r="B44" s="7"/>
      <c r="D44" t="s">
        <v>9</v>
      </c>
    </row>
    <row r="45" spans="1:6" x14ac:dyDescent="0.25">
      <c r="B45" s="6"/>
      <c r="D45" t="s">
        <v>9</v>
      </c>
    </row>
    <row r="46" spans="1:6" x14ac:dyDescent="0.25">
      <c r="B46" s="7"/>
      <c r="D46" t="s">
        <v>9</v>
      </c>
    </row>
    <row r="47" spans="1:6" x14ac:dyDescent="0.25">
      <c r="B47" s="6"/>
      <c r="D47" t="s">
        <v>9</v>
      </c>
    </row>
    <row r="48" spans="1:6" x14ac:dyDescent="0.25">
      <c r="B48" s="7"/>
      <c r="D48" t="s">
        <v>9</v>
      </c>
    </row>
    <row r="49" spans="2:4" x14ac:dyDescent="0.25">
      <c r="B49" s="6"/>
      <c r="D49" t="s">
        <v>9</v>
      </c>
    </row>
    <row r="50" spans="2:4" x14ac:dyDescent="0.25">
      <c r="B50" s="7"/>
      <c r="D50" t="s">
        <v>9</v>
      </c>
    </row>
    <row r="51" spans="2:4" x14ac:dyDescent="0.25">
      <c r="B51" s="6"/>
      <c r="D51" t="s">
        <v>9</v>
      </c>
    </row>
    <row r="52" spans="2:4" x14ac:dyDescent="0.25">
      <c r="B52" s="7"/>
      <c r="D52" t="s">
        <v>9</v>
      </c>
    </row>
    <row r="53" spans="2:4" x14ac:dyDescent="0.25">
      <c r="B53" s="6"/>
      <c r="D53" t="s">
        <v>9</v>
      </c>
    </row>
    <row r="54" spans="2:4" x14ac:dyDescent="0.25">
      <c r="B54" s="7"/>
      <c r="D54" t="s">
        <v>9</v>
      </c>
    </row>
    <row r="55" spans="2:4" x14ac:dyDescent="0.25">
      <c r="B55" s="6"/>
      <c r="D55" t="s">
        <v>9</v>
      </c>
    </row>
    <row r="56" spans="2:4" x14ac:dyDescent="0.25">
      <c r="B56" s="7"/>
      <c r="D56" t="s">
        <v>9</v>
      </c>
    </row>
    <row r="57" spans="2:4" x14ac:dyDescent="0.25">
      <c r="B57" s="6"/>
      <c r="D57" t="s">
        <v>9</v>
      </c>
    </row>
    <row r="58" spans="2:4" x14ac:dyDescent="0.25">
      <c r="B58" s="7"/>
      <c r="D58" t="s">
        <v>9</v>
      </c>
    </row>
    <row r="59" spans="2:4" x14ac:dyDescent="0.25">
      <c r="B59" s="6"/>
      <c r="D59" t="s">
        <v>9</v>
      </c>
    </row>
    <row r="60" spans="2:4" x14ac:dyDescent="0.25">
      <c r="B60" s="7"/>
      <c r="D60" t="s">
        <v>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Jules Moreau</cp:lastModifiedBy>
  <dcterms:created xsi:type="dcterms:W3CDTF">2024-12-03T12:43:05Z</dcterms:created>
  <dcterms:modified xsi:type="dcterms:W3CDTF">2024-12-10T16:50:16Z</dcterms:modified>
</cp:coreProperties>
</file>