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ules\OneDrive\Desktop\Trial 1 the control\Amount Anomalies Control\"/>
    </mc:Choice>
  </mc:AlternateContent>
  <xr:revisionPtr revIDLastSave="0" documentId="13_ncr:1_{173F6D32-9DD2-49FE-996A-2AA831D393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8" i="1"/>
  <c r="K7" i="1"/>
  <c r="K6" i="1"/>
  <c r="L6" i="1" s="1" a="1"/>
  <c r="L6" i="1" s="1"/>
  <c r="K5" i="1"/>
  <c r="L5" i="1" s="1"/>
  <c r="K4" i="1"/>
  <c r="L4" i="1" s="1"/>
  <c r="E50" i="1" l="1"/>
  <c r="E46" i="1"/>
  <c r="E42" i="1"/>
  <c r="E38" i="1"/>
  <c r="E34" i="1"/>
  <c r="E30" i="1"/>
  <c r="E26" i="1"/>
  <c r="E22" i="1"/>
  <c r="E18" i="1"/>
  <c r="E14" i="1"/>
  <c r="E10" i="1"/>
  <c r="E6" i="1"/>
  <c r="E5" i="1"/>
  <c r="E2" i="1"/>
  <c r="E48" i="1"/>
  <c r="E44" i="1"/>
  <c r="E40" i="1"/>
  <c r="E36" i="1"/>
  <c r="E32" i="1"/>
  <c r="E28" i="1"/>
  <c r="E24" i="1"/>
  <c r="E20" i="1"/>
  <c r="E16" i="1"/>
  <c r="E12" i="1"/>
  <c r="E8" i="1"/>
  <c r="E4" i="1"/>
  <c r="E49" i="1"/>
  <c r="E45" i="1"/>
  <c r="E41" i="1"/>
  <c r="E37" i="1"/>
  <c r="E33" i="1"/>
  <c r="E29" i="1"/>
  <c r="E25" i="1"/>
  <c r="E21" i="1"/>
  <c r="E17" i="1"/>
  <c r="E13" i="1"/>
  <c r="E9" i="1"/>
  <c r="E51" i="1"/>
  <c r="E47" i="1"/>
  <c r="E43" i="1"/>
  <c r="E39" i="1"/>
  <c r="E35" i="1"/>
  <c r="E31" i="1"/>
  <c r="E27" i="1"/>
  <c r="E23" i="1"/>
  <c r="E19" i="1"/>
  <c r="E15" i="1"/>
  <c r="E11" i="1"/>
  <c r="E7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<sst xmlns="http://schemas.openxmlformats.org/spreadsheetml/2006/main" count="164" uniqueCount="122">
  <si>
    <t>Date</t>
  </si>
  <si>
    <t>Vendor</t>
  </si>
  <si>
    <t>Description</t>
  </si>
  <si>
    <t>Amount</t>
  </si>
  <si>
    <t>11/07/2024</t>
  </si>
  <si>
    <t>Industrial Pumps Corp.</t>
  </si>
  <si>
    <t>Green energy solutions for manufacturing plant</t>
  </si>
  <si>
    <t>06/28/2024</t>
  </si>
  <si>
    <t>LabTech Scientific</t>
  </si>
  <si>
    <t>General maintenance supplies</t>
  </si>
  <si>
    <t>10/24/2024</t>
  </si>
  <si>
    <t>AirTech Inc.</t>
  </si>
  <si>
    <t>Hydraulic equipment for production lines</t>
  </si>
  <si>
    <t>02/13/2024</t>
  </si>
  <si>
    <t>PetroChemicals Ltd.</t>
  </si>
  <si>
    <t>Steel rim production materials</t>
  </si>
  <si>
    <t>04/21/2024</t>
  </si>
  <si>
    <t>Factory Tools Supply</t>
  </si>
  <si>
    <t>Steel for tire manufacturing machinery</t>
  </si>
  <si>
    <t>04/09/2024</t>
  </si>
  <si>
    <t>SafetyNet Systems</t>
  </si>
  <si>
    <t>Generator maintenance</t>
  </si>
  <si>
    <t>05/12/2024</t>
  </si>
  <si>
    <t>Advanced Engineering Co.</t>
  </si>
  <si>
    <t>08/03/2024</t>
  </si>
  <si>
    <t>Electric Motors &amp; Co.</t>
  </si>
  <si>
    <t>Oil and lubricants for factory machinery</t>
  </si>
  <si>
    <t>09/18/2024</t>
  </si>
  <si>
    <t>Electrical Components Inc.</t>
  </si>
  <si>
    <t>Tire mold maintenance and service</t>
  </si>
  <si>
    <t>10/25/2024</t>
  </si>
  <si>
    <t>Bulk Material Handling Inc.</t>
  </si>
  <si>
    <t>Purchase of tire press machinery</t>
  </si>
  <si>
    <t>07/19/2024</t>
  </si>
  <si>
    <t>Forklift Rentals Inc.</t>
  </si>
  <si>
    <t>06/16/2024</t>
  </si>
  <si>
    <t>Maintenance Supplies Co.</t>
  </si>
  <si>
    <t>Tire testing lab equipment</t>
  </si>
  <si>
    <t>08/02/2024</t>
  </si>
  <si>
    <t>07/08/2024</t>
  </si>
  <si>
    <t>CarParts Hub</t>
  </si>
  <si>
    <t>Pressure testing for tire quality control</t>
  </si>
  <si>
    <t>11/20/2024</t>
  </si>
  <si>
    <t>02/08/2024</t>
  </si>
  <si>
    <t>Pressure Testing Solutions</t>
  </si>
  <si>
    <t>06/26/2024</t>
  </si>
  <si>
    <t>Conveyor Systems Ltd.</t>
  </si>
  <si>
    <t>Bulk purchase of car parts for product testing</t>
  </si>
  <si>
    <t>04/03/2024</t>
  </si>
  <si>
    <t>IT Solutions Group</t>
  </si>
  <si>
    <t>Electrical parts for tire production lines</t>
  </si>
  <si>
    <t>02/07/2024</t>
  </si>
  <si>
    <t>Steel Fabrication Co.</t>
  </si>
  <si>
    <t>Steel components for tire production machinery</t>
  </si>
  <si>
    <t>06/06/2024</t>
  </si>
  <si>
    <t>Hydraulic Systems Ltd.</t>
  </si>
  <si>
    <t>Bulk purchase of rubber for tire production</t>
  </si>
  <si>
    <t>02/14/2024</t>
  </si>
  <si>
    <t>Air Compressor Supply</t>
  </si>
  <si>
    <t>03/26/2024</t>
  </si>
  <si>
    <t>Vibration Control Experts</t>
  </si>
  <si>
    <t>Purchase of electric motors for tire machines</t>
  </si>
  <si>
    <t>12/21/2024</t>
  </si>
  <si>
    <t>Clean Air Solutions</t>
  </si>
  <si>
    <t>05/22/2024</t>
  </si>
  <si>
    <t>Machine Parts Warehouse</t>
  </si>
  <si>
    <t>Replacement parts for machinery</t>
  </si>
  <si>
    <t>09/30/2024</t>
  </si>
  <si>
    <t>Packaging Materials Ltd.</t>
  </si>
  <si>
    <t>Bulk order of tire bolts and screws</t>
  </si>
  <si>
    <t>03/13/2024</t>
  </si>
  <si>
    <t>05/09/2024</t>
  </si>
  <si>
    <t>Hydraulic equipment for tire presses</t>
  </si>
  <si>
    <t>01/27/2024</t>
  </si>
  <si>
    <t>PowerDrive Motors</t>
  </si>
  <si>
    <t>Packaging materials for finished tire products</t>
  </si>
  <si>
    <t>09/27/2024</t>
  </si>
  <si>
    <t>TurboVent Engineering</t>
  </si>
  <si>
    <t>Purchase of raw rubber for manufacturing tires</t>
  </si>
  <si>
    <t>04/02/2024</t>
  </si>
  <si>
    <t>EcoPower Solutions</t>
  </si>
  <si>
    <t>Ventilation system for tire storage warehouse</t>
  </si>
  <si>
    <t>12/28/2024</t>
  </si>
  <si>
    <t>Industrial Welding Inc.</t>
  </si>
  <si>
    <t>Purchase of hand tools for factory maintenance</t>
  </si>
  <si>
    <t>05/17/2024</t>
  </si>
  <si>
    <t>08/27/2024</t>
  </si>
  <si>
    <t>11/19/2024</t>
  </si>
  <si>
    <t>Conveyor belts for production lines</t>
  </si>
  <si>
    <t>11/25/2024</t>
  </si>
  <si>
    <t>Supply Line Parts</t>
  </si>
  <si>
    <t>Safety gear for factory workers</t>
  </si>
  <si>
    <t>10/14/2024</t>
  </si>
  <si>
    <t>Power Systems Ltd.</t>
  </si>
  <si>
    <t>Replacement electric motors for tire production</t>
  </si>
  <si>
    <t>02/22/2024</t>
  </si>
  <si>
    <t>Computer systems and software for factory management</t>
  </si>
  <si>
    <t>05/28/2024</t>
  </si>
  <si>
    <t>PaperCo</t>
  </si>
  <si>
    <t>05/11/2024</t>
  </si>
  <si>
    <t>03/09/2024</t>
  </si>
  <si>
    <t>10/07/2024</t>
  </si>
  <si>
    <t>Purchase of cooling units for production line</t>
  </si>
  <si>
    <t>05/15/2024</t>
  </si>
  <si>
    <t>Chemicals for tire rubber processing</t>
  </si>
  <si>
    <t>10/16/2024</t>
  </si>
  <si>
    <t>11/03/2024</t>
  </si>
  <si>
    <t>Steel &amp; Alloy Industries</t>
  </si>
  <si>
    <t>Bulk purchase of power tools for factory maintenance</t>
  </si>
  <si>
    <t>12/11/2024</t>
  </si>
  <si>
    <t>03/04/2024</t>
  </si>
  <si>
    <t>Bulk materials handling systems</t>
  </si>
  <si>
    <t>05/07/2024</t>
  </si>
  <si>
    <t>12/23/2024</t>
  </si>
  <si>
    <t>Median</t>
  </si>
  <si>
    <t>Average</t>
  </si>
  <si>
    <t>Smallest value</t>
  </si>
  <si>
    <t>occurances</t>
  </si>
  <si>
    <t>Largest Value</t>
  </si>
  <si>
    <t>Fraudulent anomalies Discovered</t>
  </si>
  <si>
    <t>1 Standard de</t>
  </si>
  <si>
    <t>Probability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</si>
</sst>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Probability Density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Sheet1!$D$2:$D$51</c:f>
              <c:numCache>
                <c:formatCode>General</c:formatCode>
                <c:ptCount val="50"/>
                <c:pt idx="0">
                  <c:v>513.84</c:v>
                </c:pt>
                <c:pt idx="1">
                  <c:v>132.52000000000001</c:v>
                </c:pt>
                <c:pt idx="2">
                  <c:v>29674.28</c:v>
                </c:pt>
                <c:pt idx="3">
                  <c:v>29290.73</c:v>
                </c:pt>
                <c:pt idx="4">
                  <c:v>29310.560000000001</c:v>
                </c:pt>
                <c:pt idx="5">
                  <c:v>170.59</c:v>
                </c:pt>
                <c:pt idx="6">
                  <c:v>29379.75</c:v>
                </c:pt>
                <c:pt idx="7">
                  <c:v>29868.47</c:v>
                </c:pt>
                <c:pt idx="8">
                  <c:v>29267.35</c:v>
                </c:pt>
                <c:pt idx="9">
                  <c:v>425.15</c:v>
                </c:pt>
                <c:pt idx="10">
                  <c:v>26.87</c:v>
                </c:pt>
                <c:pt idx="11">
                  <c:v>29753.1</c:v>
                </c:pt>
                <c:pt idx="12">
                  <c:v>29653.599999999999</c:v>
                </c:pt>
                <c:pt idx="13">
                  <c:v>29452.53</c:v>
                </c:pt>
                <c:pt idx="14">
                  <c:v>129.43</c:v>
                </c:pt>
                <c:pt idx="15">
                  <c:v>29337.71</c:v>
                </c:pt>
                <c:pt idx="16">
                  <c:v>138.4</c:v>
                </c:pt>
                <c:pt idx="17">
                  <c:v>29749.07</c:v>
                </c:pt>
                <c:pt idx="18">
                  <c:v>29696.04</c:v>
                </c:pt>
                <c:pt idx="19">
                  <c:v>12.75</c:v>
                </c:pt>
                <c:pt idx="20">
                  <c:v>131.97999999999999</c:v>
                </c:pt>
                <c:pt idx="21">
                  <c:v>29945.82</c:v>
                </c:pt>
                <c:pt idx="22">
                  <c:v>524.75</c:v>
                </c:pt>
                <c:pt idx="23">
                  <c:v>29351.3</c:v>
                </c:pt>
                <c:pt idx="24">
                  <c:v>174.99</c:v>
                </c:pt>
                <c:pt idx="25">
                  <c:v>29508.560000000001</c:v>
                </c:pt>
                <c:pt idx="26">
                  <c:v>247.58</c:v>
                </c:pt>
                <c:pt idx="27">
                  <c:v>29503.47</c:v>
                </c:pt>
                <c:pt idx="28">
                  <c:v>262.35000000000002</c:v>
                </c:pt>
                <c:pt idx="29">
                  <c:v>29525.35</c:v>
                </c:pt>
                <c:pt idx="30">
                  <c:v>29502.22</c:v>
                </c:pt>
                <c:pt idx="31">
                  <c:v>501.99</c:v>
                </c:pt>
                <c:pt idx="32">
                  <c:v>260.22000000000003</c:v>
                </c:pt>
                <c:pt idx="33">
                  <c:v>241.87</c:v>
                </c:pt>
                <c:pt idx="34">
                  <c:v>29762.63</c:v>
                </c:pt>
                <c:pt idx="35">
                  <c:v>31.21</c:v>
                </c:pt>
                <c:pt idx="36">
                  <c:v>65.55</c:v>
                </c:pt>
                <c:pt idx="37">
                  <c:v>274.67</c:v>
                </c:pt>
                <c:pt idx="38">
                  <c:v>166.3</c:v>
                </c:pt>
                <c:pt idx="39">
                  <c:v>29490.400000000001</c:v>
                </c:pt>
                <c:pt idx="40">
                  <c:v>453.16</c:v>
                </c:pt>
                <c:pt idx="41">
                  <c:v>29178.07</c:v>
                </c:pt>
                <c:pt idx="42">
                  <c:v>29910.86</c:v>
                </c:pt>
                <c:pt idx="43">
                  <c:v>29847.3</c:v>
                </c:pt>
                <c:pt idx="44">
                  <c:v>29211.81</c:v>
                </c:pt>
                <c:pt idx="45">
                  <c:v>229.94</c:v>
                </c:pt>
                <c:pt idx="46">
                  <c:v>29214.26</c:v>
                </c:pt>
                <c:pt idx="47">
                  <c:v>29308.69</c:v>
                </c:pt>
                <c:pt idx="48">
                  <c:v>29952.71</c:v>
                </c:pt>
                <c:pt idx="49">
                  <c:v>545.07000000000005</c:v>
                </c:pt>
              </c:numCache>
            </c:numRef>
          </c:cat>
          <c:val>
            <c:numRef>
              <c:f>Sheet1!$E$2:$E$51</c:f>
              <c:numCache>
                <c:formatCode>General</c:formatCode>
                <c:ptCount val="50"/>
                <c:pt idx="0">
                  <c:v>4.0749905808607329E-6</c:v>
                </c:pt>
                <c:pt idx="1">
                  <c:v>3.873816296905418E-6</c:v>
                </c:pt>
                <c:pt idx="2">
                  <c:v>2.7031921225387023E-5</c:v>
                </c:pt>
                <c:pt idx="3">
                  <c:v>2.7044764352799713E-5</c:v>
                </c:pt>
                <c:pt idx="4">
                  <c:v>2.7044548421209752E-5</c:v>
                </c:pt>
                <c:pt idx="5">
                  <c:v>3.8935633605795505E-6</c:v>
                </c:pt>
                <c:pt idx="6">
                  <c:v>2.7043412257725331E-5</c:v>
                </c:pt>
                <c:pt idx="7">
                  <c:v>2.701845479039182E-5</c:v>
                </c:pt>
                <c:pt idx="8">
                  <c:v>2.7044956159778226E-5</c:v>
                </c:pt>
                <c:pt idx="9">
                  <c:v>4.0275272447307643E-6</c:v>
                </c:pt>
                <c:pt idx="10">
                  <c:v>3.8194049988574446E-6</c:v>
                </c:pt>
                <c:pt idx="11">
                  <c:v>2.7027019253219008E-5</c:v>
                </c:pt>
                <c:pt idx="12">
                  <c:v>2.7033079682937684E-5</c:v>
                </c:pt>
                <c:pt idx="13">
                  <c:v>2.7041575136887399E-5</c:v>
                </c:pt>
                <c:pt idx="14">
                  <c:v>3.8722167708810418E-6</c:v>
                </c:pt>
                <c:pt idx="15">
                  <c:v>2.7044173518191407E-5</c:v>
                </c:pt>
                <c:pt idx="16">
                  <c:v>3.8768614104497055E-6</c:v>
                </c:pt>
                <c:pt idx="17">
                  <c:v>2.7027288584202468E-5</c:v>
                </c:pt>
                <c:pt idx="18">
                  <c:v>2.7030644960356701E-5</c:v>
                </c:pt>
                <c:pt idx="19">
                  <c:v>3.8121763105064985E-6</c:v>
                </c:pt>
                <c:pt idx="20">
                  <c:v>3.8735367327057361E-6</c:v>
                </c:pt>
                <c:pt idx="21">
                  <c:v>2.7011788965996002E-5</c:v>
                </c:pt>
                <c:pt idx="22">
                  <c:v>4.0808574889667104E-6</c:v>
                </c:pt>
                <c:pt idx="23">
                  <c:v>2.7043951455105605E-5</c:v>
                </c:pt>
                <c:pt idx="24">
                  <c:v>3.895850465254123E-6</c:v>
                </c:pt>
                <c:pt idx="25">
                  <c:v>2.7039712466581903E-5</c:v>
                </c:pt>
                <c:pt idx="26">
                  <c:v>3.9337264762421405E-6</c:v>
                </c:pt>
                <c:pt idx="27">
                  <c:v>2.7039897784594676E-5</c:v>
                </c:pt>
                <c:pt idx="28">
                  <c:v>3.9414664501288527E-6</c:v>
                </c:pt>
                <c:pt idx="29">
                  <c:v>2.7039078355601592E-5</c:v>
                </c:pt>
                <c:pt idx="30">
                  <c:v>2.7039942802689031E-5</c:v>
                </c:pt>
                <c:pt idx="31">
                  <c:v>4.0686252170703984E-6</c:v>
                </c:pt>
                <c:pt idx="32">
                  <c:v>3.9403495636385685E-6</c:v>
                </c:pt>
                <c:pt idx="33">
                  <c:v>3.9307372644584752E-6</c:v>
                </c:pt>
                <c:pt idx="34">
                  <c:v>2.7026374334172395E-5</c:v>
                </c:pt>
                <c:pt idx="35">
                  <c:v>3.8216288970925342E-6</c:v>
                </c:pt>
                <c:pt idx="36">
                  <c:v>3.8392593642433401E-6</c:v>
                </c:pt>
                <c:pt idx="37">
                  <c:v>3.9479311624902103E-6</c:v>
                </c:pt>
                <c:pt idx="38">
                  <c:v>3.8913343929164818E-6</c:v>
                </c:pt>
                <c:pt idx="39">
                  <c:v>2.7040358898319306E-5</c:v>
                </c:pt>
                <c:pt idx="40">
                  <c:v>4.0424728292028647E-6</c:v>
                </c:pt>
                <c:pt idx="41">
                  <c:v>2.7045063521784661E-5</c:v>
                </c:pt>
                <c:pt idx="42">
                  <c:v>2.7014893520645849E-5</c:v>
                </c:pt>
                <c:pt idx="43">
                  <c:v>2.7020149955535303E-5</c:v>
                </c:pt>
                <c:pt idx="44">
                  <c:v>2.7045139405852028E-5</c:v>
                </c:pt>
                <c:pt idx="45">
                  <c:v>3.9244972843814318E-6</c:v>
                </c:pt>
                <c:pt idx="46">
                  <c:v>2.7045139405852028E-5</c:v>
                </c:pt>
                <c:pt idx="47">
                  <c:v>2.7044570870985501E-5</c:v>
                </c:pt>
                <c:pt idx="48">
                  <c:v>2.70111592578115E-5</c:v>
                </c:pt>
                <c:pt idx="49">
                  <c:v>4.0918012319663581E-6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84-4F6F-BB73-068AB36BF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3084543"/>
        <c:axId val="1853061983"/>
      </c:lineChart>
      <c:catAx>
        <c:axId val="1853084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061983"/>
        <c:crosses val="autoZero"/>
        <c:auto val="1"/>
        <c:lblAlgn val="ctr"/>
        <c:lblOffset val="100"/>
        <c:noMultiLvlLbl val="0"/>
      </c:catAx>
      <c:valAx>
        <c:axId val="185306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084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396240</xdr:colOff>
      <xdr:row>10</xdr:row>
      <xdr:rowOff>148590</xdr:rowOff>
    </xdr:from>
    <xdr:to>
      <xdr:col>13</xdr:col>
      <xdr:colOff>205740</xdr:colOff>
      <xdr:row>25</xdr:row>
      <xdr:rowOff>148590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45DD557-2C99-3BE9-CCFE-10E15827DB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zoomScaleNormal="100" workbookViewId="0">
      <selection activeCell="G8" sqref="G8"/>
    </sheetView>
  </sheetViews>
  <sheetFormatPr defaultRowHeight="14.4" x14ac:dyDescent="0.3"/>
  <cols>
    <col min="1" max="1" width="10.5546875" bestFit="1" customWidth="1"/>
    <col min="2" max="2" width="23" bestFit="1" customWidth="1"/>
    <col min="3" max="3" width="48.5546875" bestFit="1" customWidth="1"/>
    <col min="4" max="4" width="9" bestFit="1" customWidth="1"/>
    <col min="5" max="5" width="16.88671875" bestFit="1" customWidth="1"/>
    <col min="10" max="10" width="28.33203125" bestFit="1" customWidth="1"/>
    <col min="11" max="11" width="10.109375" bestFit="1" customWidth="1"/>
    <col min="12" max="12" width="3" bestFit="1" customWidth="1"/>
    <col min="13" max="13" width="10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121</v>
      </c>
    </row>
    <row r="2" spans="1:13" x14ac:dyDescent="0.3">
      <c r="A2" t="s">
        <v>4</v>
      </c>
      <c r="B2" t="s">
        <v>5</v>
      </c>
      <c r="C2" t="s">
        <v>6</v>
      </c>
      <c r="D2">
        <v>513.84</v>
      </c>
      <c r="E2">
        <f>_xlfn.NORM.DIST(D2,$K$4,$K$3,FALSE)</f>
        <v>4.0749905808607329E-6</v>
      </c>
    </row>
    <row r="3" spans="1:13" x14ac:dyDescent="0.3">
      <c r="A3" t="s">
        <v>7</v>
      </c>
      <c r="B3" t="s">
        <v>8</v>
      </c>
      <c r="C3" t="s">
        <v>9</v>
      </c>
      <c r="D3">
        <v>132.52000000000001</v>
      </c>
      <c r="E3">
        <f>_xlfn.NORM.DIST(D3,$K$4,$K$3,FALSE)</f>
        <v>3.873816296905418E-6</v>
      </c>
      <c r="J3" t="s">
        <v>120</v>
      </c>
      <c r="K3" s="2">
        <f>_xlfn.STDEV.S(D2:D51)</f>
        <v>14750.97883723429</v>
      </c>
    </row>
    <row r="4" spans="1:13" x14ac:dyDescent="0.3">
      <c r="A4" t="s">
        <v>10</v>
      </c>
      <c r="B4" t="s">
        <v>11</v>
      </c>
      <c r="C4" t="s">
        <v>12</v>
      </c>
      <c r="D4">
        <v>29674.28</v>
      </c>
      <c r="E4">
        <f>_xlfn.NORM.DIST(D4,$K$4,$K$3,FALSE)</f>
        <v>2.7031921225387023E-5</v>
      </c>
      <c r="J4" t="s">
        <v>114</v>
      </c>
      <c r="K4" s="2">
        <f>MEDIAN(D2:D51)</f>
        <v>29213.035</v>
      </c>
      <c r="L4">
        <f>COUNTIF(D2:D51,K4)</f>
        <v>0</v>
      </c>
    </row>
    <row r="5" spans="1:13" x14ac:dyDescent="0.3">
      <c r="A5" t="s">
        <v>13</v>
      </c>
      <c r="B5" t="s">
        <v>14</v>
      </c>
      <c r="C5" t="s">
        <v>15</v>
      </c>
      <c r="D5">
        <v>29290.73</v>
      </c>
      <c r="E5">
        <f>_xlfn.NORM.DIST(D5,$K$4,$K$3,FALSE)</f>
        <v>2.7044764352799713E-5</v>
      </c>
      <c r="J5" t="s">
        <v>115</v>
      </c>
      <c r="K5" s="2">
        <f>AVERAGE(D2:D51)</f>
        <v>16066.156399999996</v>
      </c>
      <c r="L5">
        <f>COUNTIF(D2:D51,K5)</f>
        <v>0</v>
      </c>
    </row>
    <row r="6" spans="1:13" x14ac:dyDescent="0.3">
      <c r="A6" t="s">
        <v>16</v>
      </c>
      <c r="B6" t="s">
        <v>17</v>
      </c>
      <c r="C6" t="s">
        <v>18</v>
      </c>
      <c r="D6">
        <v>29310.560000000001</v>
      </c>
      <c r="E6">
        <f>_xlfn.NORM.DIST(D6,$K$4,$K$3,FALSE)</f>
        <v>2.7044548421209752E-5</v>
      </c>
      <c r="J6" t="s">
        <v>116</v>
      </c>
      <c r="K6" s="2">
        <f>MIN(D2:D51)</f>
        <v>12.75</v>
      </c>
      <c r="L6" cm="1">
        <f t="array" ref="L6:L7">FREQUENCY(D2:D51,K6)</f>
        <v>1</v>
      </c>
      <c r="M6" t="s">
        <v>117</v>
      </c>
    </row>
    <row r="7" spans="1:13" x14ac:dyDescent="0.3">
      <c r="A7" t="s">
        <v>19</v>
      </c>
      <c r="B7" t="s">
        <v>20</v>
      </c>
      <c r="C7" t="s">
        <v>21</v>
      </c>
      <c r="D7">
        <v>170.59</v>
      </c>
      <c r="E7">
        <f>_xlfn.NORM.DIST(D7,$K$4,$K$3,FALSE)</f>
        <v>3.8935633605795505E-6</v>
      </c>
      <c r="J7" t="s">
        <v>118</v>
      </c>
      <c r="K7" s="2">
        <f>MAX(D2:D51)</f>
        <v>29952.71</v>
      </c>
      <c r="L7">
        <v>49</v>
      </c>
      <c r="M7" t="s">
        <v>117</v>
      </c>
    </row>
    <row r="8" spans="1:13" x14ac:dyDescent="0.3">
      <c r="A8" t="s">
        <v>22</v>
      </c>
      <c r="B8" t="s">
        <v>23</v>
      </c>
      <c r="C8" t="s">
        <v>15</v>
      </c>
      <c r="D8">
        <v>29379.75</v>
      </c>
      <c r="E8">
        <f>_xlfn.NORM.DIST(D8,$K$4,$K$3,FALSE)</f>
        <v>2.7043412257725331E-5</v>
      </c>
      <c r="J8" t="s">
        <v>119</v>
      </c>
      <c r="K8" s="2">
        <f>COUNTIF(G2:G51,"-")</f>
        <v>0</v>
      </c>
      <c r="M8" t="s">
        <v>117</v>
      </c>
    </row>
    <row r="9" spans="1:13" x14ac:dyDescent="0.3">
      <c r="A9" t="s">
        <v>24</v>
      </c>
      <c r="B9" t="s">
        <v>25</v>
      </c>
      <c r="C9" t="s">
        <v>26</v>
      </c>
      <c r="D9">
        <v>29868.47</v>
      </c>
      <c r="E9">
        <f>_xlfn.NORM.DIST(D9,$K$4,$K$3,FALSE)</f>
        <v>2.701845479039182E-5</v>
      </c>
    </row>
    <row r="10" spans="1:13" x14ac:dyDescent="0.3">
      <c r="A10" t="s">
        <v>27</v>
      </c>
      <c r="B10" t="s">
        <v>28</v>
      </c>
      <c r="C10" t="s">
        <v>29</v>
      </c>
      <c r="D10">
        <v>29267.35</v>
      </c>
      <c r="E10">
        <f>_xlfn.NORM.DIST(D10,$K$4,$K$3,FALSE)</f>
        <v>2.7044956159778226E-5</v>
      </c>
    </row>
    <row r="11" spans="1:13" x14ac:dyDescent="0.3">
      <c r="A11" t="s">
        <v>30</v>
      </c>
      <c r="B11" t="s">
        <v>31</v>
      </c>
      <c r="C11" t="s">
        <v>32</v>
      </c>
      <c r="D11">
        <v>425.15</v>
      </c>
      <c r="E11">
        <f>_xlfn.NORM.DIST(D11,$K$4,$K$3,FALSE)</f>
        <v>4.0275272447307643E-6</v>
      </c>
    </row>
    <row r="12" spans="1:13" x14ac:dyDescent="0.3">
      <c r="A12" t="s">
        <v>33</v>
      </c>
      <c r="B12" t="s">
        <v>34</v>
      </c>
      <c r="C12" t="s">
        <v>26</v>
      </c>
      <c r="D12">
        <v>26.87</v>
      </c>
      <c r="E12">
        <f>_xlfn.NORM.DIST(D12,$K$4,$K$3,FALSE)</f>
        <v>3.8194049988574446E-6</v>
      </c>
    </row>
    <row r="13" spans="1:13" x14ac:dyDescent="0.3">
      <c r="A13" t="s">
        <v>35</v>
      </c>
      <c r="B13" t="s">
        <v>36</v>
      </c>
      <c r="C13" t="s">
        <v>37</v>
      </c>
      <c r="D13">
        <v>29753.1</v>
      </c>
      <c r="E13">
        <f>_xlfn.NORM.DIST(D13,$K$4,$K$3,FALSE)</f>
        <v>2.7027019253219008E-5</v>
      </c>
    </row>
    <row r="14" spans="1:13" x14ac:dyDescent="0.3">
      <c r="A14" t="s">
        <v>38</v>
      </c>
      <c r="B14" t="s">
        <v>25</v>
      </c>
      <c r="C14" t="s">
        <v>15</v>
      </c>
      <c r="D14">
        <v>29653.599999999999</v>
      </c>
      <c r="E14">
        <f>_xlfn.NORM.DIST(D14,$K$4,$K$3,FALSE)</f>
        <v>2.7033079682937684E-5</v>
      </c>
    </row>
    <row r="15" spans="1:13" x14ac:dyDescent="0.3">
      <c r="A15" t="s">
        <v>39</v>
      </c>
      <c r="B15" t="s">
        <v>40</v>
      </c>
      <c r="C15" t="s">
        <v>41</v>
      </c>
      <c r="D15">
        <v>29452.53</v>
      </c>
      <c r="E15">
        <f>_xlfn.NORM.DIST(D15,$K$4,$K$3,FALSE)</f>
        <v>2.7041575136887399E-5</v>
      </c>
    </row>
    <row r="16" spans="1:13" x14ac:dyDescent="0.3">
      <c r="A16" t="s">
        <v>42</v>
      </c>
      <c r="B16" t="s">
        <v>8</v>
      </c>
      <c r="C16" t="s">
        <v>29</v>
      </c>
      <c r="D16">
        <v>129.43</v>
      </c>
      <c r="E16">
        <f>_xlfn.NORM.DIST(D16,$K$4,$K$3,FALSE)</f>
        <v>3.8722167708810418E-6</v>
      </c>
    </row>
    <row r="17" spans="1:5" x14ac:dyDescent="0.3">
      <c r="A17" t="s">
        <v>43</v>
      </c>
      <c r="B17" t="s">
        <v>44</v>
      </c>
      <c r="C17" t="s">
        <v>41</v>
      </c>
      <c r="D17">
        <v>29337.71</v>
      </c>
      <c r="E17">
        <f>_xlfn.NORM.DIST(D17,$K$4,$K$3,FALSE)</f>
        <v>2.7044173518191407E-5</v>
      </c>
    </row>
    <row r="18" spans="1:5" x14ac:dyDescent="0.3">
      <c r="A18" t="s">
        <v>45</v>
      </c>
      <c r="B18" t="s">
        <v>46</v>
      </c>
      <c r="C18" t="s">
        <v>47</v>
      </c>
      <c r="D18">
        <v>138.4</v>
      </c>
      <c r="E18">
        <f>_xlfn.NORM.DIST(D18,$K$4,$K$3,FALSE)</f>
        <v>3.8768614104497055E-6</v>
      </c>
    </row>
    <row r="19" spans="1:5" x14ac:dyDescent="0.3">
      <c r="A19" t="s">
        <v>48</v>
      </c>
      <c r="B19" t="s">
        <v>49</v>
      </c>
      <c r="C19" t="s">
        <v>50</v>
      </c>
      <c r="D19">
        <v>29749.07</v>
      </c>
      <c r="E19">
        <f>_xlfn.NORM.DIST(D19,$K$4,$K$3,FALSE)</f>
        <v>2.7027288584202468E-5</v>
      </c>
    </row>
    <row r="20" spans="1:5" x14ac:dyDescent="0.3">
      <c r="A20" t="s">
        <v>51</v>
      </c>
      <c r="B20" t="s">
        <v>52</v>
      </c>
      <c r="C20" t="s">
        <v>53</v>
      </c>
      <c r="D20">
        <v>29696.04</v>
      </c>
      <c r="E20">
        <f>_xlfn.NORM.DIST(D20,$K$4,$K$3,FALSE)</f>
        <v>2.7030644960356701E-5</v>
      </c>
    </row>
    <row r="21" spans="1:5" x14ac:dyDescent="0.3">
      <c r="A21" t="s">
        <v>54</v>
      </c>
      <c r="B21" t="s">
        <v>55</v>
      </c>
      <c r="C21" t="s">
        <v>56</v>
      </c>
      <c r="D21">
        <v>12.75</v>
      </c>
      <c r="E21">
        <f>_xlfn.NORM.DIST(D21,$K$4,$K$3,FALSE)</f>
        <v>3.8121763105064985E-6</v>
      </c>
    </row>
    <row r="22" spans="1:5" x14ac:dyDescent="0.3">
      <c r="A22" t="s">
        <v>57</v>
      </c>
      <c r="B22" t="s">
        <v>58</v>
      </c>
      <c r="C22" t="s">
        <v>12</v>
      </c>
      <c r="D22">
        <v>131.97999999999999</v>
      </c>
      <c r="E22">
        <f>_xlfn.NORM.DIST(D22,$K$4,$K$3,FALSE)</f>
        <v>3.8735367327057361E-6</v>
      </c>
    </row>
    <row r="23" spans="1:5" x14ac:dyDescent="0.3">
      <c r="A23" t="s">
        <v>59</v>
      </c>
      <c r="B23" t="s">
        <v>60</v>
      </c>
      <c r="C23" t="s">
        <v>61</v>
      </c>
      <c r="D23">
        <v>29945.82</v>
      </c>
      <c r="E23">
        <f>_xlfn.NORM.DIST(D23,$K$4,$K$3,FALSE)</f>
        <v>2.7011788965996002E-5</v>
      </c>
    </row>
    <row r="24" spans="1:5" x14ac:dyDescent="0.3">
      <c r="A24" t="s">
        <v>62</v>
      </c>
      <c r="B24" t="s">
        <v>63</v>
      </c>
      <c r="C24" t="s">
        <v>32</v>
      </c>
      <c r="D24">
        <v>524.75</v>
      </c>
      <c r="E24">
        <f>_xlfn.NORM.DIST(D24,$K$4,$K$3,FALSE)</f>
        <v>4.0808574889667104E-6</v>
      </c>
    </row>
    <row r="25" spans="1:5" x14ac:dyDescent="0.3">
      <c r="A25" t="s">
        <v>64</v>
      </c>
      <c r="B25" t="s">
        <v>65</v>
      </c>
      <c r="C25" t="s">
        <v>66</v>
      </c>
      <c r="D25">
        <v>29351.3</v>
      </c>
      <c r="E25">
        <f>_xlfn.NORM.DIST(D25,$K$4,$K$3,FALSE)</f>
        <v>2.7043951455105605E-5</v>
      </c>
    </row>
    <row r="26" spans="1:5" x14ac:dyDescent="0.3">
      <c r="A26" t="s">
        <v>67</v>
      </c>
      <c r="B26" t="s">
        <v>68</v>
      </c>
      <c r="C26" t="s">
        <v>69</v>
      </c>
      <c r="D26">
        <v>174.99</v>
      </c>
      <c r="E26">
        <f>_xlfn.NORM.DIST(D26,$K$4,$K$3,FALSE)</f>
        <v>3.895850465254123E-6</v>
      </c>
    </row>
    <row r="27" spans="1:5" x14ac:dyDescent="0.3">
      <c r="A27" t="s">
        <v>70</v>
      </c>
      <c r="B27" t="s">
        <v>65</v>
      </c>
      <c r="C27" t="s">
        <v>56</v>
      </c>
      <c r="D27">
        <v>29508.560000000001</v>
      </c>
      <c r="E27">
        <f>_xlfn.NORM.DIST(D27,$K$4,$K$3,FALSE)</f>
        <v>2.7039712466581903E-5</v>
      </c>
    </row>
    <row r="28" spans="1:5" x14ac:dyDescent="0.3">
      <c r="A28" t="s">
        <v>71</v>
      </c>
      <c r="B28" t="s">
        <v>8</v>
      </c>
      <c r="C28" t="s">
        <v>72</v>
      </c>
      <c r="D28">
        <v>247.58</v>
      </c>
      <c r="E28">
        <f>_xlfn.NORM.DIST(D28,$K$4,$K$3,FALSE)</f>
        <v>3.9337264762421405E-6</v>
      </c>
    </row>
    <row r="29" spans="1:5" x14ac:dyDescent="0.3">
      <c r="A29" t="s">
        <v>73</v>
      </c>
      <c r="B29" t="s">
        <v>74</v>
      </c>
      <c r="C29" t="s">
        <v>75</v>
      </c>
      <c r="D29">
        <v>29503.47</v>
      </c>
      <c r="E29">
        <f>_xlfn.NORM.DIST(D29,$K$4,$K$3,FALSE)</f>
        <v>2.7039897784594676E-5</v>
      </c>
    </row>
    <row r="30" spans="1:5" x14ac:dyDescent="0.3">
      <c r="A30" t="s">
        <v>76</v>
      </c>
      <c r="B30" t="s">
        <v>77</v>
      </c>
      <c r="C30" t="s">
        <v>78</v>
      </c>
      <c r="D30">
        <v>262.35000000000002</v>
      </c>
      <c r="E30">
        <f>_xlfn.NORM.DIST(D30,$K$4,$K$3,FALSE)</f>
        <v>3.9414664501288527E-6</v>
      </c>
    </row>
    <row r="31" spans="1:5" x14ac:dyDescent="0.3">
      <c r="A31" t="s">
        <v>79</v>
      </c>
      <c r="B31" t="s">
        <v>46</v>
      </c>
      <c r="C31" t="s">
        <v>32</v>
      </c>
      <c r="D31">
        <v>29525.35</v>
      </c>
      <c r="E31">
        <f>_xlfn.NORM.DIST(D31,$K$4,$K$3,FALSE)</f>
        <v>2.7039078355601592E-5</v>
      </c>
    </row>
    <row r="32" spans="1:5" x14ac:dyDescent="0.3">
      <c r="A32" t="s">
        <v>62</v>
      </c>
      <c r="B32" t="s">
        <v>80</v>
      </c>
      <c r="C32" t="s">
        <v>81</v>
      </c>
      <c r="D32">
        <v>29502.22</v>
      </c>
      <c r="E32">
        <f>_xlfn.NORM.DIST(D32,$K$4,$K$3,FALSE)</f>
        <v>2.7039942802689031E-5</v>
      </c>
    </row>
    <row r="33" spans="1:5" x14ac:dyDescent="0.3">
      <c r="A33" t="s">
        <v>82</v>
      </c>
      <c r="B33" t="s">
        <v>83</v>
      </c>
      <c r="C33" t="s">
        <v>84</v>
      </c>
      <c r="D33">
        <v>501.99</v>
      </c>
      <c r="E33">
        <f>_xlfn.NORM.DIST(D33,$K$4,$K$3,FALSE)</f>
        <v>4.0686252170703984E-6</v>
      </c>
    </row>
    <row r="34" spans="1:5" x14ac:dyDescent="0.3">
      <c r="A34" t="s">
        <v>85</v>
      </c>
      <c r="B34" t="s">
        <v>46</v>
      </c>
      <c r="C34" t="s">
        <v>78</v>
      </c>
      <c r="D34">
        <v>260.22000000000003</v>
      </c>
      <c r="E34">
        <f>_xlfn.NORM.DIST(D34,$K$4,$K$3,FALSE)</f>
        <v>3.9403495636385685E-6</v>
      </c>
    </row>
    <row r="35" spans="1:5" x14ac:dyDescent="0.3">
      <c r="A35" t="s">
        <v>86</v>
      </c>
      <c r="B35" t="s">
        <v>40</v>
      </c>
      <c r="C35" t="s">
        <v>21</v>
      </c>
      <c r="D35">
        <v>241.87</v>
      </c>
      <c r="E35">
        <f>_xlfn.NORM.DIST(D35,$K$4,$K$3,FALSE)</f>
        <v>3.9307372644584752E-6</v>
      </c>
    </row>
    <row r="36" spans="1:5" x14ac:dyDescent="0.3">
      <c r="A36" t="s">
        <v>87</v>
      </c>
      <c r="B36" t="s">
        <v>46</v>
      </c>
      <c r="C36" t="s">
        <v>88</v>
      </c>
      <c r="D36">
        <v>29762.63</v>
      </c>
      <c r="E36">
        <f>_xlfn.NORM.DIST(D36,$K$4,$K$3,FALSE)</f>
        <v>2.7026374334172395E-5</v>
      </c>
    </row>
    <row r="37" spans="1:5" x14ac:dyDescent="0.3">
      <c r="A37" t="s">
        <v>89</v>
      </c>
      <c r="B37" t="s">
        <v>90</v>
      </c>
      <c r="C37" t="s">
        <v>91</v>
      </c>
      <c r="D37">
        <v>31.21</v>
      </c>
      <c r="E37">
        <f>_xlfn.NORM.DIST(D37,$K$4,$K$3,FALSE)</f>
        <v>3.8216288970925342E-6</v>
      </c>
    </row>
    <row r="38" spans="1:5" x14ac:dyDescent="0.3">
      <c r="A38" t="s">
        <v>92</v>
      </c>
      <c r="B38" t="s">
        <v>93</v>
      </c>
      <c r="C38" t="s">
        <v>94</v>
      </c>
      <c r="D38">
        <v>65.55</v>
      </c>
      <c r="E38">
        <f>_xlfn.NORM.DIST(D38,$K$4,$K$3,FALSE)</f>
        <v>3.8392593642433401E-6</v>
      </c>
    </row>
    <row r="39" spans="1:5" x14ac:dyDescent="0.3">
      <c r="A39" t="s">
        <v>95</v>
      </c>
      <c r="B39" t="s">
        <v>58</v>
      </c>
      <c r="C39" t="s">
        <v>96</v>
      </c>
      <c r="D39">
        <v>274.67</v>
      </c>
      <c r="E39">
        <f>_xlfn.NORM.DIST(D39,$K$4,$K$3,FALSE)</f>
        <v>3.9479311624902103E-6</v>
      </c>
    </row>
    <row r="40" spans="1:5" x14ac:dyDescent="0.3">
      <c r="A40" t="s">
        <v>97</v>
      </c>
      <c r="B40" t="s">
        <v>98</v>
      </c>
      <c r="C40" t="s">
        <v>84</v>
      </c>
      <c r="D40">
        <v>166.3</v>
      </c>
      <c r="E40">
        <f>_xlfn.NORM.DIST(D40,$K$4,$K$3,FALSE)</f>
        <v>3.8913343929164818E-6</v>
      </c>
    </row>
    <row r="41" spans="1:5" x14ac:dyDescent="0.3">
      <c r="A41" t="s">
        <v>99</v>
      </c>
      <c r="B41" t="s">
        <v>46</v>
      </c>
      <c r="C41" t="s">
        <v>69</v>
      </c>
      <c r="D41">
        <v>29490.400000000001</v>
      </c>
      <c r="E41">
        <f>_xlfn.NORM.DIST(D41,$K$4,$K$3,FALSE)</f>
        <v>2.7040358898319306E-5</v>
      </c>
    </row>
    <row r="42" spans="1:5" x14ac:dyDescent="0.3">
      <c r="A42" t="s">
        <v>100</v>
      </c>
      <c r="B42" t="s">
        <v>98</v>
      </c>
      <c r="C42" t="s">
        <v>88</v>
      </c>
      <c r="D42">
        <v>453.16</v>
      </c>
      <c r="E42">
        <f>_xlfn.NORM.DIST(D42,$K$4,$K$3,FALSE)</f>
        <v>4.0424728292028647E-6</v>
      </c>
    </row>
    <row r="43" spans="1:5" x14ac:dyDescent="0.3">
      <c r="A43" t="s">
        <v>101</v>
      </c>
      <c r="B43" t="s">
        <v>44</v>
      </c>
      <c r="C43" t="s">
        <v>102</v>
      </c>
      <c r="D43">
        <v>29178.07</v>
      </c>
      <c r="E43">
        <f>_xlfn.NORM.DIST(D43,$K$4,$K$3,FALSE)</f>
        <v>2.7045063521784661E-5</v>
      </c>
    </row>
    <row r="44" spans="1:5" x14ac:dyDescent="0.3">
      <c r="A44" t="s">
        <v>103</v>
      </c>
      <c r="B44" t="s">
        <v>36</v>
      </c>
      <c r="C44" t="s">
        <v>104</v>
      </c>
      <c r="D44">
        <v>29910.86</v>
      </c>
      <c r="E44">
        <f>_xlfn.NORM.DIST(D44,$K$4,$K$3,FALSE)</f>
        <v>2.7014893520645849E-5</v>
      </c>
    </row>
    <row r="45" spans="1:5" x14ac:dyDescent="0.3">
      <c r="A45" t="s">
        <v>105</v>
      </c>
      <c r="B45" t="s">
        <v>77</v>
      </c>
      <c r="C45" t="s">
        <v>94</v>
      </c>
      <c r="D45">
        <v>29847.3</v>
      </c>
      <c r="E45">
        <f>_xlfn.NORM.DIST(D45,$K$4,$K$3,FALSE)</f>
        <v>2.7020149955535303E-5</v>
      </c>
    </row>
    <row r="46" spans="1:5" x14ac:dyDescent="0.3">
      <c r="A46" t="s">
        <v>82</v>
      </c>
      <c r="B46" t="s">
        <v>63</v>
      </c>
      <c r="C46" t="s">
        <v>26</v>
      </c>
      <c r="D46">
        <v>29211.81</v>
      </c>
      <c r="E46">
        <f>_xlfn.NORM.DIST(D46,$K$4,$K$3,FALSE)</f>
        <v>2.7045139405852028E-5</v>
      </c>
    </row>
    <row r="47" spans="1:5" x14ac:dyDescent="0.3">
      <c r="A47" t="s">
        <v>106</v>
      </c>
      <c r="B47" t="s">
        <v>107</v>
      </c>
      <c r="C47" t="s">
        <v>108</v>
      </c>
      <c r="D47">
        <v>229.94</v>
      </c>
      <c r="E47">
        <f>_xlfn.NORM.DIST(D47,$K$4,$K$3,FALSE)</f>
        <v>3.9244972843814318E-6</v>
      </c>
    </row>
    <row r="48" spans="1:5" x14ac:dyDescent="0.3">
      <c r="A48" t="s">
        <v>109</v>
      </c>
      <c r="B48" t="s">
        <v>74</v>
      </c>
      <c r="C48" t="s">
        <v>108</v>
      </c>
      <c r="D48">
        <v>29214.26</v>
      </c>
      <c r="E48">
        <f>_xlfn.NORM.DIST(D48,$K$4,$K$3,FALSE)</f>
        <v>2.7045139405852028E-5</v>
      </c>
    </row>
    <row r="49" spans="1:5" x14ac:dyDescent="0.3">
      <c r="A49" t="s">
        <v>110</v>
      </c>
      <c r="B49" t="s">
        <v>55</v>
      </c>
      <c r="C49" t="s">
        <v>111</v>
      </c>
      <c r="D49">
        <v>29308.69</v>
      </c>
      <c r="E49">
        <f>_xlfn.NORM.DIST(D49,$K$4,$K$3,FALSE)</f>
        <v>2.7044570870985501E-5</v>
      </c>
    </row>
    <row r="50" spans="1:5" x14ac:dyDescent="0.3">
      <c r="A50" t="s">
        <v>112</v>
      </c>
      <c r="B50" t="s">
        <v>17</v>
      </c>
      <c r="C50" t="s">
        <v>108</v>
      </c>
      <c r="D50">
        <v>29952.71</v>
      </c>
      <c r="E50">
        <f>_xlfn.NORM.DIST(D50,$K$4,$K$3,FALSE)</f>
        <v>2.70111592578115E-5</v>
      </c>
    </row>
    <row r="51" spans="1:5" x14ac:dyDescent="0.3">
      <c r="A51" t="s">
        <v>113</v>
      </c>
      <c r="B51" t="s">
        <v>93</v>
      </c>
      <c r="C51" t="s">
        <v>47</v>
      </c>
      <c r="D51">
        <v>545.07000000000005</v>
      </c>
      <c r="E51">
        <f>_xlfn.NORM.DIST(D51,$K$4,$K$3,FALSE)</f>
        <v>4.0918012319663581E-6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Jules Labatut</cp:lastModifiedBy>
  <dcterms:created xsi:type="dcterms:W3CDTF">2024-12-05T20:39:50Z</dcterms:created>
  <dcterms:modified xsi:type="dcterms:W3CDTF">2024-12-07T06:02:43Z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2024-12-07T04:08:31Z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0624c018-68d0-415c-b117-1054d2b081fb</vt:lpwstr>
  </property>
  <property fmtid="{D5CDD505-2E9C-101B-9397-08002B2CF9AE}" pid="8" name="MSIP_Label_638202f9-8d41-4950-b014-f183e397b746_ContentBits">
    <vt:lpwstr>0</vt:lpwstr>
  </property>
</Properties>
</file>