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pgazug\Documents\proiektuak\AI\Tabakalera\"/>
    </mc:Choice>
  </mc:AlternateContent>
  <bookViews>
    <workbookView xWindow="0" yWindow="0" windowWidth="28800" windowHeight="14100"/>
  </bookViews>
  <sheets>
    <sheet name="Orri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G10" i="1" s="1"/>
  <c r="C11" i="1"/>
  <c r="G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G18" i="1" s="1"/>
  <c r="C19" i="1"/>
  <c r="H19" i="1" s="1"/>
  <c r="C20" i="1"/>
  <c r="C21" i="1"/>
  <c r="C22" i="1"/>
  <c r="H22" i="1" s="1"/>
  <c r="C23" i="1"/>
  <c r="H23" i="1" s="1"/>
  <c r="C24" i="1"/>
  <c r="H24" i="1" s="1"/>
  <c r="C3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4" i="1"/>
  <c r="H21" i="1" l="1"/>
  <c r="H20" i="1"/>
  <c r="G19" i="1"/>
  <c r="H10" i="1"/>
  <c r="G17" i="1"/>
  <c r="H11" i="1"/>
  <c r="H18" i="1"/>
  <c r="G14" i="1"/>
  <c r="G22" i="1"/>
  <c r="G12" i="1"/>
  <c r="G20" i="1"/>
  <c r="G15" i="1"/>
  <c r="G23" i="1"/>
  <c r="G13" i="1"/>
  <c r="G21" i="1"/>
  <c r="G16" i="1"/>
  <c r="G24" i="1"/>
  <c r="D2" i="1" l="1"/>
  <c r="E2" i="1"/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F2" i="1" l="1"/>
  <c r="H2" i="1"/>
  <c r="O2" i="1" s="1"/>
  <c r="G2" i="1"/>
  <c r="I2" i="1" l="1"/>
  <c r="J2" i="1" s="1"/>
  <c r="M2" i="1"/>
  <c r="N2" i="1"/>
  <c r="K6" i="1" l="1"/>
  <c r="L6" i="1" s="1"/>
  <c r="K24" i="1"/>
  <c r="L24" i="1" s="1"/>
  <c r="K16" i="1"/>
  <c r="L16" i="1" s="1"/>
  <c r="K22" i="1"/>
  <c r="L22" i="1" s="1"/>
  <c r="K13" i="1"/>
  <c r="L13" i="1" s="1"/>
  <c r="K11" i="1"/>
  <c r="L11" i="1" s="1"/>
  <c r="K23" i="1"/>
  <c r="L23" i="1" s="1"/>
  <c r="K15" i="1"/>
  <c r="L15" i="1" s="1"/>
  <c r="K14" i="1"/>
  <c r="L14" i="1" s="1"/>
  <c r="K20" i="1"/>
  <c r="L20" i="1" s="1"/>
  <c r="K10" i="1"/>
  <c r="L10" i="1" s="1"/>
  <c r="K17" i="1"/>
  <c r="L17" i="1" s="1"/>
  <c r="K21" i="1"/>
  <c r="L21" i="1" s="1"/>
  <c r="K12" i="1"/>
  <c r="L12" i="1" s="1"/>
  <c r="K19" i="1"/>
  <c r="L19" i="1" s="1"/>
  <c r="K18" i="1"/>
  <c r="L18" i="1" s="1"/>
  <c r="P2" i="1"/>
  <c r="K8" i="1"/>
  <c r="L8" i="1" s="1"/>
  <c r="K4" i="1"/>
  <c r="L4" i="1" s="1"/>
  <c r="K9" i="1"/>
  <c r="L9" i="1" s="1"/>
  <c r="K5" i="1"/>
  <c r="L5" i="1" s="1"/>
  <c r="K7" i="1"/>
  <c r="L7" i="1" s="1"/>
  <c r="K3" i="1"/>
  <c r="L3" i="1" s="1"/>
  <c r="L2" i="1" l="1"/>
</calcChain>
</file>

<file path=xl/sharedStrings.xml><?xml version="1.0" encoding="utf-8"?>
<sst xmlns="http://schemas.openxmlformats.org/spreadsheetml/2006/main" count="16" uniqueCount="16">
  <si>
    <t>n</t>
  </si>
  <si>
    <t>Sx</t>
  </si>
  <si>
    <t>Sy</t>
  </si>
  <si>
    <t>Sxx</t>
  </si>
  <si>
    <t>Sxy</t>
  </si>
  <si>
    <t>Syy</t>
  </si>
  <si>
    <t>m</t>
  </si>
  <si>
    <t>b</t>
  </si>
  <si>
    <t>yd</t>
  </si>
  <si>
    <t>Sqrt(S(y-yd)^2)/n</t>
  </si>
  <si>
    <t>r</t>
  </si>
  <si>
    <t>KOB(x,y)</t>
  </si>
  <si>
    <t>Bar(x)</t>
  </si>
  <si>
    <t>Bar(Y)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</si>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</sst>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3" borderId="1" xfId="2" applyBorder="1"/>
    <xf numFmtId="0" fontId="2" fillId="4" borderId="2" xfId="1" applyFill="1" applyAlignment="1">
      <alignment horizontal="center"/>
    </xf>
    <xf numFmtId="0" fontId="2" fillId="4" borderId="2" xfId="1" applyFill="1"/>
    <xf numFmtId="2" fontId="2" fillId="4" borderId="2" xfId="1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3" borderId="1" xfId="2" applyNumberFormat="1" applyBorder="1"/>
    <xf numFmtId="164" fontId="0" fillId="0" borderId="0" xfId="0" applyNumberFormat="1"/>
  </cellXfs>
  <cellStyles count="3">
    <cellStyle name="% 40 - 1. enfasia" xfId="2" builtinId="31"/>
    <cellStyle name="Irteera" xfId="1" builtinId="21"/>
    <cellStyle name="Normal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u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u-ES"/>
              <a:t>Erregresio-zuzena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u-ES"/>
        </a:p>
      </c:txPr>
    </c:title>
    <c:autoTitleDeleted val="0"/>
    <c:plotArea>
      <c:layout>
        <c:manualLayout>
          <c:layoutTarget val="inner"/>
          <c:xMode val="edge"/>
          <c:yMode val="edge"/>
          <c:x val="7.2468698933143838E-2"/>
          <c:y val="0.16525993883792051"/>
          <c:w val="0.89924705173020192"/>
          <c:h val="0.74422724682350483"/>
        </c:manualLayout>
      </c:layout>
      <c:scatterChart>
        <c:scatterStyle val="lineMarker"/>
        <c:varyColors val="0"/>
        <c:ser>
          <c:idx val="0"/>
          <c:order val="0"/>
          <c:tx>
            <c:v>Datuak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Orria1!$B$3:$B$24</c:f>
              <c:numCache>
                <c:formatCode>0.00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</c:numCache>
            </c:numRef>
          </c:xVal>
          <c:yVal>
            <c:numRef>
              <c:f>Orria1!$C$3:$C$24</c:f>
              <c:numCache>
                <c:formatCode>0.00</c:formatCode>
                <c:ptCount val="22"/>
                <c:pt idx="0">
                  <c:v>1</c:v>
                </c:pt>
                <c:pt idx="1">
                  <c:v>1.36</c:v>
                </c:pt>
                <c:pt idx="2">
                  <c:v>1.4200000000000002</c:v>
                </c:pt>
                <c:pt idx="3">
                  <c:v>1.48</c:v>
                </c:pt>
                <c:pt idx="4">
                  <c:v>1.54</c:v>
                </c:pt>
                <c:pt idx="5">
                  <c:v>1.6</c:v>
                </c:pt>
                <c:pt idx="6">
                  <c:v>1.66</c:v>
                </c:pt>
                <c:pt idx="7">
                  <c:v>1.42</c:v>
                </c:pt>
                <c:pt idx="8">
                  <c:v>1.78</c:v>
                </c:pt>
                <c:pt idx="9">
                  <c:v>1.84</c:v>
                </c:pt>
                <c:pt idx="10">
                  <c:v>1.5999999999999999</c:v>
                </c:pt>
                <c:pt idx="11">
                  <c:v>1.66</c:v>
                </c:pt>
                <c:pt idx="12">
                  <c:v>2.02</c:v>
                </c:pt>
                <c:pt idx="13">
                  <c:v>2.08</c:v>
                </c:pt>
                <c:pt idx="14">
                  <c:v>2.14</c:v>
                </c:pt>
                <c:pt idx="15">
                  <c:v>2.2000000000000002</c:v>
                </c:pt>
                <c:pt idx="16">
                  <c:v>1.9600000000000002</c:v>
                </c:pt>
                <c:pt idx="17">
                  <c:v>2.0200000000000005</c:v>
                </c:pt>
                <c:pt idx="18">
                  <c:v>2.08</c:v>
                </c:pt>
                <c:pt idx="19">
                  <c:v>2.4400000000000004</c:v>
                </c:pt>
                <c:pt idx="20">
                  <c:v>2.5</c:v>
                </c:pt>
                <c:pt idx="21">
                  <c:v>2.2600000000000002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2-417B-B9A7-D79ADB991592}"/>
            </c:ext>
          </c:extLst>
        </c:ser>
        <c:ser>
          <c:idx val="1"/>
          <c:order val="1"/>
          <c:tx>
            <c:v>Doiketa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Orria1!$B$3:$B$24</c:f>
              <c:numCache>
                <c:formatCode>0.00</c:formatCode>
                <c:ptCount val="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</c:numCache>
            </c:numRef>
          </c:xVal>
          <c:yVal>
            <c:numRef>
              <c:f>Orria1!$K$3:$K$24</c:f>
              <c:numCache>
                <c:formatCode>0.00</c:formatCode>
                <c:ptCount val="22"/>
                <c:pt idx="0">
                  <c:v>1.247826086956521</c:v>
                </c:pt>
                <c:pt idx="1">
                  <c:v>1.3024054206662896</c:v>
                </c:pt>
                <c:pt idx="2">
                  <c:v>1.356984754376058</c:v>
                </c:pt>
                <c:pt idx="3">
                  <c:v>1.4115640880858267</c:v>
                </c:pt>
                <c:pt idx="4">
                  <c:v>1.4661434217955951</c:v>
                </c:pt>
                <c:pt idx="5">
                  <c:v>1.5207227555053637</c:v>
                </c:pt>
                <c:pt idx="6">
                  <c:v>1.5753020892151322</c:v>
                </c:pt>
                <c:pt idx="7">
                  <c:v>1.6298814229249008</c:v>
                </c:pt>
                <c:pt idx="8">
                  <c:v>1.6844607566346692</c:v>
                </c:pt>
                <c:pt idx="9">
                  <c:v>1.7390400903444378</c:v>
                </c:pt>
                <c:pt idx="10">
                  <c:v>1.7936194240542063</c:v>
                </c:pt>
                <c:pt idx="11">
                  <c:v>1.8481987577639747</c:v>
                </c:pt>
                <c:pt idx="12">
                  <c:v>1.9027780914737433</c:v>
                </c:pt>
                <c:pt idx="13">
                  <c:v>1.957357425183512</c:v>
                </c:pt>
                <c:pt idx="14">
                  <c:v>2.0119367588932806</c:v>
                </c:pt>
                <c:pt idx="15">
                  <c:v>2.0665160926030492</c:v>
                </c:pt>
                <c:pt idx="16">
                  <c:v>2.1210954263128179</c:v>
                </c:pt>
                <c:pt idx="17">
                  <c:v>2.1756747600225865</c:v>
                </c:pt>
                <c:pt idx="18">
                  <c:v>2.2302540937323547</c:v>
                </c:pt>
                <c:pt idx="19">
                  <c:v>2.2848334274421234</c:v>
                </c:pt>
                <c:pt idx="20">
                  <c:v>2.339412761151892</c:v>
                </c:pt>
                <c:pt idx="21">
                  <c:v>2.3939920948616606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2-417B-B9A7-D79ADB99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67992"/>
        <c:axId val="345638024"/>
      </c:scatterChart>
      <c:valAx>
        <c:axId val="34826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345638024"/>
        <c:crosses val="autoZero"/>
        <c:crossBetween val="midCat"/>
      </c:valAx>
      <c:valAx>
        <c:axId val="3456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34826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u-ES"/>
    </a:p>
  </c:txPr>
  <c:printSettings>
    <c:headerFooter/>
    <c:pageMargins b="0.75" l="0.7" r="0.7" t="0.75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253364</xdr:colOff>
      <xdr:row>26</xdr:row>
      <xdr:rowOff>93345</xdr:rowOff>
    </xdr:from>
    <xdr:to>
      <xdr:col>13</xdr:col>
      <xdr:colOff>548639</xdr:colOff>
      <xdr:row>42</xdr:row>
      <xdr:rowOff>160020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gai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10" zoomScale="125" zoomScaleNormal="125" workbookViewId="0">
      <selection activeCell="E15" sqref="E15"/>
    </sheetView>
  </sheetViews>
  <sheetFormatPr defaultColWidth="9.140625" defaultRowHeight="15" x14ac:dyDescent="0.25"/>
  <cols>
    <col min="11" max="11" width="9.140625" style="6"/>
    <col min="12" max="12" width="16.42578125" bestFit="1" customWidth="1"/>
  </cols>
  <sheetData>
    <row r="1" spans="1:16" x14ac:dyDescent="0.25">
      <c r="A1" s="1" t="s">
        <v>0</v>
      </c>
      <c r="B1" s="7" t="s">
        <v>14</v>
      </c>
      <c r="C1" s="7" t="s">
        <v>15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5" t="s">
        <v>8</v>
      </c>
      <c r="L1" s="5" t="s">
        <v>9</v>
      </c>
      <c r="M1" t="s">
        <v>11</v>
      </c>
      <c r="N1" t="s">
        <v>12</v>
      </c>
      <c r="O1" t="s">
        <v>13</v>
      </c>
      <c r="P1" t="s">
        <v>10</v>
      </c>
    </row>
    <row r="2" spans="1:16" x14ac:dyDescent="0.25">
      <c r="B2" s="6"/>
      <c r="C2" s="6"/>
      <c r="D2" s="8">
        <f>SUM(B3:B100)</f>
        <v>46.20000000000001</v>
      </c>
      <c r="E2" s="8">
        <f ca="1">SUM(C3:C100)</f>
        <v>40.059999999999995</v>
      </c>
      <c r="F2" s="8">
        <f>SUM(F3:F100)</f>
        <v>132.44000000000005</v>
      </c>
      <c r="G2" s="8">
        <f ca="1">SUM(G3:G100)</f>
        <v>93.792000000000016</v>
      </c>
      <c r="H2" s="8">
        <f ca="1">SUM(H3:H100)</f>
        <v>76.01560000000002</v>
      </c>
      <c r="I2" s="4">
        <f ca="1">(A3*G2-D2*E2)/(A3*F2-D2*D2)</f>
        <v>0.2728966685488427</v>
      </c>
      <c r="J2" s="4">
        <f ca="1">(E2-I2*D2)/A3</f>
        <v>1.247826086956521</v>
      </c>
      <c r="K2" s="5"/>
      <c r="L2" s="5">
        <f ca="1">(1/A3)*SQRT(SUM(L3:L9))</f>
        <v>1.3809709715579297E-2</v>
      </c>
      <c r="M2" s="6">
        <f ca="1">(G2/A3-D2*E2/(A3^2))</f>
        <v>0.43936363636363662</v>
      </c>
      <c r="N2">
        <f>F2/A3-D2^2/(A3^2)</f>
        <v>1.6100000000000003</v>
      </c>
      <c r="O2">
        <f ca="1">H2/A3-E2^2/(A3^2)</f>
        <v>0.13954462809917567</v>
      </c>
      <c r="P2" s="9">
        <f ca="1">M2/SQRT(N2)/SQRT(O2)</f>
        <v>0.9269463756015015</v>
      </c>
    </row>
    <row r="3" spans="1:16" x14ac:dyDescent="0.25">
      <c r="A3">
        <v>22</v>
      </c>
      <c r="B3" s="8">
        <v>0</v>
      </c>
      <c r="C3" s="8">
        <f ca="1">B3*0.3+1+RANDBETWEEN(0,1)*RANDBETWEEN(0,1)</f>
        <v>1</v>
      </c>
      <c r="F3" s="6">
        <f>B3*B3</f>
        <v>0</v>
      </c>
      <c r="G3" s="6">
        <f ca="1">B3*C3</f>
        <v>0</v>
      </c>
      <c r="H3" s="6">
        <f ca="1">C3*C3</f>
        <v>1</v>
      </c>
      <c r="K3" s="5">
        <f ca="1">$J$2+$I$2*B3</f>
        <v>1.247826086956521</v>
      </c>
      <c r="L3" s="6">
        <f ca="1">(C3-K3)*(C3-K3)</f>
        <v>6.1417769376181097E-2</v>
      </c>
    </row>
    <row r="4" spans="1:16" x14ac:dyDescent="0.25">
      <c r="B4" s="8">
        <f>B3+0.2</f>
        <v>0.2</v>
      </c>
      <c r="C4" s="8">
        <f t="shared" ref="C4:C24" ca="1" si="0">B4*0.3+1+0.3*RANDBETWEEN(0,1)</f>
        <v>1.36</v>
      </c>
      <c r="F4" s="6">
        <f t="shared" ref="F4:F9" si="1">B4*B4</f>
        <v>4.0000000000000008E-2</v>
      </c>
      <c r="G4" s="6">
        <f t="shared" ref="G4:G9" ca="1" si="2">B4*C4</f>
        <v>0.27200000000000002</v>
      </c>
      <c r="H4" s="6">
        <f t="shared" ref="H4:H9" ca="1" si="3">C4*C4</f>
        <v>1.8496000000000004</v>
      </c>
      <c r="K4" s="5">
        <f t="shared" ref="K4:K24" ca="1" si="4">$J$2+$I$2*B4</f>
        <v>1.3024054206662896</v>
      </c>
      <c r="L4" s="6">
        <f t="shared" ref="L4:L24" ca="1" si="5">(C4-K4)*(C4-K4)</f>
        <v>3.3171355686270705E-3</v>
      </c>
    </row>
    <row r="5" spans="1:16" x14ac:dyDescent="0.25">
      <c r="B5" s="8">
        <f t="shared" ref="B5:B24" si="6">B4+0.2</f>
        <v>0.4</v>
      </c>
      <c r="C5" s="8">
        <f t="shared" ca="1" si="0"/>
        <v>1.4200000000000002</v>
      </c>
      <c r="F5" s="6">
        <f t="shared" si="1"/>
        <v>0.16000000000000003</v>
      </c>
      <c r="G5" s="6">
        <f t="shared" ca="1" si="2"/>
        <v>0.56800000000000006</v>
      </c>
      <c r="H5" s="6">
        <f t="shared" ca="1" si="3"/>
        <v>2.0164000000000004</v>
      </c>
      <c r="K5" s="5">
        <f t="shared" ca="1" si="4"/>
        <v>1.356984754376058</v>
      </c>
      <c r="L5" s="6">
        <f t="shared" ca="1" si="5"/>
        <v>3.9709211810457562E-3</v>
      </c>
    </row>
    <row r="6" spans="1:16" x14ac:dyDescent="0.25">
      <c r="B6" s="8">
        <f t="shared" si="6"/>
        <v>0.60000000000000009</v>
      </c>
      <c r="C6" s="8">
        <f t="shared" ca="1" si="0"/>
        <v>1.48</v>
      </c>
      <c r="F6" s="6">
        <f t="shared" si="1"/>
        <v>0.3600000000000001</v>
      </c>
      <c r="G6" s="6">
        <f t="shared" ca="1" si="2"/>
        <v>0.88800000000000012</v>
      </c>
      <c r="H6" s="6">
        <f t="shared" ca="1" si="3"/>
        <v>2.1903999999999999</v>
      </c>
      <c r="K6" s="5">
        <f t="shared" ca="1" si="4"/>
        <v>1.4115640880858267</v>
      </c>
      <c r="L6" s="6">
        <f t="shared" ca="1" si="5"/>
        <v>4.6834740395244878E-3</v>
      </c>
    </row>
    <row r="7" spans="1:16" x14ac:dyDescent="0.25">
      <c r="B7" s="8">
        <f t="shared" si="6"/>
        <v>0.8</v>
      </c>
      <c r="C7" s="8">
        <f t="shared" ca="1" si="0"/>
        <v>1.54</v>
      </c>
      <c r="F7" s="6">
        <f t="shared" si="1"/>
        <v>0.64000000000000012</v>
      </c>
      <c r="G7" s="6">
        <f t="shared" ca="1" si="2"/>
        <v>1.2320000000000002</v>
      </c>
      <c r="H7" s="6">
        <f t="shared" ca="1" si="3"/>
        <v>2.3715999999999999</v>
      </c>
      <c r="K7" s="5">
        <f t="shared" ca="1" si="4"/>
        <v>1.4661434217955951</v>
      </c>
      <c r="L7" s="6">
        <f t="shared" ca="1" si="5"/>
        <v>5.4547941440633834E-3</v>
      </c>
    </row>
    <row r="8" spans="1:16" x14ac:dyDescent="0.25">
      <c r="B8" s="8">
        <f t="shared" si="6"/>
        <v>1</v>
      </c>
      <c r="C8" s="8">
        <f t="shared" ca="1" si="0"/>
        <v>1.6</v>
      </c>
      <c r="F8" s="6">
        <f t="shared" si="1"/>
        <v>1</v>
      </c>
      <c r="G8" s="6">
        <f t="shared" ca="1" si="2"/>
        <v>1.6</v>
      </c>
      <c r="H8" s="6">
        <f t="shared" ca="1" si="3"/>
        <v>2.5600000000000005</v>
      </c>
      <c r="K8" s="5">
        <f t="shared" ca="1" si="4"/>
        <v>1.5207227555053637</v>
      </c>
      <c r="L8" s="6">
        <f t="shared" ca="1" si="5"/>
        <v>6.2848814946623501E-3</v>
      </c>
    </row>
    <row r="9" spans="1:16" x14ac:dyDescent="0.25">
      <c r="B9" s="8">
        <f t="shared" si="6"/>
        <v>1.2</v>
      </c>
      <c r="C9" s="8">
        <f t="shared" ca="1" si="0"/>
        <v>1.66</v>
      </c>
      <c r="F9" s="6">
        <f t="shared" si="1"/>
        <v>1.44</v>
      </c>
      <c r="G9" s="6">
        <f t="shared" ca="1" si="2"/>
        <v>1.9919999999999998</v>
      </c>
      <c r="H9" s="6">
        <f t="shared" ca="1" si="3"/>
        <v>2.7555999999999998</v>
      </c>
      <c r="K9" s="5">
        <f t="shared" ca="1" si="4"/>
        <v>1.5753020892151322</v>
      </c>
      <c r="L9" s="6">
        <f t="shared" ca="1" si="5"/>
        <v>7.17373609132142E-3</v>
      </c>
    </row>
    <row r="10" spans="1:16" x14ac:dyDescent="0.25">
      <c r="B10" s="8">
        <f t="shared" si="6"/>
        <v>1.4</v>
      </c>
      <c r="C10" s="8">
        <f t="shared" ca="1" si="0"/>
        <v>1.42</v>
      </c>
      <c r="F10" s="6">
        <f t="shared" ref="F10:F24" si="7">B10*B10</f>
        <v>1.9599999999999997</v>
      </c>
      <c r="G10" s="6">
        <f t="shared" ref="G10:G24" ca="1" si="8">B10*C10</f>
        <v>1.9879999999999998</v>
      </c>
      <c r="H10" s="6">
        <f t="shared" ref="H10:H24" ca="1" si="9">C10*C10</f>
        <v>2.0164</v>
      </c>
      <c r="K10" s="5">
        <f t="shared" ca="1" si="4"/>
        <v>1.6298814229249008</v>
      </c>
      <c r="L10" s="6">
        <f t="shared" ca="1" si="5"/>
        <v>4.40502116889811E-2</v>
      </c>
    </row>
    <row r="11" spans="1:16" x14ac:dyDescent="0.25">
      <c r="B11" s="8">
        <f t="shared" si="6"/>
        <v>1.5999999999999999</v>
      </c>
      <c r="C11" s="8">
        <f t="shared" ca="1" si="0"/>
        <v>1.78</v>
      </c>
      <c r="F11" s="6">
        <f t="shared" si="7"/>
        <v>2.5599999999999996</v>
      </c>
      <c r="G11" s="6">
        <f t="shared" ca="1" si="8"/>
        <v>2.8479999999999999</v>
      </c>
      <c r="H11" s="6">
        <f t="shared" ca="1" si="9"/>
        <v>3.1684000000000001</v>
      </c>
      <c r="K11" s="5">
        <f t="shared" ca="1" si="4"/>
        <v>1.6844607566346692</v>
      </c>
      <c r="L11" s="6">
        <f t="shared" ca="1" si="5"/>
        <v>9.1277470228199077E-3</v>
      </c>
    </row>
    <row r="12" spans="1:16" x14ac:dyDescent="0.25">
      <c r="B12" s="8">
        <f t="shared" si="6"/>
        <v>1.7999999999999998</v>
      </c>
      <c r="C12" s="8">
        <f t="shared" ca="1" si="0"/>
        <v>1.84</v>
      </c>
      <c r="F12" s="6">
        <f t="shared" si="7"/>
        <v>3.2399999999999993</v>
      </c>
      <c r="G12" s="6">
        <f t="shared" ca="1" si="8"/>
        <v>3.3119999999999998</v>
      </c>
      <c r="H12" s="6">
        <f t="shared" ca="1" si="9"/>
        <v>3.3856000000000002</v>
      </c>
      <c r="K12" s="5">
        <f t="shared" ca="1" si="4"/>
        <v>1.7390400903444378</v>
      </c>
      <c r="L12" s="6">
        <f t="shared" ca="1" si="5"/>
        <v>1.0192903357659287E-2</v>
      </c>
    </row>
    <row r="13" spans="1:16" x14ac:dyDescent="0.25">
      <c r="B13" s="8">
        <f t="shared" si="6"/>
        <v>1.9999999999999998</v>
      </c>
      <c r="C13" s="8">
        <f t="shared" ca="1" si="0"/>
        <v>1.5999999999999999</v>
      </c>
      <c r="F13" s="6">
        <f t="shared" si="7"/>
        <v>3.9999999999999991</v>
      </c>
      <c r="G13" s="6">
        <f t="shared" ca="1" si="8"/>
        <v>3.1999999999999993</v>
      </c>
      <c r="H13" s="6">
        <f t="shared" ca="1" si="9"/>
        <v>2.5599999999999996</v>
      </c>
      <c r="K13" s="5">
        <f t="shared" ca="1" si="4"/>
        <v>1.7936194240542063</v>
      </c>
      <c r="L13" s="6">
        <f t="shared" ca="1" si="5"/>
        <v>3.7488481371082599E-2</v>
      </c>
    </row>
    <row r="14" spans="1:16" x14ac:dyDescent="0.25">
      <c r="B14" s="8">
        <f t="shared" si="6"/>
        <v>2.1999999999999997</v>
      </c>
      <c r="C14" s="8">
        <f t="shared" ca="1" si="0"/>
        <v>1.66</v>
      </c>
      <c r="F14" s="6">
        <f t="shared" si="7"/>
        <v>4.839999999999999</v>
      </c>
      <c r="G14" s="6">
        <f t="shared" ca="1" si="8"/>
        <v>3.6519999999999992</v>
      </c>
      <c r="H14" s="6">
        <f t="shared" ca="1" si="9"/>
        <v>2.7555999999999998</v>
      </c>
      <c r="K14" s="5">
        <f t="shared" ca="1" si="4"/>
        <v>1.8481987577639747</v>
      </c>
      <c r="L14" s="6">
        <f t="shared" ca="1" si="5"/>
        <v>3.5418772423903254E-2</v>
      </c>
    </row>
    <row r="15" spans="1:16" x14ac:dyDescent="0.25">
      <c r="B15" s="8">
        <f t="shared" si="6"/>
        <v>2.4</v>
      </c>
      <c r="C15" s="8">
        <f t="shared" ca="1" si="0"/>
        <v>2.02</v>
      </c>
      <c r="F15" s="6">
        <f t="shared" si="7"/>
        <v>5.76</v>
      </c>
      <c r="G15" s="6">
        <f t="shared" ca="1" si="8"/>
        <v>4.8479999999999999</v>
      </c>
      <c r="H15" s="6">
        <f t="shared" ca="1" si="9"/>
        <v>4.0804</v>
      </c>
      <c r="K15" s="5">
        <f t="shared" ca="1" si="4"/>
        <v>1.9027780914737433</v>
      </c>
      <c r="L15" s="6">
        <f t="shared" ca="1" si="5"/>
        <v>1.374097583853809E-2</v>
      </c>
    </row>
    <row r="16" spans="1:16" x14ac:dyDescent="0.25">
      <c r="B16" s="8">
        <f t="shared" si="6"/>
        <v>2.6</v>
      </c>
      <c r="C16" s="8">
        <f t="shared" ca="1" si="0"/>
        <v>2.08</v>
      </c>
      <c r="F16" s="6">
        <f t="shared" si="7"/>
        <v>6.7600000000000007</v>
      </c>
      <c r="G16" s="6">
        <f t="shared" ca="1" si="8"/>
        <v>5.4080000000000004</v>
      </c>
      <c r="H16" s="6">
        <f t="shared" ca="1" si="9"/>
        <v>4.3264000000000005</v>
      </c>
      <c r="K16" s="5">
        <f t="shared" ca="1" si="4"/>
        <v>1.957357425183512</v>
      </c>
      <c r="L16" s="6">
        <f t="shared" ca="1" si="5"/>
        <v>1.5041201157617881E-2</v>
      </c>
    </row>
    <row r="17" spans="2:12" x14ac:dyDescent="0.25">
      <c r="B17" s="8">
        <f t="shared" si="6"/>
        <v>2.8000000000000003</v>
      </c>
      <c r="C17" s="8">
        <f t="shared" ca="1" si="0"/>
        <v>2.14</v>
      </c>
      <c r="F17" s="6">
        <f t="shared" si="7"/>
        <v>7.8400000000000016</v>
      </c>
      <c r="G17" s="6">
        <f t="shared" ca="1" si="8"/>
        <v>5.9920000000000009</v>
      </c>
      <c r="H17" s="6">
        <f t="shared" ca="1" si="9"/>
        <v>4.5796000000000001</v>
      </c>
      <c r="K17" s="5">
        <f t="shared" ca="1" si="4"/>
        <v>2.0119367588932806</v>
      </c>
      <c r="L17" s="6">
        <f t="shared" ca="1" si="5"/>
        <v>1.6400193722757774E-2</v>
      </c>
    </row>
    <row r="18" spans="2:12" x14ac:dyDescent="0.25">
      <c r="B18" s="8">
        <f t="shared" si="6"/>
        <v>3.0000000000000004</v>
      </c>
      <c r="C18" s="8">
        <f t="shared" ca="1" si="0"/>
        <v>2.2000000000000002</v>
      </c>
      <c r="F18" s="6">
        <f t="shared" si="7"/>
        <v>9.0000000000000036</v>
      </c>
      <c r="G18" s="6">
        <f t="shared" ca="1" si="8"/>
        <v>6.6000000000000014</v>
      </c>
      <c r="H18" s="6">
        <f t="shared" ca="1" si="9"/>
        <v>4.8400000000000007</v>
      </c>
      <c r="K18" s="5">
        <f t="shared" ca="1" si="4"/>
        <v>2.0665160926030492</v>
      </c>
      <c r="L18" s="6">
        <f t="shared" ca="1" si="5"/>
        <v>1.7817953533957771E-2</v>
      </c>
    </row>
    <row r="19" spans="2:12" x14ac:dyDescent="0.25">
      <c r="B19" s="8">
        <f t="shared" si="6"/>
        <v>3.2000000000000006</v>
      </c>
      <c r="C19" s="8">
        <f t="shared" ca="1" si="0"/>
        <v>1.9600000000000002</v>
      </c>
      <c r="F19" s="6">
        <f t="shared" si="7"/>
        <v>10.240000000000004</v>
      </c>
      <c r="G19" s="6">
        <f t="shared" ca="1" si="8"/>
        <v>6.272000000000002</v>
      </c>
      <c r="H19" s="6">
        <f t="shared" ca="1" si="9"/>
        <v>3.8416000000000006</v>
      </c>
      <c r="K19" s="5">
        <f t="shared" ca="1" si="4"/>
        <v>2.1210954263128179</v>
      </c>
      <c r="L19" s="6">
        <f t="shared" ca="1" si="5"/>
        <v>2.5951736378908477E-2</v>
      </c>
    </row>
    <row r="20" spans="2:12" x14ac:dyDescent="0.25">
      <c r="B20" s="8">
        <f t="shared" si="6"/>
        <v>3.4000000000000008</v>
      </c>
      <c r="C20" s="8">
        <f t="shared" ca="1" si="0"/>
        <v>2.0200000000000005</v>
      </c>
      <c r="F20" s="6">
        <f t="shared" si="7"/>
        <v>11.560000000000006</v>
      </c>
      <c r="G20" s="6">
        <f t="shared" ca="1" si="8"/>
        <v>6.868000000000003</v>
      </c>
      <c r="H20" s="6">
        <f t="shared" ca="1" si="9"/>
        <v>4.0804000000000018</v>
      </c>
      <c r="K20" s="5">
        <f t="shared" ca="1" si="4"/>
        <v>2.1756747600225865</v>
      </c>
      <c r="L20" s="6">
        <f t="shared" ca="1" si="5"/>
        <v>2.423463090808976E-2</v>
      </c>
    </row>
    <row r="21" spans="2:12" x14ac:dyDescent="0.25">
      <c r="B21" s="8">
        <f t="shared" si="6"/>
        <v>3.600000000000001</v>
      </c>
      <c r="C21" s="8">
        <f t="shared" ca="1" si="0"/>
        <v>2.08</v>
      </c>
      <c r="F21" s="6">
        <f t="shared" si="7"/>
        <v>12.960000000000006</v>
      </c>
      <c r="G21" s="6">
        <f t="shared" ca="1" si="8"/>
        <v>7.4880000000000022</v>
      </c>
      <c r="H21" s="6">
        <f t="shared" ca="1" si="9"/>
        <v>4.3264000000000005</v>
      </c>
      <c r="K21" s="5">
        <f t="shared" ca="1" si="4"/>
        <v>2.2302540937323547</v>
      </c>
      <c r="L21" s="6">
        <f t="shared" ca="1" si="5"/>
        <v>2.2576292683331219E-2</v>
      </c>
    </row>
    <row r="22" spans="2:12" x14ac:dyDescent="0.25">
      <c r="B22" s="8">
        <f t="shared" si="6"/>
        <v>3.8000000000000012</v>
      </c>
      <c r="C22" s="8">
        <f t="shared" ca="1" si="0"/>
        <v>2.4400000000000004</v>
      </c>
      <c r="F22" s="6">
        <f t="shared" si="7"/>
        <v>14.440000000000008</v>
      </c>
      <c r="G22" s="6">
        <f t="shared" ca="1" si="8"/>
        <v>9.2720000000000038</v>
      </c>
      <c r="H22" s="6">
        <f t="shared" ca="1" si="9"/>
        <v>5.9536000000000016</v>
      </c>
      <c r="K22" s="5">
        <f t="shared" ca="1" si="4"/>
        <v>2.2848334274421234</v>
      </c>
      <c r="L22" s="6">
        <f t="shared" ca="1" si="5"/>
        <v>2.4076665239358915E-2</v>
      </c>
    </row>
    <row r="23" spans="2:12" x14ac:dyDescent="0.25">
      <c r="B23" s="8">
        <f t="shared" si="6"/>
        <v>4.0000000000000009</v>
      </c>
      <c r="C23" s="8">
        <f t="shared" ca="1" si="0"/>
        <v>2.5</v>
      </c>
      <c r="F23" s="6">
        <f t="shared" si="7"/>
        <v>16.000000000000007</v>
      </c>
      <c r="G23" s="6">
        <f t="shared" ca="1" si="8"/>
        <v>10.000000000000002</v>
      </c>
      <c r="H23" s="6">
        <f t="shared" ca="1" si="9"/>
        <v>6.25</v>
      </c>
      <c r="K23" s="5">
        <f t="shared" ca="1" si="4"/>
        <v>2.339412761151892</v>
      </c>
      <c r="L23" s="6">
        <f t="shared" ca="1" si="5"/>
        <v>2.5788261280859284E-2</v>
      </c>
    </row>
    <row r="24" spans="2:12" x14ac:dyDescent="0.25">
      <c r="B24" s="8">
        <f t="shared" si="6"/>
        <v>4.2000000000000011</v>
      </c>
      <c r="C24" s="8">
        <f t="shared" ca="1" si="0"/>
        <v>2.2600000000000002</v>
      </c>
      <c r="F24" s="6">
        <f t="shared" si="7"/>
        <v>17.640000000000008</v>
      </c>
      <c r="G24" s="6">
        <f t="shared" ca="1" si="8"/>
        <v>9.4920000000000027</v>
      </c>
      <c r="H24" s="6">
        <f t="shared" ca="1" si="9"/>
        <v>5.1076000000000015</v>
      </c>
      <c r="K24" s="5">
        <f t="shared" ca="1" si="4"/>
        <v>2.3939920948616606</v>
      </c>
      <c r="L24" s="6">
        <f t="shared" ca="1" si="5"/>
        <v>1.7953881485416205E-2</v>
      </c>
    </row>
  </sheetData>
  <pageMargins left="0.7" right="0.7" top="0.75" bottom="0.75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Lan-orriak</vt:lpstr>
      </vt:variant>
      <vt:variant>
        <vt:i4>1</vt:i4>
      </vt:variant>
    </vt:vector>
  </HeadingPairs>
  <TitlesOfParts>
    <vt:vector size="1" baseType="lpstr">
      <vt:lpstr>Orria1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GORKA GARATE</dc:creator>
  <cp:lastModifiedBy>GORKA GARATE</cp:lastModifiedBy>
  <dcterms:created xsi:type="dcterms:W3CDTF">2018-05-07T08:12:53Z</dcterms:created>
  <dcterms:modified xsi:type="dcterms:W3CDTF">2019-10-09T10:58:38Z</dcterms:modified>
</cp:coreProperties>
</file>