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Excelavancado\"/>
    </mc:Choice>
  </mc:AlternateContent>
  <bookViews>
    <workbookView xWindow="0" yWindow="0" windowWidth="20490" windowHeight="7755" activeTab="1"/>
  </bookViews>
  <sheets>
    <sheet name="BaseDados" sheetId="1" r:id="rId1"/>
    <sheet name="PosicaoVenda" sheetId="2" r:id="rId2"/>
  </sheets>
  <definedNames>
    <definedName name="cliente">BaseDados!$B$4:$E$14</definedName>
    <definedName name="produtos">BaseDados!$B$19:$F$28</definedName>
    <definedName name="vendedores">BaseDados!$I$4:$K$8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</calcChain>
</file>

<file path=xl/sharedStrings.xml><?xml version="1.0" encoding="utf-8"?>
<sst xmlns="http://schemas.openxmlformats.org/spreadsheetml/2006/main" count="97" uniqueCount="61">
  <si>
    <t>Clientes</t>
  </si>
  <si>
    <t>Código</t>
  </si>
  <si>
    <t>Cliente</t>
  </si>
  <si>
    <t>Cidade</t>
  </si>
  <si>
    <t>Região</t>
  </si>
  <si>
    <t>Copebrás</t>
  </si>
  <si>
    <t>3M</t>
  </si>
  <si>
    <t>Ultrafértil</t>
  </si>
  <si>
    <t>Refap</t>
  </si>
  <si>
    <t>Confesul</t>
  </si>
  <si>
    <t>Petrobrás</t>
  </si>
  <si>
    <t>Detem Química</t>
  </si>
  <si>
    <t>Politeno</t>
  </si>
  <si>
    <t>OPP</t>
  </si>
  <si>
    <t>Carbocloro</t>
  </si>
  <si>
    <t>Indupa</t>
  </si>
  <si>
    <t>Belém do Pára</t>
  </si>
  <si>
    <t>Campinas</t>
  </si>
  <si>
    <t>Cuiabá</t>
  </si>
  <si>
    <t>Porto Alegre</t>
  </si>
  <si>
    <t>Rio de Janeiro</t>
  </si>
  <si>
    <t>Salvador</t>
  </si>
  <si>
    <t>São Paulo</t>
  </si>
  <si>
    <t>Norte</t>
  </si>
  <si>
    <t>Sudeste</t>
  </si>
  <si>
    <t>Sul</t>
  </si>
  <si>
    <t>Nordeste</t>
  </si>
  <si>
    <t xml:space="preserve">Vendedores </t>
  </si>
  <si>
    <t>Vendedores</t>
  </si>
  <si>
    <t>Comissão</t>
  </si>
  <si>
    <t>Edson Xavier</t>
  </si>
  <si>
    <t>Diogo Mainardes</t>
  </si>
  <si>
    <t>Maurício Biondi</t>
  </si>
  <si>
    <t>Renato Pires</t>
  </si>
  <si>
    <t>Flávio Chiara</t>
  </si>
  <si>
    <t>Produtos</t>
  </si>
  <si>
    <t xml:space="preserve">Código </t>
  </si>
  <si>
    <t>Produto</t>
  </si>
  <si>
    <t xml:space="preserve">Valor Unitário </t>
  </si>
  <si>
    <t xml:space="preserve">Preço  de Venda </t>
  </si>
  <si>
    <t>Qtde Estoque Out/05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</si>
  <si>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</si>
  <si>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</si>
  <si>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</si>
  <si>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</si>
  <si>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</si>
  <si>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</si>
  <si>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</si>
  <si>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</si>
  <si>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</si>
  <si>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</si>
  <si>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Indústria Química - Posição de Vendas 2014</t>
  </si>
  <si>
    <t>Vendedor</t>
  </si>
  <si>
    <t>Data</t>
  </si>
  <si>
    <t>Qtde</t>
  </si>
  <si>
    <t>Valor</t>
  </si>
  <si>
    <t>Lucro</t>
  </si>
  <si>
    <t>Total:</t>
  </si>
  <si>
    <t>Lucro Total %:</t>
  </si>
  <si>
    <t>Centro - Oeste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</si>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</sst>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00"/>
    <numFmt numFmtId="165" formatCode="_-&quot;R$&quot;\ * #,##0.000_-;\-&quot;R$&quot;\ * #,##0.0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/>
    <xf numFmtId="9" fontId="0" fillId="0" borderId="1" xfId="2" applyFont="1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4" fontId="0" fillId="0" borderId="1" xfId="1" applyNumberFormat="1" applyFont="1" applyBorder="1"/>
    <xf numFmtId="165" fontId="0" fillId="0" borderId="1" xfId="1" applyNumberFormat="1" applyFont="1" applyBorder="1"/>
    <xf numFmtId="0" fontId="0" fillId="0" borderId="0" xfId="0" applyBorder="1"/>
    <xf numFmtId="164" fontId="0" fillId="0" borderId="1" xfId="0" applyNumberFormat="1" applyBorder="1" applyAlignment="1">
      <alignment horizontal="center" vertical="center"/>
    </xf>
    <xf numFmtId="16" fontId="0" fillId="0" borderId="1" xfId="0" applyNumberFormat="1" applyBorder="1"/>
    <xf numFmtId="0" fontId="0" fillId="0" borderId="0" xfId="0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showGridLines="0" topLeftCell="A16" workbookViewId="0">
      <selection activeCell="C24" sqref="C24"/>
    </sheetView>
  </sheetViews>
  <sheetFormatPr defaultRowHeight="15" x14ac:dyDescent="0.25"/>
  <cols>
    <col min="3" max="3" width="14.7109375" bestFit="1" customWidth="1"/>
    <col min="4" max="4" width="13.85546875" bestFit="1" customWidth="1"/>
    <col min="5" max="5" width="13.5703125" customWidth="1"/>
    <col min="9" max="9" width="14.42578125" bestFit="1" customWidth="1"/>
    <col min="10" max="10" width="16" bestFit="1" customWidth="1"/>
  </cols>
  <sheetData>
    <row r="2" spans="2:11" x14ac:dyDescent="0.25">
      <c r="B2" s="17" t="s">
        <v>0</v>
      </c>
      <c r="C2" s="17"/>
      <c r="D2" s="17"/>
      <c r="E2" s="17"/>
      <c r="H2" s="17" t="s">
        <v>27</v>
      </c>
      <c r="I2" s="17"/>
      <c r="J2" s="17"/>
      <c r="K2" s="17"/>
    </row>
    <row r="3" spans="2:11" x14ac:dyDescent="0.25">
      <c r="B3" s="5" t="s">
        <v>1</v>
      </c>
      <c r="C3" s="5" t="s">
        <v>2</v>
      </c>
      <c r="D3" s="5" t="s">
        <v>3</v>
      </c>
      <c r="E3" s="5" t="s">
        <v>4</v>
      </c>
      <c r="H3" s="5" t="s">
        <v>1</v>
      </c>
      <c r="I3" s="5" t="s">
        <v>4</v>
      </c>
      <c r="J3" s="5" t="s">
        <v>28</v>
      </c>
      <c r="K3" s="5" t="s">
        <v>29</v>
      </c>
    </row>
    <row r="4" spans="2:11" x14ac:dyDescent="0.25">
      <c r="B4" s="2">
        <v>1</v>
      </c>
      <c r="C4" s="1" t="s">
        <v>5</v>
      </c>
      <c r="D4" s="1" t="s">
        <v>16</v>
      </c>
      <c r="E4" s="1" t="s">
        <v>23</v>
      </c>
      <c r="H4" s="2">
        <v>1</v>
      </c>
      <c r="I4" s="1" t="s">
        <v>59</v>
      </c>
      <c r="J4" s="1" t="s">
        <v>30</v>
      </c>
      <c r="K4" s="4">
        <v>0.05</v>
      </c>
    </row>
    <row r="5" spans="2:11" x14ac:dyDescent="0.25">
      <c r="B5" s="2">
        <v>2</v>
      </c>
      <c r="C5" s="1" t="s">
        <v>6</v>
      </c>
      <c r="D5" s="1" t="s">
        <v>17</v>
      </c>
      <c r="E5" s="1" t="s">
        <v>24</v>
      </c>
      <c r="H5" s="2">
        <v>2</v>
      </c>
      <c r="I5" s="1" t="s">
        <v>26</v>
      </c>
      <c r="J5" s="1" t="s">
        <v>31</v>
      </c>
      <c r="K5" s="4">
        <v>0.05</v>
      </c>
    </row>
    <row r="6" spans="2:11" x14ac:dyDescent="0.25">
      <c r="B6" s="2">
        <v>3</v>
      </c>
      <c r="C6" s="1" t="s">
        <v>7</v>
      </c>
      <c r="D6" s="1" t="s">
        <v>18</v>
      </c>
      <c r="E6" s="1" t="s">
        <v>59</v>
      </c>
      <c r="H6" s="2">
        <v>3</v>
      </c>
      <c r="I6" s="1" t="s">
        <v>23</v>
      </c>
      <c r="J6" s="1" t="s">
        <v>32</v>
      </c>
      <c r="K6" s="4">
        <v>7.0000000000000007E-2</v>
      </c>
    </row>
    <row r="7" spans="2:11" x14ac:dyDescent="0.25">
      <c r="B7" s="2">
        <v>4</v>
      </c>
      <c r="C7" s="1" t="s">
        <v>8</v>
      </c>
      <c r="D7" s="1" t="s">
        <v>19</v>
      </c>
      <c r="E7" s="1" t="s">
        <v>25</v>
      </c>
      <c r="H7" s="2">
        <v>4</v>
      </c>
      <c r="I7" s="1" t="s">
        <v>24</v>
      </c>
      <c r="J7" s="1" t="s">
        <v>33</v>
      </c>
      <c r="K7" s="4">
        <v>0.04</v>
      </c>
    </row>
    <row r="8" spans="2:11" x14ac:dyDescent="0.25">
      <c r="B8" s="2">
        <v>5</v>
      </c>
      <c r="C8" s="1" t="s">
        <v>9</v>
      </c>
      <c r="D8" s="1" t="s">
        <v>19</v>
      </c>
      <c r="E8" s="1" t="s">
        <v>25</v>
      </c>
      <c r="H8" s="2">
        <v>5</v>
      </c>
      <c r="I8" s="1" t="s">
        <v>25</v>
      </c>
      <c r="J8" s="1" t="s">
        <v>34</v>
      </c>
      <c r="K8" s="4">
        <v>0.04</v>
      </c>
    </row>
    <row r="9" spans="2:11" x14ac:dyDescent="0.25">
      <c r="B9" s="2">
        <v>6</v>
      </c>
      <c r="C9" s="1" t="s">
        <v>10</v>
      </c>
      <c r="D9" s="1" t="s">
        <v>20</v>
      </c>
      <c r="E9" s="1" t="s">
        <v>24</v>
      </c>
    </row>
    <row r="10" spans="2:11" x14ac:dyDescent="0.25">
      <c r="B10" s="2">
        <v>7</v>
      </c>
      <c r="C10" s="1" t="s">
        <v>11</v>
      </c>
      <c r="D10" s="1" t="s">
        <v>21</v>
      </c>
      <c r="E10" s="1" t="s">
        <v>26</v>
      </c>
    </row>
    <row r="11" spans="2:11" x14ac:dyDescent="0.25">
      <c r="B11" s="2">
        <v>8</v>
      </c>
      <c r="C11" s="1" t="s">
        <v>12</v>
      </c>
      <c r="D11" s="1" t="s">
        <v>21</v>
      </c>
      <c r="E11" s="1" t="s">
        <v>26</v>
      </c>
    </row>
    <row r="12" spans="2:11" x14ac:dyDescent="0.25">
      <c r="B12" s="2">
        <v>9</v>
      </c>
      <c r="C12" s="1" t="s">
        <v>13</v>
      </c>
      <c r="D12" s="1" t="s">
        <v>21</v>
      </c>
      <c r="E12" s="1" t="s">
        <v>26</v>
      </c>
    </row>
    <row r="13" spans="2:11" x14ac:dyDescent="0.25">
      <c r="B13" s="2">
        <v>10</v>
      </c>
      <c r="C13" s="1" t="s">
        <v>14</v>
      </c>
      <c r="D13" s="1" t="s">
        <v>22</v>
      </c>
      <c r="E13" s="1" t="s">
        <v>24</v>
      </c>
    </row>
    <row r="14" spans="2:11" x14ac:dyDescent="0.25">
      <c r="B14" s="2">
        <v>11</v>
      </c>
      <c r="C14" s="1" t="s">
        <v>15</v>
      </c>
      <c r="D14" s="1" t="s">
        <v>22</v>
      </c>
      <c r="E14" s="1" t="s">
        <v>24</v>
      </c>
    </row>
    <row r="17" spans="2:6" x14ac:dyDescent="0.25">
      <c r="B17" s="17" t="s">
        <v>35</v>
      </c>
      <c r="C17" s="17"/>
      <c r="D17" s="17"/>
      <c r="E17" s="17"/>
      <c r="F17" s="17"/>
    </row>
    <row r="18" spans="2:6" ht="45" x14ac:dyDescent="0.25">
      <c r="B18" s="6" t="s">
        <v>36</v>
      </c>
      <c r="C18" s="6" t="s">
        <v>37</v>
      </c>
      <c r="D18" s="6" t="s">
        <v>38</v>
      </c>
      <c r="E18" s="7" t="s">
        <v>39</v>
      </c>
      <c r="F18" s="7" t="s">
        <v>40</v>
      </c>
    </row>
    <row r="19" spans="2:6" x14ac:dyDescent="0.25">
      <c r="B19" s="2">
        <v>1</v>
      </c>
      <c r="C19" s="8" t="s">
        <v>41</v>
      </c>
      <c r="D19" s="10">
        <v>100.56</v>
      </c>
      <c r="E19" s="9">
        <v>130.72999999999999</v>
      </c>
      <c r="F19" s="1">
        <v>32</v>
      </c>
    </row>
    <row r="20" spans="2:6" x14ac:dyDescent="0.25">
      <c r="B20" s="2">
        <v>2</v>
      </c>
      <c r="C20" s="8" t="s">
        <v>42</v>
      </c>
      <c r="D20" s="10">
        <v>124.33499999999999</v>
      </c>
      <c r="E20" s="9">
        <v>161.63999999999999</v>
      </c>
      <c r="F20" s="1">
        <v>15</v>
      </c>
    </row>
    <row r="21" spans="2:6" x14ac:dyDescent="0.25">
      <c r="B21" s="2">
        <v>3</v>
      </c>
      <c r="C21" s="8" t="s">
        <v>43</v>
      </c>
      <c r="D21" s="10">
        <v>78.588999999999999</v>
      </c>
      <c r="E21" s="9">
        <v>102.17</v>
      </c>
      <c r="F21" s="1">
        <v>250</v>
      </c>
    </row>
    <row r="22" spans="2:6" x14ac:dyDescent="0.25">
      <c r="B22" s="2">
        <v>4</v>
      </c>
      <c r="C22" s="8" t="s">
        <v>44</v>
      </c>
      <c r="D22" s="10">
        <v>56.411999999999999</v>
      </c>
      <c r="E22" s="9">
        <v>73.34</v>
      </c>
      <c r="F22" s="1">
        <v>46</v>
      </c>
    </row>
    <row r="23" spans="2:6" x14ac:dyDescent="0.25">
      <c r="B23" s="2">
        <v>5</v>
      </c>
      <c r="C23" s="8" t="s">
        <v>45</v>
      </c>
      <c r="D23" s="10">
        <v>32.177999999999997</v>
      </c>
      <c r="E23" s="9">
        <v>41.83</v>
      </c>
      <c r="F23" s="1">
        <v>78</v>
      </c>
    </row>
    <row r="24" spans="2:6" x14ac:dyDescent="0.25">
      <c r="B24" s="2">
        <v>6</v>
      </c>
      <c r="C24" s="8" t="s">
        <v>46</v>
      </c>
      <c r="D24" s="10">
        <v>120.55800000000001</v>
      </c>
      <c r="E24" s="9">
        <v>156.72999999999999</v>
      </c>
      <c r="F24" s="1">
        <v>99</v>
      </c>
    </row>
    <row r="25" spans="2:6" x14ac:dyDescent="0.25">
      <c r="B25" s="2">
        <v>7</v>
      </c>
      <c r="C25" s="8" t="s">
        <v>47</v>
      </c>
      <c r="D25" s="10">
        <v>62.359000000000002</v>
      </c>
      <c r="E25" s="9">
        <v>81.069999999999993</v>
      </c>
      <c r="F25" s="1">
        <v>10</v>
      </c>
    </row>
    <row r="26" spans="2:6" x14ac:dyDescent="0.25">
      <c r="B26" s="2">
        <v>8</v>
      </c>
      <c r="C26" s="8" t="s">
        <v>48</v>
      </c>
      <c r="D26" s="10">
        <v>45.1</v>
      </c>
      <c r="E26" s="9">
        <v>58.63</v>
      </c>
      <c r="F26" s="1">
        <v>28</v>
      </c>
    </row>
    <row r="27" spans="2:6" x14ac:dyDescent="0.25">
      <c r="B27" s="2">
        <v>9</v>
      </c>
      <c r="C27" s="8" t="s">
        <v>49</v>
      </c>
      <c r="D27" s="10">
        <v>12.112</v>
      </c>
      <c r="E27" s="9">
        <v>15.75</v>
      </c>
      <c r="F27" s="1">
        <v>34</v>
      </c>
    </row>
    <row r="28" spans="2:6" x14ac:dyDescent="0.25">
      <c r="B28" s="2">
        <v>10</v>
      </c>
      <c r="C28" s="8" t="s">
        <v>50</v>
      </c>
      <c r="D28" s="10">
        <v>89.531999999999996</v>
      </c>
      <c r="E28" s="9">
        <v>116.39</v>
      </c>
      <c r="F28" s="1">
        <v>56</v>
      </c>
    </row>
  </sheetData>
  <mergeCells count="3">
    <mergeCell ref="B2:E2"/>
    <mergeCell ref="H2:K2"/>
    <mergeCell ref="B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3" sqref="H3"/>
    </sheetView>
  </sheetViews>
  <sheetFormatPr defaultRowHeight="15" x14ac:dyDescent="0.25"/>
  <cols>
    <col min="2" max="2" width="14.7109375" bestFit="1" customWidth="1"/>
    <col min="3" max="3" width="13.85546875" bestFit="1" customWidth="1"/>
    <col min="4" max="4" width="16" bestFit="1" customWidth="1"/>
    <col min="7" max="7" width="13.28515625" bestFit="1" customWidth="1"/>
    <col min="9" max="9" width="10.5703125" bestFit="1" customWidth="1"/>
  </cols>
  <sheetData>
    <row r="1" spans="1:11" x14ac:dyDescent="0.25">
      <c r="A1" s="17" t="s">
        <v>51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A2" s="3" t="s">
        <v>1</v>
      </c>
      <c r="B2" s="3" t="s">
        <v>2</v>
      </c>
      <c r="C2" s="3" t="s">
        <v>3</v>
      </c>
      <c r="D2" s="3" t="s">
        <v>52</v>
      </c>
      <c r="E2" s="3" t="s">
        <v>53</v>
      </c>
      <c r="F2" s="3" t="s">
        <v>37</v>
      </c>
      <c r="G2" s="3" t="s">
        <v>54</v>
      </c>
      <c r="H2" s="3" t="s">
        <v>55</v>
      </c>
      <c r="I2" s="3" t="s">
        <v>60</v>
      </c>
      <c r="J2" s="3" t="s">
        <v>29</v>
      </c>
      <c r="K2" s="3" t="s">
        <v>56</v>
      </c>
    </row>
    <row r="3" spans="1:11" x14ac:dyDescent="0.25">
      <c r="A3" s="12">
        <v>1</v>
      </c>
      <c r="B3" s="1" t="str">
        <f t="shared" ref="B3:B16" si="0">VLOOKUP(A3,cliente,2)</f>
        <v>Copebrás</v>
      </c>
      <c r="C3" s="1" t="str">
        <f t="shared" ref="C3:C16" si="1">VLOOKUP(A3,cliente,3)</f>
        <v>Belém do Pára</v>
      </c>
      <c r="D3" s="1" t="str">
        <f t="shared" ref="D3:D16" si="2">VLOOKUP(VLOOKUP(A3,cliente,4),vendedores,2,0)</f>
        <v>Maurício Biondi</v>
      </c>
      <c r="E3" s="13">
        <v>43621</v>
      </c>
      <c r="F3" s="8" t="s">
        <v>41</v>
      </c>
      <c r="G3" s="8">
        <v>32</v>
      </c>
      <c r="H3" s="1" t="e">
        <f>VLOOKUP(F3,produtos,3)</f>
        <v>#N/A</v>
      </c>
      <c r="I3" s="1"/>
      <c r="J3" s="1"/>
      <c r="K3" s="1"/>
    </row>
    <row r="4" spans="1:11" x14ac:dyDescent="0.25">
      <c r="A4" s="12">
        <v>1</v>
      </c>
      <c r="B4" s="1" t="str">
        <f t="shared" si="0"/>
        <v>Copebrás</v>
      </c>
      <c r="C4" s="1" t="str">
        <f t="shared" si="1"/>
        <v>Belém do Pára</v>
      </c>
      <c r="D4" s="1" t="str">
        <f t="shared" si="2"/>
        <v>Maurício Biondi</v>
      </c>
      <c r="E4" s="13">
        <v>43567</v>
      </c>
      <c r="F4" s="8" t="s">
        <v>42</v>
      </c>
      <c r="G4" s="8">
        <v>15</v>
      </c>
      <c r="H4" s="1" t="e">
        <f>VLOOKUP(F4,produtos,4)</f>
        <v>#N/A</v>
      </c>
      <c r="I4" s="1"/>
      <c r="J4" s="1"/>
      <c r="K4" s="1"/>
    </row>
    <row r="5" spans="1:11" x14ac:dyDescent="0.25">
      <c r="A5" s="12">
        <v>2</v>
      </c>
      <c r="B5" s="1" t="str">
        <f t="shared" si="0"/>
        <v>3M</v>
      </c>
      <c r="C5" s="1" t="str">
        <f t="shared" si="1"/>
        <v>Campinas</v>
      </c>
      <c r="D5" s="1" t="str">
        <f t="shared" si="2"/>
        <v>Renato Pires</v>
      </c>
      <c r="E5" s="13">
        <v>43547</v>
      </c>
      <c r="F5" s="8" t="s">
        <v>44</v>
      </c>
      <c r="G5" s="8">
        <v>250</v>
      </c>
      <c r="H5" s="1" t="e">
        <f>VLOOKUP(F5,produtos,4)</f>
        <v>#N/A</v>
      </c>
      <c r="I5" s="1"/>
      <c r="J5" s="1"/>
      <c r="K5" s="1"/>
    </row>
    <row r="6" spans="1:11" x14ac:dyDescent="0.25">
      <c r="A6" s="12">
        <v>3</v>
      </c>
      <c r="B6" s="1" t="str">
        <f t="shared" si="0"/>
        <v>Ultrafértil</v>
      </c>
      <c r="C6" s="1" t="str">
        <f t="shared" si="1"/>
        <v>Cuiabá</v>
      </c>
      <c r="D6" s="1" t="str">
        <f t="shared" si="2"/>
        <v>Edson Xavier</v>
      </c>
      <c r="E6" s="13">
        <v>43500</v>
      </c>
      <c r="F6" s="8" t="s">
        <v>43</v>
      </c>
      <c r="G6" s="8">
        <v>46</v>
      </c>
      <c r="H6" s="1" t="e">
        <f>VLOOKUP(F6,produtos,4)</f>
        <v>#N/A</v>
      </c>
      <c r="I6" s="1"/>
      <c r="J6" s="1"/>
      <c r="K6" s="1"/>
    </row>
    <row r="7" spans="1:11" x14ac:dyDescent="0.25">
      <c r="A7" s="12">
        <v>4</v>
      </c>
      <c r="B7" s="1" t="str">
        <f t="shared" si="0"/>
        <v>Refap</v>
      </c>
      <c r="C7" s="1" t="str">
        <f t="shared" si="1"/>
        <v>Porto Alegre</v>
      </c>
      <c r="D7" s="1" t="str">
        <f t="shared" si="2"/>
        <v>Flávio Chiara</v>
      </c>
      <c r="E7" s="13">
        <v>43617</v>
      </c>
      <c r="F7" s="8" t="s">
        <v>46</v>
      </c>
      <c r="G7" s="8">
        <v>78</v>
      </c>
      <c r="H7" s="1" t="e">
        <f>VLOOKUP(F7,produtos,4)</f>
        <v>#N/A</v>
      </c>
      <c r="I7" s="1"/>
      <c r="J7" s="1"/>
      <c r="K7" s="1"/>
    </row>
    <row r="8" spans="1:11" x14ac:dyDescent="0.25">
      <c r="A8" s="12">
        <v>5</v>
      </c>
      <c r="B8" s="1" t="str">
        <f t="shared" si="0"/>
        <v>Confesul</v>
      </c>
      <c r="C8" s="1" t="str">
        <f t="shared" si="1"/>
        <v>Porto Alegre</v>
      </c>
      <c r="D8" s="1" t="str">
        <f t="shared" si="2"/>
        <v>Flávio Chiara</v>
      </c>
      <c r="E8" s="13">
        <v>43485</v>
      </c>
      <c r="F8" s="8" t="s">
        <v>41</v>
      </c>
      <c r="G8" s="8">
        <v>99</v>
      </c>
      <c r="H8" s="1" t="e">
        <f>VLOOKUP(F8,produtos,4)</f>
        <v>#N/A</v>
      </c>
      <c r="I8" s="1"/>
      <c r="J8" s="1"/>
      <c r="K8" s="1"/>
    </row>
    <row r="9" spans="1:11" x14ac:dyDescent="0.25">
      <c r="A9" s="12">
        <v>6</v>
      </c>
      <c r="B9" s="1" t="str">
        <f t="shared" si="0"/>
        <v>Petrobrás</v>
      </c>
      <c r="C9" s="1" t="str">
        <f t="shared" si="1"/>
        <v>Rio de Janeiro</v>
      </c>
      <c r="D9" s="1" t="str">
        <f t="shared" si="2"/>
        <v>Renato Pires</v>
      </c>
      <c r="E9" s="13">
        <v>43661</v>
      </c>
      <c r="F9" s="8" t="s">
        <v>43</v>
      </c>
      <c r="G9" s="8">
        <v>10</v>
      </c>
      <c r="H9" s="1" t="e">
        <f>VLOOKUP(F9,produtos,4)</f>
        <v>#N/A</v>
      </c>
      <c r="I9" s="1"/>
      <c r="J9" s="1"/>
      <c r="K9" s="1"/>
    </row>
    <row r="10" spans="1:11" x14ac:dyDescent="0.25">
      <c r="A10" s="12">
        <v>7</v>
      </c>
      <c r="B10" s="1" t="str">
        <f t="shared" si="0"/>
        <v>Detem Química</v>
      </c>
      <c r="C10" s="1" t="str">
        <f t="shared" si="1"/>
        <v>Salvador</v>
      </c>
      <c r="D10" s="1" t="str">
        <f t="shared" si="2"/>
        <v>Diogo Mainardes</v>
      </c>
      <c r="E10" s="13">
        <v>43768</v>
      </c>
      <c r="F10" s="8" t="s">
        <v>50</v>
      </c>
      <c r="G10" s="8">
        <v>28</v>
      </c>
      <c r="H10" s="1" t="e">
        <f>VLOOKUP(F10,produtos,4)</f>
        <v>#N/A</v>
      </c>
      <c r="I10" s="1"/>
      <c r="J10" s="1"/>
      <c r="K10" s="1"/>
    </row>
    <row r="11" spans="1:11" x14ac:dyDescent="0.25">
      <c r="A11" s="12">
        <v>8</v>
      </c>
      <c r="B11" s="1" t="str">
        <f t="shared" si="0"/>
        <v>Politeno</v>
      </c>
      <c r="C11" s="1" t="str">
        <f t="shared" si="1"/>
        <v>Salvador</v>
      </c>
      <c r="D11" s="1" t="str">
        <f t="shared" si="2"/>
        <v>Diogo Mainardes</v>
      </c>
      <c r="E11" s="13">
        <v>43713</v>
      </c>
      <c r="F11" s="8" t="s">
        <v>41</v>
      </c>
      <c r="G11" s="8">
        <v>34</v>
      </c>
      <c r="H11" s="1" t="e">
        <f>VLOOKUP(F11,produtos,4)</f>
        <v>#N/A</v>
      </c>
      <c r="I11" s="1"/>
      <c r="J11" s="1"/>
      <c r="K11" s="1"/>
    </row>
    <row r="12" spans="1:11" x14ac:dyDescent="0.25">
      <c r="A12" s="12">
        <v>9</v>
      </c>
      <c r="B12" s="1" t="str">
        <f t="shared" si="0"/>
        <v>OPP</v>
      </c>
      <c r="C12" s="1" t="str">
        <f t="shared" si="1"/>
        <v>Salvador</v>
      </c>
      <c r="D12" s="1" t="str">
        <f t="shared" si="2"/>
        <v>Diogo Mainardes</v>
      </c>
      <c r="E12" s="13">
        <v>18</v>
      </c>
      <c r="F12" s="8" t="s">
        <v>45</v>
      </c>
      <c r="G12" s="8">
        <v>56</v>
      </c>
      <c r="H12" s="1" t="e">
        <f>VLOOKUP(F12,produtos,4)</f>
        <v>#N/A</v>
      </c>
      <c r="I12" s="1"/>
      <c r="J12" s="1"/>
      <c r="K12" s="1"/>
    </row>
    <row r="13" spans="1:11" x14ac:dyDescent="0.25">
      <c r="A13" s="12">
        <v>9</v>
      </c>
      <c r="B13" s="1" t="str">
        <f t="shared" si="0"/>
        <v>OPP</v>
      </c>
      <c r="C13" s="1" t="str">
        <f t="shared" si="1"/>
        <v>Salvador</v>
      </c>
      <c r="D13" s="1" t="str">
        <f t="shared" si="2"/>
        <v>Diogo Mainardes</v>
      </c>
      <c r="E13" s="13">
        <v>79</v>
      </c>
      <c r="F13" s="8" t="s">
        <v>42</v>
      </c>
      <c r="G13" s="8">
        <v>20</v>
      </c>
      <c r="H13" s="1" t="e">
        <f>VLOOKUP(F13,produtos,4)</f>
        <v>#N/A</v>
      </c>
      <c r="I13" s="1"/>
      <c r="J13" s="1"/>
      <c r="K13" s="1"/>
    </row>
    <row r="14" spans="1:11" x14ac:dyDescent="0.25">
      <c r="A14" s="12">
        <v>7</v>
      </c>
      <c r="B14" s="1" t="str">
        <f t="shared" si="0"/>
        <v>Detem Química</v>
      </c>
      <c r="C14" s="1" t="str">
        <f t="shared" si="1"/>
        <v>Salvador</v>
      </c>
      <c r="D14" s="1" t="str">
        <f t="shared" si="2"/>
        <v>Diogo Mainardes</v>
      </c>
      <c r="E14" s="13">
        <v>43520</v>
      </c>
      <c r="F14" s="8" t="s">
        <v>44</v>
      </c>
      <c r="G14" s="8">
        <v>35</v>
      </c>
      <c r="H14" s="1" t="e">
        <f>VLOOKUP(F14,produtos,4)</f>
        <v>#N/A</v>
      </c>
      <c r="I14" s="1"/>
      <c r="J14" s="1"/>
      <c r="K14" s="1"/>
    </row>
    <row r="15" spans="1:11" x14ac:dyDescent="0.25">
      <c r="A15" s="12">
        <v>10</v>
      </c>
      <c r="B15" s="1" t="str">
        <f t="shared" si="0"/>
        <v>Carbocloro</v>
      </c>
      <c r="C15" s="1" t="str">
        <f t="shared" si="1"/>
        <v>São Paulo</v>
      </c>
      <c r="D15" s="1" t="str">
        <f t="shared" si="2"/>
        <v>Renato Pires</v>
      </c>
      <c r="E15" s="13">
        <v>43478</v>
      </c>
      <c r="F15" s="8" t="s">
        <v>49</v>
      </c>
      <c r="G15" s="8">
        <v>21</v>
      </c>
      <c r="H15" s="1" t="e">
        <f>VLOOKUP(F15,produtos,4)</f>
        <v>#N/A</v>
      </c>
      <c r="I15" s="1"/>
      <c r="J15" s="1"/>
      <c r="K15" s="1"/>
    </row>
    <row r="16" spans="1:11" x14ac:dyDescent="0.25">
      <c r="A16" s="12">
        <v>11</v>
      </c>
      <c r="B16" s="1" t="str">
        <f t="shared" si="0"/>
        <v>Indupa</v>
      </c>
      <c r="C16" s="1" t="str">
        <f t="shared" si="1"/>
        <v>São Paulo</v>
      </c>
      <c r="D16" s="1" t="str">
        <f t="shared" si="2"/>
        <v>Renato Pires</v>
      </c>
      <c r="E16" s="13">
        <v>43646</v>
      </c>
      <c r="F16" s="8" t="s">
        <v>48</v>
      </c>
      <c r="G16" s="8">
        <v>10</v>
      </c>
      <c r="H16" s="1" t="e">
        <f>VLOOKUP(F16,produtos,4)</f>
        <v>#N/A</v>
      </c>
      <c r="I16" s="1"/>
      <c r="J16" s="1"/>
      <c r="K16" s="1"/>
    </row>
    <row r="17" spans="1:11" x14ac:dyDescent="0.25">
      <c r="A17" s="11"/>
      <c r="B17" s="11"/>
      <c r="C17" s="11"/>
      <c r="D17" s="1"/>
      <c r="E17" s="11"/>
      <c r="F17" s="11"/>
      <c r="G17" s="14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5" t="s">
        <v>57</v>
      </c>
      <c r="H19" s="16"/>
      <c r="I19" s="16"/>
      <c r="J19" s="16"/>
      <c r="K19" s="16"/>
    </row>
    <row r="20" spans="1:11" x14ac:dyDescent="0.25">
      <c r="A20" s="11"/>
      <c r="B20" s="11"/>
      <c r="C20" s="11"/>
      <c r="D20" s="11"/>
      <c r="E20" s="11"/>
      <c r="F20" s="11"/>
      <c r="G20" s="11" t="s">
        <v>58</v>
      </c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BaseDados</vt:lpstr>
      <vt:lpstr>PosicaoVenda</vt:lpstr>
      <vt:lpstr>cliente</vt:lpstr>
      <vt:lpstr>produtos</vt:lpstr>
      <vt:lpstr>vendedores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Wilson Ferreira</dc:creator>
  <cp:lastModifiedBy>Jorge Wilson Ferreira</cp:lastModifiedBy>
  <dcterms:created xsi:type="dcterms:W3CDTF">2019-08-06T16:33:51Z</dcterms:created>
  <dcterms:modified xsi:type="dcterms:W3CDTF">2019-08-12T01:36:41Z</dcterms:modified>
</cp:coreProperties>
</file>