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davi_hilario_sptech_school/Documents/"/>
    </mc:Choice>
  </mc:AlternateContent>
  <xr:revisionPtr revIDLastSave="0" documentId="8_{D51C6E81-AE86-4160-B7C2-DDCE840C0346}" xr6:coauthVersionLast="47" xr6:coauthVersionMax="47" xr10:uidLastSave="{00000000-0000-0000-0000-000000000000}"/>
  <bookViews>
    <workbookView xWindow="-120" yWindow="-120" windowWidth="20730" windowHeight="11160" firstSheet="2" activeTab="2" xr2:uid="{2DD1C5DA-68F9-43D9-BCF4-8596C68B5158}"/>
  </bookViews>
  <sheets>
    <sheet name="DashBoard com Todos os Sensores" sheetId="1" r:id="rId1"/>
    <sheet name="Planilha2" sheetId="5" r:id="rId2"/>
    <sheet name="DashBoard Sensor de Temperatura" sheetId="4" r:id="rId3"/>
    <sheet name="Recommendation1" sheetId="6" r:id="rId4"/>
  </sheets>
  <calcPr calcId="191028"/>
  <pivotCaches>
    <pivotCache cacheId="15241" r:id="rId5"/>
    <pivotCache cacheId="1525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3" i="4" l="1"/>
  <c r="V8" i="4"/>
  <c r="V9" i="4"/>
  <c r="V12" i="4"/>
  <c r="V11" i="4"/>
  <c r="V10" i="4"/>
  <c r="B21" i="1"/>
  <c r="B20" i="1"/>
  <c r="D6" i="1"/>
  <c r="E6" i="1"/>
  <c r="E7" i="1"/>
  <c r="E8" i="1"/>
  <c r="E9" i="1"/>
  <c r="E10" i="1"/>
  <c r="E11" i="1"/>
  <c r="E12" i="1"/>
  <c r="E13" i="1"/>
  <c r="E14" i="1"/>
  <c r="E15" i="1"/>
  <c r="E16" i="1"/>
  <c r="E5" i="1"/>
  <c r="D7" i="1"/>
  <c r="D8" i="1"/>
  <c r="D9" i="1"/>
  <c r="D10" i="1"/>
  <c r="D11" i="1"/>
  <c r="D12" i="1"/>
  <c r="D13" i="1"/>
  <c r="D14" i="1"/>
  <c r="D15" i="1"/>
  <c r="D16" i="1"/>
  <c r="D5" i="1"/>
  <c r="C21" i="1"/>
  <c r="C20" i="1"/>
  <c r="C22" i="1" l="1"/>
  <c r="C23" i="1"/>
  <c r="B25" i="1"/>
  <c r="B24" i="1"/>
  <c r="B23" i="1"/>
  <c r="B22" i="1"/>
  <c r="C25" i="1"/>
  <c r="C24" i="1"/>
</calcChain>
</file>

<file path=xl/sharedStrings.xml><?xml version="1.0" encoding="utf-8"?>
<sst xmlns="http://schemas.openxmlformats.org/spreadsheetml/2006/main" count="100" uniqueCount="62">
  <si>
    <t>Dados Sensor</t>
  </si>
  <si>
    <t>TempSensor</t>
  </si>
  <si>
    <t>UmidSensor</t>
  </si>
  <si>
    <t>Tempo</t>
  </si>
  <si>
    <t>Temperatura</t>
  </si>
  <si>
    <t>Umidade</t>
  </si>
  <si>
    <t>MAIOR</t>
  </si>
  <si>
    <t>MENOR</t>
  </si>
  <si>
    <t>MEDIA</t>
  </si>
  <si>
    <t>MEDIANA</t>
  </si>
  <si>
    <t>1°QUARTIL</t>
  </si>
  <si>
    <t>3°QUARTIL</t>
  </si>
  <si>
    <t>Estados</t>
  </si>
  <si>
    <t>Ideal</t>
  </si>
  <si>
    <t>Bom</t>
  </si>
  <si>
    <t>Alerta</t>
  </si>
  <si>
    <t>Perigo</t>
  </si>
  <si>
    <t>&lt;12°C</t>
  </si>
  <si>
    <t>12°C</t>
  </si>
  <si>
    <t>12°c - 13°C</t>
  </si>
  <si>
    <t>14°C - 16°C</t>
  </si>
  <si>
    <t>16°C - 20°C</t>
  </si>
  <si>
    <t>20°C</t>
  </si>
  <si>
    <t>&gt;20°C</t>
  </si>
  <si>
    <t>&lt;=17%</t>
  </si>
  <si>
    <t>18% - 19%</t>
  </si>
  <si>
    <t>20% - 24%</t>
  </si>
  <si>
    <t>25% - 30%</t>
  </si>
  <si>
    <t>31% - 35%</t>
  </si>
  <si>
    <t>36% - 37%</t>
  </si>
  <si>
    <t>&gt;=38%</t>
  </si>
  <si>
    <t>Contagem de Temperatura</t>
  </si>
  <si>
    <t>18,4</t>
  </si>
  <si>
    <t>18,5</t>
  </si>
  <si>
    <t>18,7</t>
  </si>
  <si>
    <t>18,8</t>
  </si>
  <si>
    <t>18,9</t>
  </si>
  <si>
    <t>19,1</t>
  </si>
  <si>
    <t>19,2</t>
  </si>
  <si>
    <t>19,3</t>
  </si>
  <si>
    <t>Dados Temperatura </t>
  </si>
  <si>
    <t>25,5</t>
  </si>
  <si>
    <t>MÉDIA</t>
  </si>
  <si>
    <t>26,1</t>
  </si>
  <si>
    <t>25,7</t>
  </si>
  <si>
    <t>25,8</t>
  </si>
  <si>
    <t>Média Mensal</t>
  </si>
  <si>
    <t>26,2</t>
  </si>
  <si>
    <t>Mês</t>
  </si>
  <si>
    <t>Temperatura Média</t>
  </si>
  <si>
    <t>26,3</t>
  </si>
  <si>
    <t>Abril</t>
  </si>
  <si>
    <t>25,4</t>
  </si>
  <si>
    <t>Maio</t>
  </si>
  <si>
    <t>Junho</t>
  </si>
  <si>
    <t>25,9</t>
  </si>
  <si>
    <t>Julho</t>
  </si>
  <si>
    <t>Agosto</t>
  </si>
  <si>
    <t>Setembro</t>
  </si>
  <si>
    <t>Row Labels</t>
  </si>
  <si>
    <t>Sum of Temperatura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</si>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</sst>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B759D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2E002E"/>
        <bgColor indexed="64"/>
      </patternFill>
    </fill>
    <fill>
      <patternFill patternType="solid">
        <fgColor rgb="FF610061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BDD7EE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2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20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0" fontId="3" fillId="0" borderId="7" xfId="0" applyNumberFormat="1" applyFont="1" applyBorder="1" applyAlignment="1">
      <alignment horizontal="center"/>
    </xf>
    <xf numFmtId="0" fontId="0" fillId="0" borderId="4" xfId="0" applyBorder="1" applyAlignment="1">
      <alignment horizontal="right"/>
    </xf>
    <xf numFmtId="20" fontId="4" fillId="0" borderId="5" xfId="0" applyNumberFormat="1" applyFont="1" applyBorder="1" applyAlignment="1">
      <alignment horizontal="center"/>
    </xf>
    <xf numFmtId="0" fontId="3" fillId="9" borderId="2" xfId="0" applyFont="1" applyFill="1" applyBorder="1"/>
    <xf numFmtId="0" fontId="4" fillId="9" borderId="2" xfId="0" applyFont="1" applyFill="1" applyBorder="1" applyAlignment="1">
      <alignment horizontal="center" vertical="center"/>
    </xf>
    <xf numFmtId="0" fontId="4" fillId="9" borderId="2" xfId="0" applyFont="1" applyFill="1" applyBorder="1"/>
    <xf numFmtId="164" fontId="0" fillId="0" borderId="1" xfId="0" applyNumberFormat="1" applyBorder="1" applyAlignment="1">
      <alignment horizontal="right"/>
    </xf>
    <xf numFmtId="164" fontId="3" fillId="0" borderId="5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7" fillId="0" borderId="2" xfId="0" applyFont="1" applyBorder="1"/>
    <xf numFmtId="0" fontId="9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2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pivotButton="1"/>
    <xf numFmtId="20" fontId="0" fillId="0" borderId="0" xfId="0" applyNumberFormat="1" applyAlignment="1">
      <alignment horizontal="left"/>
    </xf>
    <xf numFmtId="0" fontId="6" fillId="8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59D5"/>
      <color rgb="FF9631B1"/>
      <color rgb="FF460046"/>
      <color rgb="FF610061"/>
      <color rgb="FF2E0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Variação de Umidade e 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Temperatura(°C)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'DashBoard com Todos os Sensores'!$C$5:$C$16</c:f>
              <c:numCache>
                <c:formatCode>h:mm</c:formatCode>
                <c:ptCount val="12"/>
                <c:pt idx="0">
                  <c:v>3.472222222222222E-3</c:v>
                </c:pt>
                <c:pt idx="1">
                  <c:v>6.9444444444444441E-3</c:v>
                </c:pt>
                <c:pt idx="2">
                  <c:v>1.0416666666666701E-2</c:v>
                </c:pt>
                <c:pt idx="3">
                  <c:v>1.38888888888889E-2</c:v>
                </c:pt>
                <c:pt idx="4">
                  <c:v>1.7361111111111101E-2</c:v>
                </c:pt>
                <c:pt idx="5">
                  <c:v>2.0833333333333301E-2</c:v>
                </c:pt>
                <c:pt idx="6">
                  <c:v>2.43055555555555E-2</c:v>
                </c:pt>
                <c:pt idx="7">
                  <c:v>2.7777777777777801E-2</c:v>
                </c:pt>
                <c:pt idx="8">
                  <c:v>3.125E-2</c:v>
                </c:pt>
                <c:pt idx="9">
                  <c:v>3.4722222222222203E-2</c:v>
                </c:pt>
                <c:pt idx="10">
                  <c:v>3.8194444444444399E-2</c:v>
                </c:pt>
                <c:pt idx="11">
                  <c:v>4.1666666666666602E-2</c:v>
                </c:pt>
              </c:numCache>
            </c:numRef>
          </c:cat>
          <c:val>
            <c:numRef>
              <c:f>'DashBoard com Todos os Sensores'!$D$5:$D$16</c:f>
              <c:numCache>
                <c:formatCode>General</c:formatCode>
                <c:ptCount val="12"/>
                <c:pt idx="0">
                  <c:v>18.5</c:v>
                </c:pt>
                <c:pt idx="1">
                  <c:v>19.100000000000001</c:v>
                </c:pt>
                <c:pt idx="2">
                  <c:v>19</c:v>
                </c:pt>
                <c:pt idx="3">
                  <c:v>18.7</c:v>
                </c:pt>
                <c:pt idx="4">
                  <c:v>18.8</c:v>
                </c:pt>
                <c:pt idx="5">
                  <c:v>18.8</c:v>
                </c:pt>
                <c:pt idx="6">
                  <c:v>19.2</c:v>
                </c:pt>
                <c:pt idx="7">
                  <c:v>19.3</c:v>
                </c:pt>
                <c:pt idx="8">
                  <c:v>18.399999999999999</c:v>
                </c:pt>
                <c:pt idx="9">
                  <c:v>18.8</c:v>
                </c:pt>
                <c:pt idx="10">
                  <c:v>18.899999999999999</c:v>
                </c:pt>
                <c:pt idx="1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3-4BA3-ABD1-8EF6DF3BA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393950640"/>
        <c:axId val="1310141600"/>
      </c:barChart>
      <c:lineChart>
        <c:grouping val="standard"/>
        <c:varyColors val="0"/>
        <c:ser>
          <c:idx val="1"/>
          <c:order val="1"/>
          <c:tx>
            <c:v>Umidade(%)</c:v>
          </c:tx>
          <c:spPr>
            <a:ln w="3810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'DashBoard com Todos os Sensores'!$C$5:$C$16</c:f>
              <c:numCache>
                <c:formatCode>h:mm</c:formatCode>
                <c:ptCount val="12"/>
                <c:pt idx="0">
                  <c:v>3.472222222222222E-3</c:v>
                </c:pt>
                <c:pt idx="1">
                  <c:v>6.9444444444444441E-3</c:v>
                </c:pt>
                <c:pt idx="2">
                  <c:v>1.0416666666666701E-2</c:v>
                </c:pt>
                <c:pt idx="3">
                  <c:v>1.38888888888889E-2</c:v>
                </c:pt>
                <c:pt idx="4">
                  <c:v>1.7361111111111101E-2</c:v>
                </c:pt>
                <c:pt idx="5">
                  <c:v>2.0833333333333301E-2</c:v>
                </c:pt>
                <c:pt idx="6">
                  <c:v>2.43055555555555E-2</c:v>
                </c:pt>
                <c:pt idx="7">
                  <c:v>2.7777777777777801E-2</c:v>
                </c:pt>
                <c:pt idx="8">
                  <c:v>3.125E-2</c:v>
                </c:pt>
                <c:pt idx="9">
                  <c:v>3.4722222222222203E-2</c:v>
                </c:pt>
                <c:pt idx="10">
                  <c:v>3.8194444444444399E-2</c:v>
                </c:pt>
                <c:pt idx="11">
                  <c:v>4.1666666666666602E-2</c:v>
                </c:pt>
              </c:numCache>
            </c:numRef>
          </c:cat>
          <c:val>
            <c:numRef>
              <c:f>'DashBoard com Todos os Sensores'!$E$5:$E$16</c:f>
              <c:numCache>
                <c:formatCode>General</c:formatCode>
                <c:ptCount val="12"/>
                <c:pt idx="0">
                  <c:v>66</c:v>
                </c:pt>
                <c:pt idx="1">
                  <c:v>67</c:v>
                </c:pt>
                <c:pt idx="2">
                  <c:v>67</c:v>
                </c:pt>
                <c:pt idx="3">
                  <c:v>66</c:v>
                </c:pt>
                <c:pt idx="4">
                  <c:v>66</c:v>
                </c:pt>
                <c:pt idx="5">
                  <c:v>66</c:v>
                </c:pt>
                <c:pt idx="6">
                  <c:v>67</c:v>
                </c:pt>
                <c:pt idx="7">
                  <c:v>67</c:v>
                </c:pt>
                <c:pt idx="8">
                  <c:v>66</c:v>
                </c:pt>
                <c:pt idx="9">
                  <c:v>67</c:v>
                </c:pt>
                <c:pt idx="10">
                  <c:v>66</c:v>
                </c:pt>
                <c:pt idx="11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A3-4BA3-ABD1-8EF6DF3BA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1298016"/>
        <c:axId val="1469882912"/>
      </c:lineChart>
      <c:catAx>
        <c:axId val="1393950640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141600"/>
        <c:crosses val="autoZero"/>
        <c:auto val="1"/>
        <c:lblAlgn val="ctr"/>
        <c:lblOffset val="100"/>
        <c:noMultiLvlLbl val="0"/>
      </c:catAx>
      <c:valAx>
        <c:axId val="131014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950640"/>
        <c:crosses val="autoZero"/>
        <c:crossBetween val="between"/>
      </c:valAx>
      <c:valAx>
        <c:axId val="14698829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298016"/>
        <c:crosses val="max"/>
        <c:crossBetween val="between"/>
      </c:valAx>
      <c:catAx>
        <c:axId val="1561298016"/>
        <c:scaling>
          <c:orientation val="minMax"/>
        </c:scaling>
        <c:delete val="1"/>
        <c:axPos val="b"/>
        <c:numFmt formatCode="h:mm" sourceLinked="1"/>
        <c:majorTickMark val="out"/>
        <c:minorTickMark val="none"/>
        <c:tickLblPos val="nextTo"/>
        <c:crossAx val="1469882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759D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53-4540-826B-27386582E009}"/>
              </c:ext>
            </c:extLst>
          </c:dPt>
          <c:dPt>
            <c:idx val="1"/>
            <c:invertIfNegative val="0"/>
            <c:bubble3D val="0"/>
            <c:spPr>
              <a:solidFill>
                <a:srgbClr val="9631B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953-4540-826B-27386582E00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53-4540-826B-27386582E00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953-4540-826B-27386582E009}"/>
              </c:ext>
            </c:extLst>
          </c:dPt>
          <c:cat>
            <c:strRef>
              <c:f>'DashBoard com Todos os Sensores'!$A$30:$A$33</c:f>
              <c:strCache>
                <c:ptCount val="4"/>
                <c:pt idx="0">
                  <c:v>Ideal</c:v>
                </c:pt>
                <c:pt idx="1">
                  <c:v>Bom</c:v>
                </c:pt>
                <c:pt idx="2">
                  <c:v>Alerta</c:v>
                </c:pt>
                <c:pt idx="3">
                  <c:v>Perigo</c:v>
                </c:pt>
              </c:strCache>
            </c:strRef>
          </c:cat>
          <c:val>
            <c:numRef>
              <c:f>'DashBoard com Todos os Sensores'!$B$30:$B$33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53-4540-826B-27386582E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9188752"/>
        <c:axId val="1401786416"/>
      </c:barChart>
      <c:catAx>
        <c:axId val="139918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86416"/>
        <c:crosses val="autoZero"/>
        <c:auto val="1"/>
        <c:lblAlgn val="ctr"/>
        <c:lblOffset val="100"/>
        <c:noMultiLvlLbl val="0"/>
      </c:catAx>
      <c:valAx>
        <c:axId val="140178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18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83021484527695"/>
          <c:y val="5.8868558230208513E-2"/>
          <c:w val="0.78805743264614025"/>
          <c:h val="0.7123996122224105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759D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D7-4D84-A4B1-2269CC7AE2AE}"/>
              </c:ext>
            </c:extLst>
          </c:dPt>
          <c:dPt>
            <c:idx val="1"/>
            <c:invertIfNegative val="0"/>
            <c:bubble3D val="0"/>
            <c:spPr>
              <a:solidFill>
                <a:srgbClr val="9631B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5D7-4D84-A4B1-2269CC7AE2AE}"/>
              </c:ext>
            </c:extLst>
          </c:dPt>
          <c:cat>
            <c:strRef>
              <c:f>'DashBoard com Todos os Sensores'!$A$30:$A$33</c:f>
              <c:strCache>
                <c:ptCount val="4"/>
                <c:pt idx="0">
                  <c:v>Ideal</c:v>
                </c:pt>
                <c:pt idx="1">
                  <c:v>Bom</c:v>
                </c:pt>
                <c:pt idx="2">
                  <c:v>Alerta</c:v>
                </c:pt>
                <c:pt idx="3">
                  <c:v>Perigo</c:v>
                </c:pt>
              </c:strCache>
            </c:strRef>
          </c:cat>
          <c:val>
            <c:numRef>
              <c:f>'DashBoard com Todos os Sensores'!$C$30:$C$33</c:f>
              <c:numCache>
                <c:formatCode>General</c:formatCode>
                <c:ptCount val="4"/>
                <c:pt idx="0">
                  <c:v>6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7-4D84-A4B1-2269CC7AE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4558064"/>
        <c:axId val="594554464"/>
      </c:barChart>
      <c:catAx>
        <c:axId val="594558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54464"/>
        <c:crosses val="autoZero"/>
        <c:auto val="1"/>
        <c:lblAlgn val="ctr"/>
        <c:lblOffset val="100"/>
        <c:noMultiLvlLbl val="0"/>
      </c:catAx>
      <c:valAx>
        <c:axId val="59455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5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[dashboards_Grupo_1.xlsx]Recommendation1!PivotTable1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 pelo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7030A0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Recommendation1!$B$2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 w="25400">
              <a:noFill/>
            </a:ln>
            <a:effectLst/>
          </c:spPr>
          <c:cat>
            <c:strRef>
              <c:f>Recommendation1!$A$3:$A$15</c:f>
              <c:strCache>
                <c:ptCount val="12"/>
                <c:pt idx="0">
                  <c:v>14:05</c:v>
                </c:pt>
                <c:pt idx="1">
                  <c:v>14:10</c:v>
                </c:pt>
                <c:pt idx="2">
                  <c:v>14:15</c:v>
                </c:pt>
                <c:pt idx="3">
                  <c:v>14:20</c:v>
                </c:pt>
                <c:pt idx="4">
                  <c:v>14:25</c:v>
                </c:pt>
                <c:pt idx="5">
                  <c:v>14:30</c:v>
                </c:pt>
                <c:pt idx="6">
                  <c:v>14:35</c:v>
                </c:pt>
                <c:pt idx="7">
                  <c:v>14:40</c:v>
                </c:pt>
                <c:pt idx="8">
                  <c:v>14:45</c:v>
                </c:pt>
                <c:pt idx="9">
                  <c:v>14:50</c:v>
                </c:pt>
                <c:pt idx="10">
                  <c:v>14:55</c:v>
                </c:pt>
                <c:pt idx="11">
                  <c:v>15:00</c:v>
                </c:pt>
              </c:strCache>
            </c:strRef>
          </c:cat>
          <c:val>
            <c:numRef>
              <c:f>Recommendation1!$B$3:$B$15</c:f>
              <c:numCache>
                <c:formatCode>0.0</c:formatCode>
                <c:ptCount val="12"/>
                <c:pt idx="0">
                  <c:v>18.5</c:v>
                </c:pt>
                <c:pt idx="1">
                  <c:v>19.100000000000001</c:v>
                </c:pt>
                <c:pt idx="2">
                  <c:v>19</c:v>
                </c:pt>
                <c:pt idx="3">
                  <c:v>18.7</c:v>
                </c:pt>
                <c:pt idx="4">
                  <c:v>18.8</c:v>
                </c:pt>
                <c:pt idx="5">
                  <c:v>18.8</c:v>
                </c:pt>
                <c:pt idx="6">
                  <c:v>19.2</c:v>
                </c:pt>
                <c:pt idx="7">
                  <c:v>19.3</c:v>
                </c:pt>
                <c:pt idx="8">
                  <c:v>18.399999999999999</c:v>
                </c:pt>
                <c:pt idx="9">
                  <c:v>18.8</c:v>
                </c:pt>
                <c:pt idx="10">
                  <c:v>18.899999999999999</c:v>
                </c:pt>
                <c:pt idx="1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0-4879-A278-0A9C74A1E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632855"/>
        <c:axId val="845308760"/>
      </c:areaChart>
      <c:catAx>
        <c:axId val="905632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308760"/>
        <c:crosses val="autoZero"/>
        <c:auto val="1"/>
        <c:lblAlgn val="ctr"/>
        <c:lblOffset val="100"/>
        <c:noMultiLvlLbl val="0"/>
      </c:catAx>
      <c:valAx>
        <c:axId val="84530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632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Temperatura Média Mensal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'DashBoard Sensor de Temperatura'!$V$16</c:f>
              <c:strCache>
                <c:ptCount val="1"/>
                <c:pt idx="0">
                  <c:v>Temperatura Média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'DashBoard Sensor de Temperatura'!$U$17:$U$22</c:f>
              <c:strCache>
                <c:ptCount val="6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</c:strCache>
            </c:strRef>
          </c:cat>
          <c:val>
            <c:numRef>
              <c:f>'DashBoard Sensor de Temperatura'!$V$17:$V$22</c:f>
              <c:numCache>
                <c:formatCode>General</c:formatCode>
                <c:ptCount val="6"/>
                <c:pt idx="0">
                  <c:v>19.3</c:v>
                </c:pt>
                <c:pt idx="1">
                  <c:v>18.7</c:v>
                </c:pt>
                <c:pt idx="2">
                  <c:v>18.5</c:v>
                </c:pt>
                <c:pt idx="3">
                  <c:v>18.399999999999999</c:v>
                </c:pt>
                <c:pt idx="4">
                  <c:v>18.899999999999999</c:v>
                </c:pt>
                <c:pt idx="5">
                  <c:v>19.2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D1-4335-B047-95740FCAE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362168"/>
        <c:axId val="1937959431"/>
      </c:lineChart>
      <c:catAx>
        <c:axId val="91036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959431"/>
        <c:crosses val="autoZero"/>
        <c:auto val="1"/>
        <c:lblAlgn val="ctr"/>
        <c:lblOffset val="100"/>
        <c:noMultiLvlLbl val="0"/>
      </c:catAx>
      <c:valAx>
        <c:axId val="1937959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62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759D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8A-4ED4-82CA-7BD39F9934F4}"/>
              </c:ext>
            </c:extLst>
          </c:dPt>
          <c:dPt>
            <c:idx val="1"/>
            <c:invertIfNegative val="0"/>
            <c:bubble3D val="0"/>
            <c:spPr>
              <a:solidFill>
                <a:srgbClr val="9631B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68A-4ED4-82CA-7BD39F9934F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68A-4ED4-82CA-7BD39F9934F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68A-4ED4-82CA-7BD39F9934F4}"/>
              </c:ext>
            </c:extLst>
          </c:dPt>
          <c:cat>
            <c:strRef>
              <c:f>'DashBoard com Todos os Sensores'!$A$30:$A$33</c:f>
              <c:strCache>
                <c:ptCount val="4"/>
                <c:pt idx="0">
                  <c:v>Ideal</c:v>
                </c:pt>
                <c:pt idx="1">
                  <c:v>Bom</c:v>
                </c:pt>
                <c:pt idx="2">
                  <c:v>Alerta</c:v>
                </c:pt>
                <c:pt idx="3">
                  <c:v>Perigo</c:v>
                </c:pt>
              </c:strCache>
            </c:strRef>
          </c:cat>
          <c:val>
            <c:numRef>
              <c:f>'DashBoard com Todos os Sensores'!$B$30:$B$33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68A-4ED4-82CA-7BD39F993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9188752"/>
        <c:axId val="1401786416"/>
      </c:barChart>
      <c:catAx>
        <c:axId val="139918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86416"/>
        <c:crosses val="autoZero"/>
        <c:auto val="1"/>
        <c:lblAlgn val="ctr"/>
        <c:lblOffset val="100"/>
        <c:noMultiLvlLbl val="0"/>
      </c:catAx>
      <c:valAx>
        <c:axId val="140178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18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[dashboards_Grupo_1.xlsx]Recommendation1!PivotTable1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'Temperatura' by 'Tempo'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Recommendation1!$B$2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Recommendation1!$A$3:$A$15</c:f>
              <c:strCache>
                <c:ptCount val="12"/>
                <c:pt idx="0">
                  <c:v>14:05</c:v>
                </c:pt>
                <c:pt idx="1">
                  <c:v>14:10</c:v>
                </c:pt>
                <c:pt idx="2">
                  <c:v>14:15</c:v>
                </c:pt>
                <c:pt idx="3">
                  <c:v>14:20</c:v>
                </c:pt>
                <c:pt idx="4">
                  <c:v>14:25</c:v>
                </c:pt>
                <c:pt idx="5">
                  <c:v>14:30</c:v>
                </c:pt>
                <c:pt idx="6">
                  <c:v>14:35</c:v>
                </c:pt>
                <c:pt idx="7">
                  <c:v>14:40</c:v>
                </c:pt>
                <c:pt idx="8">
                  <c:v>14:45</c:v>
                </c:pt>
                <c:pt idx="9">
                  <c:v>14:50</c:v>
                </c:pt>
                <c:pt idx="10">
                  <c:v>14:55</c:v>
                </c:pt>
                <c:pt idx="11">
                  <c:v>15:00</c:v>
                </c:pt>
              </c:strCache>
            </c:strRef>
          </c:cat>
          <c:val>
            <c:numRef>
              <c:f>Recommendation1!$B$3:$B$15</c:f>
              <c:numCache>
                <c:formatCode>0.0</c:formatCode>
                <c:ptCount val="12"/>
                <c:pt idx="0">
                  <c:v>18.5</c:v>
                </c:pt>
                <c:pt idx="1">
                  <c:v>19.100000000000001</c:v>
                </c:pt>
                <c:pt idx="2">
                  <c:v>19</c:v>
                </c:pt>
                <c:pt idx="3">
                  <c:v>18.7</c:v>
                </c:pt>
                <c:pt idx="4">
                  <c:v>18.8</c:v>
                </c:pt>
                <c:pt idx="5">
                  <c:v>18.8</c:v>
                </c:pt>
                <c:pt idx="6">
                  <c:v>19.2</c:v>
                </c:pt>
                <c:pt idx="7">
                  <c:v>19.3</c:v>
                </c:pt>
                <c:pt idx="8">
                  <c:v>18.399999999999999</c:v>
                </c:pt>
                <c:pt idx="9">
                  <c:v>18.8</c:v>
                </c:pt>
                <c:pt idx="10">
                  <c:v>18.899999999999999</c:v>
                </c:pt>
                <c:pt idx="1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F4-4157-8519-9D3CB7E45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632855"/>
        <c:axId val="845308760"/>
      </c:areaChart>
      <c:catAx>
        <c:axId val="905632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308760"/>
        <c:crosses val="autoZero"/>
        <c:auto val="1"/>
        <c:lblAlgn val="ctr"/>
        <c:lblOffset val="100"/>
        <c:noMultiLvlLbl val="0"/>
      </c:catAx>
      <c:valAx>
        <c:axId val="84530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632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3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</xdr:row>
      <xdr:rowOff>28574</xdr:rowOff>
    </xdr:from>
    <xdr:to>
      <xdr:col>24</xdr:col>
      <xdr:colOff>347382</xdr:colOff>
      <xdr:row>41</xdr:row>
      <xdr:rowOff>44824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76B765B4-1FDF-425D-9F0B-7B0BE6892816}"/>
            </a:ext>
          </a:extLst>
        </xdr:cNvPr>
        <xdr:cNvSpPr/>
      </xdr:nvSpPr>
      <xdr:spPr>
        <a:xfrm>
          <a:off x="5261721" y="409574"/>
          <a:ext cx="10034308" cy="7445750"/>
        </a:xfrm>
        <a:prstGeom prst="rect">
          <a:avLst/>
        </a:prstGeom>
        <a:solidFill>
          <a:srgbClr val="2E002E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	 </a:t>
          </a:r>
        </a:p>
      </xdr:txBody>
    </xdr:sp>
    <xdr:clientData/>
  </xdr:twoCellAnchor>
  <xdr:twoCellAnchor>
    <xdr:from>
      <xdr:col>8</xdr:col>
      <xdr:colOff>384362</xdr:colOff>
      <xdr:row>3</xdr:row>
      <xdr:rowOff>169769</xdr:rowOff>
    </xdr:from>
    <xdr:to>
      <xdr:col>15</xdr:col>
      <xdr:colOff>581026</xdr:colOff>
      <xdr:row>11</xdr:row>
      <xdr:rowOff>93569</xdr:rowOff>
    </xdr:to>
    <xdr:sp macro="" textlink="">
      <xdr:nvSpPr>
        <xdr:cNvPr id="22" name="Retângulo: Cantos Arredondados 5">
          <a:extLst>
            <a:ext uri="{FF2B5EF4-FFF2-40B4-BE49-F238E27FC236}">
              <a16:creationId xmlns:a16="http://schemas.microsoft.com/office/drawing/2014/main" id="{9876863E-FA9E-4C2A-AB8C-649B9DE6F882}"/>
            </a:ext>
            <a:ext uri="{147F2762-F138-4A5C-976F-8EAC2B608ADB}">
              <a16:predDERef xmlns:a16="http://schemas.microsoft.com/office/drawing/2014/main" pred="{76B765B4-1FDF-425D-9F0B-7B0BE6892816}"/>
            </a:ext>
          </a:extLst>
        </xdr:cNvPr>
        <xdr:cNvSpPr/>
      </xdr:nvSpPr>
      <xdr:spPr>
        <a:xfrm>
          <a:off x="6280337" y="741269"/>
          <a:ext cx="4463864" cy="14478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263336</xdr:colOff>
      <xdr:row>3</xdr:row>
      <xdr:rowOff>169770</xdr:rowOff>
    </xdr:from>
    <xdr:to>
      <xdr:col>23</xdr:col>
      <xdr:colOff>537882</xdr:colOff>
      <xdr:row>11</xdr:row>
      <xdr:rowOff>93570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FECC7E24-3FA2-41D9-AF0E-83039791F9AE}"/>
            </a:ext>
          </a:extLst>
        </xdr:cNvPr>
        <xdr:cNvSpPr/>
      </xdr:nvSpPr>
      <xdr:spPr>
        <a:xfrm>
          <a:off x="10371042" y="741270"/>
          <a:ext cx="4510369" cy="14478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8</xdr:col>
      <xdr:colOff>499782</xdr:colOff>
      <xdr:row>4</xdr:row>
      <xdr:rowOff>177052</xdr:rowOff>
    </xdr:from>
    <xdr:to>
      <xdr:col>10</xdr:col>
      <xdr:colOff>448235</xdr:colOff>
      <xdr:row>11</xdr:row>
      <xdr:rowOff>13712</xdr:rowOff>
    </xdr:to>
    <xdr:pic>
      <xdr:nvPicPr>
        <xdr:cNvPr id="9" name="Gráfico 8" descr="Termômetro">
          <a:extLst>
            <a:ext uri="{FF2B5EF4-FFF2-40B4-BE49-F238E27FC236}">
              <a16:creationId xmlns:a16="http://schemas.microsoft.com/office/drawing/2014/main" id="{F0E594C8-E8BC-4820-AD14-114BC5583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66547" y="939052"/>
          <a:ext cx="1158688" cy="1170161"/>
        </a:xfrm>
        <a:prstGeom prst="rect">
          <a:avLst/>
        </a:prstGeom>
      </xdr:spPr>
    </xdr:pic>
    <xdr:clientData/>
  </xdr:twoCellAnchor>
  <xdr:twoCellAnchor editAs="oneCell">
    <xdr:from>
      <xdr:col>16</xdr:col>
      <xdr:colOff>547406</xdr:colOff>
      <xdr:row>4</xdr:row>
      <xdr:rowOff>118221</xdr:rowOff>
    </xdr:from>
    <xdr:to>
      <xdr:col>18</xdr:col>
      <xdr:colOff>526676</xdr:colOff>
      <xdr:row>10</xdr:row>
      <xdr:rowOff>176501</xdr:rowOff>
    </xdr:to>
    <xdr:pic>
      <xdr:nvPicPr>
        <xdr:cNvPr id="11" name="Gráfico 10" descr="Água">
          <a:extLst>
            <a:ext uri="{FF2B5EF4-FFF2-40B4-BE49-F238E27FC236}">
              <a16:creationId xmlns:a16="http://schemas.microsoft.com/office/drawing/2014/main" id="{2495BD22-D634-481F-8AEA-4790F242C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655112" y="880221"/>
          <a:ext cx="1189505" cy="1201281"/>
        </a:xfrm>
        <a:prstGeom prst="rect">
          <a:avLst/>
        </a:prstGeom>
      </xdr:spPr>
    </xdr:pic>
    <xdr:clientData/>
  </xdr:twoCellAnchor>
  <xdr:twoCellAnchor>
    <xdr:from>
      <xdr:col>11</xdr:col>
      <xdr:colOff>278466</xdr:colOff>
      <xdr:row>4</xdr:row>
      <xdr:rowOff>47625</xdr:rowOff>
    </xdr:from>
    <xdr:to>
      <xdr:col>13</xdr:col>
      <xdr:colOff>307041</xdr:colOff>
      <xdr:row>5</xdr:row>
      <xdr:rowOff>123825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14BA3B9E-8267-42BA-B755-039FC4BDAED3}"/>
            </a:ext>
          </a:extLst>
        </xdr:cNvPr>
        <xdr:cNvSpPr txBox="1"/>
      </xdr:nvSpPr>
      <xdr:spPr>
        <a:xfrm>
          <a:off x="7360584" y="809625"/>
          <a:ext cx="123881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TEMPERATURA</a:t>
          </a:r>
        </a:p>
      </xdr:txBody>
    </xdr:sp>
    <xdr:clientData/>
  </xdr:twoCellAnchor>
  <xdr:twoCellAnchor>
    <xdr:from>
      <xdr:col>19</xdr:col>
      <xdr:colOff>278467</xdr:colOff>
      <xdr:row>4</xdr:row>
      <xdr:rowOff>66675</xdr:rowOff>
    </xdr:from>
    <xdr:to>
      <xdr:col>21</xdr:col>
      <xdr:colOff>302559</xdr:colOff>
      <xdr:row>5</xdr:row>
      <xdr:rowOff>142875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25643901-042A-4E2A-AD8D-DE969CAFE2F3}"/>
            </a:ext>
          </a:extLst>
        </xdr:cNvPr>
        <xdr:cNvSpPr txBox="1"/>
      </xdr:nvSpPr>
      <xdr:spPr>
        <a:xfrm>
          <a:off x="12201526" y="828675"/>
          <a:ext cx="1234327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UMIDADE</a:t>
          </a:r>
        </a:p>
      </xdr:txBody>
    </xdr:sp>
    <xdr:clientData/>
  </xdr:twoCellAnchor>
  <xdr:twoCellAnchor>
    <xdr:from>
      <xdr:col>11</xdr:col>
      <xdr:colOff>178733</xdr:colOff>
      <xdr:row>9</xdr:row>
      <xdr:rowOff>64993</xdr:rowOff>
    </xdr:from>
    <xdr:to>
      <xdr:col>12</xdr:col>
      <xdr:colOff>293035</xdr:colOff>
      <xdr:row>10</xdr:row>
      <xdr:rowOff>141193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3653B5AF-7A43-4229-8FDE-2FB27C907637}"/>
            </a:ext>
          </a:extLst>
        </xdr:cNvPr>
        <xdr:cNvSpPr txBox="1"/>
      </xdr:nvSpPr>
      <xdr:spPr>
        <a:xfrm>
          <a:off x="7260851" y="1779493"/>
          <a:ext cx="719419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Máxima</a:t>
          </a:r>
        </a:p>
      </xdr:txBody>
    </xdr:sp>
    <xdr:clientData/>
  </xdr:twoCellAnchor>
  <xdr:twoCellAnchor>
    <xdr:from>
      <xdr:col>13</xdr:col>
      <xdr:colOff>344019</xdr:colOff>
      <xdr:row>9</xdr:row>
      <xdr:rowOff>55468</xdr:rowOff>
    </xdr:from>
    <xdr:to>
      <xdr:col>14</xdr:col>
      <xdr:colOff>453838</xdr:colOff>
      <xdr:row>10</xdr:row>
      <xdr:rowOff>131668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BBAD3A2F-E504-4BE2-BB0B-AC92CC8A3EB4}"/>
            </a:ext>
          </a:extLst>
        </xdr:cNvPr>
        <xdr:cNvSpPr txBox="1"/>
      </xdr:nvSpPr>
      <xdr:spPr>
        <a:xfrm>
          <a:off x="8636372" y="1769968"/>
          <a:ext cx="714937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Mínima</a:t>
          </a:r>
        </a:p>
      </xdr:txBody>
    </xdr:sp>
    <xdr:clientData/>
  </xdr:twoCellAnchor>
  <xdr:twoCellAnchor>
    <xdr:from>
      <xdr:col>19</xdr:col>
      <xdr:colOff>182095</xdr:colOff>
      <xdr:row>9</xdr:row>
      <xdr:rowOff>68355</xdr:rowOff>
    </xdr:from>
    <xdr:to>
      <xdr:col>20</xdr:col>
      <xdr:colOff>296396</xdr:colOff>
      <xdr:row>10</xdr:row>
      <xdr:rowOff>144555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C154979C-67F6-47B8-B26E-ABC3A30A56AC}"/>
            </a:ext>
          </a:extLst>
        </xdr:cNvPr>
        <xdr:cNvSpPr txBox="1"/>
      </xdr:nvSpPr>
      <xdr:spPr>
        <a:xfrm>
          <a:off x="12105154" y="1782855"/>
          <a:ext cx="719418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Máxima</a:t>
          </a:r>
        </a:p>
      </xdr:txBody>
    </xdr:sp>
    <xdr:clientData/>
  </xdr:twoCellAnchor>
  <xdr:twoCellAnchor>
    <xdr:from>
      <xdr:col>21</xdr:col>
      <xdr:colOff>387723</xdr:colOff>
      <xdr:row>9</xdr:row>
      <xdr:rowOff>76199</xdr:rowOff>
    </xdr:from>
    <xdr:to>
      <xdr:col>22</xdr:col>
      <xdr:colOff>497541</xdr:colOff>
      <xdr:row>10</xdr:row>
      <xdr:rowOff>152399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52E123FB-37F3-411C-9D16-AE93EDBE6A3F}"/>
            </a:ext>
          </a:extLst>
        </xdr:cNvPr>
        <xdr:cNvSpPr txBox="1"/>
      </xdr:nvSpPr>
      <xdr:spPr>
        <a:xfrm>
          <a:off x="13521017" y="1790699"/>
          <a:ext cx="714936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Mínima</a:t>
          </a:r>
        </a:p>
      </xdr:txBody>
    </xdr:sp>
    <xdr:clientData/>
  </xdr:twoCellAnchor>
  <xdr:twoCellAnchor>
    <xdr:from>
      <xdr:col>11</xdr:col>
      <xdr:colOff>28575</xdr:colOff>
      <xdr:row>6</xdr:row>
      <xdr:rowOff>171450</xdr:rowOff>
    </xdr:from>
    <xdr:to>
      <xdr:col>13</xdr:col>
      <xdr:colOff>38100</xdr:colOff>
      <xdr:row>8</xdr:row>
      <xdr:rowOff>133350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2AB28DE5-3629-4221-997D-4D7D86A4F208}"/>
            </a:ext>
            <a:ext uri="{147F2762-F138-4A5C-976F-8EAC2B608ADB}">
              <a16:predDERef xmlns:a16="http://schemas.microsoft.com/office/drawing/2014/main" pred="{52E123FB-37F3-411C-9D16-AE93EDBE6A3F}"/>
            </a:ext>
          </a:extLst>
        </xdr:cNvPr>
        <xdr:cNvSpPr txBox="1"/>
      </xdr:nvSpPr>
      <xdr:spPr>
        <a:xfrm>
          <a:off x="7753350" y="1314450"/>
          <a:ext cx="12287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3000" b="0" i="0" u="none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19.3</a:t>
          </a:r>
          <a:r>
            <a:rPr lang="en-US" sz="3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°C</a:t>
          </a:r>
        </a:p>
      </xdr:txBody>
    </xdr:sp>
    <xdr:clientData/>
  </xdr:twoCellAnchor>
  <xdr:twoCellAnchor>
    <xdr:from>
      <xdr:col>13</xdr:col>
      <xdr:colOff>200025</xdr:colOff>
      <xdr:row>6</xdr:row>
      <xdr:rowOff>180975</xdr:rowOff>
    </xdr:from>
    <xdr:to>
      <xdr:col>15</xdr:col>
      <xdr:colOff>333375</xdr:colOff>
      <xdr:row>8</xdr:row>
      <xdr:rowOff>104775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051F43CF-4FA5-42D6-A26D-5CA9F1899753}"/>
            </a:ext>
            <a:ext uri="{147F2762-F138-4A5C-976F-8EAC2B608ADB}">
              <a16:predDERef xmlns:a16="http://schemas.microsoft.com/office/drawing/2014/main" pred="{2AB28DE5-3629-4221-997D-4D7D86A4F208}"/>
            </a:ext>
          </a:extLst>
        </xdr:cNvPr>
        <xdr:cNvSpPr txBox="1"/>
      </xdr:nvSpPr>
      <xdr:spPr>
        <a:xfrm>
          <a:off x="9144000" y="1323975"/>
          <a:ext cx="1352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3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r>
            <a:rPr lang="en-US" sz="3000" b="0" i="0" u="none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8.4</a:t>
          </a:r>
          <a:r>
            <a:rPr lang="en-US" sz="3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°C</a:t>
          </a:r>
        </a:p>
      </xdr:txBody>
    </xdr:sp>
    <xdr:clientData/>
  </xdr:twoCellAnchor>
  <xdr:twoCellAnchor>
    <xdr:from>
      <xdr:col>19</xdr:col>
      <xdr:colOff>118223</xdr:colOff>
      <xdr:row>6</xdr:row>
      <xdr:rowOff>186018</xdr:rowOff>
    </xdr:from>
    <xdr:to>
      <xdr:col>20</xdr:col>
      <xdr:colOff>551331</xdr:colOff>
      <xdr:row>8</xdr:row>
      <xdr:rowOff>114300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836271C1-B5D1-4E2C-8B6A-96DAEAD83853}"/>
            </a:ext>
            <a:ext uri="{147F2762-F138-4A5C-976F-8EAC2B608ADB}">
              <a16:predDERef xmlns:a16="http://schemas.microsoft.com/office/drawing/2014/main" pred="{051F43CF-4FA5-42D6-A26D-5CA9F1899753}"/>
            </a:ext>
          </a:extLst>
        </xdr:cNvPr>
        <xdr:cNvSpPr txBox="1"/>
      </xdr:nvSpPr>
      <xdr:spPr>
        <a:xfrm>
          <a:off x="12041282" y="1329018"/>
          <a:ext cx="1038225" cy="309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3000" b="0" i="0" u="none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67</a:t>
          </a:r>
          <a:r>
            <a:rPr lang="en-US" sz="3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%</a:t>
          </a:r>
        </a:p>
      </xdr:txBody>
    </xdr:sp>
    <xdr:clientData/>
  </xdr:twoCellAnchor>
  <xdr:twoCellAnchor>
    <xdr:from>
      <xdr:col>21</xdr:col>
      <xdr:colOff>304240</xdr:colOff>
      <xdr:row>6</xdr:row>
      <xdr:rowOff>170329</xdr:rowOff>
    </xdr:from>
    <xdr:to>
      <xdr:col>23</xdr:col>
      <xdr:colOff>132230</xdr:colOff>
      <xdr:row>8</xdr:row>
      <xdr:rowOff>98611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F4B912F2-5CD6-4A4E-A4D4-C903A18C60FF}"/>
            </a:ext>
            <a:ext uri="{147F2762-F138-4A5C-976F-8EAC2B608ADB}">
              <a16:predDERef xmlns:a16="http://schemas.microsoft.com/office/drawing/2014/main" pred="{836271C1-B5D1-4E2C-8B6A-96DAEAD83853}"/>
            </a:ext>
          </a:extLst>
        </xdr:cNvPr>
        <xdr:cNvSpPr txBox="1"/>
      </xdr:nvSpPr>
      <xdr:spPr>
        <a:xfrm>
          <a:off x="13437534" y="1313329"/>
          <a:ext cx="1038225" cy="309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3000" b="0" i="0" u="none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66</a:t>
          </a:r>
          <a:r>
            <a:rPr lang="en-US" sz="3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%</a:t>
          </a:r>
        </a:p>
      </xdr:txBody>
    </xdr:sp>
    <xdr:clientData/>
  </xdr:twoCellAnchor>
  <xdr:twoCellAnchor>
    <xdr:from>
      <xdr:col>8</xdr:col>
      <xdr:colOff>316004</xdr:colOff>
      <xdr:row>12</xdr:row>
      <xdr:rowOff>158563</xdr:rowOff>
    </xdr:from>
    <xdr:to>
      <xdr:col>18</xdr:col>
      <xdr:colOff>168087</xdr:colOff>
      <xdr:row>28</xdr:row>
      <xdr:rowOff>156883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FCD01104-508B-4E97-8258-1823D677BB0A}"/>
            </a:ext>
          </a:extLst>
        </xdr:cNvPr>
        <xdr:cNvSpPr/>
      </xdr:nvSpPr>
      <xdr:spPr>
        <a:xfrm>
          <a:off x="5582769" y="2444563"/>
          <a:ext cx="5903259" cy="304632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381000</xdr:colOff>
      <xdr:row>12</xdr:row>
      <xdr:rowOff>165284</xdr:rowOff>
    </xdr:from>
    <xdr:to>
      <xdr:col>24</xdr:col>
      <xdr:colOff>0</xdr:colOff>
      <xdr:row>39</xdr:row>
      <xdr:rowOff>67235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8D78BC68-D9AB-473F-A6B4-30844C89096C}"/>
            </a:ext>
          </a:extLst>
        </xdr:cNvPr>
        <xdr:cNvSpPr/>
      </xdr:nvSpPr>
      <xdr:spPr>
        <a:xfrm>
          <a:off x="11698941" y="2451284"/>
          <a:ext cx="3249706" cy="504545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470648</xdr:colOff>
      <xdr:row>14</xdr:row>
      <xdr:rowOff>33618</xdr:rowOff>
    </xdr:from>
    <xdr:to>
      <xdr:col>17</xdr:col>
      <xdr:colOff>571501</xdr:colOff>
      <xdr:row>27</xdr:row>
      <xdr:rowOff>175374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29598B-CAF5-4754-84D9-70475CE1C965}"/>
            </a:ext>
            <a:ext uri="{147F2762-F138-4A5C-976F-8EAC2B608ADB}">
              <a16:predDERef xmlns:a16="http://schemas.microsoft.com/office/drawing/2014/main" pred="{8D78BC68-D9AB-473F-A6B4-30844C890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168089</xdr:colOff>
      <xdr:row>2</xdr:row>
      <xdr:rowOff>24092</xdr:rowOff>
    </xdr:from>
    <xdr:to>
      <xdr:col>8</xdr:col>
      <xdr:colOff>29135</xdr:colOff>
      <xdr:row>41</xdr:row>
      <xdr:rowOff>40342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DC4B890F-AD4A-40FF-8C1E-DEDB9B52BF9B}"/>
            </a:ext>
          </a:extLst>
        </xdr:cNvPr>
        <xdr:cNvSpPr/>
      </xdr:nvSpPr>
      <xdr:spPr>
        <a:xfrm>
          <a:off x="4224618" y="405092"/>
          <a:ext cx="1071282" cy="7445750"/>
        </a:xfrm>
        <a:prstGeom prst="rect">
          <a:avLst/>
        </a:prstGeom>
        <a:solidFill>
          <a:srgbClr val="B759D5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476250</xdr:colOff>
      <xdr:row>30</xdr:row>
      <xdr:rowOff>9525</xdr:rowOff>
    </xdr:from>
    <xdr:to>
      <xdr:col>18</xdr:col>
      <xdr:colOff>133350</xdr:colOff>
      <xdr:row>39</xdr:row>
      <xdr:rowOff>19050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D1357B28-2A3F-4392-B34C-EAE262261A6A}"/>
            </a:ext>
            <a:ext uri="{147F2762-F138-4A5C-976F-8EAC2B608ADB}">
              <a16:predDERef xmlns:a16="http://schemas.microsoft.com/office/drawing/2014/main" pred="{DC4B890F-AD4A-40FF-8C1E-DEDB9B52BF9B}"/>
            </a:ext>
          </a:extLst>
        </xdr:cNvPr>
        <xdr:cNvSpPr/>
      </xdr:nvSpPr>
      <xdr:spPr>
        <a:xfrm>
          <a:off x="8943975" y="5724525"/>
          <a:ext cx="2705100" cy="172402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514350</xdr:colOff>
      <xdr:row>30</xdr:row>
      <xdr:rowOff>9525</xdr:rowOff>
    </xdr:from>
    <xdr:to>
      <xdr:col>13</xdr:col>
      <xdr:colOff>295275</xdr:colOff>
      <xdr:row>39</xdr:row>
      <xdr:rowOff>19050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7587ACC1-8D0A-4BCA-8BFB-55982618AFB4}"/>
            </a:ext>
            <a:ext uri="{147F2762-F138-4A5C-976F-8EAC2B608ADB}">
              <a16:predDERef xmlns:a16="http://schemas.microsoft.com/office/drawing/2014/main" pred="{D1357B28-2A3F-4392-B34C-EAE262261A6A}"/>
            </a:ext>
          </a:extLst>
        </xdr:cNvPr>
        <xdr:cNvSpPr/>
      </xdr:nvSpPr>
      <xdr:spPr>
        <a:xfrm>
          <a:off x="5934075" y="5724525"/>
          <a:ext cx="2828925" cy="172402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33617</xdr:colOff>
      <xdr:row>13</xdr:row>
      <xdr:rowOff>156883</xdr:rowOff>
    </xdr:from>
    <xdr:to>
      <xdr:col>23</xdr:col>
      <xdr:colOff>358588</xdr:colOff>
      <xdr:row>38</xdr:row>
      <xdr:rowOff>44825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C4D298A9-1398-4099-BD52-9C0078D2B882}"/>
            </a:ext>
          </a:extLst>
        </xdr:cNvPr>
        <xdr:cNvSpPr txBox="1"/>
      </xdr:nvSpPr>
      <xdr:spPr>
        <a:xfrm>
          <a:off x="11956676" y="2633383"/>
          <a:ext cx="2745441" cy="46504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100"/>
        </a:p>
        <a:p>
          <a:pPr algn="ctr"/>
          <a:r>
            <a:rPr lang="pt-BR" sz="2000"/>
            <a:t>Plantação</a:t>
          </a:r>
          <a:r>
            <a:rPr lang="pt-BR" sz="2000" baseline="0"/>
            <a:t> PinotNoir</a:t>
          </a:r>
        </a:p>
        <a:p>
          <a:pPr algn="ctr"/>
          <a:endParaRPr lang="pt-BR" sz="2000" baseline="0"/>
        </a:p>
        <a:p>
          <a:pPr algn="l"/>
          <a:r>
            <a:rPr lang="pt-BR" sz="1600" baseline="0"/>
            <a:t>Área da Plantação: 500m²</a:t>
          </a:r>
        </a:p>
        <a:p>
          <a:pPr algn="l"/>
          <a:endParaRPr lang="pt-BR" sz="1600" baseline="0"/>
        </a:p>
        <a:p>
          <a:pPr algn="l"/>
          <a:r>
            <a:rPr lang="pt-BR" sz="1600"/>
            <a:t>Tipo de Uva: Pinot</a:t>
          </a:r>
          <a:r>
            <a:rPr lang="pt-BR" sz="1600" baseline="0"/>
            <a:t> Noir</a:t>
          </a:r>
          <a:endParaRPr lang="pt-BR" sz="1600"/>
        </a:p>
        <a:p>
          <a:pPr algn="l"/>
          <a:endParaRPr lang="pt-BR" sz="1600"/>
        </a:p>
        <a:p>
          <a:pPr algn="l"/>
          <a:r>
            <a:rPr lang="pt-BR" sz="1600"/>
            <a:t>Estado Atual:</a:t>
          </a:r>
          <a:r>
            <a:rPr lang="pt-BR" sz="1600" baseline="0"/>
            <a:t> </a:t>
          </a:r>
          <a:r>
            <a:rPr lang="pt-BR" sz="1600" b="1" baseline="0">
              <a:solidFill>
                <a:srgbClr val="B759D5"/>
              </a:solidFill>
            </a:rPr>
            <a:t>Ideal</a:t>
          </a:r>
        </a:p>
        <a:p>
          <a:pPr algn="l"/>
          <a:endParaRPr lang="pt-BR" sz="1600" baseline="0"/>
        </a:p>
        <a:p>
          <a:pPr algn="l"/>
          <a:r>
            <a:rPr lang="pt-BR" sz="1600"/>
            <a:t>Limite</a:t>
          </a:r>
          <a:r>
            <a:rPr lang="pt-BR" sz="1600" baseline="0"/>
            <a:t> Temperatura: 12°C - 20°C.</a:t>
          </a:r>
        </a:p>
        <a:p>
          <a:pPr algn="l"/>
          <a:endParaRPr lang="pt-BR" sz="1600" baseline="0"/>
        </a:p>
        <a:p>
          <a:pPr algn="l"/>
          <a:r>
            <a:rPr lang="pt-BR" sz="1600" baseline="0"/>
            <a:t>Limite Umidade: 18% - 37%--</a:t>
          </a:r>
          <a:endParaRPr lang="pt-BR" sz="1600"/>
        </a:p>
        <a:p>
          <a:pPr algn="l"/>
          <a:endParaRPr lang="pt-BR" sz="1600"/>
        </a:p>
      </xdr:txBody>
    </xdr:sp>
    <xdr:clientData/>
  </xdr:twoCellAnchor>
  <xdr:twoCellAnchor>
    <xdr:from>
      <xdr:col>9</xdr:col>
      <xdr:colOff>57150</xdr:colOff>
      <xdr:row>31</xdr:row>
      <xdr:rowOff>104775</xdr:rowOff>
    </xdr:from>
    <xdr:to>
      <xdr:col>13</xdr:col>
      <xdr:colOff>133350</xdr:colOff>
      <xdr:row>38</xdr:row>
      <xdr:rowOff>142875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FBDAC7FA-EB3D-48A8-8EB7-7A179C076CC2}"/>
            </a:ext>
            <a:ext uri="{147F2762-F138-4A5C-976F-8EAC2B608ADB}">
              <a16:predDERef xmlns:a16="http://schemas.microsoft.com/office/drawing/2014/main" pred="{C4D298A9-1398-4099-BD52-9C0078D2B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448897</xdr:colOff>
      <xdr:row>30</xdr:row>
      <xdr:rowOff>119495</xdr:rowOff>
    </xdr:from>
    <xdr:to>
      <xdr:col>17</xdr:col>
      <xdr:colOff>133350</xdr:colOff>
      <xdr:row>32</xdr:row>
      <xdr:rowOff>5195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C2FF05BA-9600-4EA5-9D43-E07E80DECB57}"/>
            </a:ext>
            <a:ext uri="{147F2762-F138-4A5C-976F-8EAC2B608ADB}">
              <a16:predDERef xmlns:a16="http://schemas.microsoft.com/office/drawing/2014/main" pred="{FBDAC7FA-EB3D-48A8-8EB7-7A179C076CC2}"/>
            </a:ext>
          </a:extLst>
        </xdr:cNvPr>
        <xdr:cNvSpPr txBox="1"/>
      </xdr:nvSpPr>
      <xdr:spPr>
        <a:xfrm>
          <a:off x="9526222" y="5834495"/>
          <a:ext cx="1513253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 b="0" i="0" u="none" strike="noStrike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Estados Umidade</a:t>
          </a:r>
        </a:p>
      </xdr:txBody>
    </xdr:sp>
    <xdr:clientData/>
  </xdr:twoCellAnchor>
  <xdr:twoCellAnchor>
    <xdr:from>
      <xdr:col>9</xdr:col>
      <xdr:colOff>428625</xdr:colOff>
      <xdr:row>30</xdr:row>
      <xdr:rowOff>114300</xdr:rowOff>
    </xdr:from>
    <xdr:to>
      <xdr:col>12</xdr:col>
      <xdr:colOff>523875</xdr:colOff>
      <xdr:row>32</xdr:row>
      <xdr:rowOff>0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665A7B85-031B-480A-8FFA-E974C786407C}"/>
            </a:ext>
            <a:ext uri="{147F2762-F138-4A5C-976F-8EAC2B608ADB}">
              <a16:predDERef xmlns:a16="http://schemas.microsoft.com/office/drawing/2014/main" pred="{C2FF05BA-9600-4EA5-9D43-E07E80DECB57}"/>
            </a:ext>
          </a:extLst>
        </xdr:cNvPr>
        <xdr:cNvSpPr txBox="1"/>
      </xdr:nvSpPr>
      <xdr:spPr>
        <a:xfrm>
          <a:off x="6457950" y="5829300"/>
          <a:ext cx="19240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 b="0" i="0" u="none" strike="noStrike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Estados Temperatura</a:t>
          </a:r>
        </a:p>
      </xdr:txBody>
    </xdr:sp>
    <xdr:clientData/>
  </xdr:twoCellAnchor>
  <xdr:twoCellAnchor>
    <xdr:from>
      <xdr:col>13</xdr:col>
      <xdr:colOff>484909</xdr:colOff>
      <xdr:row>31</xdr:row>
      <xdr:rowOff>121228</xdr:rowOff>
    </xdr:from>
    <xdr:to>
      <xdr:col>18</xdr:col>
      <xdr:colOff>536864</xdr:colOff>
      <xdr:row>39</xdr:row>
      <xdr:rowOff>107372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58446C0-2AE6-EB5D-AB2F-38D91915BB78}"/>
            </a:ext>
            <a:ext uri="{147F2762-F138-4A5C-976F-8EAC2B608ADB}">
              <a16:predDERef xmlns:a16="http://schemas.microsoft.com/office/drawing/2014/main" pred="{665A7B85-031B-480A-8FFA-E974C7864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489696</xdr:colOff>
      <xdr:row>39</xdr:row>
      <xdr:rowOff>16250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13506BB-2675-4013-9EE3-E8D45B612B5D}"/>
            </a:ext>
          </a:extLst>
        </xdr:cNvPr>
        <xdr:cNvSpPr/>
      </xdr:nvSpPr>
      <xdr:spPr>
        <a:xfrm>
          <a:off x="0" y="0"/>
          <a:ext cx="1099296" cy="7445750"/>
        </a:xfrm>
        <a:prstGeom prst="rect">
          <a:avLst/>
        </a:prstGeom>
        <a:solidFill>
          <a:srgbClr val="B759D5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476250</xdr:colOff>
      <xdr:row>0</xdr:row>
      <xdr:rowOff>0</xdr:rowOff>
    </xdr:from>
    <xdr:to>
      <xdr:col>18</xdr:col>
      <xdr:colOff>385483</xdr:colOff>
      <xdr:row>39</xdr:row>
      <xdr:rowOff>16250</xdr:rowOff>
    </xdr:to>
    <xdr:sp macro="" textlink="">
      <xdr:nvSpPr>
        <xdr:cNvPr id="65" name="Retângulo 2">
          <a:extLst>
            <a:ext uri="{FF2B5EF4-FFF2-40B4-BE49-F238E27FC236}">
              <a16:creationId xmlns:a16="http://schemas.microsoft.com/office/drawing/2014/main" id="{EF853109-2EF1-4429-B310-BDE816CDC9BC}"/>
            </a:ext>
            <a:ext uri="{147F2762-F138-4A5C-976F-8EAC2B608ADB}">
              <a16:predDERef xmlns:a16="http://schemas.microsoft.com/office/drawing/2014/main" pred="{213506BB-2675-4013-9EE3-E8D45B612B5D}"/>
            </a:ext>
          </a:extLst>
        </xdr:cNvPr>
        <xdr:cNvSpPr/>
      </xdr:nvSpPr>
      <xdr:spPr>
        <a:xfrm>
          <a:off x="1085850" y="0"/>
          <a:ext cx="10272433" cy="7550525"/>
        </a:xfrm>
        <a:prstGeom prst="rect">
          <a:avLst/>
        </a:prstGeom>
        <a:solidFill>
          <a:srgbClr val="2E002E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573251</xdr:colOff>
      <xdr:row>0</xdr:row>
      <xdr:rowOff>65120</xdr:rowOff>
    </xdr:from>
    <xdr:to>
      <xdr:col>18</xdr:col>
      <xdr:colOff>242986</xdr:colOff>
      <xdr:row>13</xdr:row>
      <xdr:rowOff>143774</xdr:rowOff>
    </xdr:to>
    <xdr:sp macro="" textlink="">
      <xdr:nvSpPr>
        <xdr:cNvPr id="63" name="Rounded Rectangle 12">
          <a:extLst>
            <a:ext uri="{FF2B5EF4-FFF2-40B4-BE49-F238E27FC236}">
              <a16:creationId xmlns:a16="http://schemas.microsoft.com/office/drawing/2014/main" id="{FD65119B-2A57-477F-8290-BB61F0D4C6DD}"/>
            </a:ext>
            <a:ext uri="{147F2762-F138-4A5C-976F-8EAC2B608ADB}">
              <a16:predDERef xmlns:a16="http://schemas.microsoft.com/office/drawing/2014/main" pred="{445D9B29-86A6-439F-A73D-DB53E00CC70B}"/>
            </a:ext>
          </a:extLst>
        </xdr:cNvPr>
        <xdr:cNvSpPr/>
      </xdr:nvSpPr>
      <xdr:spPr>
        <a:xfrm>
          <a:off x="1184289" y="65120"/>
          <a:ext cx="10057376" cy="268455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sz="1100"/>
        </a:p>
      </xdr:txBody>
    </xdr:sp>
    <xdr:clientData/>
  </xdr:twoCellAnchor>
  <xdr:twoCellAnchor>
    <xdr:from>
      <xdr:col>10</xdr:col>
      <xdr:colOff>155457</xdr:colOff>
      <xdr:row>11</xdr:row>
      <xdr:rowOff>166026</xdr:rowOff>
    </xdr:from>
    <xdr:to>
      <xdr:col>13</xdr:col>
      <xdr:colOff>478945</xdr:colOff>
      <xdr:row>19</xdr:row>
      <xdr:rowOff>93715</xdr:rowOff>
    </xdr:to>
    <xdr:sp macro="" textlink="">
      <xdr:nvSpPr>
        <xdr:cNvPr id="79" name="Rounded Rectangle 2">
          <a:extLst>
            <a:ext uri="{FF2B5EF4-FFF2-40B4-BE49-F238E27FC236}">
              <a16:creationId xmlns:a16="http://schemas.microsoft.com/office/drawing/2014/main" id="{DF6DAEB6-B89A-457D-A9CB-BE06A8791791}"/>
            </a:ext>
            <a:ext uri="{147F2762-F138-4A5C-976F-8EAC2B608ADB}">
              <a16:predDERef xmlns:a16="http://schemas.microsoft.com/office/drawing/2014/main" pred="{FD65119B-2A57-477F-8290-BB61F0D4C6DD}"/>
            </a:ext>
          </a:extLst>
        </xdr:cNvPr>
        <xdr:cNvSpPr/>
      </xdr:nvSpPr>
      <xdr:spPr>
        <a:xfrm>
          <a:off x="6251457" y="2309151"/>
          <a:ext cx="2152288" cy="1508839"/>
        </a:xfrm>
        <a:prstGeom prst="roundRect">
          <a:avLst/>
        </a:prstGeom>
        <a:solidFill>
          <a:schemeClr val="bg1"/>
        </a:solidFill>
        <a:ln w="28575"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AAA</a:t>
          </a:r>
        </a:p>
      </xdr:txBody>
    </xdr:sp>
    <xdr:clientData/>
  </xdr:twoCellAnchor>
  <xdr:twoCellAnchor>
    <xdr:from>
      <xdr:col>11</xdr:col>
      <xdr:colOff>186564</xdr:colOff>
      <xdr:row>17</xdr:row>
      <xdr:rowOff>114707</xdr:rowOff>
    </xdr:from>
    <xdr:to>
      <xdr:col>12</xdr:col>
      <xdr:colOff>299104</xdr:colOff>
      <xdr:row>18</xdr:row>
      <xdr:rowOff>194208</xdr:rowOff>
    </xdr:to>
    <xdr:sp macro="" textlink="">
      <xdr:nvSpPr>
        <xdr:cNvPr id="80" name="TextBox 11">
          <a:extLst>
            <a:ext uri="{FF2B5EF4-FFF2-40B4-BE49-F238E27FC236}">
              <a16:creationId xmlns:a16="http://schemas.microsoft.com/office/drawing/2014/main" id="{62FBD210-DD47-4522-B7F2-F02A36913F55}"/>
            </a:ext>
            <a:ext uri="{147F2762-F138-4A5C-976F-8EAC2B608ADB}">
              <a16:predDERef xmlns:a16="http://schemas.microsoft.com/office/drawing/2014/main" pred="{B07277CD-AEF2-4CB0-947C-8F98DACB6767}"/>
            </a:ext>
          </a:extLst>
        </xdr:cNvPr>
        <xdr:cNvSpPr txBox="1"/>
      </xdr:nvSpPr>
      <xdr:spPr>
        <a:xfrm>
          <a:off x="6907979" y="3511358"/>
          <a:ext cx="723578" cy="277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Média</a:t>
          </a:r>
        </a:p>
      </xdr:txBody>
    </xdr:sp>
    <xdr:clientData/>
  </xdr:twoCellAnchor>
  <xdr:twoCellAnchor>
    <xdr:from>
      <xdr:col>10</xdr:col>
      <xdr:colOff>428625</xdr:colOff>
      <xdr:row>14</xdr:row>
      <xdr:rowOff>95250</xdr:rowOff>
    </xdr:from>
    <xdr:to>
      <xdr:col>13</xdr:col>
      <xdr:colOff>200025</xdr:colOff>
      <xdr:row>16</xdr:row>
      <xdr:rowOff>19050</xdr:rowOff>
    </xdr:to>
    <xdr:sp macro="" textlink="">
      <xdr:nvSpPr>
        <xdr:cNvPr id="81" name="TextBox 10">
          <a:extLst>
            <a:ext uri="{FF2B5EF4-FFF2-40B4-BE49-F238E27FC236}">
              <a16:creationId xmlns:a16="http://schemas.microsoft.com/office/drawing/2014/main" id="{C0289445-E600-4CF5-871C-4D4494C923F0}"/>
            </a:ext>
            <a:ext uri="{147F2762-F138-4A5C-976F-8EAC2B608ADB}">
              <a16:predDERef xmlns:a16="http://schemas.microsoft.com/office/drawing/2014/main" pred="{62FBD210-DD47-4522-B7F2-F02A36913F55}"/>
            </a:ext>
          </a:extLst>
        </xdr:cNvPr>
        <xdr:cNvSpPr txBox="1"/>
      </xdr:nvSpPr>
      <xdr:spPr>
        <a:xfrm>
          <a:off x="6524625" y="2809875"/>
          <a:ext cx="16002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3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18.8°C</a:t>
          </a:r>
          <a:endParaRPr lang="en-US" sz="1600" b="0" i="0" u="none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82490</xdr:colOff>
      <xdr:row>11</xdr:row>
      <xdr:rowOff>157965</xdr:rowOff>
    </xdr:from>
    <xdr:to>
      <xdr:col>9</xdr:col>
      <xdr:colOff>567725</xdr:colOff>
      <xdr:row>19</xdr:row>
      <xdr:rowOff>87990</xdr:rowOff>
    </xdr:to>
    <xdr:sp macro="" textlink="">
      <xdr:nvSpPr>
        <xdr:cNvPr id="82" name="Rounded Rectangle 2">
          <a:extLst>
            <a:ext uri="{FF2B5EF4-FFF2-40B4-BE49-F238E27FC236}">
              <a16:creationId xmlns:a16="http://schemas.microsoft.com/office/drawing/2014/main" id="{EBF1BE4E-1E01-40FE-A30F-FFD0A3C223E0}"/>
            </a:ext>
            <a:ext uri="{147F2762-F138-4A5C-976F-8EAC2B608ADB}">
              <a16:predDERef xmlns:a16="http://schemas.microsoft.com/office/drawing/2014/main" pred="{C0289445-E600-4CF5-871C-4D4494C923F0}"/>
            </a:ext>
          </a:extLst>
        </xdr:cNvPr>
        <xdr:cNvSpPr/>
      </xdr:nvSpPr>
      <xdr:spPr>
        <a:xfrm>
          <a:off x="3740090" y="2301090"/>
          <a:ext cx="2314035" cy="1511175"/>
        </a:xfrm>
        <a:prstGeom prst="roundRect">
          <a:avLst/>
        </a:prstGeom>
        <a:solidFill>
          <a:schemeClr val="bg1"/>
        </a:solidFill>
        <a:ln w="28575"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AAAv</a:t>
          </a:r>
        </a:p>
      </xdr:txBody>
    </xdr:sp>
    <xdr:clientData/>
  </xdr:twoCellAnchor>
  <xdr:twoCellAnchor>
    <xdr:from>
      <xdr:col>6</xdr:col>
      <xdr:colOff>352425</xdr:colOff>
      <xdr:row>14</xdr:row>
      <xdr:rowOff>104775</xdr:rowOff>
    </xdr:from>
    <xdr:to>
      <xdr:col>9</xdr:col>
      <xdr:colOff>333375</xdr:colOff>
      <xdr:row>16</xdr:row>
      <xdr:rowOff>28575</xdr:rowOff>
    </xdr:to>
    <xdr:sp macro="" textlink="">
      <xdr:nvSpPr>
        <xdr:cNvPr id="57" name="TextBox 10">
          <a:extLst>
            <a:ext uri="{FF2B5EF4-FFF2-40B4-BE49-F238E27FC236}">
              <a16:creationId xmlns:a16="http://schemas.microsoft.com/office/drawing/2014/main" id="{B07277CD-AEF2-4CB0-947C-8F98DACB6767}"/>
            </a:ext>
            <a:ext uri="{147F2762-F138-4A5C-976F-8EAC2B608ADB}">
              <a16:predDERef xmlns:a16="http://schemas.microsoft.com/office/drawing/2014/main" pred="{EBF1BE4E-1E01-40FE-A30F-FFD0A3C223E0}"/>
            </a:ext>
          </a:extLst>
        </xdr:cNvPr>
        <xdr:cNvSpPr txBox="1"/>
      </xdr:nvSpPr>
      <xdr:spPr>
        <a:xfrm>
          <a:off x="4010025" y="2819400"/>
          <a:ext cx="18097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3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r>
            <a:rPr lang="en-US" sz="3000" b="0" i="0" u="none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8.4</a:t>
          </a:r>
          <a:r>
            <a:rPr lang="en-US" sz="3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°C</a:t>
          </a:r>
          <a:endParaRPr lang="en-US" sz="1600" b="0" i="0" u="none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269446</xdr:colOff>
      <xdr:row>17</xdr:row>
      <xdr:rowOff>113415</xdr:rowOff>
    </xdr:from>
    <xdr:to>
      <xdr:col>8</xdr:col>
      <xdr:colOff>380702</xdr:colOff>
      <xdr:row>18</xdr:row>
      <xdr:rowOff>189615</xdr:rowOff>
    </xdr:to>
    <xdr:sp macro="" textlink="">
      <xdr:nvSpPr>
        <xdr:cNvPr id="55" name="TextBox 11">
          <a:extLst>
            <a:ext uri="{FF2B5EF4-FFF2-40B4-BE49-F238E27FC236}">
              <a16:creationId xmlns:a16="http://schemas.microsoft.com/office/drawing/2014/main" id="{445D9B29-86A6-439F-A73D-DB53E00CC70B}"/>
            </a:ext>
            <a:ext uri="{147F2762-F138-4A5C-976F-8EAC2B608ADB}">
              <a16:predDERef xmlns:a16="http://schemas.microsoft.com/office/drawing/2014/main" pred="{B07277CD-AEF2-4CB0-947C-8F98DACB6767}"/>
            </a:ext>
          </a:extLst>
        </xdr:cNvPr>
        <xdr:cNvSpPr txBox="1"/>
      </xdr:nvSpPr>
      <xdr:spPr>
        <a:xfrm>
          <a:off x="4546710" y="3510066"/>
          <a:ext cx="722294" cy="2738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Mínima</a:t>
          </a:r>
        </a:p>
      </xdr:txBody>
    </xdr:sp>
    <xdr:clientData/>
  </xdr:twoCellAnchor>
  <xdr:twoCellAnchor>
    <xdr:from>
      <xdr:col>14</xdr:col>
      <xdr:colOff>46547</xdr:colOff>
      <xdr:row>11</xdr:row>
      <xdr:rowOff>164189</xdr:rowOff>
    </xdr:from>
    <xdr:to>
      <xdr:col>17</xdr:col>
      <xdr:colOff>549754</xdr:colOff>
      <xdr:row>19</xdr:row>
      <xdr:rowOff>91878</xdr:rowOff>
    </xdr:to>
    <xdr:sp macro="" textlink="">
      <xdr:nvSpPr>
        <xdr:cNvPr id="83" name="Rounded Rectangle 2">
          <a:extLst>
            <a:ext uri="{FF2B5EF4-FFF2-40B4-BE49-F238E27FC236}">
              <a16:creationId xmlns:a16="http://schemas.microsoft.com/office/drawing/2014/main" id="{B94370FA-F655-4EB6-AB87-A697834EBDB4}"/>
            </a:ext>
            <a:ext uri="{147F2762-F138-4A5C-976F-8EAC2B608ADB}">
              <a16:predDERef xmlns:a16="http://schemas.microsoft.com/office/drawing/2014/main" pred="{445D9B29-86A6-439F-A73D-DB53E00CC70B}"/>
            </a:ext>
          </a:extLst>
        </xdr:cNvPr>
        <xdr:cNvSpPr/>
      </xdr:nvSpPr>
      <xdr:spPr>
        <a:xfrm>
          <a:off x="8580947" y="2307314"/>
          <a:ext cx="2332007" cy="1508839"/>
        </a:xfrm>
        <a:prstGeom prst="roundRect">
          <a:avLst/>
        </a:prstGeom>
        <a:solidFill>
          <a:schemeClr val="bg1"/>
        </a:solidFill>
        <a:ln w="28575"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AAA</a:t>
          </a:r>
        </a:p>
      </xdr:txBody>
    </xdr:sp>
    <xdr:clientData/>
  </xdr:twoCellAnchor>
  <xdr:twoCellAnchor>
    <xdr:from>
      <xdr:col>15</xdr:col>
      <xdr:colOff>187488</xdr:colOff>
      <xdr:row>17</xdr:row>
      <xdr:rowOff>101878</xdr:rowOff>
    </xdr:from>
    <xdr:to>
      <xdr:col>16</xdr:col>
      <xdr:colOff>298744</xdr:colOff>
      <xdr:row>18</xdr:row>
      <xdr:rowOff>181379</xdr:rowOff>
    </xdr:to>
    <xdr:sp macro="" textlink="">
      <xdr:nvSpPr>
        <xdr:cNvPr id="84" name="TextBox 11">
          <a:extLst>
            <a:ext uri="{FF2B5EF4-FFF2-40B4-BE49-F238E27FC236}">
              <a16:creationId xmlns:a16="http://schemas.microsoft.com/office/drawing/2014/main" id="{94D8AF63-47DA-4936-B064-5DCDD2607A1C}"/>
            </a:ext>
            <a:ext uri="{147F2762-F138-4A5C-976F-8EAC2B608ADB}">
              <a16:predDERef xmlns:a16="http://schemas.microsoft.com/office/drawing/2014/main" pred="{B07277CD-AEF2-4CB0-947C-8F98DACB6767}"/>
            </a:ext>
          </a:extLst>
        </xdr:cNvPr>
        <xdr:cNvSpPr txBox="1"/>
      </xdr:nvSpPr>
      <xdr:spPr>
        <a:xfrm>
          <a:off x="9353054" y="3498529"/>
          <a:ext cx="722294" cy="277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Mediana</a:t>
          </a:r>
        </a:p>
      </xdr:txBody>
    </xdr:sp>
    <xdr:clientData/>
  </xdr:twoCellAnchor>
  <xdr:twoCellAnchor>
    <xdr:from>
      <xdr:col>14</xdr:col>
      <xdr:colOff>340953</xdr:colOff>
      <xdr:row>14</xdr:row>
      <xdr:rowOff>37467</xdr:rowOff>
    </xdr:from>
    <xdr:to>
      <xdr:col>17</xdr:col>
      <xdr:colOff>197689</xdr:colOff>
      <xdr:row>15</xdr:row>
      <xdr:rowOff>158955</xdr:rowOff>
    </xdr:to>
    <xdr:sp macro="" textlink="">
      <xdr:nvSpPr>
        <xdr:cNvPr id="85" name="TextBox 10">
          <a:extLst>
            <a:ext uri="{FF2B5EF4-FFF2-40B4-BE49-F238E27FC236}">
              <a16:creationId xmlns:a16="http://schemas.microsoft.com/office/drawing/2014/main" id="{2E2A9233-15E8-4F1C-AF2B-BBAA1985A5BC}"/>
            </a:ext>
            <a:ext uri="{147F2762-F138-4A5C-976F-8EAC2B608ADB}">
              <a16:predDERef xmlns:a16="http://schemas.microsoft.com/office/drawing/2014/main" pred="{E522E0E1-8368-4E90-98F8-4CC262B6155B}"/>
            </a:ext>
          </a:extLst>
        </xdr:cNvPr>
        <xdr:cNvSpPr txBox="1"/>
      </xdr:nvSpPr>
      <xdr:spPr>
        <a:xfrm>
          <a:off x="8895481" y="2841052"/>
          <a:ext cx="1689850" cy="3191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3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18.85°C</a:t>
          </a:r>
          <a:endParaRPr lang="en-US" sz="1600" b="0" i="0" u="none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125803</xdr:colOff>
      <xdr:row>11</xdr:row>
      <xdr:rowOff>152045</xdr:rowOff>
    </xdr:from>
    <xdr:to>
      <xdr:col>5</xdr:col>
      <xdr:colOff>503207</xdr:colOff>
      <xdr:row>19</xdr:row>
      <xdr:rowOff>72545</xdr:rowOff>
    </xdr:to>
    <xdr:sp macro="" textlink="">
      <xdr:nvSpPr>
        <xdr:cNvPr id="46" name="Rounded Rectangle 2">
          <a:extLst>
            <a:ext uri="{FF2B5EF4-FFF2-40B4-BE49-F238E27FC236}">
              <a16:creationId xmlns:a16="http://schemas.microsoft.com/office/drawing/2014/main" id="{8314B1B1-8D8B-45E6-9D80-DF721B3D1CFE}"/>
            </a:ext>
            <a:ext uri="{147F2762-F138-4A5C-976F-8EAC2B608ADB}">
              <a16:predDERef xmlns:a16="http://schemas.microsoft.com/office/drawing/2014/main" pred="{EF853109-2EF1-4429-B310-BDE816CDC9BC}"/>
            </a:ext>
          </a:extLst>
        </xdr:cNvPr>
        <xdr:cNvSpPr/>
      </xdr:nvSpPr>
      <xdr:spPr>
        <a:xfrm>
          <a:off x="1347878" y="2362564"/>
          <a:ext cx="2210518" cy="1502009"/>
        </a:xfrm>
        <a:prstGeom prst="roundRect">
          <a:avLst/>
        </a:prstGeom>
        <a:solidFill>
          <a:schemeClr val="bg1"/>
        </a:solidFill>
        <a:ln w="28575"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AAAv</a:t>
          </a:r>
        </a:p>
      </xdr:txBody>
    </xdr:sp>
    <xdr:clientData/>
  </xdr:twoCellAnchor>
  <xdr:twoCellAnchor>
    <xdr:from>
      <xdr:col>3</xdr:col>
      <xdr:colOff>289723</xdr:colOff>
      <xdr:row>17</xdr:row>
      <xdr:rowOff>75812</xdr:rowOff>
    </xdr:from>
    <xdr:to>
      <xdr:col>4</xdr:col>
      <xdr:colOff>404025</xdr:colOff>
      <xdr:row>18</xdr:row>
      <xdr:rowOff>152012</xdr:rowOff>
    </xdr:to>
    <xdr:sp macro="" textlink="">
      <xdr:nvSpPr>
        <xdr:cNvPr id="47" name="TextBox 9">
          <a:extLst>
            <a:ext uri="{FF2B5EF4-FFF2-40B4-BE49-F238E27FC236}">
              <a16:creationId xmlns:a16="http://schemas.microsoft.com/office/drawing/2014/main" id="{E522E0E1-8368-4E90-98F8-4CC262B6155B}"/>
            </a:ext>
            <a:ext uri="{147F2762-F138-4A5C-976F-8EAC2B608ADB}">
              <a16:predDERef xmlns:a16="http://schemas.microsoft.com/office/drawing/2014/main" pred="{C3274833-8B40-4597-8C43-54DB7FD6077D}"/>
            </a:ext>
          </a:extLst>
        </xdr:cNvPr>
        <xdr:cNvSpPr txBox="1"/>
      </xdr:nvSpPr>
      <xdr:spPr>
        <a:xfrm>
          <a:off x="2122836" y="3472463"/>
          <a:ext cx="725340" cy="2738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Máxima</a:t>
          </a:r>
        </a:p>
      </xdr:txBody>
    </xdr:sp>
    <xdr:clientData/>
  </xdr:twoCellAnchor>
  <xdr:twoCellAnchor>
    <xdr:from>
      <xdr:col>2</xdr:col>
      <xdr:colOff>521996</xdr:colOff>
      <xdr:row>14</xdr:row>
      <xdr:rowOff>77083</xdr:rowOff>
    </xdr:from>
    <xdr:to>
      <xdr:col>5</xdr:col>
      <xdr:colOff>184851</xdr:colOff>
      <xdr:row>16</xdr:row>
      <xdr:rowOff>38983</xdr:rowOff>
    </xdr:to>
    <xdr:sp macro="" textlink="">
      <xdr:nvSpPr>
        <xdr:cNvPr id="56" name="TextBox 8">
          <a:extLst>
            <a:ext uri="{FF2B5EF4-FFF2-40B4-BE49-F238E27FC236}">
              <a16:creationId xmlns:a16="http://schemas.microsoft.com/office/drawing/2014/main" id="{C3274833-8B40-4597-8C43-54DB7FD6077D}"/>
            </a:ext>
            <a:ext uri="{147F2762-F138-4A5C-976F-8EAC2B608ADB}">
              <a16:predDERef xmlns:a16="http://schemas.microsoft.com/office/drawing/2014/main" pred="{21AC2346-DF70-4040-9ACD-820024D9095F}"/>
            </a:ext>
          </a:extLst>
        </xdr:cNvPr>
        <xdr:cNvSpPr txBox="1"/>
      </xdr:nvSpPr>
      <xdr:spPr>
        <a:xfrm>
          <a:off x="1744071" y="2880668"/>
          <a:ext cx="1495969" cy="3572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3000" b="0" i="0" u="none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19.3</a:t>
          </a:r>
          <a:r>
            <a:rPr lang="en-US" sz="3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°C</a:t>
          </a:r>
          <a:endParaRPr lang="en-US" sz="1600" b="0" i="0" u="none" strike="noStrik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133350</xdr:colOff>
      <xdr:row>20</xdr:row>
      <xdr:rowOff>142875</xdr:rowOff>
    </xdr:from>
    <xdr:to>
      <xdr:col>7</xdr:col>
      <xdr:colOff>514350</xdr:colOff>
      <xdr:row>36</xdr:row>
      <xdr:rowOff>104775</xdr:rowOff>
    </xdr:to>
    <xdr:sp macro="" textlink="">
      <xdr:nvSpPr>
        <xdr:cNvPr id="87" name="Rounded Rectangle 2">
          <a:extLst>
            <a:ext uri="{FF2B5EF4-FFF2-40B4-BE49-F238E27FC236}">
              <a16:creationId xmlns:a16="http://schemas.microsoft.com/office/drawing/2014/main" id="{6E1593A6-8B7E-4B01-8DC7-02EDA89A8058}"/>
            </a:ext>
            <a:ext uri="{147F2762-F138-4A5C-976F-8EAC2B608ADB}">
              <a16:predDERef xmlns:a16="http://schemas.microsoft.com/office/drawing/2014/main" pred="{C3274833-8B40-4597-8C43-54DB7FD6077D}"/>
            </a:ext>
          </a:extLst>
        </xdr:cNvPr>
        <xdr:cNvSpPr/>
      </xdr:nvSpPr>
      <xdr:spPr>
        <a:xfrm>
          <a:off x="1352550" y="4057650"/>
          <a:ext cx="3429000" cy="3009900"/>
        </a:xfrm>
        <a:prstGeom prst="roundRect">
          <a:avLst/>
        </a:prstGeom>
        <a:solidFill>
          <a:schemeClr val="bg1"/>
        </a:solidFill>
        <a:ln w="28575"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AAAv</a:t>
          </a:r>
        </a:p>
      </xdr:txBody>
    </xdr:sp>
    <xdr:clientData/>
  </xdr:twoCellAnchor>
  <xdr:twoCellAnchor>
    <xdr:from>
      <xdr:col>8</xdr:col>
      <xdr:colOff>104775</xdr:colOff>
      <xdr:row>21</xdr:row>
      <xdr:rowOff>0</xdr:rowOff>
    </xdr:from>
    <xdr:to>
      <xdr:col>17</xdr:col>
      <xdr:colOff>552450</xdr:colOff>
      <xdr:row>36</xdr:row>
      <xdr:rowOff>114300</xdr:rowOff>
    </xdr:to>
    <xdr:sp macro="" textlink="">
      <xdr:nvSpPr>
        <xdr:cNvPr id="90" name="Rounded Rectangle 2">
          <a:extLst>
            <a:ext uri="{FF2B5EF4-FFF2-40B4-BE49-F238E27FC236}">
              <a16:creationId xmlns:a16="http://schemas.microsoft.com/office/drawing/2014/main" id="{603267DB-65FD-4EAB-AD47-27348D0A93FA}"/>
            </a:ext>
            <a:ext uri="{147F2762-F138-4A5C-976F-8EAC2B608ADB}">
              <a16:predDERef xmlns:a16="http://schemas.microsoft.com/office/drawing/2014/main" pred="{6E1593A6-8B7E-4B01-8DC7-02EDA89A8058}"/>
            </a:ext>
          </a:extLst>
        </xdr:cNvPr>
        <xdr:cNvSpPr/>
      </xdr:nvSpPr>
      <xdr:spPr>
        <a:xfrm>
          <a:off x="4981575" y="4105275"/>
          <a:ext cx="5934075" cy="2971800"/>
        </a:xfrm>
        <a:prstGeom prst="roundRect">
          <a:avLst/>
        </a:prstGeom>
        <a:solidFill>
          <a:schemeClr val="bg1"/>
        </a:solidFill>
        <a:ln w="28575">
          <a:noFill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AAAv</a:t>
          </a:r>
        </a:p>
      </xdr:txBody>
    </xdr:sp>
    <xdr:clientData/>
  </xdr:twoCellAnchor>
  <xdr:twoCellAnchor>
    <xdr:from>
      <xdr:col>2</xdr:col>
      <xdr:colOff>104775</xdr:colOff>
      <xdr:row>1</xdr:row>
      <xdr:rowOff>47625</xdr:rowOff>
    </xdr:from>
    <xdr:to>
      <xdr:col>18</xdr:col>
      <xdr:colOff>114300</xdr:colOff>
      <xdr:row>11</xdr:row>
      <xdr:rowOff>85725</xdr:rowOff>
    </xdr:to>
    <xdr:graphicFrame macro="">
      <xdr:nvGraphicFramePr>
        <xdr:cNvPr id="3" name="Chart 2" descr="Chart type: Line. 'Temperatura' by 'Tempo'&#10;&#10;Description automatically generated">
          <a:extLst>
            <a:ext uri="{FF2B5EF4-FFF2-40B4-BE49-F238E27FC236}">
              <a16:creationId xmlns:a16="http://schemas.microsoft.com/office/drawing/2014/main" id="{23DC257F-C10B-417D-94E6-507446677C94}"/>
            </a:ext>
            <a:ext uri="{147F2762-F138-4A5C-976F-8EAC2B608ADB}">
              <a16:predDERef xmlns:a16="http://schemas.microsoft.com/office/drawing/2014/main" pred="{603267DB-65FD-4EAB-AD47-27348D0A9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390525</xdr:colOff>
      <xdr:row>22</xdr:row>
      <xdr:rowOff>28575</xdr:rowOff>
    </xdr:from>
    <xdr:to>
      <xdr:col>17</xdr:col>
      <xdr:colOff>361950</xdr:colOff>
      <xdr:row>35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6DDE3E-26E0-952E-8E85-3F41F1EF8D3E}"/>
            </a:ext>
            <a:ext uri="{147F2762-F138-4A5C-976F-8EAC2B608ADB}">
              <a16:predDERef xmlns:a16="http://schemas.microsoft.com/office/drawing/2014/main" pred="{23DC257F-C10B-417D-94E6-507446677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228600</xdr:colOff>
      <xdr:row>21</xdr:row>
      <xdr:rowOff>95250</xdr:rowOff>
    </xdr:from>
    <xdr:to>
      <xdr:col>4</xdr:col>
      <xdr:colOff>342902</xdr:colOff>
      <xdr:row>22</xdr:row>
      <xdr:rowOff>171450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D804570-E1E4-43EC-AD1F-E22849887115}"/>
            </a:ext>
            <a:ext uri="{147F2762-F138-4A5C-976F-8EAC2B608ADB}">
              <a16:predDERef xmlns:a16="http://schemas.microsoft.com/office/drawing/2014/main" pred="{C9AF9766-2697-41F6-95EB-5A3C5AE0BF31}"/>
            </a:ext>
          </a:extLst>
        </xdr:cNvPr>
        <xdr:cNvSpPr txBox="1"/>
      </xdr:nvSpPr>
      <xdr:spPr>
        <a:xfrm>
          <a:off x="2057400" y="4200525"/>
          <a:ext cx="723902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Status</a:t>
          </a:r>
        </a:p>
      </xdr:txBody>
    </xdr:sp>
    <xdr:clientData/>
  </xdr:twoCellAnchor>
  <xdr:twoCellAnchor>
    <xdr:from>
      <xdr:col>2</xdr:col>
      <xdr:colOff>590550</xdr:colOff>
      <xdr:row>24</xdr:row>
      <xdr:rowOff>180975</xdr:rowOff>
    </xdr:from>
    <xdr:to>
      <xdr:col>4</xdr:col>
      <xdr:colOff>590550</xdr:colOff>
      <xdr:row>26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FF07DCA-D8DE-4F7A-82A7-5904E5B61218}"/>
            </a:ext>
            <a:ext uri="{147F2762-F138-4A5C-976F-8EAC2B608ADB}">
              <a16:predDERef xmlns:a16="http://schemas.microsoft.com/office/drawing/2014/main" pred="{1D804570-E1E4-43EC-AD1F-E22849887115}"/>
            </a:ext>
          </a:extLst>
        </xdr:cNvPr>
        <xdr:cNvSpPr txBox="1"/>
      </xdr:nvSpPr>
      <xdr:spPr>
        <a:xfrm>
          <a:off x="1809750" y="4857750"/>
          <a:ext cx="1219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 i="0" u="none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Temperatura Ideal</a:t>
          </a:r>
        </a:p>
      </xdr:txBody>
    </xdr:sp>
    <xdr:clientData/>
  </xdr:twoCellAnchor>
  <xdr:twoCellAnchor>
    <xdr:from>
      <xdr:col>4</xdr:col>
      <xdr:colOff>352425</xdr:colOff>
      <xdr:row>28</xdr:row>
      <xdr:rowOff>104775</xdr:rowOff>
    </xdr:from>
    <xdr:to>
      <xdr:col>5</xdr:col>
      <xdr:colOff>466727</xdr:colOff>
      <xdr:row>29</xdr:row>
      <xdr:rowOff>180975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13D6709-728D-4C84-A6D5-0D337F914434}"/>
            </a:ext>
            <a:ext uri="{147F2762-F138-4A5C-976F-8EAC2B608ADB}">
              <a16:predDERef xmlns:a16="http://schemas.microsoft.com/office/drawing/2014/main" pred="{BFF07DCA-D8DE-4F7A-82A7-5904E5B61218}"/>
            </a:ext>
          </a:extLst>
        </xdr:cNvPr>
        <xdr:cNvSpPr txBox="1"/>
      </xdr:nvSpPr>
      <xdr:spPr>
        <a:xfrm>
          <a:off x="2790825" y="5543550"/>
          <a:ext cx="723902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Estados</a:t>
          </a:r>
        </a:p>
      </xdr:txBody>
    </xdr:sp>
    <xdr:clientData/>
  </xdr:twoCellAnchor>
  <xdr:twoCellAnchor>
    <xdr:from>
      <xdr:col>2</xdr:col>
      <xdr:colOff>400050</xdr:colOff>
      <xdr:row>29</xdr:row>
      <xdr:rowOff>180975</xdr:rowOff>
    </xdr:from>
    <xdr:to>
      <xdr:col>7</xdr:col>
      <xdr:colOff>361950</xdr:colOff>
      <xdr:row>36</xdr:row>
      <xdr:rowOff>95250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364FCCA-3F0C-4C85-8C0D-558C8DDA1010}"/>
            </a:ext>
            <a:ext uri="{147F2762-F138-4A5C-976F-8EAC2B608ADB}">
              <a16:predDERef xmlns:a16="http://schemas.microsoft.com/office/drawing/2014/main" pred="{213D6709-728D-4C84-A6D5-0D337F914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266700</xdr:colOff>
      <xdr:row>21</xdr:row>
      <xdr:rowOff>180975</xdr:rowOff>
    </xdr:from>
    <xdr:to>
      <xdr:col>7</xdr:col>
      <xdr:colOff>219075</xdr:colOff>
      <xdr:row>23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565EEF-65BF-4815-ABBA-D61DD133F8DB}"/>
            </a:ext>
            <a:ext uri="{147F2762-F138-4A5C-976F-8EAC2B608ADB}">
              <a16:predDERef xmlns:a16="http://schemas.microsoft.com/office/drawing/2014/main" pred="{3364FCCA-3F0C-4C85-8C0D-558C8DDA1010}"/>
            </a:ext>
          </a:extLst>
        </xdr:cNvPr>
        <xdr:cNvSpPr txBox="1"/>
      </xdr:nvSpPr>
      <xdr:spPr>
        <a:xfrm>
          <a:off x="3314700" y="4286250"/>
          <a:ext cx="11715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Temperatura Atual</a:t>
          </a:r>
        </a:p>
      </xdr:txBody>
    </xdr:sp>
    <xdr:clientData/>
  </xdr:twoCellAnchor>
  <xdr:twoCellAnchor editAs="oneCell">
    <xdr:from>
      <xdr:col>6</xdr:col>
      <xdr:colOff>323850</xdr:colOff>
      <xdr:row>23</xdr:row>
      <xdr:rowOff>161925</xdr:rowOff>
    </xdr:from>
    <xdr:to>
      <xdr:col>7</xdr:col>
      <xdr:colOff>466725</xdr:colOff>
      <xdr:row>27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4399DA1-08AC-D57F-4F1F-994501C0B326}"/>
            </a:ext>
            <a:ext uri="{147F2762-F138-4A5C-976F-8EAC2B608ADB}">
              <a16:predDERef xmlns:a16="http://schemas.microsoft.com/office/drawing/2014/main" pred="{C1565EEF-65BF-4815-ABBA-D61DD133F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1450" y="4648200"/>
          <a:ext cx="752475" cy="752475"/>
        </a:xfrm>
        <a:prstGeom prst="rect">
          <a:avLst/>
        </a:prstGeom>
      </xdr:spPr>
    </xdr:pic>
    <xdr:clientData/>
  </xdr:twoCellAnchor>
  <xdr:twoCellAnchor>
    <xdr:from>
      <xdr:col>5</xdr:col>
      <xdr:colOff>142875</xdr:colOff>
      <xdr:row>24</xdr:row>
      <xdr:rowOff>161925</xdr:rowOff>
    </xdr:from>
    <xdr:to>
      <xdr:col>6</xdr:col>
      <xdr:colOff>438150</xdr:colOff>
      <xdr:row>26</xdr:row>
      <xdr:rowOff>66675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AD904D1-646E-48B4-9830-359FE93EEE20}"/>
            </a:ext>
            <a:ext uri="{147F2762-F138-4A5C-976F-8EAC2B608ADB}">
              <a16:predDERef xmlns:a16="http://schemas.microsoft.com/office/drawing/2014/main" pred="{94399DA1-08AC-D57F-4F1F-994501C0B326}"/>
            </a:ext>
          </a:extLst>
        </xdr:cNvPr>
        <xdr:cNvSpPr txBox="1"/>
      </xdr:nvSpPr>
      <xdr:spPr>
        <a:xfrm>
          <a:off x="3190875" y="4838700"/>
          <a:ext cx="9048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 i="0" u="none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18.5°C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3</xdr:row>
      <xdr:rowOff>180975</xdr:rowOff>
    </xdr:from>
    <xdr:to>
      <xdr:col>11</xdr:col>
      <xdr:colOff>9525</xdr:colOff>
      <xdr:row>18</xdr:row>
      <xdr:rowOff>66675</xdr:rowOff>
    </xdr:to>
    <xdr:graphicFrame macro="">
      <xdr:nvGraphicFramePr>
        <xdr:cNvPr id="2" name="Chart 1" descr="Chart type: Line. 'Temperatura' by 'Tempo'&#10;&#10;Description automatically generated">
          <a:extLst>
            <a:ext uri="{FF2B5EF4-FFF2-40B4-BE49-F238E27FC236}">
              <a16:creationId xmlns:a16="http://schemas.microsoft.com/office/drawing/2014/main" id="{FE543C60-7E7E-CF1B-8E36-E130180CB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etano" refreshedDate="45027.592427199073" createdVersion="8" refreshedVersion="8" minRefreshableVersion="3" recordCount="12" xr:uid="{EA531A62-08EE-40C6-B4D3-73DA03424273}">
  <cacheSource type="worksheet">
    <worksheetSource ref="X8:Z20" sheet="DashBoard Sensor de Temperatura"/>
  </cacheSource>
  <cacheFields count="3">
    <cacheField name="TempSensor" numFmtId="0">
      <sharedItems containsMixedTypes="1" containsNumber="1" containsInteger="1" minValue="26" maxValue="26"/>
    </cacheField>
    <cacheField name="Tempo" numFmtId="20">
      <sharedItems containsSemiMixedTypes="0" containsNonDate="0" containsDate="1" containsString="0" minDate="1899-12-30T14:05:00" maxDate="1899-12-30T15:00:00" count="12">
        <d v="1899-12-30T14:05:00"/>
        <d v="1899-12-30T14:10:00"/>
        <d v="1899-12-30T14:15:00"/>
        <d v="1899-12-30T14:20:00"/>
        <d v="1899-12-30T14:25:00"/>
        <d v="1899-12-30T14:30:00"/>
        <d v="1899-12-30T14:35:00"/>
        <d v="1899-12-30T14:40:00"/>
        <d v="1899-12-30T14:45:00"/>
        <d v="1899-12-30T14:50:00"/>
        <d v="1899-12-30T14:55:00"/>
        <d v="1899-12-30T15:00:00"/>
      </sharedItems>
    </cacheField>
    <cacheField name="Temperatura" numFmtId="0">
      <sharedItems containsMixedTypes="1" containsNumber="1" containsInteger="1" minValue="19" maxValue="19" count="9">
        <s v="18,5"/>
        <s v="19,1"/>
        <n v="19"/>
        <s v="18,7"/>
        <s v="18,8"/>
        <s v="19,2"/>
        <s v="19,3"/>
        <s v="18,4"/>
        <s v="18,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27.838720601852" createdVersion="8" refreshedVersion="8" minRefreshableVersion="3" recordCount="12" xr:uid="{15F6AB6B-A750-4878-ACA0-1A6D67368957}">
  <cacheSource type="worksheet">
    <worksheetSource ref="Y8:Z20" sheet="DashBoard Sensor de Temperatura"/>
  </cacheSource>
  <cacheFields count="2">
    <cacheField name="Tempo" numFmtId="20">
      <sharedItems containsSemiMixedTypes="0" containsNonDate="0" containsDate="1" containsString="0" minDate="1899-12-30T14:05:00" maxDate="1899-12-30T15:00:00" count="12">
        <d v="1899-12-30T14:05:00"/>
        <d v="1899-12-30T14:10:00"/>
        <d v="1899-12-30T14:15:00"/>
        <d v="1899-12-30T14:20:00"/>
        <d v="1899-12-30T14:25:00"/>
        <d v="1899-12-30T14:30:00"/>
        <d v="1899-12-30T14:35:00"/>
        <d v="1899-12-30T14:40:00"/>
        <d v="1899-12-30T14:45:00"/>
        <d v="1899-12-30T14:50:00"/>
        <d v="1899-12-30T14:55:00"/>
        <d v="1899-12-30T15:00:00"/>
      </sharedItems>
    </cacheField>
    <cacheField name="Temperatura" numFmtId="164">
      <sharedItems containsSemiMixedTypes="0" containsString="0" containsNumber="1" minValue="18.399999999999999" maxValue="19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25,5"/>
    <x v="0"/>
    <x v="0"/>
  </r>
  <r>
    <s v="26,1"/>
    <x v="1"/>
    <x v="1"/>
  </r>
  <r>
    <n v="26"/>
    <x v="2"/>
    <x v="2"/>
  </r>
  <r>
    <s v="25,7"/>
    <x v="3"/>
    <x v="3"/>
  </r>
  <r>
    <s v="25,8"/>
    <x v="4"/>
    <x v="4"/>
  </r>
  <r>
    <s v="25,8"/>
    <x v="5"/>
    <x v="4"/>
  </r>
  <r>
    <s v="26,2"/>
    <x v="6"/>
    <x v="5"/>
  </r>
  <r>
    <s v="26,3"/>
    <x v="7"/>
    <x v="6"/>
  </r>
  <r>
    <s v="25,4"/>
    <x v="8"/>
    <x v="7"/>
  </r>
  <r>
    <s v="25,8"/>
    <x v="9"/>
    <x v="4"/>
  </r>
  <r>
    <s v="25,9"/>
    <x v="10"/>
    <x v="8"/>
  </r>
  <r>
    <n v="26"/>
    <x v="1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8.5"/>
  </r>
  <r>
    <x v="1"/>
    <n v="19.100000000000001"/>
  </r>
  <r>
    <x v="2"/>
    <n v="19"/>
  </r>
  <r>
    <x v="3"/>
    <n v="18.7"/>
  </r>
  <r>
    <x v="4"/>
    <n v="18.8"/>
  </r>
  <r>
    <x v="5"/>
    <n v="18.8"/>
  </r>
  <r>
    <x v="6"/>
    <n v="19.2"/>
  </r>
  <r>
    <x v="7"/>
    <n v="19.3"/>
  </r>
  <r>
    <x v="8"/>
    <n v="18.399999999999999"/>
  </r>
  <r>
    <x v="9"/>
    <n v="18.8"/>
  </r>
  <r>
    <x v="10"/>
    <n v="18.899999999999999"/>
  </r>
  <r>
    <x v="11"/>
    <n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2DB362-C4A5-4BBB-BA7E-314B1B3C29B6}" name="Tabela dinâmica7" cacheId="1524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3">
  <location ref="A3:B12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9">
        <item x="2"/>
        <item x="7"/>
        <item x="0"/>
        <item x="3"/>
        <item x="4"/>
        <item x="8"/>
        <item x="1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Contagem de Temperatura" fld="2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9E7FDF-ACD1-497F-9AA9-574C3A4B150D}" name="PivotTable1" cacheId="152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:B15" firstHeaderRow="1" firstDataRow="1" firstDataCol="1"/>
  <pivotFields count="2">
    <pivotField axis="axisRow" numFmtId="2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64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emperatura" fld="1" baseField="0" baseItem="0" numFmtId="164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775D-C4A1-4AB3-A410-738E430E9B4E}">
  <dimension ref="A3:H51"/>
  <sheetViews>
    <sheetView topLeftCell="B25" zoomScale="86" zoomScaleNormal="86" workbookViewId="0">
      <selection activeCell="A29" sqref="A29:B33"/>
    </sheetView>
  </sheetViews>
  <sheetFormatPr defaultRowHeight="15"/>
  <cols>
    <col min="1" max="1" width="12" bestFit="1" customWidth="1"/>
    <col min="2" max="2" width="11.7109375" bestFit="1" customWidth="1"/>
    <col min="3" max="3" width="10.5703125" bestFit="1" customWidth="1"/>
    <col min="4" max="4" width="12.85546875" customWidth="1"/>
    <col min="5" max="5" width="12.140625" customWidth="1"/>
    <col min="6" max="6" width="10.85546875" bestFit="1" customWidth="1"/>
  </cols>
  <sheetData>
    <row r="3" spans="1:5" ht="18.75">
      <c r="A3" s="31" t="s">
        <v>0</v>
      </c>
      <c r="B3" s="31"/>
      <c r="C3" s="31"/>
      <c r="D3" s="31"/>
      <c r="E3" s="31"/>
    </row>
    <row r="4" spans="1:5">
      <c r="A4" s="4" t="s">
        <v>1</v>
      </c>
      <c r="B4" s="4" t="s">
        <v>2</v>
      </c>
      <c r="C4" s="1" t="s">
        <v>3</v>
      </c>
      <c r="D4" s="1" t="s">
        <v>4</v>
      </c>
      <c r="E4" s="1" t="s">
        <v>5</v>
      </c>
    </row>
    <row r="5" spans="1:5">
      <c r="A5" s="5">
        <v>25.5</v>
      </c>
      <c r="B5" s="5">
        <v>71</v>
      </c>
      <c r="C5" s="6">
        <v>3.472222222222222E-3</v>
      </c>
      <c r="D5" s="5">
        <f>(A5-7)</f>
        <v>18.5</v>
      </c>
      <c r="E5" s="7">
        <f>(B5-5)</f>
        <v>66</v>
      </c>
    </row>
    <row r="6" spans="1:5">
      <c r="A6" s="5">
        <v>26.1</v>
      </c>
      <c r="B6" s="5">
        <v>72</v>
      </c>
      <c r="C6" s="6">
        <v>6.9444444444444441E-3</v>
      </c>
      <c r="D6" s="5">
        <f t="shared" ref="D6:D16" si="0">(A6-7)</f>
        <v>19.100000000000001</v>
      </c>
      <c r="E6" s="7">
        <f t="shared" ref="E6:E16" si="1">(B6-5)</f>
        <v>67</v>
      </c>
    </row>
    <row r="7" spans="1:5">
      <c r="A7" s="5">
        <v>26</v>
      </c>
      <c r="B7" s="5">
        <v>72</v>
      </c>
      <c r="C7" s="6">
        <v>1.0416666666666701E-2</v>
      </c>
      <c r="D7" s="5">
        <f t="shared" si="0"/>
        <v>19</v>
      </c>
      <c r="E7" s="7">
        <f t="shared" si="1"/>
        <v>67</v>
      </c>
    </row>
    <row r="8" spans="1:5">
      <c r="A8" s="5">
        <v>25.7</v>
      </c>
      <c r="B8" s="5">
        <v>71</v>
      </c>
      <c r="C8" s="6">
        <v>1.38888888888889E-2</v>
      </c>
      <c r="D8" s="5">
        <f t="shared" si="0"/>
        <v>18.7</v>
      </c>
      <c r="E8" s="7">
        <f t="shared" si="1"/>
        <v>66</v>
      </c>
    </row>
    <row r="9" spans="1:5">
      <c r="A9" s="5">
        <v>25.8</v>
      </c>
      <c r="B9" s="5">
        <v>71</v>
      </c>
      <c r="C9" s="6">
        <v>1.7361111111111101E-2</v>
      </c>
      <c r="D9" s="5">
        <f t="shared" si="0"/>
        <v>18.8</v>
      </c>
      <c r="E9" s="7">
        <f t="shared" si="1"/>
        <v>66</v>
      </c>
    </row>
    <row r="10" spans="1:5">
      <c r="A10" s="5">
        <v>25.8</v>
      </c>
      <c r="B10" s="5">
        <v>71</v>
      </c>
      <c r="C10" s="6">
        <v>2.0833333333333301E-2</v>
      </c>
      <c r="D10" s="5">
        <f t="shared" si="0"/>
        <v>18.8</v>
      </c>
      <c r="E10" s="7">
        <f t="shared" si="1"/>
        <v>66</v>
      </c>
    </row>
    <row r="11" spans="1:5">
      <c r="A11" s="5">
        <v>26.2</v>
      </c>
      <c r="B11" s="5">
        <v>72</v>
      </c>
      <c r="C11" s="6">
        <v>2.43055555555555E-2</v>
      </c>
      <c r="D11" s="5">
        <f t="shared" si="0"/>
        <v>19.2</v>
      </c>
      <c r="E11" s="7">
        <f t="shared" si="1"/>
        <v>67</v>
      </c>
    </row>
    <row r="12" spans="1:5">
      <c r="A12" s="5">
        <v>26.3</v>
      </c>
      <c r="B12" s="5">
        <v>72</v>
      </c>
      <c r="C12" s="6">
        <v>2.7777777777777801E-2</v>
      </c>
      <c r="D12" s="5">
        <f t="shared" si="0"/>
        <v>19.3</v>
      </c>
      <c r="E12" s="7">
        <f t="shared" si="1"/>
        <v>67</v>
      </c>
    </row>
    <row r="13" spans="1:5">
      <c r="A13" s="5">
        <v>25.4</v>
      </c>
      <c r="B13" s="5">
        <v>71</v>
      </c>
      <c r="C13" s="6">
        <v>3.125E-2</v>
      </c>
      <c r="D13" s="5">
        <f t="shared" si="0"/>
        <v>18.399999999999999</v>
      </c>
      <c r="E13" s="7">
        <f t="shared" si="1"/>
        <v>66</v>
      </c>
    </row>
    <row r="14" spans="1:5">
      <c r="A14" s="5">
        <v>25.8</v>
      </c>
      <c r="B14" s="5">
        <v>72</v>
      </c>
      <c r="C14" s="6">
        <v>3.4722222222222203E-2</v>
      </c>
      <c r="D14" s="5">
        <f t="shared" si="0"/>
        <v>18.8</v>
      </c>
      <c r="E14" s="7">
        <f t="shared" si="1"/>
        <v>67</v>
      </c>
    </row>
    <row r="15" spans="1:5">
      <c r="A15" s="5">
        <v>25.9</v>
      </c>
      <c r="B15" s="5">
        <v>71</v>
      </c>
      <c r="C15" s="6">
        <v>3.8194444444444399E-2</v>
      </c>
      <c r="D15" s="5">
        <f t="shared" si="0"/>
        <v>18.899999999999999</v>
      </c>
      <c r="E15" s="7">
        <f t="shared" si="1"/>
        <v>66</v>
      </c>
    </row>
    <row r="16" spans="1:5">
      <c r="A16" s="5">
        <v>26</v>
      </c>
      <c r="B16" s="5">
        <v>72</v>
      </c>
      <c r="C16" s="6">
        <v>4.1666666666666602E-2</v>
      </c>
      <c r="D16" s="5">
        <f t="shared" si="0"/>
        <v>19</v>
      </c>
      <c r="E16" s="7">
        <f t="shared" si="1"/>
        <v>67</v>
      </c>
    </row>
    <row r="19" spans="1:3">
      <c r="A19" s="3"/>
      <c r="B19" s="3" t="s">
        <v>4</v>
      </c>
      <c r="C19" s="3" t="s">
        <v>5</v>
      </c>
    </row>
    <row r="20" spans="1:3">
      <c r="A20" s="2" t="s">
        <v>6</v>
      </c>
      <c r="B20" s="2">
        <f>LARGE(D5:D16,1)</f>
        <v>19.3</v>
      </c>
      <c r="C20" s="2">
        <f>LARGE(E5:E16,1)</f>
        <v>67</v>
      </c>
    </row>
    <row r="21" spans="1:3">
      <c r="A21" s="8" t="s">
        <v>7</v>
      </c>
      <c r="B21" s="8">
        <f>SMALL(D5:D16,1)</f>
        <v>18.399999999999999</v>
      </c>
      <c r="C21" s="8">
        <f>SMALL(E5:E16,1)</f>
        <v>66</v>
      </c>
    </row>
    <row r="22" spans="1:3">
      <c r="A22" s="5" t="s">
        <v>8</v>
      </c>
      <c r="B22" s="5">
        <f>AVERAGE(D5:D16)</f>
        <v>18.875000000000004</v>
      </c>
      <c r="C22" s="5">
        <f>AVERAGE(E5:E16)</f>
        <v>66.5</v>
      </c>
    </row>
    <row r="23" spans="1:3">
      <c r="A23" s="5" t="s">
        <v>9</v>
      </c>
      <c r="B23" s="5">
        <f>MEDIAN(D5:D16)</f>
        <v>18.850000000000001</v>
      </c>
      <c r="C23" s="5">
        <f>MEDIAN(E5:E16)</f>
        <v>66.5</v>
      </c>
    </row>
    <row r="24" spans="1:3">
      <c r="A24" s="5" t="s">
        <v>10</v>
      </c>
      <c r="B24" s="5">
        <f>QUARTILE(D5:D16,1)</f>
        <v>18.774999999999999</v>
      </c>
      <c r="C24" s="5">
        <f>QUARTILE(E5:E16,1)</f>
        <v>66</v>
      </c>
    </row>
    <row r="25" spans="1:3">
      <c r="A25" s="5" t="s">
        <v>11</v>
      </c>
      <c r="B25" s="5">
        <f>QUARTILE(D5:D16,3)</f>
        <v>19.024999999999999</v>
      </c>
      <c r="C25" s="5">
        <f>QUARTILE(E5:E16,3)</f>
        <v>67</v>
      </c>
    </row>
    <row r="29" spans="1:3">
      <c r="A29" s="9" t="s">
        <v>12</v>
      </c>
      <c r="B29" s="9" t="s">
        <v>4</v>
      </c>
      <c r="C29" s="10" t="s">
        <v>5</v>
      </c>
    </row>
    <row r="30" spans="1:3">
      <c r="A30" s="5" t="s">
        <v>13</v>
      </c>
      <c r="B30" s="5">
        <v>4</v>
      </c>
      <c r="C30" s="5">
        <v>6</v>
      </c>
    </row>
    <row r="31" spans="1:3">
      <c r="A31" s="5" t="s">
        <v>14</v>
      </c>
      <c r="B31" s="5">
        <v>8</v>
      </c>
      <c r="C31" s="5">
        <v>6</v>
      </c>
    </row>
    <row r="32" spans="1:3">
      <c r="A32" s="5" t="s">
        <v>15</v>
      </c>
      <c r="B32" s="5">
        <v>0</v>
      </c>
      <c r="C32" s="5">
        <v>0</v>
      </c>
    </row>
    <row r="33" spans="1:8">
      <c r="A33" s="5" t="s">
        <v>16</v>
      </c>
      <c r="B33" s="5">
        <v>0</v>
      </c>
      <c r="C33" s="5">
        <v>0</v>
      </c>
    </row>
    <row r="45" spans="1:8" ht="18.75">
      <c r="A45" s="32" t="s">
        <v>4</v>
      </c>
      <c r="B45" s="32"/>
      <c r="C45" s="32"/>
      <c r="D45" s="32"/>
      <c r="E45" s="32"/>
      <c r="F45" s="32"/>
      <c r="G45" s="32"/>
      <c r="H45" s="32"/>
    </row>
    <row r="46" spans="1:8">
      <c r="A46" s="11" t="s">
        <v>16</v>
      </c>
      <c r="B46" s="12" t="s">
        <v>15</v>
      </c>
      <c r="C46" s="13" t="s">
        <v>14</v>
      </c>
      <c r="D46" s="33" t="s">
        <v>13</v>
      </c>
      <c r="E46" s="33"/>
      <c r="F46" s="13" t="s">
        <v>14</v>
      </c>
      <c r="G46" s="12" t="s">
        <v>15</v>
      </c>
      <c r="H46" s="11" t="s">
        <v>16</v>
      </c>
    </row>
    <row r="47" spans="1:8">
      <c r="A47" s="5" t="s">
        <v>17</v>
      </c>
      <c r="B47" s="5" t="s">
        <v>18</v>
      </c>
      <c r="C47" s="5" t="s">
        <v>19</v>
      </c>
      <c r="D47" s="34" t="s">
        <v>20</v>
      </c>
      <c r="E47" s="34"/>
      <c r="F47" s="5" t="s">
        <v>21</v>
      </c>
      <c r="G47" s="5" t="s">
        <v>22</v>
      </c>
      <c r="H47" s="5" t="s">
        <v>23</v>
      </c>
    </row>
    <row r="49" spans="1:8" ht="18.75">
      <c r="A49" s="32" t="s">
        <v>5</v>
      </c>
      <c r="B49" s="32"/>
      <c r="C49" s="32"/>
      <c r="D49" s="32"/>
      <c r="E49" s="32"/>
      <c r="F49" s="32"/>
      <c r="G49" s="32"/>
      <c r="H49" s="32"/>
    </row>
    <row r="50" spans="1:8">
      <c r="A50" s="11" t="s">
        <v>16</v>
      </c>
      <c r="B50" s="12" t="s">
        <v>15</v>
      </c>
      <c r="C50" s="13" t="s">
        <v>14</v>
      </c>
      <c r="D50" s="33" t="s">
        <v>13</v>
      </c>
      <c r="E50" s="33"/>
      <c r="F50" s="13" t="s">
        <v>14</v>
      </c>
      <c r="G50" s="12" t="s">
        <v>15</v>
      </c>
      <c r="H50" s="11" t="s">
        <v>16</v>
      </c>
    </row>
    <row r="51" spans="1:8">
      <c r="A51" s="5" t="s">
        <v>24</v>
      </c>
      <c r="B51" s="5" t="s">
        <v>25</v>
      </c>
      <c r="C51" s="5" t="s">
        <v>26</v>
      </c>
      <c r="D51" s="34" t="s">
        <v>27</v>
      </c>
      <c r="E51" s="34"/>
      <c r="F51" s="5" t="s">
        <v>28</v>
      </c>
      <c r="G51" s="5" t="s">
        <v>29</v>
      </c>
      <c r="H51" s="5" t="s">
        <v>30</v>
      </c>
    </row>
  </sheetData>
  <mergeCells count="7">
    <mergeCell ref="A3:E3"/>
    <mergeCell ref="A49:H49"/>
    <mergeCell ref="D50:E50"/>
    <mergeCell ref="D51:E51"/>
    <mergeCell ref="D46:E46"/>
    <mergeCell ref="D47:E47"/>
    <mergeCell ref="A45:H4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8F07-4BAE-469F-9949-B3BC4F19CFAB}">
  <dimension ref="A3:B12"/>
  <sheetViews>
    <sheetView topLeftCell="A3" workbookViewId="0">
      <selection activeCell="A3" sqref="A3"/>
    </sheetView>
  </sheetViews>
  <sheetFormatPr defaultRowHeight="15"/>
  <cols>
    <col min="1" max="1" width="14.7109375" bestFit="1" customWidth="1"/>
    <col min="2" max="2" width="25" bestFit="1" customWidth="1"/>
    <col min="3" max="4" width="9.140625" bestFit="1" customWidth="1"/>
  </cols>
  <sheetData>
    <row r="3" spans="1:2">
      <c r="A3" t="s">
        <v>4</v>
      </c>
      <c r="B3" t="s">
        <v>31</v>
      </c>
    </row>
    <row r="4" spans="1:2">
      <c r="A4">
        <v>19</v>
      </c>
      <c r="B4">
        <v>2</v>
      </c>
    </row>
    <row r="5" spans="1:2">
      <c r="A5" t="s">
        <v>32</v>
      </c>
      <c r="B5">
        <v>1</v>
      </c>
    </row>
    <row r="6" spans="1:2">
      <c r="A6" t="s">
        <v>33</v>
      </c>
      <c r="B6">
        <v>1</v>
      </c>
    </row>
    <row r="7" spans="1:2">
      <c r="A7" t="s">
        <v>34</v>
      </c>
      <c r="B7">
        <v>1</v>
      </c>
    </row>
    <row r="8" spans="1:2">
      <c r="A8" t="s">
        <v>35</v>
      </c>
      <c r="B8">
        <v>3</v>
      </c>
    </row>
    <row r="9" spans="1:2">
      <c r="A9" t="s">
        <v>36</v>
      </c>
      <c r="B9">
        <v>1</v>
      </c>
    </row>
    <row r="10" spans="1:2">
      <c r="A10" t="s">
        <v>37</v>
      </c>
      <c r="B10">
        <v>1</v>
      </c>
    </row>
    <row r="11" spans="1:2">
      <c r="A11" t="s">
        <v>38</v>
      </c>
      <c r="B11">
        <v>1</v>
      </c>
    </row>
    <row r="12" spans="1:2">
      <c r="A12" t="s">
        <v>39</v>
      </c>
      <c r="B1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8835-3CE8-444A-ABBE-CF4E3A4D69A6}">
  <dimension ref="U7:Z28"/>
  <sheetViews>
    <sheetView tabSelected="1" topLeftCell="B13" zoomScale="80" zoomScaleNormal="80" workbookViewId="0">
      <selection activeCell="T32" sqref="T32"/>
    </sheetView>
  </sheetViews>
  <sheetFormatPr defaultRowHeight="15"/>
  <cols>
    <col min="21" max="21" width="10.5703125" bestFit="1" customWidth="1"/>
    <col min="22" max="22" width="20.85546875" bestFit="1" customWidth="1"/>
    <col min="24" max="24" width="15.5703125" bestFit="1" customWidth="1"/>
    <col min="25" max="25" width="13.85546875" bestFit="1" customWidth="1"/>
    <col min="26" max="26" width="12" bestFit="1" customWidth="1"/>
    <col min="27" max="27" width="12.85546875" bestFit="1" customWidth="1"/>
    <col min="28" max="28" width="12.42578125" bestFit="1" customWidth="1"/>
  </cols>
  <sheetData>
    <row r="7" spans="21:26" ht="18.75">
      <c r="U7" s="35" t="s">
        <v>4</v>
      </c>
      <c r="V7" s="36"/>
      <c r="X7" s="40" t="s">
        <v>40</v>
      </c>
      <c r="Y7" s="40"/>
      <c r="Z7" s="40"/>
    </row>
    <row r="8" spans="21:26">
      <c r="U8" s="2" t="s">
        <v>6</v>
      </c>
      <c r="V8" s="23">
        <f>MAX(Z9:Z20)</f>
        <v>19.3</v>
      </c>
      <c r="X8" s="22" t="s">
        <v>1</v>
      </c>
      <c r="Y8" s="21" t="s">
        <v>3</v>
      </c>
      <c r="Z8" s="20" t="s">
        <v>4</v>
      </c>
    </row>
    <row r="9" spans="21:26">
      <c r="U9" s="8" t="s">
        <v>7</v>
      </c>
      <c r="V9" s="18">
        <f>MIN(Z9:Z20)</f>
        <v>18.399999999999999</v>
      </c>
      <c r="X9" s="14" t="s">
        <v>41</v>
      </c>
      <c r="Y9" s="15">
        <v>0.58680555555555558</v>
      </c>
      <c r="Z9" s="24">
        <v>18.5</v>
      </c>
    </row>
    <row r="10" spans="21:26">
      <c r="U10" s="5" t="s">
        <v>42</v>
      </c>
      <c r="V10" s="28">
        <f>AVERAGE(Z9:Z20)</f>
        <v>18.875000000000004</v>
      </c>
      <c r="X10" s="16" t="s">
        <v>43</v>
      </c>
      <c r="Y10" s="17">
        <v>0.59027777777777779</v>
      </c>
      <c r="Z10" s="25">
        <v>19.100000000000001</v>
      </c>
    </row>
    <row r="11" spans="21:26">
      <c r="U11" s="5" t="s">
        <v>9</v>
      </c>
      <c r="V11" s="26">
        <f>MEDIAN(Z9:Z20)</f>
        <v>18.850000000000001</v>
      </c>
      <c r="X11" s="16">
        <v>26</v>
      </c>
      <c r="Y11" s="19">
        <v>0.59375</v>
      </c>
      <c r="Z11" s="25">
        <v>19</v>
      </c>
    </row>
    <row r="12" spans="21:26">
      <c r="U12" s="5" t="s">
        <v>10</v>
      </c>
      <c r="V12" s="26">
        <f>QUARTILE(Z9:Z20, 1)</f>
        <v>18.774999999999999</v>
      </c>
      <c r="X12" s="16" t="s">
        <v>44</v>
      </c>
      <c r="Y12" s="17">
        <v>0.59722222222222199</v>
      </c>
      <c r="Z12" s="25">
        <v>18.7</v>
      </c>
    </row>
    <row r="13" spans="21:26">
      <c r="U13" s="5" t="s">
        <v>11</v>
      </c>
      <c r="V13" s="27">
        <f>QUARTILE(Z9:Z20,3)</f>
        <v>19.024999999999999</v>
      </c>
      <c r="X13" s="16" t="s">
        <v>45</v>
      </c>
      <c r="Y13" s="19">
        <v>0.60069444444444398</v>
      </c>
      <c r="Z13" s="25">
        <v>18.8</v>
      </c>
    </row>
    <row r="14" spans="21:26">
      <c r="X14" s="16" t="s">
        <v>45</v>
      </c>
      <c r="Y14" s="17">
        <v>0.60416666666666696</v>
      </c>
      <c r="Z14" s="25">
        <v>18.8</v>
      </c>
    </row>
    <row r="15" spans="21:26" ht="18.75">
      <c r="U15" s="35" t="s">
        <v>46</v>
      </c>
      <c r="V15" s="36"/>
      <c r="X15" s="16" t="s">
        <v>47</v>
      </c>
      <c r="Y15" s="19">
        <v>0.60763888888888895</v>
      </c>
      <c r="Z15" s="25">
        <v>19.2</v>
      </c>
    </row>
    <row r="16" spans="21:26" ht="15.75">
      <c r="U16" s="29" t="s">
        <v>48</v>
      </c>
      <c r="V16" s="30" t="s">
        <v>49</v>
      </c>
      <c r="X16" s="16" t="s">
        <v>50</v>
      </c>
      <c r="Y16" s="17">
        <v>0.61111111111111105</v>
      </c>
      <c r="Z16" s="25">
        <v>19.3</v>
      </c>
    </row>
    <row r="17" spans="21:26">
      <c r="U17" s="5" t="s">
        <v>51</v>
      </c>
      <c r="V17" s="5">
        <v>19.3</v>
      </c>
      <c r="X17" s="16" t="s">
        <v>52</v>
      </c>
      <c r="Y17" s="19">
        <v>0.61458333333333304</v>
      </c>
      <c r="Z17" s="25">
        <v>18.399999999999999</v>
      </c>
    </row>
    <row r="18" spans="21:26">
      <c r="U18" s="5" t="s">
        <v>53</v>
      </c>
      <c r="V18" s="5">
        <v>18.7</v>
      </c>
      <c r="X18" s="16" t="s">
        <v>45</v>
      </c>
      <c r="Y18" s="17">
        <v>0.61805555555555503</v>
      </c>
      <c r="Z18" s="25">
        <v>18.8</v>
      </c>
    </row>
    <row r="19" spans="21:26">
      <c r="U19" s="5" t="s">
        <v>54</v>
      </c>
      <c r="V19" s="5">
        <v>18.5</v>
      </c>
      <c r="X19" s="16" t="s">
        <v>55</v>
      </c>
      <c r="Y19" s="19">
        <v>0.62152777777777801</v>
      </c>
      <c r="Z19" s="25">
        <v>18.899999999999999</v>
      </c>
    </row>
    <row r="20" spans="21:26">
      <c r="U20" s="5" t="s">
        <v>56</v>
      </c>
      <c r="V20" s="5">
        <v>18.399999999999999</v>
      </c>
      <c r="X20" s="16">
        <v>26</v>
      </c>
      <c r="Y20" s="17">
        <v>0.625</v>
      </c>
      <c r="Z20" s="25">
        <v>19</v>
      </c>
    </row>
    <row r="21" spans="21:26">
      <c r="U21" s="5" t="s">
        <v>57</v>
      </c>
      <c r="V21" s="5">
        <v>18.899999999999999</v>
      </c>
    </row>
    <row r="22" spans="21:26">
      <c r="U22" s="5" t="s">
        <v>58</v>
      </c>
      <c r="V22" s="5">
        <v>19.2</v>
      </c>
    </row>
    <row r="24" spans="21:26">
      <c r="U24" s="9" t="s">
        <v>12</v>
      </c>
      <c r="V24" s="9" t="s">
        <v>4</v>
      </c>
    </row>
    <row r="25" spans="21:26">
      <c r="U25" s="5" t="s">
        <v>13</v>
      </c>
      <c r="V25" s="5">
        <v>4</v>
      </c>
    </row>
    <row r="26" spans="21:26">
      <c r="U26" s="5" t="s">
        <v>14</v>
      </c>
      <c r="V26" s="5">
        <v>8</v>
      </c>
    </row>
    <row r="27" spans="21:26">
      <c r="U27" s="5" t="s">
        <v>15</v>
      </c>
      <c r="V27" s="5">
        <v>0</v>
      </c>
    </row>
    <row r="28" spans="21:26">
      <c r="U28" s="5" t="s">
        <v>16</v>
      </c>
      <c r="V28" s="5">
        <v>0</v>
      </c>
    </row>
  </sheetData>
  <mergeCells count="3">
    <mergeCell ref="U7:V7"/>
    <mergeCell ref="U15:V15"/>
    <mergeCell ref="X7:Z7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D52B-7C2D-467F-BE36-6838792DB8FD}">
  <dimension ref="A2:B15"/>
  <sheetViews>
    <sheetView workbookViewId="0"/>
  </sheetViews>
  <sheetFormatPr defaultRowHeight="15"/>
  <cols>
    <col min="1" max="1" width="14.28515625" bestFit="1" customWidth="1"/>
    <col min="2" max="2" width="19.7109375" bestFit="1" customWidth="1"/>
  </cols>
  <sheetData>
    <row r="2" spans="1:2">
      <c r="A2" s="38" t="s">
        <v>59</v>
      </c>
      <c r="B2" t="s">
        <v>60</v>
      </c>
    </row>
    <row r="3" spans="1:2">
      <c r="A3" s="39">
        <v>0.58680555555555558</v>
      </c>
      <c r="B3" s="37">
        <v>18.5</v>
      </c>
    </row>
    <row r="4" spans="1:2">
      <c r="A4" s="39">
        <v>0.59027777777777779</v>
      </c>
      <c r="B4" s="37">
        <v>19.100000000000001</v>
      </c>
    </row>
    <row r="5" spans="1:2">
      <c r="A5" s="39">
        <v>0.59375</v>
      </c>
      <c r="B5" s="37">
        <v>19</v>
      </c>
    </row>
    <row r="6" spans="1:2">
      <c r="A6" s="39">
        <v>0.59722222222222221</v>
      </c>
      <c r="B6" s="37">
        <v>18.7</v>
      </c>
    </row>
    <row r="7" spans="1:2">
      <c r="A7" s="39">
        <v>0.60069444444444442</v>
      </c>
      <c r="B7" s="37">
        <v>18.8</v>
      </c>
    </row>
    <row r="8" spans="1:2">
      <c r="A8" s="39">
        <v>0.60416666666666663</v>
      </c>
      <c r="B8" s="37">
        <v>18.8</v>
      </c>
    </row>
    <row r="9" spans="1:2">
      <c r="A9" s="39">
        <v>0.60763888888888895</v>
      </c>
      <c r="B9" s="37">
        <v>19.2</v>
      </c>
    </row>
    <row r="10" spans="1:2">
      <c r="A10" s="39">
        <v>0.61111111111111105</v>
      </c>
      <c r="B10" s="37">
        <v>19.3</v>
      </c>
    </row>
    <row r="11" spans="1:2">
      <c r="A11" s="39">
        <v>0.61458333333333337</v>
      </c>
      <c r="B11" s="37">
        <v>18.399999999999999</v>
      </c>
    </row>
    <row r="12" spans="1:2">
      <c r="A12" s="39">
        <v>0.61805555555555558</v>
      </c>
      <c r="B12" s="37">
        <v>18.8</v>
      </c>
    </row>
    <row r="13" spans="1:2">
      <c r="A13" s="39">
        <v>0.62152777777777779</v>
      </c>
      <c r="B13" s="37">
        <v>18.899999999999999</v>
      </c>
    </row>
    <row r="14" spans="1:2">
      <c r="A14" s="39">
        <v>0.625</v>
      </c>
      <c r="B14" s="37">
        <v>19</v>
      </c>
    </row>
    <row r="15" spans="1:2">
      <c r="A15" s="39" t="s">
        <v>61</v>
      </c>
      <c r="B15" s="37">
        <v>226.50000000000003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/>
  <cp:revision/>
  <dcterms:created xsi:type="dcterms:W3CDTF">2023-04-10T23:28:03Z</dcterms:created>
  <dcterms:modified xsi:type="dcterms:W3CDTF">2023-04-12T00:21:59Z</dcterms:modified>
  <cp:category/>
  <cp:contentStatus/>
</cp:coreProperties>
</file>