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atinkey/Documents/UNCC/HOMEWORK/Instructions/"/>
    </mc:Choice>
  </mc:AlternateContent>
  <xr:revisionPtr revIDLastSave="0" documentId="13_ncr:1_{DAE5522E-E317-E641-8440-61CAD9A23D63}" xr6:coauthVersionLast="47" xr6:coauthVersionMax="47" xr10:uidLastSave="{00000000-0000-0000-0000-000000000000}"/>
  <bookViews>
    <workbookView xWindow="1520" yWindow="1800" windowWidth="25480" windowHeight="17280" activeTab="4" xr2:uid="{00000000-000D-0000-FFFF-FFFF00000000}"/>
  </bookViews>
  <sheets>
    <sheet name="CATEGORY" sheetId="4" r:id="rId1"/>
    <sheet name="SUB-CATEOGY" sheetId="7" r:id="rId2"/>
    <sheet name="data created" sheetId="12" r:id="rId3"/>
    <sheet name="Crowdfunding" sheetId="1" r:id="rId4"/>
    <sheet name="GOAL ANALYSIS" sheetId="13" r:id="rId5"/>
    <sheet name="STATISTICAL ANALYSIS" sheetId="14" r:id="rId6"/>
  </sheets>
  <definedNames>
    <definedName name="_xlnm._FilterDatabase" localSheetId="3" hidden="1">Crowdfunding!$A$1:$T$1001</definedName>
    <definedName name="_xlchart.v1.15" hidden="1">'GOAL ANALYSIS'!$A$2:$A$13</definedName>
    <definedName name="_xlchart.v1.16" hidden="1">'GOAL ANALYSIS'!$B$1</definedName>
    <definedName name="_xlchart.v1.17" hidden="1">'GOAL ANALYSIS'!$B$2:$B$13</definedName>
    <definedName name="_xlchart.v1.18" hidden="1">'GOAL ANALYSIS'!$C$1</definedName>
    <definedName name="_xlchart.v1.19" hidden="1">'GOAL ANALYSIS'!$C$2:$C$13</definedName>
    <definedName name="_xlchart.v1.20" hidden="1">'GOAL ANALYSIS'!$D$1</definedName>
    <definedName name="_xlchart.v1.21" hidden="1">'GOAL ANALYSIS'!$D$2:$D$13</definedName>
    <definedName name="_xlchart.v1.22" hidden="1">'GOAL ANALYSIS'!$E$1</definedName>
    <definedName name="_xlchart.v1.23" hidden="1">'GOAL ANALYSIS'!$E$2:$E$13</definedName>
    <definedName name="_xlchart.v1.24" hidden="1">'GOAL ANALYSIS'!$F$1</definedName>
    <definedName name="_xlchart.v1.25" hidden="1">'GOAL ANALYSIS'!$F$2:$F$13</definedName>
    <definedName name="_xlchart.v1.26" hidden="1">'GOAL ANALYSIS'!$G$1</definedName>
    <definedName name="_xlchart.v1.27" hidden="1">'GOAL ANALYSIS'!$G$2:$G$13</definedName>
    <definedName name="_xlchart.v1.28" hidden="1">'GOAL ANALYSIS'!$H$1</definedName>
    <definedName name="_xlchart.v1.29" hidden="1">'GOAL ANALYSIS'!$H$2:$H$13</definedName>
    <definedName name="_xlchart.v2.0" hidden="1">'GOAL ANALYSIS'!$A$2:$A$13</definedName>
    <definedName name="_xlchart.v2.1" hidden="1">'GOAL ANALYSIS'!$B$1</definedName>
    <definedName name="_xlchart.v2.10" hidden="1">'GOAL ANALYSIS'!$F$2:$F$13</definedName>
    <definedName name="_xlchart.v2.11" hidden="1">'GOAL ANALYSIS'!$G$1</definedName>
    <definedName name="_xlchart.v2.12" hidden="1">'GOAL ANALYSIS'!$G$2:$G$13</definedName>
    <definedName name="_xlchart.v2.13" hidden="1">'GOAL ANALYSIS'!$H$1</definedName>
    <definedName name="_xlchart.v2.14" hidden="1">'GOAL ANALYSIS'!$H$2:$H$13</definedName>
    <definedName name="_xlchart.v2.2" hidden="1">'GOAL ANALYSIS'!$B$2:$B$13</definedName>
    <definedName name="_xlchart.v2.3" hidden="1">'GOAL ANALYSIS'!$C$1</definedName>
    <definedName name="_xlchart.v2.4" hidden="1">'GOAL ANALYSIS'!$C$2:$C$13</definedName>
    <definedName name="_xlchart.v2.5" hidden="1">'GOAL ANALYSIS'!$D$1</definedName>
    <definedName name="_xlchart.v2.6" hidden="1">'GOAL ANALYSIS'!$D$2:$D$13</definedName>
    <definedName name="_xlchart.v2.7" hidden="1">'GOAL ANALYSIS'!$E$1</definedName>
    <definedName name="_xlchart.v2.8" hidden="1">'GOAL ANALYSIS'!$E$2:$E$13</definedName>
    <definedName name="_xlchart.v2.9" hidden="1">'GOAL ANALYSIS'!$F$1</definedName>
  </definedNames>
  <calcPr calcId="191029"/>
  <pivotCaches>
    <pivotCache cacheId="32" r:id="rId7"/>
    <pivotCache cacheId="47" r:id="rId8"/>
    <pivotCache cacheId="5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12" i="13"/>
  <c r="C12" i="13"/>
  <c r="B12" i="13"/>
  <c r="D11" i="13"/>
  <c r="C11" i="13"/>
  <c r="B11" i="13"/>
  <c r="D13" i="13"/>
  <c r="C13" i="13"/>
  <c r="B13" i="13"/>
  <c r="D10" i="13"/>
  <c r="C10" i="13"/>
  <c r="B10" i="13"/>
  <c r="D9" i="13"/>
  <c r="C9" i="13"/>
  <c r="B9" i="13"/>
  <c r="D8" i="13"/>
  <c r="C8" i="13"/>
  <c r="B8" i="13"/>
  <c r="D7" i="13"/>
  <c r="C7" i="13"/>
  <c r="D6" i="13"/>
  <c r="C6" i="13"/>
  <c r="D5" i="13"/>
  <c r="C5" i="13"/>
  <c r="D4" i="13"/>
  <c r="C4" i="13"/>
  <c r="D3" i="13"/>
  <c r="C3" i="13"/>
  <c r="B7" i="13"/>
  <c r="B6" i="13"/>
  <c r="B5" i="13"/>
  <c r="B4" i="13"/>
  <c r="B3" i="13"/>
  <c r="C2" i="13"/>
  <c r="D2" i="13"/>
  <c r="K8" i="14"/>
  <c r="K7" i="14"/>
  <c r="K6" i="14"/>
  <c r="K5" i="14"/>
  <c r="K4" i="14"/>
  <c r="K3" i="14"/>
  <c r="H8" i="14"/>
  <c r="H7" i="14"/>
  <c r="H6" i="14"/>
  <c r="H5" i="14"/>
  <c r="H4" i="14"/>
  <c r="H3" i="14"/>
  <c r="I436" i="1"/>
  <c r="B2" i="13"/>
  <c r="O437" i="1" l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437" i="1"/>
  <c r="N438" i="1"/>
  <c r="N59" i="1"/>
  <c r="I437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438" i="1"/>
  <c r="I60" i="1"/>
  <c r="I61" i="1"/>
  <c r="I439" i="1"/>
  <c r="F999" i="1"/>
  <c r="F1000" i="1"/>
  <c r="F56" i="1"/>
  <c r="F420" i="1"/>
  <c r="F1001" i="1"/>
  <c r="F421" i="1"/>
  <c r="F57" i="1"/>
  <c r="F422" i="1"/>
  <c r="F58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37" i="1"/>
  <c r="F438" i="1"/>
  <c r="F60" i="1"/>
  <c r="F61" i="1"/>
  <c r="F439" i="1"/>
  <c r="F62" i="1"/>
  <c r="F59" i="1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<sst xmlns="http://schemas.openxmlformats.org/spreadsheetml/2006/main" count="9067" uniqueCount="2112">
  <si>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</si>
  <si>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</si>
  <si>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</si>
  <si>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</si>
  <si>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</si>
  <si>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</si>
  <si>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</si>
  <si>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</si>
  <si>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</si>
  <si>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</si>
  <si>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</si>
  <si>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</si>
  <si>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</si>
  <si>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</si>
  <si>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</si>
  <si>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</si>
  <si>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</si>
  <si>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</si>
  <si>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</si>
  <si>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</si>
  <si>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</si>
  <si>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</si>
  <si>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</si>
  <si>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</si>
  <si>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</si>
  <si>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</si>
  <si>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</si>
  <si>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</si>
  <si>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</si>
  <si>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</si>
  <si>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</si>
  <si>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</si>
  <si>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</si>
  <si>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</si>
  <si>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</si>
  <si>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</si>
  <si>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</si>
  <si>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</si>
  <si>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</si>
  <si>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</si>
  <si>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</si>
  <si>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</si>
  <si>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</si>
  <si>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</si>
  <si>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</si>
  <si>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</si>
  <si>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</si>
  <si>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</si>
  <si>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</si>
  <si>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</si>
  <si>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</si>
  <si>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</si>
  <si>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</si>
  <si>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</si>
  <si>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</si>
  <si>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</si>
  <si>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</si>
  <si>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</si>
  <si>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</si>
  <si>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</si>
  <si>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</si>
  <si>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</si>
  <si>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</si>
  <si>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</si>
  <si>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</si>
  <si>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</si>
  <si>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</si>
  <si>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</si>
  <si>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</si>
  <si>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</si>
  <si>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</si>
  <si>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</si>
  <si>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</si>
  <si>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</si>
  <si>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</si>
  <si>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</si>
  <si>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</si>
  <si>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</si>
  <si>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</si>
  <si>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</si>
  <si>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</si>
  <si>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</si>
  <si>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</si>
  <si>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</si>
  <si>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</si>
  <si>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</si>
  <si>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</si>
  <si>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</si>
  <si>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</si>
  <si>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</si>
  <si>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</si>
  <si>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</si>
  <si>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</si>
  <si>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</si>
  <si>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</si>
  <si>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</si>
  <si>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</si>
  <si>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</si>
  <si>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</si>
  <si>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</si>
  <si>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</si>
  <si>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</si>
  <si>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</si>
  <si>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</si>
  <si>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</si>
  <si>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</si>
  <si>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</si>
  <si>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</si>
  <si>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</si>
  <si>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</si>
  <si>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</si>
  <si>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</si>
  <si>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</si>
  <si>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</si>
  <si>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</si>
  <si>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</si>
  <si>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</si>
  <si>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</si>
  <si>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</si>
  <si>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</si>
  <si>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</si>
  <si>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</si>
  <si>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</si>
  <si>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</si>
  <si>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</si>
  <si>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</si>
  <si>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</si>
  <si>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</si>
  <si>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</si>
  <si>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</si>
  <si>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</si>
  <si>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</si>
  <si>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</si>
  <si>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</si>
  <si>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</si>
  <si>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</si>
  <si>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</si>
  <si>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</si>
  <si>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</si>
  <si>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</si>
  <si>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</si>
  <si>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</si>
  <si>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</si>
  <si>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</si>
  <si>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</si>
  <si>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</si>
  <si>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</si>
  <si>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</si>
  <si>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</si>
  <si>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</si>
  <si>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</si>
  <si>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</si>
  <si>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</si>
  <si>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</si>
  <si>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</si>
  <si>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</si>
  <si>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</si>
  <si>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</si>
  <si>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</si>
  <si>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</si>
  <si>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</si>
  <si>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</si>
  <si>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</si>
  <si>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</si>
  <si>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</si>
  <si>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</si>
  <si>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</si>
  <si>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</si>
  <si>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</si>
  <si>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</si>
  <si>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</si>
  <si>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</si>
  <si>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</si>
  <si>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</si>
  <si>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</si>
  <si>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</si>
  <si>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</si>
  <si>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</si>
  <si>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</si>
  <si>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</si>
  <si>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</si>
  <si>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</si>
  <si>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</si>
  <si>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</si>
  <si>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</si>
  <si>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</si>
  <si>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</si>
  <si>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</si>
  <si>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</si>
  <si>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</si>
  <si>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</si>
  <si>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</si>
  <si>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</si>
  <si>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</si>
  <si>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</si>
  <si>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</si>
  <si>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</si>
  <si>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</si>
  <si>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</si>
  <si>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</si>
  <si>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</si>
  <si>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</si>
  <si>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</si>
  <si>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</si>
  <si>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</si>
  <si>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</si>
  <si>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</si>
  <si>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</si>
  <si>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</si>
  <si>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</si>
  <si>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</si>
  <si>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</si>
  <si>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</si>
  <si>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</si>
  <si>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</si>
  <si>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</si>
  <si>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</si>
  <si>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</si>
  <si>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</si>
  <si>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</si>
  <si>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</si>
  <si>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</si>
  <si>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</si>
  <si>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</si>
  <si>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</si>
  <si>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</si>
  <si>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</si>
  <si>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</si>
  <si>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</si>
  <si>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</si>
  <si>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</si>
  <si>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</si>
  <si>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</si>
  <si>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</si>
  <si>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</si>
  <si>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</si>
  <si>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</si>
  <si>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</si>
  <si>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</si>
  <si>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</si>
  <si>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</si>
  <si>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</si>
  <si>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</si>
  <si>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</si>
  <si>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</si>
  <si>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</si>
  <si>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</si>
  <si>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</si>
  <si>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</si>
  <si>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</si>
  <si>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</si>
  <si>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</si>
  <si>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</si>
  <si>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</si>
  <si>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</si>
  <si>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</si>
  <si>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</si>
  <si>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</si>
  <si>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</si>
  <si>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</si>
  <si>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</si>
  <si>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</si>
  <si>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</si>
  <si>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</si>
  <si>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</si>
  <si>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</si>
  <si>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</si>
  <si>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</si>
  <si>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</si>
  <si>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</si>
  <si>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</si>
  <si>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</si>
  <si>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</si>
  <si>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</si>
  <si>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</si>
  <si>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</si>
  <si>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</si>
  <si>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</si>
  <si>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</si>
  <si>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</si>
  <si>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</si>
  <si>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</si>
  <si>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</si>
  <si>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</si>
  <si>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</si>
  <si>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</si>
  <si>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</si>
  <si>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</si>
  <si>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</si>
  <si>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</si>
  <si>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</si>
  <si>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</si>
  <si>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</si>
  <si>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</si>
  <si>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</si>
  <si>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</si>
  <si>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</si>
  <si>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</si>
  <si>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</si>
  <si>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</si>
  <si>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</si>
  <si>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</si>
  <si>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</si>
  <si>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</si>
  <si>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</si>
  <si>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</si>
  <si>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</si>
  <si>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</si>
  <si>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</si>
  <si>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</si>
  <si>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</si>
  <si>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</si>
  <si>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</si>
  <si>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</si>
  <si>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</si>
  <si>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</si>
  <si>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</si>
  <si>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</si>
  <si>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</si>
  <si>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</si>
  <si>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</si>
  <si>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</si>
  <si>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</si>
  <si>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</si>
  <si>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</si>
  <si>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</si>
  <si>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</si>
  <si>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</si>
  <si>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</si>
  <si>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</si>
  <si>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</si>
  <si>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</si>
  <si>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</si>
  <si>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</si>
  <si>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</si>
  <si>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</si>
  <si>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</si>
  <si>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</si>
  <si>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</si>
  <si>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</si>
  <si>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</si>
  <si>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</si>
  <si>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</si>
  <si>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</si>
  <si>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</si>
  <si>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</si>
  <si>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</si>
  <si>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</si>
  <si>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</si>
  <si>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</si>
  <si>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</si>
  <si>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</si>
  <si>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</si>
  <si>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</si>
  <si>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</si>
  <si>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</si>
  <si>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</si>
  <si>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</si>
  <si>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</si>
  <si>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</si>
  <si>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</si>
  <si>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</si>
  <si>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</si>
  <si>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</si>
  <si>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</si>
  <si>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</si>
  <si>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</si>
  <si>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</si>
  <si>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</si>
  <si>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</si>
  <si>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</si>
  <si>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</si>
  <si>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</si>
  <si>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</si>
  <si>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</si>
  <si>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</si>
  <si>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</si>
  <si>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</si>
  <si>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</si>
  <si>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</si>
  <si>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</si>
  <si>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</si>
  <si>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</si>
  <si>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</si>
  <si>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</si>
  <si>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</si>
  <si>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</si>
  <si>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</si>
  <si>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</si>
  <si>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</si>
  <si>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</si>
  <si>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</si>
  <si>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</si>
  <si>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</si>
  <si>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</si>
  <si>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</si>
  <si>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</si>
  <si>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</si>
  <si>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</si>
  <si>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</si>
  <si>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</si>
  <si>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</si>
  <si>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</si>
  <si>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</si>
  <si>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</si>
  <si>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</si>
  <si>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</si>
  <si>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</si>
  <si>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</si>
  <si>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</si>
  <si>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</si>
  <si>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</si>
  <si>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</si>
  <si>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</si>
  <si>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</si>
  <si>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</si>
  <si>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</si>
  <si>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</si>
  <si>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</si>
  <si>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</si>
  <si>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</si>
  <si>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</si>
  <si>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</si>
  <si>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</si>
  <si>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</si>
  <si>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</si>
  <si>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</si>
  <si>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</si>
  <si>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</si>
  <si>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</si>
  <si>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</si>
  <si>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</si>
  <si>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</si>
  <si>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</si>
  <si>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</si>
  <si>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</si>
  <si>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</si>
  <si>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</si>
  <si>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</si>
  <si>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</si>
  <si>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</si>
  <si>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</si>
  <si>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</si>
  <si>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</si>
  <si>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</si>
  <si>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</si>
  <si>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</si>
  <si>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</si>
  <si>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</si>
  <si>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</si>
  <si>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</si>
  <si>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</si>
  <si>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</si>
  <si>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</si>
  <si>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</si>
  <si>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</si>
  <si>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</si>
  <si>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</si>
  <si>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</si>
  <si>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</si>
  <si>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</si>
  <si>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</si>
  <si>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</si>
  <si>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</si>
  <si>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</si>
  <si>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</si>
  <si>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</si>
  <si>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</si>
  <si>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</si>
  <si>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</si>
  <si>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</si>
  <si>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</si>
  <si>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</si>
  <si>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</si>
  <si>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</si>
  <si>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</si>
  <si>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</si>
  <si>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</si>
  <si>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</si>
  <si>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</si>
  <si>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</si>
  <si>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</si>
  <si>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</si>
  <si>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</si>
  <si>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</si>
  <si>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</si>
  <si>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</si>
  <si>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</si>
  <si>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</si>
  <si>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</si>
  <si>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</si>
  <si>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</si>
  <si>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</si>
  <si>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</si>
  <si>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</si>
  <si>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</si>
  <si>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</si>
  <si>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</si>
  <si>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</si>
  <si>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</si>
  <si>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</si>
  <si>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</si>
  <si>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</si>
  <si>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</si>
  <si>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</si>
  <si>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</si>
  <si>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</si>
  <si>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</si>
  <si>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</si>
  <si>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</si>
  <si>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</si>
  <si>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</si>
  <si>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</si>
  <si>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</si>
  <si>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</si>
  <si>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</si>
  <si>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</si>
  <si>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</si>
  <si>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</si>
  <si>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</si>
  <si>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</si>
  <si>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</si>
  <si>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</si>
  <si>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</si>
  <si>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</si>
  <si>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</si>
  <si>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</si>
  <si>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</si>
  <si>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</si>
  <si>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</si>
  <si>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</si>
  <si>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</si>
  <si>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</si>
  <si>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</si>
  <si>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</si>
  <si>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</si>
  <si>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</si>
  <si>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</si>
  <si>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</si>
  <si>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</si>
  <si>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</si>
  <si>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</si>
  <si>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</si>
  <si>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</si>
  <si>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</si>
  <si>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</si>
  <si>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</si>
  <si>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</si>
  <si>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</si>
  <si>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</si>
  <si>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</si>
  <si>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</si>
  <si>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</si>
  <si>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</si>
  <si>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</si>
  <si>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</si>
  <si>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</si>
  <si>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</si>
  <si>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</si>
  <si>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</si>
  <si>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</si>
  <si>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</si>
  <si>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</si>
  <si>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</si>
  <si>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</si>
  <si>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</si>
  <si>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</si>
  <si>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</si>
  <si>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</si>
  <si>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</si>
  <si>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</si>
  <si>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</si>
  <si>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</si>
  <si>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</si>
  <si>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</si>
  <si>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</si>
  <si>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</si>
  <si>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</si>
  <si>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</si>
  <si>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</si>
  <si>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</si>
  <si>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</si>
  <si>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</si>
  <si>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</si>
  <si>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</si>
  <si>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</si>
  <si>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</si>
  <si>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</si>
  <si>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</si>
  <si>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</si>
  <si>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</si>
  <si>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</si>
  <si>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</si>
  <si>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</si>
  <si>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</si>
  <si>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</si>
  <si>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</si>
  <si>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</si>
  <si>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</si>
  <si>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</si>
  <si>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</si>
  <si>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</si>
  <si>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</si>
  <si>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</si>
  <si>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</si>
  <si>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</si>
  <si>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</si>
  <si>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</si>
  <si>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</si>
  <si>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</si>
  <si>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</si>
  <si>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</si>
  <si>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</si>
  <si>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</si>
  <si>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</si>
  <si>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</si>
  <si>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</si>
  <si>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</si>
  <si>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</si>
  <si>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</si>
  <si>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</si>
  <si>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</si>
  <si>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</si>
  <si>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</si>
  <si>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</si>
  <si>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</si>
  <si>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</si>
  <si>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</si>
  <si>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</si>
  <si>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</si>
  <si>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</si>
  <si>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</si>
  <si>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</si>
  <si>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</si>
  <si>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</si>
  <si>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</si>
  <si>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</si>
  <si>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</si>
  <si>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</si>
  <si>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</si>
  <si>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</si>
  <si>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</si>
  <si>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</si>
  <si>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</si>
  <si>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</si>
  <si>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</si>
  <si>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</si>
  <si>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</si>
  <si>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</si>
  <si>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</si>
  <si>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</si>
  <si>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</si>
  <si>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</si>
  <si>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</si>
  <si>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</si>
  <si>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</si>
  <si>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</si>
  <si>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</si>
  <si>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</si>
  <si>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</si>
  <si>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</si>
  <si>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</si>
  <si>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</si>
  <si>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</si>
  <si>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</si>
  <si>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</si>
  <si>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</si>
  <si>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</si>
  <si>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</si>
  <si>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</si>
  <si>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</si>
  <si>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</si>
  <si>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</si>
  <si>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</si>
  <si>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</si>
  <si>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</si>
  <si>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</si>
  <si>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</si>
  <si>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</si>
  <si>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</si>
  <si>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</si>
  <si>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</si>
  <si>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</si>
  <si>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</si>
  <si>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</si>
  <si>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</si>
  <si>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</si>
  <si>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</si>
  <si>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</si>
  <si>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</si>
  <si>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</si>
  <si>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</si>
  <si>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</si>
  <si>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</si>
  <si>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</si>
  <si>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</si>
  <si>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</si>
  <si>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</si>
  <si>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</si>
  <si>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</si>
  <si>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</si>
  <si>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</si>
  <si>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</si>
  <si>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</si>
  <si>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</si>
  <si>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</si>
  <si>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</si>
  <si>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</si>
  <si>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</si>
  <si>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</si>
  <si>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</si>
  <si>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</si>
  <si>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</si>
  <si>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</si>
  <si>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</si>
  <si>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</si>
  <si>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</si>
  <si>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</si>
  <si>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</si>
  <si>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</si>
  <si>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</si>
  <si>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</si>
  <si>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</si>
  <si>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</si>
  <si>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</si>
  <si>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</si>
  <si>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</si>
  <si>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</si>
  <si>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</si>
  <si>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</si>
  <si>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</si>
  <si>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</si>
  <si>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</si>
  <si>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</si>
  <si>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</si>
  <si>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</si>
  <si>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</si>
  <si>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</si>
  <si>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</si>
  <si>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</si>
  <si>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</si>
  <si>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</si>
  <si>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</si>
  <si>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</si>
  <si>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</si>
  <si>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</si>
  <si>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</si>
  <si>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</si>
  <si>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</si>
  <si>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</si>
  <si>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</si>
  <si>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</si>
  <si>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</si>
  <si>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</si>
  <si>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</si>
  <si>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</si>
  <si>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</si>
  <si>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</si>
  <si>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</si>
  <si>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</si>
  <si>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</si>
  <si>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</si>
  <si>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</si>
  <si>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</si>
  <si>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</si>
  <si>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</si>
  <si>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</si>
  <si>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</si>
  <si>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</si>
  <si>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</si>
  <si>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</si>
  <si>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</si>
  <si>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</si>
  <si>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</si>
  <si>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</si>
  <si>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</si>
  <si>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</si>
  <si>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</si>
  <si>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</si>
  <si>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</si>
  <si>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</si>
  <si>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</si>
  <si>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</si>
  <si>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</si>
  <si>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</si>
  <si>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</si>
  <si>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</si>
  <si>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</si>
  <si>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</si>
  <si>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</si>
  <si>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</si>
  <si>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</si>
  <si>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</si>
  <si>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</si>
  <si>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</si>
  <si>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</si>
  <si>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</si>
  <si>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</si>
  <si>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</si>
  <si>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</si>
  <si>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</si>
  <si>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</si>
  <si>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</si>
  <si>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</si>
  <si>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</si>
  <si>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</si>
  <si>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</si>
  <si>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</si>
  <si>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</si>
  <si>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</si>
  <si>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</si>
  <si>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</si>
  <si>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</si>
  <si>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</si>
  <si>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</si>
  <si>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</si>
  <si>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</si>
  <si>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</si>
  <si>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</si>
  <si>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</si>
  <si>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</si>
  <si>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</si>
  <si>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</si>
  <si>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</si>
  <si>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</si>
  <si>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</si>
  <si>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</si>
  <si>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</si>
  <si>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</si>
  <si>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</si>
  <si>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</si>
  <si>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</si>
  <si>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</si>
  <si>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</si>
  <si>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</si>
  <si>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</si>
  <si>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</si>
  <si>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</si>
  <si>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</si>
  <si>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</si>
  <si>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</si>
  <si>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</si>
  <si>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</si>
  <si>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</si>
  <si>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</si>
  <si>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</si>
  <si>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</si>
  <si>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</si>
  <si>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</si>
  <si>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</si>
  <si>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</si>
  <si>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</si>
  <si>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</si>
  <si>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</si>
  <si>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</si>
  <si>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</si>
  <si>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</si>
  <si>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</si>
  <si>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</si>
  <si>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</si>
  <si>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</si>
  <si>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</si>
  <si>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</si>
  <si>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</si>
  <si>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</si>
  <si>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</si>
  <si>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</si>
  <si>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</si>
  <si>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</si>
  <si>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</si>
  <si>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</si>
  <si>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</si>
  <si>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</si>
  <si>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</si>
  <si>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</si>
  <si>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</si>
  <si>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</si>
  <si>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</si>
  <si>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</si>
  <si>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</si>
  <si>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</si>
  <si>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</si>
  <si>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</si>
  <si>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</si>
  <si>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</si>
  <si>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</si>
  <si>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</si>
  <si>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</si>
  <si>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</si>
  <si>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</si>
  <si>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</si>
  <si>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</si>
  <si>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</si>
  <si>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</si>
  <si>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</si>
  <si>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</si>
  <si>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</si>
  <si>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</si>
  <si>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</si>
  <si>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</si>
  <si>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</si>
  <si>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</si>
  <si>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</si>
  <si>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</si>
  <si>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</si>
  <si>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</si>
  <si>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</si>
  <si>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</si>
  <si>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</si>
  <si>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</si>
  <si>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</si>
  <si>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</si>
  <si>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</si>
  <si>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</si>
  <si>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</si>
  <si>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</si>
  <si>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</si>
  <si>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</si>
  <si>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</si>
  <si>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</si>
  <si>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</si>
  <si>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</si>
  <si>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</si>
  <si>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</si>
  <si>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</si>
  <si>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</si>
  <si>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</si>
  <si>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</si>
  <si>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</si>
  <si>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</si>
  <si>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</si>
  <si>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</si>
  <si>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</si>
  <si>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</si>
  <si>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</si>
  <si>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</si>
  <si>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</si>
  <si>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</si>
  <si>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</si>
  <si>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</si>
  <si>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</si>
  <si>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</si>
  <si>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</si>
  <si>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</si>
  <si>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</si>
  <si>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</si>
  <si>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</si>
  <si>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</si>
  <si>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</si>
  <si>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</si>
  <si>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</si>
  <si>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</si>
  <si>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</si>
  <si>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</si>
  <si>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</si>
  <si>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</si>
  <si>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</si>
  <si>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</si>
  <si>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</si>
  <si>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</si>
  <si>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</si>
  <si>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</si>
  <si>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</si>
  <si>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</si>
  <si>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</si>
  <si>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</si>
  <si>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</si>
  <si>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</si>
  <si>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</si>
  <si>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</si>
  <si>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</si>
  <si>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</si>
  <si>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</si>
  <si>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</si>
  <si>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</si>
  <si>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</si>
  <si>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</si>
  <si>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</si>
  <si>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</si>
  <si>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</si>
  <si>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</si>
  <si>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</si>
  <si>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</si>
  <si>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</si>
  <si>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</si>
  <si>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</si>
  <si>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</si>
  <si>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</si>
  <si>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</si>
  <si>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</si>
  <si>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</si>
  <si>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</si>
  <si>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</si>
  <si>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</si>
  <si>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</si>
  <si>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</si>
  <si>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</si>
  <si>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</si>
  <si>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</si>
  <si>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</si>
  <si>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</si>
  <si>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</si>
  <si>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</si>
  <si>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</si>
  <si>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</si>
  <si>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</si>
  <si>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</si>
  <si>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</si>
  <si>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</si>
  <si>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</si>
  <si>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</si>
  <si>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</si>
  <si>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</si>
  <si>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</si>
  <si>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</si>
  <si>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</si>
  <si>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</si>
  <si>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</si>
  <si>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</si>
  <si>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</si>
  <si>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</si>
  <si>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</si>
  <si>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</si>
  <si>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</si>
  <si>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</si>
  <si>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</si>
  <si>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</si>
  <si>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</si>
  <si>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</si>
  <si>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</si>
  <si>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</si>
  <si>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</si>
  <si>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</si>
  <si>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</si>
  <si>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</si>
  <si>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</si>
  <si>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</si>
  <si>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</si>
  <si>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</si>
  <si>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</si>
  <si>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</si>
  <si>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</si>
  <si>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</si>
  <si>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</si>
  <si>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</si>
  <si>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</si>
  <si>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</si>
  <si>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</si>
  <si>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</si>
  <si>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</si>
  <si>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</si>
  <si>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</si>
  <si>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</si>
  <si>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</si>
  <si>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</si>
  <si>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</si>
  <si>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</si>
  <si>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</si>
  <si>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</si>
  <si>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</si>
  <si>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</si>
  <si>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</si>
  <si>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</si>
  <si>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</si>
  <si>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</si>
  <si>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</si>
  <si>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</si>
  <si>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</si>
  <si>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</si>
  <si>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</si>
  <si>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</si>
  <si>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</si>
  <si>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</si>
  <si>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</si>
  <si>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</si>
  <si>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</si>
  <si>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</si>
  <si>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</si>
  <si>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</si>
  <si>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</si>
  <si>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</si>
  <si>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</si>
  <si>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</si>
  <si>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</si>
  <si>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</si>
  <si>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</si>
  <si>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</si>
  <si>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</si>
  <si>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</si>
  <si>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</si>
  <si>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</si>
  <si>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</si>
  <si>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</si>
  <si>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</si>
  <si>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</si>
  <si>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</si>
  <si>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</si>
  <si>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</si>
  <si>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</si>
  <si>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</si>
  <si>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</si>
  <si>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</si>
  <si>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</si>
  <si>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</si>
  <si>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</si>
  <si>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</si>
  <si>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</si>
  <si>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</si>
  <si>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</si>
  <si>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</si>
  <si>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</si>
  <si>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</si>
  <si>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</si>
  <si>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</si>
  <si>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</si>
  <si>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</si>
  <si>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</si>
  <si>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</si>
  <si>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</si>
  <si>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</si>
  <si>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</si>
  <si>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</si>
  <si>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</si>
  <si>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</si>
  <si>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</si>
  <si>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</si>
  <si>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</si>
  <si>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</si>
  <si>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</si>
  <si>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</si>
  <si>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</si>
  <si>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</si>
  <si>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</si>
  <si>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</si>
  <si>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</si>
  <si>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</si>
  <si>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</si>
  <si>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</si>
  <si>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</si>
  <si>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</si>
  <si>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</si>
  <si>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</si>
  <si>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</si>
  <si>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</si>
  <si>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</si>
  <si>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</si>
  <si>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</si>
  <si>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</si>
  <si>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</si>
  <si>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</si>
  <si>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</si>
  <si>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</si>
  <si>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</si>
  <si>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</si>
  <si>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</si>
  <si>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</si>
  <si>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</si>
  <si>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</si>
  <si>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</si>
  <si>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</si>
  <si>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</si>
  <si>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</si>
  <si>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</si>
  <si>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</si>
  <si>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</si>
  <si>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</si>
  <si>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</si>
  <si>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</si>
  <si>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</si>
  <si>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</si>
  <si>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</si>
  <si>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</si>
  <si>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</si>
  <si>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</si>
  <si>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</si>
  <si>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</si>
  <si>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</si>
  <si>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</si>
  <si>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</si>
  <si>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</si>
  <si>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</si>
  <si>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</si>
  <si>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</si>
  <si>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</si>
  <si>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</si>
  <si>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</si>
  <si>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</si>
  <si>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</si>
  <si>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</si>
  <si>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</si>
  <si>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</si>
  <si>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</si>
  <si>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</si>
  <si>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</si>
  <si>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</si>
  <si>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</si>
  <si>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</si>
  <si>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</si>
  <si>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</si>
  <si>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</si>
  <si>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</si>
  <si>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</si>
  <si>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</si>
  <si>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</si>
  <si>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</si>
  <si>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</si>
  <si>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</si>
  <si>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</si>
  <si>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</si>
  <si>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</si>
  <si>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</si>
  <si>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</si>
  <si>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</si>
  <si>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</si>
  <si>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</si>
  <si>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</si>
  <si>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</si>
  <si>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</si>
  <si>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</si>
  <si>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</si>
  <si>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</si>
  <si>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</si>
  <si>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</si>
  <si>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</si>
  <si>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</si>
  <si>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</si>
  <si>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</si>
  <si>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</si>
  <si>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</si>
  <si>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</si>
  <si>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</si>
  <si>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</si>
  <si>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</si>
  <si>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</si>
  <si>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</si>
  <si>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</si>
  <si>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</si>
  <si>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</si>
  <si>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</si>
  <si>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</si>
  <si>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</si>
  <si>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</si>
  <si>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</si>
  <si>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</si>
  <si>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</si>
  <si>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</si>
  <si>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</si>
  <si>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</si>
  <si>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</si>
  <si>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</si>
  <si>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</si>
  <si>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</si>
  <si>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</si>
  <si>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</si>
  <si>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</si>
  <si>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</si>
  <si>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</si>
  <si>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</si>
  <si>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</si>
  <si>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</si>
  <si>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</si>
  <si>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</si>
  <si>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</si>
  <si>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</si>
  <si>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</si>
  <si>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</si>
  <si>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</si>
  <si>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</si>
  <si>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</si>
  <si>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</si>
  <si>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</si>
  <si>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</si>
  <si>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</si>
  <si>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</si>
  <si>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</si>
  <si>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</si>
  <si>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</si>
  <si>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</si>
  <si>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</si>
  <si>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</si>
  <si>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</si>
  <si>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</si>
  <si>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</si>
  <si>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</si>
  <si>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</si>
  <si>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</si>
  <si>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</si>
  <si>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</si>
  <si>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</si>
  <si>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</si>
  <si>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</si>
  <si>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</si>
  <si>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</si>
  <si>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</si>
  <si>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</si>
  <si>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</si>
  <si>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</si>
  <si>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</si>
  <si>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</si>
  <si>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</si>
  <si>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</si>
  <si>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</si>
  <si>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</si>
  <si>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</si>
  <si>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</si>
  <si>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</si>
  <si>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</si>
  <si>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</si>
  <si>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</si>
  <si>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</si>
  <si>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</si>
  <si>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</si>
  <si>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</si>
  <si>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</si>
  <si>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</si>
  <si>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</si>
  <si>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</si>
  <si>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</si>
  <si>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</si>
  <si>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</si>
  <si>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</si>
  <si>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</si>
  <si>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</si>
  <si>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</si>
  <si>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</si>
  <si>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</si>
  <si>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</si>
  <si>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</si>
  <si>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</si>
  <si>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</si>
  <si>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</si>
  <si>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</si>
  <si>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</si>
  <si>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</si>
  <si>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</si>
  <si>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</si>
  <si>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</si>
  <si>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</si>
  <si>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</si>
  <si>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</si>
  <si>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</si>
  <si>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</si>
  <si>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</si>
  <si>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</si>
  <si>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</si>
  <si>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</si>
  <si>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</si>
  <si>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</si>
  <si>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</si>
  <si>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</si>
  <si>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</si>
  <si>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</si>
  <si>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</si>
  <si>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</si>
  <si>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</si>
  <si>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</si>
  <si>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</si>
  <si>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</si>
  <si>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</si>
  <si>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</si>
  <si>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</si>
  <si>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</si>
  <si>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</si>
  <si>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</si>
  <si>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</si>
  <si>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</si>
  <si>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</si>
  <si>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</si>
  <si>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</si>
  <si>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</si>
  <si>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</si>
  <si>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</si>
  <si>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</si>
  <si>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</si>
  <si>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</si>
  <si>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</si>
  <si>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</si>
  <si>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</si>
  <si>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</si>
  <si>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</si>
  <si>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</si>
  <si>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</si>
  <si>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</si>
  <si>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</si>
  <si>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</si>
  <si>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</si>
  <si>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</si>
  <si>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</si>
  <si>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</si>
  <si>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</si>
  <si>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</si>
  <si>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</si>
  <si>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</si>
  <si>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</si>
  <si>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</si>
  <si>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</si>
  <si>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</si>
  <si>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</si>
  <si>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</si>
  <si>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</si>
  <si>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</si>
  <si>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</si>
  <si>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</si>
  <si>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</si>
  <si>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</si>
  <si>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</si>
  <si>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</si>
  <si>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</si>
  <si>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</si>
  <si>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</si>
  <si>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</si>
  <si>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</si>
  <si>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</si>
  <si>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</si>
  <si>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</si>
  <si>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</si>
  <si>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</si>
  <si>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</si>
  <si>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</si>
  <si>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</si>
  <si>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</si>
  <si>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</si>
  <si>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</si>
  <si>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</si>
  <si>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</si>
  <si>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</si>
  <si>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</si>
  <si>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</si>
  <si>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</si>
  <si>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</si>
  <si>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</si>
  <si>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</si>
  <si>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</si>
  <si>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</si>
  <si>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</si>
  <si>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</si>
  <si>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</si>
  <si>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</si>
  <si>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</si>
  <si>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</si>
  <si>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</si>
  <si>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</si>
  <si>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</si>
  <si>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</si>
  <si>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</si>
  <si>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</si>
  <si>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</si>
  <si>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</si>
  <si>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</si>
  <si>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</si>
  <si>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</si>
  <si>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</si>
  <si>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</si>
  <si>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</si>
  <si>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</si>
  <si>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</si>
  <si>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</si>
  <si>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</si>
  <si>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</si>
  <si>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</si>
  <si>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</si>
  <si>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</si>
  <si>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</si>
  <si>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</si>
  <si>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</si>
  <si>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</si>
  <si>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</si>
  <si>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</si>
  <si>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</si>
  <si>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</si>
  <si>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</si>
  <si>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</si>
  <si>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</si>
  <si>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</si>
  <si>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</si>
  <si>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</si>
  <si>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</si>
  <si>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</si>
  <si>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</si>
  <si>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</si>
  <si>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</si>
  <si>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</si>
  <si>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</si>
  <si>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</si>
  <si>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</si>
  <si>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</si>
  <si>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</si>
  <si>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</si>
  <si>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</si>
  <si>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</si>
  <si>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</si>
  <si>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</si>
  <si>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</si>
  <si>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</si>
  <si>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</si>
  <si>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</si>
  <si>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</si>
  <si>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</si>
  <si>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</si>
  <si>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</si>
  <si>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</si>
  <si>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</si>
  <si>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</si>
  <si>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</si>
  <si>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</si>
  <si>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</si>
  <si>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</si>
  <si>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</si>
  <si>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</si>
  <si>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</si>
  <si>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</si>
  <si>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</si>
  <si>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</si>
  <si>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</si>
  <si>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</si>
  <si>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</si>
  <si>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</si>
  <si>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</si>
  <si>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</si>
  <si>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</si>
  <si>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</si>
  <si>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</si>
  <si>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</si>
  <si>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</si>
  <si>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</si>
  <si>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</si>
  <si>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</si>
  <si>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</si>
  <si>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</si>
  <si>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</si>
  <si>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</si>
  <si>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</si>
  <si>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</si>
  <si>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</si>
  <si>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</si>
  <si>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</si>
  <si>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</si>
  <si>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</si>
  <si>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</si>
  <si>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</si>
  <si>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</si>
  <si>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</si>
  <si>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</si>
  <si>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</si>
  <si>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</si>
  <si>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</si>
  <si>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</si>
  <si>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</si>
  <si>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</si>
  <si>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</si>
  <si>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</si>
  <si>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</si>
  <si>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</si>
  <si>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</si>
  <si>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</si>
  <si>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</si>
  <si>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</si>
  <si>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</si>
  <si>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</si>
  <si>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</si>
  <si>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</si>
  <si>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</si>
  <si>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</si>
  <si>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</si>
  <si>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</si>
  <si>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</si>
  <si>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</si>
  <si>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</si>
  <si>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</si>
  <si>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</si>
  <si>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</si>
  <si>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</si>
  <si>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</si>
  <si>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</si>
  <si>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</si>
  <si>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</si>
  <si>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</si>
  <si>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</si>
  <si>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</si>
  <si>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</si>
  <si>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</si>
  <si>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</si>
  <si>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</si>
  <si>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</si>
  <si>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</si>
  <si>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</si>
  <si>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</si>
  <si>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</si>
  <si>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</si>
  <si>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</si>
  <si>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</si>
  <si>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</si>
  <si>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</si>
  <si>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</si>
  <si>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</si>
  <si>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</si>
  <si>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</si>
  <si>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</si>
  <si>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</si>
  <si>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</si>
  <si>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</si>
  <si>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</si>
  <si>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</si>
  <si>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</si>
  <si>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</si>
  <si>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</si>
  <si>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</si>
  <si>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</si>
  <si>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</si>
  <si>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</si>
  <si>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</si>
  <si>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</si>
  <si>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</si>
  <si>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</si>
  <si>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</si>
  <si>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</si>
  <si>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</si>
  <si>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</si>
  <si>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</si>
  <si>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</si>
  <si>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</si>
  <si>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</si>
  <si>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</si>
  <si>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</si>
  <si>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</si>
  <si>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</si>
  <si>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</si>
  <si>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</si>
  <si>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</si>
  <si>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</si>
  <si>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</si>
  <si>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</si>
  <si>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</si>
  <si>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</si>
  <si>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</si>
  <si>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</si>
  <si>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</si>
  <si>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</si>
  <si>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</si>
  <si>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</si>
  <si>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</si>
  <si>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</si>
  <si>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</si>
  <si>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</si>
  <si>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</si>
  <si>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</si>
  <si>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</si>
  <si>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</si>
  <si>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</si>
  <si>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</si>
  <si>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</si>
  <si>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</si>
  <si>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</si>
  <si>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</si>
  <si>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</si>
  <si>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</si>
  <si>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</si>
  <si>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</si>
  <si>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</si>
  <si>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</si>
  <si>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</si>
  <si>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</si>
  <si>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</si>
  <si>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</si>
  <si>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</si>
  <si>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</si>
  <si>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</si>
  <si>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</si>
  <si>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</si>
  <si>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</si>
  <si>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</si>
  <si>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</si>
  <si>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</si>
  <si>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</si>
  <si>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</si>
  <si>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</si>
  <si>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</si>
  <si>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</si>
  <si>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</si>
  <si>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</si>
  <si>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</si>
  <si>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</si>
  <si>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</si>
  <si>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</si>
  <si>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</si>
  <si>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</si>
  <si>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</si>
  <si>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</si>
  <si>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</si>
  <si>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</si>
  <si>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</si>
  <si>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</si>
  <si>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</si>
  <si>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</si>
  <si>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</si>
  <si>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</si>
  <si>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</si>
  <si>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</si>
  <si>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</si>
  <si>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</si>
  <si>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</si>
  <si>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</si>
  <si>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</si>
  <si>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</si>
  <si>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</si>
  <si>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</si>
  <si>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</si>
  <si>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</si>
  <si>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</si>
  <si>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</si>
  <si>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</si>
  <si>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</si>
  <si>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</si>
  <si>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</si>
  <si>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</si>
  <si>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</si>
  <si>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</si>
  <si>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</si>
  <si>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</si>
  <si>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</si>
  <si>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</si>
  <si>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</si>
  <si>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</si>
  <si>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</si>
  <si>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</si>
  <si>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</si>
  <si>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</si>
  <si>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</si>
  <si>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</si>
  <si>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</si>
  <si>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</si>
  <si>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</si>
  <si>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</si>
  <si>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</si>
  <si>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</si>
  <si>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</si>
  <si>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</si>
  <si>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</si>
  <si>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</si>
  <si>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</si>
  <si>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</si>
  <si>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</si>
  <si>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</si>
  <si>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</si>
  <si>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</si>
  <si>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</si>
  <si>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</si>
  <si>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</si>
  <si>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</si>
  <si>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</si>
  <si>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</si>
  <si>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</si>
  <si>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</si>
  <si>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</si>
  <si>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</si>
  <si>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</si>
  <si>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</si>
  <si>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</si>
  <si>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</si>
  <si>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</si>
  <si>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</si>
  <si>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</si>
  <si>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</si>
  <si>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</si>
  <si>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</si>
  <si>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</si>
  <si>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</si>
  <si>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</si>
  <si>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</si>
  <si>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</si>
  <si>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</si>
  <si>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</si>
  <si>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</si>
  <si>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</si>
  <si>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</si>
  <si>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</si>
  <si>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</si>
  <si>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</si>
  <si>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</si>
  <si>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</si>
  <si>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</si>
  <si>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</si>
  <si>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</si>
  <si>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</si>
  <si>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</si>
  <si>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</si>
  <si>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</si>
  <si>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</si>
  <si>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</si>
  <si>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</si>
  <si>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</si>
  <si>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</si>
  <si>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</si>
  <si>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</si>
  <si>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</si>
  <si>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</si>
  <si>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</si>
  <si>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</si>
  <si>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</si>
  <si>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</si>
  <si>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</si>
  <si>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</si>
  <si>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</si>
  <si>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</si>
  <si>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</si>
  <si>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</si>
  <si>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</si>
  <si>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</si>
  <si>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</si>
  <si>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</si>
  <si>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</si>
  <si>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</si>
  <si>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</si>
  <si>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</si>
  <si>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</si>
  <si>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</si>
  <si>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</si>
  <si>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</si>
  <si>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</si>
  <si>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</si>
  <si>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</si>
  <si>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</si>
  <si>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</si>
  <si>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</si>
  <si>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</si>
  <si>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</si>
  <si>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</si>
  <si>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</si>
  <si>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</si>
  <si>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</si>
  <si>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</si>
  <si>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</si>
  <si>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</si>
  <si>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</si>
  <si>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</si>
  <si>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</si>
  <si>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</si>
  <si>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</si>
  <si>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</si>
  <si>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</si>
  <si>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</si>
  <si>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</si>
  <si>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</si>
  <si>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</si>
  <si>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</si>
  <si>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</si>
  <si>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</si>
  <si>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</si>
  <si>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</si>
  <si>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</si>
  <si>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</si>
  <si>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</si>
  <si>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</si>
  <si>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</si>
  <si>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</si>
  <si>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</si>
  <si>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</si>
  <si>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</si>
  <si>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</si>
  <si>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</si>
  <si>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</si>
  <si>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</si>
  <si>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</si>
  <si>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</si>
  <si>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</si>
  <si>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</si>
  <si>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</si>
  <si>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</si>
  <si>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</si>
  <si>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</si>
  <si>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</si>
  <si>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</si>
  <si>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</si>
  <si>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</si>
  <si>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</si>
  <si>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</si>
  <si>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</si>
  <si>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</si>
  <si>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</si>
  <si>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</si>
  <si>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</si>
  <si>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</si>
  <si>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</si>
  <si>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</si>
  <si>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</si>
  <si>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</si>
  <si>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</si>
  <si>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</si>
  <si>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</si>
  <si>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</si>
  <si>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</si>
  <si>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</si>
  <si>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</si>
  <si>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</si>
  <si>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</si>
  <si>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</si>
  <si>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</si>
  <si>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</si>
  <si>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</si>
  <si>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</si>
  <si>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</si>
  <si>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</si>
  <si>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</si>
  <si>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</si>
  <si>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</si>
  <si>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</si>
  <si>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</si>
  <si>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</si>
  <si>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</si>
  <si>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</si>
  <si>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</si>
  <si>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</si>
  <si>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</si>
  <si>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</si>
  <si>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</si>
  <si>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</si>
  <si>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</si>
  <si>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</si>
  <si>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</si>
  <si>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</si>
  <si>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</si>
  <si>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</si>
  <si>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</si>
  <si>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</si>
  <si>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</si>
  <si>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</si>
  <si>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</si>
  <si>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</si>
  <si>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</si>
  <si>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</si>
  <si>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</si>
  <si>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</si>
  <si>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</si>
  <si>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</si>
  <si>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</si>
  <si>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</si>
  <si>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</si>
  <si>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</si>
  <si>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</si>
  <si>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</si>
  <si>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</si>
  <si>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</si>
  <si>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</si>
  <si>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</si>
  <si>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</si>
  <si>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</si>
  <si>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</si>
  <si>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</si>
  <si>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</si>
  <si>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</si>
  <si>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</si>
  <si>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</si>
  <si>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</si>
  <si>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</si>
  <si>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</si>
  <si>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</si>
  <si>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</si>
  <si>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</si>
  <si>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</si>
  <si>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</si>
  <si>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</si>
  <si>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</si>
  <si>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</si>
  <si>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</si>
  <si>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</si>
  <si>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</si>
  <si>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</si>
  <si>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</si>
  <si>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</si>
  <si>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</si>
  <si>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</si>
  <si>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</si>
  <si>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</si>
  <si>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</si>
  <si>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</si>
  <si>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</si>
  <si>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</si>
  <si>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</si>
  <si>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</si>
  <si>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</si>
  <si>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</si>
  <si>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</si>
  <si>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</si>
  <si>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</si>
  <si>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</si>
  <si>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</si>
  <si>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</si>
  <si>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</si>
  <si>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</si>
  <si>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</si>
  <si>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</si>
  <si>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</si>
  <si>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</si>
  <si>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</si>
  <si>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</si>
  <si>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</si>
  <si>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</si>
  <si>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</si>
  <si>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</si>
  <si>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</si>
  <si>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</si>
  <si>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</si>
  <si>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</si>
  <si>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</si>
  <si>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</si>
  <si>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</si>
  <si>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</si>
  <si>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</si>
  <si>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</si>
  <si>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</si>
  <si>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</si>
  <si>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</si>
  <si>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</si>
  <si>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</si>
  <si>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</si>
  <si>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</si>
  <si>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</si>
  <si>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</si>
  <si>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</si>
  <si>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</si>
  <si>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</si>
  <si>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</si>
  <si>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</si>
  <si>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</si>
  <si>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</si>
  <si>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</si>
  <si>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</si>
  <si>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</si>
  <si>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</si>
  <si>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</si>
  <si>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dontation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</si>
  <si>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</si>
  <si>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</si>
  <si>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</si>
  <si>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</si>
  <si>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</si>
  <si>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</si>
  <si>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</si>
  <si>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</si>
  <si>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</si>
  <si>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</si>
  <si>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</si>
  <si>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</si>
  <si>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</si>
  <si>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</si>
  <si>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</si>
  <si>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</si>
  <si>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</si>
  <si>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</si>
  <si>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</si>
  <si>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</si>
  <si>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</si>
  <si>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</si>
  <si>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</si>
  <si>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</si>
  <si>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</si>
  <si>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</si>
  <si>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</si>
  <si>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</si>
  <si>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</si>
  <si>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</si>
  <si>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</si>
  <si>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</si>
  <si>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</si>
  <si>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</si>
  <si>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</si>
  <si>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</si>
  <si>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</si>
  <si>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</si>
  <si>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</si>
  <si>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parent cateogy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</si>
  <si>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</si>
  <si>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</si>
  <si>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</si>
  <si>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</si>
  <si>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</si>
  <si>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</si>
  <si>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</si>
  <si>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</si>
  <si>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</si>
  <si>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</si>
  <si>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</si>
  <si>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</si>
  <si>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</si>
  <si>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</si>
  <si>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</si>
  <si>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</si>
  <si>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</si>
  <si>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</si>
  <si>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</si>
  <si>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</si>
  <si>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</si>
  <si>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</si>
  <si>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</si>
  <si>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15000 to 19999</t>
  </si>
  <si>
    <t>10000 to 14999</t>
  </si>
  <si>
    <t>5000 to 9999</t>
  </si>
  <si>
    <t>1000 to 4999</t>
  </si>
  <si>
    <t>less than 1000</t>
  </si>
  <si>
    <t>20000 to 24999</t>
  </si>
  <si>
    <t>30000 to 34999</t>
  </si>
  <si>
    <t>40000 to 44999</t>
  </si>
  <si>
    <t>45000 to 49999</t>
  </si>
  <si>
    <t>mean</t>
  </si>
  <si>
    <t>median</t>
  </si>
  <si>
    <t>min</t>
  </si>
  <si>
    <t>max</t>
  </si>
  <si>
    <t>variance</t>
  </si>
  <si>
    <t>st. dev</t>
  </si>
  <si>
    <t>35000 TO 39999</t>
  </si>
  <si>
    <t>greather than 50000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</si>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</sst>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3D3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9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Fill="1"/>
    <xf numFmtId="0" fontId="16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D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13779527559047E-2"/>
          <c:y val="5.3194444444444447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EC42-8C32-6FB3B566863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EC42-8C32-6FB3B566863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EC42-8C32-6FB3B566863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EC42-8C32-6FB3B566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504239"/>
        <c:axId val="1696813103"/>
      </c:barChart>
      <c:catAx>
        <c:axId val="17355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13103"/>
        <c:crosses val="autoZero"/>
        <c:auto val="1"/>
        <c:lblAlgn val="ctr"/>
        <c:lblOffset val="100"/>
        <c:noMultiLvlLbl val="0"/>
      </c:catAx>
      <c:valAx>
        <c:axId val="16968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[CrowdfundingBook.xlsx]SUB-CATEOGY!PivotTable6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'SUB-CATEOGY'!$B$4:$B$5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'SUB-CATEOGY'!$A$6:$A$30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D42-9425-D77548B28F5B}"/>
            </c:ext>
          </c:extLst>
        </c:ser>
        <c:ser>
          <c:idx val="1"/>
          <c:order val="1"/>
          <c:tx>
            <c:strRef>
              <c:f>'SUB-CATEOGY'!$C$4:$C$5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'SUB-CATEOGY'!$A$6:$A$30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7-4D42-9425-D77548B28F5B}"/>
            </c:ext>
          </c:extLst>
        </c:ser>
        <c:ser>
          <c:idx val="2"/>
          <c:order val="2"/>
          <c:tx>
            <c:strRef>
              <c:f>'SUB-CATEOGY'!$D$4:$D$5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'SUB-CATEOGY'!$A$6:$A$30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D42-9425-D77548B28F5B}"/>
            </c:ext>
          </c:extLst>
        </c:ser>
        <c:ser>
          <c:idx val="3"/>
          <c:order val="3"/>
          <c:tx>
            <c:strRef>
              <c:f>'SUB-CATEOGY'!$E$4:$E$5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'SUB-CATEOGY'!$A$6:$A$30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D42-9425-D77548B2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181104"/>
        <c:axId val="1478453615"/>
      </c:barChart>
      <c:catAx>
        <c:axId val="83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53615"/>
        <c:crosses val="autoZero"/>
        <c:auto val="1"/>
        <c:lblAlgn val="ctr"/>
        <c:lblOffset val="100"/>
        <c:noMultiLvlLbl val="0"/>
      </c:catAx>
      <c:valAx>
        <c:axId val="14784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[CrowdfundingBook.xlsx]data created!PivotTable10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E042-8C3E-19EC209D0B64}"/>
            </c:ext>
          </c:extLst>
        </c:ser>
        <c:ser>
          <c:idx val="1"/>
          <c:order val="1"/>
          <c:tx>
            <c:strRef>
              <c:f>'data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E042-8C3E-19EC209D0B64}"/>
            </c:ext>
          </c:extLst>
        </c:ser>
        <c:ser>
          <c:idx val="2"/>
          <c:order val="2"/>
          <c:tx>
            <c:strRef>
              <c:f>'data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A-E042-8C3E-19EC209D0B64}"/>
            </c:ext>
          </c:extLst>
        </c:ser>
        <c:ser>
          <c:idx val="3"/>
          <c:order val="3"/>
          <c:tx>
            <c:strRef>
              <c:f>'data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A-E042-8C3E-19EC209D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0864"/>
        <c:axId val="1597020607"/>
      </c:lineChart>
      <c:catAx>
        <c:axId val="1306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20607"/>
        <c:crosses val="autoZero"/>
        <c:auto val="1"/>
        <c:lblAlgn val="ctr"/>
        <c:lblOffset val="100"/>
        <c:noMultiLvlLbl val="0"/>
      </c:catAx>
      <c:valAx>
        <c:axId val="15970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E-CE4F-BF6B-4C2B43BFDAF2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0.22222222222222221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E-CE4F-BF6B-4C2B43BFDAF2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E-CE4F-BF6B-4C2B43BFDA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76960"/>
        <c:axId val="192726496"/>
      </c:lineChart>
      <c:catAx>
        <c:axId val="1923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6496"/>
        <c:crosses val="autoZero"/>
        <c:auto val="1"/>
        <c:lblAlgn val="ctr"/>
        <c:lblOffset val="100"/>
        <c:noMultiLvlLbl val="0"/>
      </c:catAx>
      <c:valAx>
        <c:axId val="192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38100</xdr:rowOff>
    </xdr:from>
    <xdr:to>
      <xdr:col>15</xdr:col>
      <xdr:colOff>800100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57A3A-98EC-8356-D1A9-DE669CEB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</xdr:row>
      <xdr:rowOff>177800</xdr:rowOff>
    </xdr:from>
    <xdr:to>
      <xdr:col>14</xdr:col>
      <xdr:colOff>482600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37BE-1046-F76B-D874-D5FB77C9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38100</xdr:rowOff>
    </xdr:from>
    <xdr:to>
      <xdr:col>18</xdr:col>
      <xdr:colOff>546100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C3C6B-1595-137A-EAE3-9CD3327E4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359833</xdr:colOff>
      <xdr:row>14</xdr:row>
      <xdr:rowOff>25400</xdr:rowOff>
    </xdr:from>
    <xdr:to>
      <xdr:col>8</xdr:col>
      <xdr:colOff>10583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03C9-3308-8293-21D1-0FF7C908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Tinkey" refreshedDate="44908.416449421296" createdVersion="8" refreshedVersion="8" minRefreshableVersion="3" recordCount="1001" xr:uid="{F53400A2-5637-E84B-8C69-E0C53DDE3177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t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Tinkey" refreshedDate="44908.431275347219" createdVersion="8" refreshedVersion="8" minRefreshableVersion="3" recordCount="1001" xr:uid="{986C76AA-AD68-E34C-8D27-E06F3A5CC67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t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og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Tinkey" refreshedDate="44908.452885416664" createdVersion="8" refreshedVersion="8" minRefreshableVersion="3" recordCount="1000" xr:uid="{B381CD1E-BF22-4044-82DC-D418E4AF4F44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t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og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</r>
  <r>
    <n v="10"/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</r>
  <r>
    <n v="16"/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</r>
  <r>
    <n v="31"/>
    <x v="31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</r>
  <r>
    <n v="36"/>
    <x v="36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</r>
  <r>
    <n v="39"/>
    <x v="39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</r>
  <r>
    <n v="112"/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</r>
  <r>
    <n v="137"/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</r>
  <r>
    <n v="167"/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</r>
  <r>
    <n v="172"/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</r>
  <r>
    <n v="188"/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</r>
  <r>
    <n v="196"/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</r>
  <r>
    <n v="200"/>
    <x v="200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</r>
  <r>
    <n v="207"/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</r>
  <r>
    <n v="250"/>
    <x v="249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</r>
  <r>
    <n v="300"/>
    <x v="299"/>
    <s v="Focused executive core"/>
    <n v="100"/>
    <n v="5"/>
    <n v="0.05"/>
    <x v="0"/>
    <n v="1"/>
    <n v="5"/>
    <x v="3"/>
    <s v="DKK"/>
    <n v="1504069200"/>
    <n v="1504155600"/>
    <b v="0"/>
    <b v="1"/>
    <x v="9"/>
    <x v="5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</r>
  <r>
    <n v="310"/>
    <x v="309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</r>
  <r>
    <n v="346"/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</r>
  <r>
    <n v="350"/>
    <x v="349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</r>
  <r>
    <n v="400"/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</r>
  <r>
    <n v="437"/>
    <x v="433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</r>
  <r>
    <n v="441"/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</r>
  <r>
    <n v="449"/>
    <x v="444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</r>
  <r>
    <n v="450"/>
    <x v="445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</r>
  <r>
    <n v="466"/>
    <x v="461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</r>
  <r>
    <n v="471"/>
    <x v="197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</r>
  <r>
    <n v="474"/>
    <x v="468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</r>
  <r>
    <n v="493"/>
    <x v="487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</r>
  <r>
    <n v="550"/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</r>
  <r>
    <n v="613"/>
    <x v="602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</r>
  <r>
    <n v="650"/>
    <x v="639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</r>
  <r>
    <n v="652"/>
    <x v="641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</r>
  <r>
    <n v="679"/>
    <x v="307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</r>
  <r>
    <n v="687"/>
    <x v="673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</r>
  <r>
    <n v="700"/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</r>
  <r>
    <n v="719"/>
    <x v="704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</r>
  <r>
    <n v="740"/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</r>
  <r>
    <n v="746"/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</r>
  <r>
    <n v="768"/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</r>
  <r>
    <n v="807"/>
    <x v="789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</r>
  <r>
    <n v="812"/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</r>
  <r>
    <n v="813"/>
    <x v="794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</r>
  <r>
    <n v="814"/>
    <x v="795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</r>
  <r>
    <n v="855"/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</r>
  <r>
    <n v="864"/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</r>
  <r>
    <n v="900"/>
    <x v="879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</r>
  <r>
    <n v="904"/>
    <x v="883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</r>
  <r>
    <n v="923"/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</r>
  <r>
    <m/>
    <x v="974"/>
    <m/>
    <m/>
    <m/>
    <m/>
    <x v="4"/>
    <m/>
    <m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x v="0"/>
    <x v="0"/>
    <x v="0"/>
    <b v="0"/>
    <x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x v="1"/>
    <x v="1"/>
    <x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x v="2"/>
    <x v="2"/>
    <x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x v="3"/>
    <x v="3"/>
    <x v="0"/>
    <b v="0"/>
    <x v="1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x v="4"/>
    <x v="4"/>
    <x v="0"/>
    <b v="0"/>
    <x v="3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x v="5"/>
    <x v="5"/>
    <x v="0"/>
    <b v="0"/>
    <x v="3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x v="6"/>
    <x v="6"/>
    <x v="0"/>
    <b v="0"/>
    <x v="4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x v="7"/>
    <x v="7"/>
    <x v="0"/>
    <b v="0"/>
    <x v="3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x v="8"/>
    <x v="8"/>
    <x v="0"/>
    <b v="0"/>
    <x v="3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x v="9"/>
    <x v="9"/>
    <x v="0"/>
    <b v="0"/>
    <x v="5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x v="10"/>
    <x v="10"/>
    <x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x v="11"/>
    <x v="11"/>
    <x v="0"/>
    <b v="1"/>
    <x v="3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x v="12"/>
    <x v="12"/>
    <x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x v="13"/>
    <x v="13"/>
    <x v="0"/>
    <b v="0"/>
    <x v="7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x v="14"/>
    <x v="14"/>
    <x v="0"/>
    <b v="0"/>
    <x v="7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x v="15"/>
    <x v="15"/>
    <x v="0"/>
    <b v="0"/>
    <x v="8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x v="16"/>
    <x v="16"/>
    <x v="0"/>
    <b v="0"/>
    <x v="9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x v="17"/>
    <x v="17"/>
    <x v="0"/>
    <b v="0"/>
    <x v="10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x v="18"/>
    <x v="18"/>
    <x v="0"/>
    <b v="0"/>
    <x v="3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x v="19"/>
    <x v="19"/>
    <x v="0"/>
    <b v="1"/>
    <x v="3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x v="20"/>
    <x v="20"/>
    <x v="0"/>
    <b v="0"/>
    <x v="6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x v="21"/>
    <x v="21"/>
    <x v="0"/>
    <b v="0"/>
    <x v="3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x v="22"/>
    <x v="22"/>
    <x v="0"/>
    <b v="0"/>
    <x v="3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x v="23"/>
    <x v="23"/>
    <x v="0"/>
    <b v="0"/>
    <x v="4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x v="24"/>
    <x v="24"/>
    <x v="0"/>
    <b v="0"/>
    <x v="8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x v="25"/>
    <x v="25"/>
    <x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x v="26"/>
    <x v="26"/>
    <x v="0"/>
    <b v="0"/>
    <x v="3"/>
    <x v="3"/>
    <x v="3"/>
  </r>
  <r>
    <n v="27"/>
    <x v="27"/>
    <s v="Diverse transitional migration"/>
    <n v="2000"/>
    <n v="1599"/>
    <n v="0.79949999999999999"/>
    <x v="0"/>
    <n v="15"/>
    <n v="106.6"/>
    <x v="1"/>
    <s v="USD"/>
    <x v="27"/>
    <x v="27"/>
    <x v="0"/>
    <b v="0"/>
    <x v="1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x v="28"/>
    <x v="28"/>
    <x v="0"/>
    <b v="1"/>
    <x v="3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x v="29"/>
    <x v="29"/>
    <x v="0"/>
    <b v="0"/>
    <x v="12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x v="30"/>
    <x v="30"/>
    <x v="0"/>
    <b v="0"/>
    <x v="10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x v="31"/>
    <x v="31"/>
    <x v="0"/>
    <b v="0"/>
    <x v="11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x v="32"/>
    <x v="32"/>
    <x v="0"/>
    <b v="0"/>
    <x v="4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x v="33"/>
    <x v="33"/>
    <x v="0"/>
    <b v="0"/>
    <x v="3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x v="34"/>
    <x v="34"/>
    <x v="0"/>
    <b v="0"/>
    <x v="4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x v="35"/>
    <x v="35"/>
    <x v="0"/>
    <b v="1"/>
    <x v="6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x v="36"/>
    <x v="36"/>
    <x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x v="37"/>
    <x v="37"/>
    <x v="0"/>
    <b v="1"/>
    <x v="13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x v="38"/>
    <x v="38"/>
    <x v="0"/>
    <b v="0"/>
    <x v="14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x v="39"/>
    <x v="39"/>
    <x v="0"/>
    <b v="0"/>
    <x v="3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x v="40"/>
    <x v="40"/>
    <x v="0"/>
    <b v="1"/>
    <x v="8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x v="41"/>
    <x v="41"/>
    <x v="0"/>
    <b v="1"/>
    <x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x v="42"/>
    <x v="42"/>
    <x v="0"/>
    <b v="0"/>
    <x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x v="43"/>
    <x v="43"/>
    <x v="0"/>
    <b v="0"/>
    <x v="15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x v="44"/>
    <x v="44"/>
    <x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x v="45"/>
    <x v="45"/>
    <x v="0"/>
    <b v="1"/>
    <x v="3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x v="46"/>
    <x v="46"/>
    <x v="0"/>
    <b v="0"/>
    <x v="1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x v="47"/>
    <x v="47"/>
    <x v="0"/>
    <b v="0"/>
    <x v="3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x v="48"/>
    <x v="48"/>
    <x v="0"/>
    <b v="0"/>
    <x v="3"/>
    <x v="3"/>
    <x v="3"/>
  </r>
  <r>
    <n v="49"/>
    <x v="49"/>
    <s v="Sharable holistic interface"/>
    <n v="7200"/>
    <n v="13653"/>
    <n v="1.89625"/>
    <x v="1"/>
    <n v="303"/>
    <n v="45.059405940594061"/>
    <x v="1"/>
    <s v="USD"/>
    <x v="49"/>
    <x v="49"/>
    <x v="0"/>
    <b v="0"/>
    <x v="1"/>
    <x v="1"/>
    <x v="1"/>
  </r>
  <r>
    <n v="50"/>
    <x v="50"/>
    <s v="Down-sized system-worthy secured line"/>
    <n v="100"/>
    <n v="2"/>
    <n v="0.02"/>
    <x v="0"/>
    <n v="1"/>
    <n v="2"/>
    <x v="6"/>
    <s v="EUR"/>
    <x v="50"/>
    <x v="50"/>
    <x v="0"/>
    <b v="0"/>
    <x v="16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x v="51"/>
    <x v="51"/>
    <x v="0"/>
    <b v="1"/>
    <x v="8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x v="52"/>
    <x v="52"/>
    <x v="0"/>
    <b v="0"/>
    <x v="3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x v="53"/>
    <x v="53"/>
    <x v="0"/>
    <b v="0"/>
    <x v="6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x v="54"/>
    <x v="54"/>
    <x v="0"/>
    <b v="0"/>
    <x v="8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x v="55"/>
    <x v="55"/>
    <x v="0"/>
    <b v="0"/>
    <x v="17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x v="56"/>
    <x v="56"/>
    <x v="0"/>
    <b v="0"/>
    <x v="8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x v="57"/>
    <x v="57"/>
    <x v="0"/>
    <b v="0"/>
    <x v="11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x v="58"/>
    <x v="58"/>
    <x v="0"/>
    <b v="0"/>
    <x v="3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x v="59"/>
    <x v="59"/>
    <x v="0"/>
    <b v="1"/>
    <x v="3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x v="60"/>
    <x v="60"/>
    <x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x v="61"/>
    <x v="61"/>
    <x v="0"/>
    <b v="0"/>
    <x v="3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x v="62"/>
    <x v="62"/>
    <x v="0"/>
    <b v="0"/>
    <x v="2"/>
    <x v="2"/>
    <x v="2"/>
  </r>
  <r>
    <n v="63"/>
    <x v="63"/>
    <s v="Assimilated didactic open system"/>
    <n v="4700"/>
    <n v="557"/>
    <n v="0.11851063829787234"/>
    <x v="0"/>
    <n v="5"/>
    <n v="111.4"/>
    <x v="1"/>
    <s v="USD"/>
    <x v="63"/>
    <x v="63"/>
    <x v="0"/>
    <b v="0"/>
    <x v="3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x v="64"/>
    <x v="64"/>
    <x v="0"/>
    <b v="1"/>
    <x v="2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x v="65"/>
    <x v="65"/>
    <x v="0"/>
    <b v="0"/>
    <x v="3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x v="66"/>
    <x v="66"/>
    <x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x v="67"/>
    <x v="67"/>
    <x v="0"/>
    <b v="1"/>
    <x v="8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x v="68"/>
    <x v="68"/>
    <x v="0"/>
    <b v="1"/>
    <x v="3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x v="69"/>
    <x v="69"/>
    <x v="0"/>
    <b v="0"/>
    <x v="3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x v="70"/>
    <x v="70"/>
    <x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x v="71"/>
    <x v="49"/>
    <x v="0"/>
    <b v="0"/>
    <x v="3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x v="72"/>
    <x v="71"/>
    <x v="0"/>
    <b v="0"/>
    <x v="10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x v="73"/>
    <x v="72"/>
    <x v="0"/>
    <b v="0"/>
    <x v="17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x v="74"/>
    <x v="73"/>
    <x v="0"/>
    <b v="0"/>
    <x v="16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x v="75"/>
    <x v="74"/>
    <x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x v="76"/>
    <x v="75"/>
    <x v="1"/>
    <b v="1"/>
    <x v="3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x v="77"/>
    <x v="76"/>
    <x v="0"/>
    <b v="1"/>
    <x v="10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x v="78"/>
    <x v="77"/>
    <x v="0"/>
    <b v="0"/>
    <x v="18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x v="79"/>
    <x v="78"/>
    <x v="0"/>
    <b v="0"/>
    <x v="3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x v="80"/>
    <x v="79"/>
    <x v="0"/>
    <b v="0"/>
    <x v="11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x v="81"/>
    <x v="80"/>
    <x v="0"/>
    <b v="0"/>
    <x v="1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x v="82"/>
    <x v="4"/>
    <x v="0"/>
    <b v="1"/>
    <x v="11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x v="83"/>
    <x v="81"/>
    <x v="0"/>
    <b v="0"/>
    <x v="5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x v="84"/>
    <x v="82"/>
    <x v="0"/>
    <b v="0"/>
    <x v="8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x v="85"/>
    <x v="83"/>
    <x v="0"/>
    <b v="0"/>
    <x v="7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x v="86"/>
    <x v="84"/>
    <x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x v="87"/>
    <x v="85"/>
    <x v="0"/>
    <b v="1"/>
    <x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x v="88"/>
    <x v="86"/>
    <x v="0"/>
    <b v="0"/>
    <x v="18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x v="89"/>
    <x v="87"/>
    <x v="0"/>
    <b v="0"/>
    <x v="3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x v="90"/>
    <x v="88"/>
    <x v="0"/>
    <b v="1"/>
    <x v="3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x v="91"/>
    <x v="89"/>
    <x v="0"/>
    <b v="0"/>
    <x v="18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x v="92"/>
    <x v="40"/>
    <x v="0"/>
    <b v="1"/>
    <x v="11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x v="93"/>
    <x v="90"/>
    <x v="0"/>
    <b v="1"/>
    <x v="3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x v="94"/>
    <x v="91"/>
    <x v="0"/>
    <b v="0"/>
    <x v="2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x v="95"/>
    <x v="92"/>
    <x v="0"/>
    <b v="0"/>
    <x v="4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x v="96"/>
    <x v="36"/>
    <x v="0"/>
    <b v="0"/>
    <x v="3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x v="48"/>
    <x v="93"/>
    <x v="0"/>
    <b v="0"/>
    <x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x v="97"/>
    <x v="94"/>
    <x v="0"/>
    <b v="0"/>
    <x v="11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x v="98"/>
    <x v="95"/>
    <x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x v="99"/>
    <x v="96"/>
    <x v="0"/>
    <b v="0"/>
    <x v="3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x v="100"/>
    <x v="97"/>
    <x v="0"/>
    <b v="1"/>
    <x v="5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x v="101"/>
    <x v="98"/>
    <x v="0"/>
    <b v="1"/>
    <x v="8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x v="102"/>
    <x v="99"/>
    <x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x v="103"/>
    <x v="100"/>
    <x v="0"/>
    <b v="0"/>
    <x v="7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x v="104"/>
    <x v="101"/>
    <x v="0"/>
    <b v="0"/>
    <x v="2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x v="105"/>
    <x v="102"/>
    <x v="0"/>
    <b v="0"/>
    <x v="3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x v="106"/>
    <x v="103"/>
    <x v="0"/>
    <b v="1"/>
    <x v="3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x v="107"/>
    <x v="104"/>
    <x v="0"/>
    <b v="0"/>
    <x v="4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x v="108"/>
    <x v="105"/>
    <x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x v="109"/>
    <x v="106"/>
    <x v="0"/>
    <b v="0"/>
    <x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x v="110"/>
    <x v="107"/>
    <x v="0"/>
    <b v="0"/>
    <x v="15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x v="111"/>
    <x v="108"/>
    <x v="0"/>
    <b v="0"/>
    <x v="2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x v="112"/>
    <x v="109"/>
    <x v="0"/>
    <b v="0"/>
    <x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x v="113"/>
    <x v="110"/>
    <x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x v="114"/>
    <x v="111"/>
    <x v="0"/>
    <b v="0"/>
    <x v="13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x v="115"/>
    <x v="112"/>
    <x v="0"/>
    <b v="0"/>
    <x v="3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x v="116"/>
    <x v="113"/>
    <x v="0"/>
    <b v="0"/>
    <x v="19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x v="117"/>
    <x v="114"/>
    <x v="0"/>
    <b v="0"/>
    <x v="14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x v="118"/>
    <x v="115"/>
    <x v="0"/>
    <b v="1"/>
    <x v="4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x v="119"/>
    <x v="116"/>
    <x v="0"/>
    <b v="1"/>
    <x v="20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x v="33"/>
    <x v="117"/>
    <x v="0"/>
    <b v="0"/>
    <x v="11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x v="120"/>
    <x v="95"/>
    <x v="0"/>
    <b v="0"/>
    <x v="13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x v="121"/>
    <x v="118"/>
    <x v="1"/>
    <b v="0"/>
    <x v="3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x v="122"/>
    <x v="119"/>
    <x v="0"/>
    <b v="0"/>
    <x v="14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x v="123"/>
    <x v="120"/>
    <x v="0"/>
    <b v="0"/>
    <x v="3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x v="124"/>
    <x v="121"/>
    <x v="0"/>
    <b v="1"/>
    <x v="3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x v="125"/>
    <x v="122"/>
    <x v="0"/>
    <b v="0"/>
    <x v="3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x v="126"/>
    <x v="123"/>
    <x v="0"/>
    <b v="0"/>
    <x v="1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x v="127"/>
    <x v="97"/>
    <x v="0"/>
    <b v="0"/>
    <x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x v="128"/>
    <x v="124"/>
    <x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x v="129"/>
    <x v="125"/>
    <x v="0"/>
    <b v="0"/>
    <x v="2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x v="130"/>
    <x v="126"/>
    <x v="0"/>
    <b v="1"/>
    <x v="3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x v="131"/>
    <x v="127"/>
    <x v="0"/>
    <b v="0"/>
    <x v="21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x v="132"/>
    <x v="128"/>
    <x v="0"/>
    <b v="1"/>
    <x v="4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x v="133"/>
    <x v="129"/>
    <x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x v="134"/>
    <x v="130"/>
    <x v="0"/>
    <b v="1"/>
    <x v="6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x v="135"/>
    <x v="131"/>
    <x v="0"/>
    <b v="0"/>
    <x v="9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x v="136"/>
    <x v="132"/>
    <x v="0"/>
    <b v="0"/>
    <x v="20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x v="137"/>
    <x v="133"/>
    <x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x v="138"/>
    <x v="134"/>
    <x v="0"/>
    <b v="0"/>
    <x v="4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x v="139"/>
    <x v="135"/>
    <x v="0"/>
    <b v="0"/>
    <x v="2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x v="107"/>
    <x v="136"/>
    <x v="0"/>
    <b v="0"/>
    <x v="2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x v="140"/>
    <x v="137"/>
    <x v="0"/>
    <b v="0"/>
    <x v="7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x v="141"/>
    <x v="138"/>
    <x v="0"/>
    <b v="0"/>
    <x v="3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x v="142"/>
    <x v="139"/>
    <x v="0"/>
    <b v="0"/>
    <x v="8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x v="143"/>
    <x v="140"/>
    <x v="0"/>
    <b v="0"/>
    <x v="3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x v="144"/>
    <x v="141"/>
    <x v="0"/>
    <b v="1"/>
    <x v="3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x v="145"/>
    <x v="142"/>
    <x v="0"/>
    <b v="0"/>
    <x v="8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x v="146"/>
    <x v="143"/>
    <x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x v="147"/>
    <x v="144"/>
    <x v="0"/>
    <b v="0"/>
    <x v="1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x v="148"/>
    <x v="145"/>
    <x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x v="149"/>
    <x v="146"/>
    <x v="0"/>
    <b v="0"/>
    <x v="7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x v="150"/>
    <x v="147"/>
    <x v="0"/>
    <b v="0"/>
    <x v="3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x v="151"/>
    <x v="148"/>
    <x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x v="152"/>
    <x v="149"/>
    <x v="0"/>
    <b v="0"/>
    <x v="3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x v="153"/>
    <x v="150"/>
    <x v="0"/>
    <b v="0"/>
    <x v="1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x v="154"/>
    <x v="151"/>
    <x v="0"/>
    <b v="0"/>
    <x v="14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x v="155"/>
    <x v="152"/>
    <x v="0"/>
    <b v="0"/>
    <x v="1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x v="156"/>
    <x v="153"/>
    <x v="0"/>
    <b v="1"/>
    <x v="3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x v="157"/>
    <x v="154"/>
    <x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x v="158"/>
    <x v="155"/>
    <x v="0"/>
    <b v="1"/>
    <x v="2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x v="159"/>
    <x v="156"/>
    <x v="0"/>
    <b v="0"/>
    <x v="1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x v="160"/>
    <x v="157"/>
    <x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x v="161"/>
    <x v="158"/>
    <x v="0"/>
    <b v="0"/>
    <x v="3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x v="162"/>
    <x v="159"/>
    <x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x v="163"/>
    <x v="160"/>
    <x v="0"/>
    <b v="0"/>
    <x v="14"/>
    <x v="7"/>
    <x v="14"/>
  </r>
  <r>
    <n v="167"/>
    <x v="167"/>
    <s v="Robust content-based emulation"/>
    <n v="2600"/>
    <n v="10804"/>
    <n v="4.155384615384615"/>
    <x v="1"/>
    <n v="146"/>
    <n v="74"/>
    <x v="2"/>
    <s v="AUD"/>
    <x v="164"/>
    <x v="161"/>
    <x v="0"/>
    <b v="0"/>
    <x v="3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x v="165"/>
    <x v="162"/>
    <x v="0"/>
    <b v="1"/>
    <x v="7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x v="166"/>
    <x v="163"/>
    <x v="0"/>
    <b v="1"/>
    <x v="12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x v="167"/>
    <x v="164"/>
    <x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x v="168"/>
    <x v="165"/>
    <x v="0"/>
    <b v="0"/>
    <x v="18"/>
    <x v="5"/>
    <x v="18"/>
  </r>
  <r>
    <n v="172"/>
    <x v="172"/>
    <s v="Centralized national firmware"/>
    <n v="800"/>
    <n v="663"/>
    <n v="0.82874999999999999"/>
    <x v="0"/>
    <n v="26"/>
    <n v="25.5"/>
    <x v="1"/>
    <s v="USD"/>
    <x v="169"/>
    <x v="166"/>
    <x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x v="170"/>
    <x v="167"/>
    <x v="0"/>
    <b v="0"/>
    <x v="3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x v="171"/>
    <x v="168"/>
    <x v="0"/>
    <b v="1"/>
    <x v="8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x v="172"/>
    <x v="169"/>
    <x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x v="173"/>
    <x v="170"/>
    <x v="0"/>
    <b v="0"/>
    <x v="3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x v="174"/>
    <x v="171"/>
    <x v="0"/>
    <b v="0"/>
    <x v="3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x v="175"/>
    <x v="172"/>
    <x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x v="176"/>
    <x v="173"/>
    <x v="0"/>
    <b v="1"/>
    <x v="3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x v="177"/>
    <x v="174"/>
    <x v="0"/>
    <b v="0"/>
    <x v="8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x v="178"/>
    <x v="175"/>
    <x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x v="179"/>
    <x v="176"/>
    <x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x v="180"/>
    <x v="177"/>
    <x v="0"/>
    <b v="0"/>
    <x v="1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x v="181"/>
    <x v="178"/>
    <x v="0"/>
    <b v="0"/>
    <x v="3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x v="182"/>
    <x v="179"/>
    <x v="0"/>
    <b v="0"/>
    <x v="19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x v="183"/>
    <x v="180"/>
    <x v="0"/>
    <b v="0"/>
    <x v="3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x v="184"/>
    <x v="181"/>
    <x v="0"/>
    <b v="1"/>
    <x v="12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x v="185"/>
    <x v="182"/>
    <x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x v="186"/>
    <x v="183"/>
    <x v="0"/>
    <b v="0"/>
    <x v="3"/>
    <x v="3"/>
    <x v="3"/>
  </r>
  <r>
    <n v="190"/>
    <x v="190"/>
    <s v="Up-sized dynamic throughput"/>
    <n v="3700"/>
    <n v="2538"/>
    <n v="0.68594594594594593"/>
    <x v="0"/>
    <n v="24"/>
    <n v="105.75"/>
    <x v="1"/>
    <s v="USD"/>
    <x v="187"/>
    <x v="184"/>
    <x v="0"/>
    <b v="1"/>
    <x v="3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x v="188"/>
    <x v="185"/>
    <x v="0"/>
    <b v="0"/>
    <x v="3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x v="189"/>
    <x v="186"/>
    <x v="0"/>
    <b v="0"/>
    <x v="1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x v="190"/>
    <x v="187"/>
    <x v="1"/>
    <b v="0"/>
    <x v="7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x v="191"/>
    <x v="188"/>
    <x v="0"/>
    <b v="0"/>
    <x v="16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x v="192"/>
    <x v="189"/>
    <x v="0"/>
    <b v="0"/>
    <x v="5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x v="173"/>
    <x v="190"/>
    <x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x v="193"/>
    <x v="191"/>
    <x v="0"/>
    <b v="0"/>
    <x v="6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x v="194"/>
    <x v="192"/>
    <x v="0"/>
    <b v="0"/>
    <x v="5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x v="195"/>
    <x v="193"/>
    <x v="0"/>
    <b v="0"/>
    <x v="1"/>
    <x v="1"/>
    <x v="1"/>
  </r>
  <r>
    <n v="200"/>
    <x v="200"/>
    <s v="Reduced dedicated capability"/>
    <n v="100"/>
    <n v="2"/>
    <n v="0.02"/>
    <x v="0"/>
    <n v="1"/>
    <n v="2"/>
    <x v="0"/>
    <s v="CAD"/>
    <x v="152"/>
    <x v="194"/>
    <x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x v="196"/>
    <x v="195"/>
    <x v="0"/>
    <b v="0"/>
    <x v="2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x v="197"/>
    <x v="196"/>
    <x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x v="198"/>
    <x v="197"/>
    <x v="0"/>
    <b v="0"/>
    <x v="3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x v="199"/>
    <x v="198"/>
    <x v="0"/>
    <b v="0"/>
    <x v="17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x v="200"/>
    <x v="199"/>
    <x v="1"/>
    <b v="0"/>
    <x v="3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x v="201"/>
    <x v="200"/>
    <x v="0"/>
    <b v="0"/>
    <x v="13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x v="202"/>
    <x v="201"/>
    <x v="0"/>
    <b v="1"/>
    <x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x v="203"/>
    <x v="202"/>
    <x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x v="204"/>
    <x v="203"/>
    <x v="0"/>
    <b v="0"/>
    <x v="4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x v="205"/>
    <x v="204"/>
    <x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x v="206"/>
    <x v="205"/>
    <x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x v="207"/>
    <x v="206"/>
    <x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x v="208"/>
    <x v="207"/>
    <x v="0"/>
    <b v="1"/>
    <x v="7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x v="209"/>
    <x v="208"/>
    <x v="0"/>
    <b v="0"/>
    <x v="1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x v="210"/>
    <x v="209"/>
    <x v="0"/>
    <b v="0"/>
    <x v="3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x v="211"/>
    <x v="210"/>
    <x v="0"/>
    <b v="0"/>
    <x v="3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x v="212"/>
    <x v="211"/>
    <x v="0"/>
    <b v="0"/>
    <x v="22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x v="213"/>
    <x v="212"/>
    <x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x v="214"/>
    <x v="213"/>
    <x v="0"/>
    <b v="0"/>
    <x v="10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x v="215"/>
    <x v="214"/>
    <x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x v="216"/>
    <x v="215"/>
    <x v="1"/>
    <b v="0"/>
    <x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x v="217"/>
    <x v="216"/>
    <x v="0"/>
    <b v="0"/>
    <x v="14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x v="218"/>
    <x v="217"/>
    <x v="0"/>
    <b v="0"/>
    <x v="3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x v="219"/>
    <x v="218"/>
    <x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x v="220"/>
    <x v="219"/>
    <x v="1"/>
    <b v="0"/>
    <x v="1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x v="221"/>
    <x v="122"/>
    <x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x v="222"/>
    <x v="220"/>
    <x v="0"/>
    <b v="0"/>
    <x v="20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x v="172"/>
    <x v="221"/>
    <x v="0"/>
    <b v="0"/>
    <x v="10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x v="223"/>
    <x v="222"/>
    <x v="0"/>
    <b v="1"/>
    <x v="20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x v="224"/>
    <x v="223"/>
    <x v="0"/>
    <b v="0"/>
    <x v="11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x v="225"/>
    <x v="224"/>
    <x v="0"/>
    <b v="0"/>
    <x v="3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x v="226"/>
    <x v="225"/>
    <x v="0"/>
    <b v="0"/>
    <x v="3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x v="227"/>
    <x v="226"/>
    <x v="0"/>
    <b v="0"/>
    <x v="10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x v="228"/>
    <x v="227"/>
    <x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x v="229"/>
    <x v="228"/>
    <x v="0"/>
    <b v="0"/>
    <x v="10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x v="230"/>
    <x v="229"/>
    <x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x v="231"/>
    <x v="230"/>
    <x v="0"/>
    <b v="0"/>
    <x v="10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x v="232"/>
    <x v="231"/>
    <x v="0"/>
    <b v="1"/>
    <x v="3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x v="233"/>
    <x v="232"/>
    <x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x v="194"/>
    <x v="233"/>
    <x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x v="234"/>
    <x v="234"/>
    <x v="0"/>
    <b v="1"/>
    <x v="9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x v="235"/>
    <x v="235"/>
    <x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x v="236"/>
    <x v="236"/>
    <x v="0"/>
    <b v="0"/>
    <x v="3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x v="237"/>
    <x v="237"/>
    <x v="0"/>
    <b v="0"/>
    <x v="3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x v="238"/>
    <x v="238"/>
    <x v="0"/>
    <b v="0"/>
    <x v="3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x v="239"/>
    <x v="239"/>
    <x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x v="240"/>
    <x v="240"/>
    <x v="0"/>
    <b v="1"/>
    <x v="13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x v="241"/>
    <x v="241"/>
    <x v="0"/>
    <b v="0"/>
    <x v="20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x v="242"/>
    <x v="242"/>
    <x v="0"/>
    <b v="0"/>
    <x v="18"/>
    <x v="5"/>
    <x v="18"/>
  </r>
  <r>
    <n v="250"/>
    <x v="249"/>
    <s v="Future-proofed directional synergy"/>
    <n v="100"/>
    <n v="3"/>
    <n v="0.03"/>
    <x v="0"/>
    <n v="1"/>
    <n v="3"/>
    <x v="1"/>
    <s v="USD"/>
    <x v="67"/>
    <x v="243"/>
    <x v="0"/>
    <b v="0"/>
    <x v="1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x v="243"/>
    <x v="244"/>
    <x v="0"/>
    <b v="0"/>
    <x v="3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x v="244"/>
    <x v="245"/>
    <x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x v="245"/>
    <x v="246"/>
    <x v="0"/>
    <b v="0"/>
    <x v="6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x v="246"/>
    <x v="247"/>
    <x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x v="247"/>
    <x v="248"/>
    <x v="0"/>
    <b v="1"/>
    <x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x v="248"/>
    <x v="249"/>
    <x v="0"/>
    <b v="0"/>
    <x v="1"/>
    <x v="1"/>
    <x v="1"/>
  </r>
  <r>
    <n v="257"/>
    <x v="256"/>
    <s v="Decentralized exuding strategy"/>
    <n v="5700"/>
    <n v="8322"/>
    <n v="1.46"/>
    <x v="1"/>
    <n v="92"/>
    <n v="90.456521739130437"/>
    <x v="1"/>
    <s v="USD"/>
    <x v="249"/>
    <x v="250"/>
    <x v="0"/>
    <b v="0"/>
    <x v="3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x v="250"/>
    <x v="251"/>
    <x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x v="251"/>
    <x v="252"/>
    <x v="1"/>
    <b v="0"/>
    <x v="14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x v="136"/>
    <x v="253"/>
    <x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x v="252"/>
    <x v="254"/>
    <x v="0"/>
    <b v="1"/>
    <x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x v="253"/>
    <x v="255"/>
    <x v="0"/>
    <b v="1"/>
    <x v="7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x v="254"/>
    <x v="256"/>
    <x v="0"/>
    <b v="0"/>
    <x v="14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x v="255"/>
    <x v="257"/>
    <x v="0"/>
    <b v="0"/>
    <x v="3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x v="256"/>
    <x v="258"/>
    <x v="0"/>
    <b v="0"/>
    <x v="3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x v="257"/>
    <x v="259"/>
    <x v="0"/>
    <b v="1"/>
    <x v="17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x v="258"/>
    <x v="260"/>
    <x v="0"/>
    <b v="0"/>
    <x v="3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x v="259"/>
    <x v="261"/>
    <x v="0"/>
    <b v="0"/>
    <x v="4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x v="260"/>
    <x v="262"/>
    <x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x v="261"/>
    <x v="263"/>
    <x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x v="262"/>
    <x v="264"/>
    <x v="0"/>
    <b v="0"/>
    <x v="14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x v="263"/>
    <x v="265"/>
    <x v="0"/>
    <b v="1"/>
    <x v="3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x v="264"/>
    <x v="266"/>
    <x v="0"/>
    <b v="0"/>
    <x v="3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x v="265"/>
    <x v="267"/>
    <x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x v="266"/>
    <x v="153"/>
    <x v="0"/>
    <b v="0"/>
    <x v="18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x v="267"/>
    <x v="268"/>
    <x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x v="268"/>
    <x v="269"/>
    <x v="0"/>
    <b v="0"/>
    <x v="3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x v="269"/>
    <x v="270"/>
    <x v="0"/>
    <b v="0"/>
    <x v="2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x v="270"/>
    <x v="271"/>
    <x v="0"/>
    <b v="0"/>
    <x v="3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x v="271"/>
    <x v="272"/>
    <x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x v="272"/>
    <x v="273"/>
    <x v="0"/>
    <b v="1"/>
    <x v="3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x v="73"/>
    <x v="274"/>
    <x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x v="273"/>
    <x v="148"/>
    <x v="0"/>
    <b v="0"/>
    <x v="1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x v="274"/>
    <x v="275"/>
    <x v="0"/>
    <b v="0"/>
    <x v="2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x v="275"/>
    <x v="276"/>
    <x v="0"/>
    <b v="0"/>
    <x v="3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x v="276"/>
    <x v="72"/>
    <x v="0"/>
    <b v="0"/>
    <x v="3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x v="277"/>
    <x v="277"/>
    <x v="0"/>
    <b v="0"/>
    <x v="5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x v="278"/>
    <x v="278"/>
    <x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x v="279"/>
    <x v="71"/>
    <x v="0"/>
    <b v="0"/>
    <x v="3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x v="280"/>
    <x v="279"/>
    <x v="0"/>
    <b v="1"/>
    <x v="4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x v="281"/>
    <x v="280"/>
    <x v="1"/>
    <b v="0"/>
    <x v="2"/>
    <x v="2"/>
    <x v="2"/>
  </r>
  <r>
    <n v="292"/>
    <x v="291"/>
    <s v="Versatile cohesive encoding"/>
    <n v="7300"/>
    <n v="717"/>
    <n v="9.8219178082191785E-2"/>
    <x v="0"/>
    <n v="10"/>
    <n v="71.7"/>
    <x v="1"/>
    <s v="USD"/>
    <x v="282"/>
    <x v="281"/>
    <x v="0"/>
    <b v="0"/>
    <x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x v="283"/>
    <x v="282"/>
    <x v="0"/>
    <b v="0"/>
    <x v="3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x v="284"/>
    <x v="283"/>
    <x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x v="285"/>
    <x v="284"/>
    <x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x v="286"/>
    <x v="285"/>
    <x v="0"/>
    <b v="0"/>
    <x v="3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x v="287"/>
    <x v="286"/>
    <x v="0"/>
    <b v="1"/>
    <x v="3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x v="288"/>
    <x v="287"/>
    <x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x v="289"/>
    <x v="288"/>
    <x v="0"/>
    <b v="0"/>
    <x v="0"/>
    <x v="0"/>
    <x v="0"/>
  </r>
  <r>
    <n v="300"/>
    <x v="299"/>
    <s v="Focused executive core"/>
    <n v="100"/>
    <n v="5"/>
    <n v="0.05"/>
    <x v="0"/>
    <n v="1"/>
    <n v="5"/>
    <x v="3"/>
    <s v="DKK"/>
    <x v="290"/>
    <x v="289"/>
    <x v="0"/>
    <b v="1"/>
    <x v="9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x v="291"/>
    <x v="290"/>
    <x v="0"/>
    <b v="0"/>
    <x v="4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x v="292"/>
    <x v="18"/>
    <x v="0"/>
    <b v="0"/>
    <x v="3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x v="293"/>
    <x v="291"/>
    <x v="0"/>
    <b v="0"/>
    <x v="7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x v="294"/>
    <x v="292"/>
    <x v="0"/>
    <b v="0"/>
    <x v="4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x v="295"/>
    <x v="293"/>
    <x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x v="296"/>
    <x v="294"/>
    <x v="0"/>
    <b v="1"/>
    <x v="3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x v="297"/>
    <x v="295"/>
    <x v="0"/>
    <b v="1"/>
    <x v="13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x v="298"/>
    <x v="296"/>
    <x v="0"/>
    <b v="0"/>
    <x v="3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x v="299"/>
    <x v="297"/>
    <x v="0"/>
    <b v="1"/>
    <x v="7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x v="300"/>
    <x v="298"/>
    <x v="0"/>
    <b v="0"/>
    <x v="11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x v="247"/>
    <x v="299"/>
    <x v="0"/>
    <b v="0"/>
    <x v="3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x v="244"/>
    <x v="300"/>
    <x v="0"/>
    <b v="0"/>
    <x v="3"/>
    <x v="3"/>
    <x v="3"/>
  </r>
  <r>
    <n v="313"/>
    <x v="312"/>
    <s v="Secured maximized policy"/>
    <n v="2200"/>
    <n v="8697"/>
    <n v="3.9531818181818181"/>
    <x v="1"/>
    <n v="223"/>
    <n v="39"/>
    <x v="1"/>
    <s v="USD"/>
    <x v="301"/>
    <x v="301"/>
    <x v="0"/>
    <b v="0"/>
    <x v="1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x v="188"/>
    <x v="162"/>
    <x v="0"/>
    <b v="1"/>
    <x v="4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x v="302"/>
    <x v="302"/>
    <x v="0"/>
    <b v="0"/>
    <x v="3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x v="303"/>
    <x v="303"/>
    <x v="0"/>
    <b v="1"/>
    <x v="0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x v="304"/>
    <x v="304"/>
    <x v="0"/>
    <b v="0"/>
    <x v="3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x v="305"/>
    <x v="305"/>
    <x v="0"/>
    <b v="0"/>
    <x v="1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x v="306"/>
    <x v="306"/>
    <x v="0"/>
    <b v="0"/>
    <x v="2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x v="307"/>
    <x v="307"/>
    <x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x v="308"/>
    <x v="308"/>
    <x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x v="309"/>
    <x v="309"/>
    <x v="0"/>
    <b v="0"/>
    <x v="3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x v="310"/>
    <x v="310"/>
    <x v="0"/>
    <b v="0"/>
    <x v="4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x v="311"/>
    <x v="311"/>
    <x v="0"/>
    <b v="1"/>
    <x v="3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x v="79"/>
    <x v="312"/>
    <x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x v="312"/>
    <x v="313"/>
    <x v="0"/>
    <b v="0"/>
    <x v="10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x v="313"/>
    <x v="314"/>
    <x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x v="314"/>
    <x v="315"/>
    <x v="0"/>
    <b v="0"/>
    <x v="1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x v="315"/>
    <x v="316"/>
    <x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x v="316"/>
    <x v="317"/>
    <x v="0"/>
    <b v="0"/>
    <x v="4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x v="317"/>
    <x v="318"/>
    <x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x v="318"/>
    <x v="319"/>
    <x v="0"/>
    <b v="0"/>
    <x v="8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x v="319"/>
    <x v="320"/>
    <x v="0"/>
    <b v="0"/>
    <x v="3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x v="32"/>
    <x v="321"/>
    <x v="0"/>
    <b v="0"/>
    <x v="1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x v="320"/>
    <x v="322"/>
    <x v="0"/>
    <b v="0"/>
    <x v="1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x v="321"/>
    <x v="323"/>
    <x v="0"/>
    <b v="1"/>
    <x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x v="322"/>
    <x v="324"/>
    <x v="0"/>
    <b v="0"/>
    <x v="3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x v="323"/>
    <x v="325"/>
    <x v="0"/>
    <b v="0"/>
    <x v="3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x v="324"/>
    <x v="326"/>
    <x v="0"/>
    <b v="0"/>
    <x v="3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x v="325"/>
    <x v="327"/>
    <x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x v="326"/>
    <x v="328"/>
    <x v="0"/>
    <b v="0"/>
    <x v="7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x v="327"/>
    <x v="329"/>
    <x v="0"/>
    <b v="0"/>
    <x v="3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x v="328"/>
    <x v="151"/>
    <x v="0"/>
    <b v="0"/>
    <x v="3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x v="329"/>
    <x v="330"/>
    <x v="0"/>
    <b v="0"/>
    <x v="11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x v="330"/>
    <x v="331"/>
    <x v="0"/>
    <b v="0"/>
    <x v="6"/>
    <x v="4"/>
    <x v="6"/>
  </r>
  <r>
    <n v="346"/>
    <x v="345"/>
    <s v="Virtual attitude-oriented migration"/>
    <n v="8000"/>
    <n v="2758"/>
    <n v="0.34475"/>
    <x v="0"/>
    <n v="25"/>
    <n v="110.32"/>
    <x v="1"/>
    <s v="USD"/>
    <x v="331"/>
    <x v="332"/>
    <x v="0"/>
    <b v="1"/>
    <x v="7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x v="332"/>
    <x v="333"/>
    <x v="0"/>
    <b v="0"/>
    <x v="2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x v="333"/>
    <x v="334"/>
    <x v="0"/>
    <b v="0"/>
    <x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x v="296"/>
    <x v="335"/>
    <x v="0"/>
    <b v="0"/>
    <x v="3"/>
    <x v="3"/>
    <x v="3"/>
  </r>
  <r>
    <n v="350"/>
    <x v="349"/>
    <s v="Pre-emptive neutral capacity"/>
    <n v="100"/>
    <n v="5"/>
    <n v="0.05"/>
    <x v="0"/>
    <n v="1"/>
    <n v="5"/>
    <x v="1"/>
    <s v="USD"/>
    <x v="334"/>
    <x v="336"/>
    <x v="0"/>
    <b v="1"/>
    <x v="17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x v="335"/>
    <x v="337"/>
    <x v="0"/>
    <b v="0"/>
    <x v="1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x v="336"/>
    <x v="338"/>
    <x v="0"/>
    <b v="0"/>
    <x v="3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x v="337"/>
    <x v="339"/>
    <x v="0"/>
    <b v="0"/>
    <x v="3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x v="338"/>
    <x v="340"/>
    <x v="0"/>
    <b v="0"/>
    <x v="4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x v="339"/>
    <x v="341"/>
    <x v="0"/>
    <b v="0"/>
    <x v="8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x v="340"/>
    <x v="342"/>
    <x v="0"/>
    <b v="0"/>
    <x v="3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x v="341"/>
    <x v="343"/>
    <x v="0"/>
    <b v="0"/>
    <x v="11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x v="342"/>
    <x v="344"/>
    <x v="1"/>
    <b v="0"/>
    <x v="14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x v="343"/>
    <x v="127"/>
    <x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x v="344"/>
    <x v="345"/>
    <x v="0"/>
    <b v="1"/>
    <x v="3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x v="345"/>
    <x v="346"/>
    <x v="0"/>
    <b v="0"/>
    <x v="3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x v="65"/>
    <x v="347"/>
    <x v="0"/>
    <b v="0"/>
    <x v="1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x v="346"/>
    <x v="348"/>
    <x v="0"/>
    <b v="0"/>
    <x v="1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x v="347"/>
    <x v="349"/>
    <x v="0"/>
    <b v="0"/>
    <x v="7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x v="348"/>
    <x v="350"/>
    <x v="0"/>
    <b v="0"/>
    <x v="3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x v="349"/>
    <x v="351"/>
    <x v="0"/>
    <b v="1"/>
    <x v="3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x v="350"/>
    <x v="33"/>
    <x v="0"/>
    <b v="1"/>
    <x v="3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x v="351"/>
    <x v="352"/>
    <x v="0"/>
    <b v="1"/>
    <x v="4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x v="352"/>
    <x v="353"/>
    <x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x v="353"/>
    <x v="354"/>
    <x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x v="354"/>
    <x v="355"/>
    <x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x v="355"/>
    <x v="356"/>
    <x v="0"/>
    <b v="1"/>
    <x v="4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x v="356"/>
    <x v="357"/>
    <x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x v="357"/>
    <x v="358"/>
    <x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x v="358"/>
    <x v="359"/>
    <x v="0"/>
    <b v="0"/>
    <x v="7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x v="359"/>
    <x v="360"/>
    <x v="0"/>
    <b v="0"/>
    <x v="1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x v="12"/>
    <x v="361"/>
    <x v="0"/>
    <b v="0"/>
    <x v="3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x v="360"/>
    <x v="362"/>
    <x v="0"/>
    <b v="0"/>
    <x v="4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x v="361"/>
    <x v="363"/>
    <x v="0"/>
    <b v="0"/>
    <x v="3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x v="362"/>
    <x v="364"/>
    <x v="0"/>
    <b v="0"/>
    <x v="3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x v="363"/>
    <x v="365"/>
    <x v="0"/>
    <b v="0"/>
    <x v="3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x v="364"/>
    <x v="366"/>
    <x v="0"/>
    <b v="0"/>
    <x v="14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x v="210"/>
    <x v="285"/>
    <x v="0"/>
    <b v="1"/>
    <x v="0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x v="365"/>
    <x v="367"/>
    <x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x v="366"/>
    <x v="368"/>
    <x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x v="367"/>
    <x v="369"/>
    <x v="0"/>
    <b v="0"/>
    <x v="3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x v="368"/>
    <x v="370"/>
    <x v="0"/>
    <b v="0"/>
    <x v="8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x v="369"/>
    <x v="371"/>
    <x v="0"/>
    <b v="0"/>
    <x v="7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x v="370"/>
    <x v="372"/>
    <x v="0"/>
    <b v="0"/>
    <x v="3"/>
    <x v="3"/>
    <x v="3"/>
  </r>
  <r>
    <n v="390"/>
    <x v="389"/>
    <s v="Digitized eco-centric core"/>
    <n v="2400"/>
    <n v="4477"/>
    <n v="1.8654166666666667"/>
    <x v="1"/>
    <n v="50"/>
    <n v="89.54"/>
    <x v="1"/>
    <s v="USD"/>
    <x v="371"/>
    <x v="373"/>
    <x v="0"/>
    <b v="0"/>
    <x v="14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x v="287"/>
    <x v="374"/>
    <x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x v="372"/>
    <x v="375"/>
    <x v="0"/>
    <b v="0"/>
    <x v="8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x v="373"/>
    <x v="376"/>
    <x v="0"/>
    <b v="0"/>
    <x v="17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x v="374"/>
    <x v="377"/>
    <x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x v="375"/>
    <x v="378"/>
    <x v="1"/>
    <b v="0"/>
    <x v="3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x v="376"/>
    <x v="379"/>
    <x v="0"/>
    <b v="0"/>
    <x v="6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x v="377"/>
    <x v="380"/>
    <x v="0"/>
    <b v="0"/>
    <x v="1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x v="378"/>
    <x v="103"/>
    <x v="0"/>
    <b v="1"/>
    <x v="10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x v="379"/>
    <x v="381"/>
    <x v="0"/>
    <b v="0"/>
    <x v="7"/>
    <x v="1"/>
    <x v="7"/>
  </r>
  <r>
    <n v="400"/>
    <x v="398"/>
    <s v="Ergonomic eco-centric open architecture"/>
    <n v="100"/>
    <n v="2"/>
    <n v="0.02"/>
    <x v="0"/>
    <n v="1"/>
    <n v="2"/>
    <x v="1"/>
    <s v="USD"/>
    <x v="380"/>
    <x v="382"/>
    <x v="0"/>
    <b v="1"/>
    <x v="14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x v="381"/>
    <x v="383"/>
    <x v="0"/>
    <b v="0"/>
    <x v="3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x v="382"/>
    <x v="384"/>
    <x v="0"/>
    <b v="1"/>
    <x v="12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x v="125"/>
    <x v="385"/>
    <x v="0"/>
    <b v="1"/>
    <x v="3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x v="383"/>
    <x v="386"/>
    <x v="0"/>
    <b v="0"/>
    <x v="3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x v="384"/>
    <x v="387"/>
    <x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x v="385"/>
    <x v="388"/>
    <x v="1"/>
    <b v="0"/>
    <x v="4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x v="386"/>
    <x v="389"/>
    <x v="0"/>
    <b v="0"/>
    <x v="3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x v="387"/>
    <x v="390"/>
    <x v="0"/>
    <b v="0"/>
    <x v="4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x v="388"/>
    <x v="391"/>
    <x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x v="277"/>
    <x v="277"/>
    <x v="0"/>
    <b v="0"/>
    <x v="20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x v="389"/>
    <x v="392"/>
    <x v="0"/>
    <b v="0"/>
    <x v="3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x v="390"/>
    <x v="393"/>
    <x v="0"/>
    <b v="0"/>
    <x v="13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x v="391"/>
    <x v="394"/>
    <x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x v="392"/>
    <x v="395"/>
    <x v="0"/>
    <b v="1"/>
    <x v="0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x v="393"/>
    <x v="396"/>
    <x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x v="394"/>
    <x v="397"/>
    <x v="0"/>
    <b v="1"/>
    <x v="4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x v="395"/>
    <x v="398"/>
    <x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x v="396"/>
    <x v="399"/>
    <x v="0"/>
    <b v="0"/>
    <x v="4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x v="397"/>
    <x v="348"/>
    <x v="0"/>
    <b v="0"/>
    <x v="2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x v="398"/>
    <x v="400"/>
    <x v="0"/>
    <b v="0"/>
    <x v="3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x v="399"/>
    <x v="401"/>
    <x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x v="400"/>
    <x v="402"/>
    <x v="0"/>
    <b v="1"/>
    <x v="3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x v="116"/>
    <x v="403"/>
    <x v="0"/>
    <b v="1"/>
    <x v="0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x v="401"/>
    <x v="404"/>
    <x v="0"/>
    <b v="0"/>
    <x v="7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x v="402"/>
    <x v="405"/>
    <x v="0"/>
    <b v="0"/>
    <x v="14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x v="403"/>
    <x v="406"/>
    <x v="0"/>
    <b v="0"/>
    <x v="3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x v="404"/>
    <x v="407"/>
    <x v="0"/>
    <b v="1"/>
    <x v="3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x v="405"/>
    <x v="408"/>
    <x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x v="406"/>
    <x v="409"/>
    <x v="0"/>
    <b v="1"/>
    <x v="14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x v="407"/>
    <x v="410"/>
    <x v="0"/>
    <b v="0"/>
    <x v="3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x v="408"/>
    <x v="312"/>
    <x v="1"/>
    <b v="0"/>
    <x v="3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x v="409"/>
    <x v="411"/>
    <x v="0"/>
    <b v="0"/>
    <x v="3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x v="410"/>
    <x v="412"/>
    <x v="0"/>
    <b v="1"/>
    <x v="4"/>
    <x v="4"/>
    <x v="4"/>
  </r>
  <r>
    <n v="434"/>
    <x v="430"/>
    <s v="Cloned transitional hierarchy"/>
    <n v="5400"/>
    <n v="903"/>
    <n v="0.16722222222222222"/>
    <x v="3"/>
    <n v="10"/>
    <n v="90.3"/>
    <x v="0"/>
    <s v="CAD"/>
    <x v="411"/>
    <x v="413"/>
    <x v="1"/>
    <b v="0"/>
    <x v="3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x v="412"/>
    <x v="414"/>
    <x v="0"/>
    <b v="1"/>
    <x v="3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x v="413"/>
    <x v="354"/>
    <x v="0"/>
    <b v="0"/>
    <x v="17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x v="414"/>
    <x v="415"/>
    <x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x v="415"/>
    <x v="416"/>
    <x v="0"/>
    <b v="0"/>
    <x v="3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x v="416"/>
    <x v="417"/>
    <x v="0"/>
    <b v="0"/>
    <x v="22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x v="417"/>
    <x v="418"/>
    <x v="0"/>
    <b v="0"/>
    <x v="19"/>
    <x v="4"/>
    <x v="19"/>
  </r>
  <r>
    <n v="441"/>
    <x v="437"/>
    <s v="Automated optimal function"/>
    <n v="7000"/>
    <n v="1744"/>
    <n v="0.24914285714285714"/>
    <x v="0"/>
    <n v="32"/>
    <n v="54.5"/>
    <x v="1"/>
    <s v="USD"/>
    <x v="418"/>
    <x v="419"/>
    <x v="0"/>
    <b v="0"/>
    <x v="8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x v="419"/>
    <x v="420"/>
    <x v="0"/>
    <b v="0"/>
    <x v="3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x v="420"/>
    <x v="421"/>
    <x v="0"/>
    <b v="0"/>
    <x v="3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x v="421"/>
    <x v="422"/>
    <x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x v="422"/>
    <x v="423"/>
    <x v="0"/>
    <b v="1"/>
    <x v="3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x v="423"/>
    <x v="424"/>
    <x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x v="424"/>
    <x v="425"/>
    <x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x v="425"/>
    <x v="426"/>
    <x v="0"/>
    <b v="1"/>
    <x v="11"/>
    <x v="6"/>
    <x v="11"/>
  </r>
  <r>
    <n v="449"/>
    <x v="444"/>
    <s v="Public-key coherent ability"/>
    <n v="900"/>
    <n v="8703"/>
    <n v="9.67"/>
    <x v="1"/>
    <n v="86"/>
    <n v="101.19767441860465"/>
    <x v="3"/>
    <s v="DKK"/>
    <x v="426"/>
    <x v="427"/>
    <x v="0"/>
    <b v="0"/>
    <x v="11"/>
    <x v="6"/>
    <x v="11"/>
  </r>
  <r>
    <n v="450"/>
    <x v="445"/>
    <s v="Up-sized composite success"/>
    <n v="100"/>
    <n v="4"/>
    <n v="0.04"/>
    <x v="0"/>
    <n v="1"/>
    <n v="4"/>
    <x v="0"/>
    <s v="CAD"/>
    <x v="427"/>
    <x v="428"/>
    <x v="0"/>
    <b v="0"/>
    <x v="10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x v="428"/>
    <x v="429"/>
    <x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x v="429"/>
    <x v="430"/>
    <x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x v="411"/>
    <x v="431"/>
    <x v="0"/>
    <b v="0"/>
    <x v="22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x v="430"/>
    <x v="432"/>
    <x v="0"/>
    <b v="1"/>
    <x v="6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x v="431"/>
    <x v="433"/>
    <x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x v="432"/>
    <x v="434"/>
    <x v="0"/>
    <b v="1"/>
    <x v="7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x v="433"/>
    <x v="435"/>
    <x v="0"/>
    <b v="0"/>
    <x v="3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x v="434"/>
    <x v="436"/>
    <x v="0"/>
    <b v="0"/>
    <x v="3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x v="435"/>
    <x v="437"/>
    <x v="0"/>
    <b v="0"/>
    <x v="4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x v="8"/>
    <x v="438"/>
    <x v="0"/>
    <b v="0"/>
    <x v="3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x v="436"/>
    <x v="439"/>
    <x v="0"/>
    <b v="0"/>
    <x v="6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x v="385"/>
    <x v="440"/>
    <x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x v="437"/>
    <x v="441"/>
    <x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x v="438"/>
    <x v="442"/>
    <x v="0"/>
    <b v="0"/>
    <x v="3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x v="439"/>
    <x v="443"/>
    <x v="0"/>
    <b v="0"/>
    <x v="18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x v="440"/>
    <x v="444"/>
    <x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x v="441"/>
    <x v="445"/>
    <x v="0"/>
    <b v="1"/>
    <x v="2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x v="442"/>
    <x v="368"/>
    <x v="0"/>
    <b v="0"/>
    <x v="3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x v="443"/>
    <x v="446"/>
    <x v="0"/>
    <b v="0"/>
    <x v="6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x v="315"/>
    <x v="447"/>
    <x v="0"/>
    <b v="0"/>
    <x v="8"/>
    <x v="2"/>
    <x v="8"/>
  </r>
  <r>
    <n v="471"/>
    <x v="197"/>
    <s v="Configurable static help-desk"/>
    <n v="3100"/>
    <n v="9889"/>
    <n v="3.19"/>
    <x v="1"/>
    <n v="194"/>
    <n v="50.97422680412371"/>
    <x v="4"/>
    <s v="GBP"/>
    <x v="444"/>
    <x v="448"/>
    <x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x v="445"/>
    <x v="178"/>
    <x v="0"/>
    <b v="0"/>
    <x v="1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x v="446"/>
    <x v="449"/>
    <x v="0"/>
    <b v="0"/>
    <x v="5"/>
    <x v="1"/>
    <x v="5"/>
  </r>
  <r>
    <n v="474"/>
    <x v="468"/>
    <s v="Enhanced neutral ability"/>
    <n v="4000"/>
    <n v="14606"/>
    <n v="3.6515"/>
    <x v="1"/>
    <n v="142"/>
    <n v="102.85915492957747"/>
    <x v="1"/>
    <s v="USD"/>
    <x v="447"/>
    <x v="450"/>
    <x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x v="448"/>
    <x v="451"/>
    <x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x v="342"/>
    <x v="452"/>
    <x v="0"/>
    <b v="0"/>
    <x v="13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x v="449"/>
    <x v="453"/>
    <x v="0"/>
    <b v="0"/>
    <x v="22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x v="450"/>
    <x v="454"/>
    <x v="0"/>
    <b v="0"/>
    <x v="8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x v="451"/>
    <x v="455"/>
    <x v="0"/>
    <b v="0"/>
    <x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x v="452"/>
    <x v="456"/>
    <x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x v="453"/>
    <x v="457"/>
    <x v="0"/>
    <b v="1"/>
    <x v="3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x v="454"/>
    <x v="458"/>
    <x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x v="455"/>
    <x v="459"/>
    <x v="0"/>
    <b v="0"/>
    <x v="3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x v="456"/>
    <x v="460"/>
    <x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x v="457"/>
    <x v="461"/>
    <x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x v="458"/>
    <x v="462"/>
    <x v="0"/>
    <b v="1"/>
    <x v="18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x v="459"/>
    <x v="463"/>
    <x v="0"/>
    <b v="0"/>
    <x v="3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x v="460"/>
    <x v="464"/>
    <x v="0"/>
    <b v="0"/>
    <x v="3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x v="461"/>
    <x v="465"/>
    <x v="0"/>
    <b v="0"/>
    <x v="8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x v="462"/>
    <x v="466"/>
    <x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x v="463"/>
    <x v="467"/>
    <x v="0"/>
    <b v="1"/>
    <x v="0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x v="464"/>
    <x v="468"/>
    <x v="1"/>
    <b v="1"/>
    <x v="12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x v="465"/>
    <x v="469"/>
    <x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x v="466"/>
    <x v="470"/>
    <x v="0"/>
    <b v="0"/>
    <x v="8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x v="467"/>
    <x v="471"/>
    <x v="0"/>
    <b v="0"/>
    <x v="3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x v="468"/>
    <x v="472"/>
    <x v="0"/>
    <b v="0"/>
    <x v="10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x v="469"/>
    <x v="473"/>
    <x v="0"/>
    <b v="1"/>
    <x v="8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x v="470"/>
    <x v="474"/>
    <x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x v="471"/>
    <x v="475"/>
    <x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x v="380"/>
    <x v="0"/>
    <b v="1"/>
    <x v="3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x v="473"/>
    <x v="353"/>
    <x v="0"/>
    <b v="0"/>
    <x v="4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x v="474"/>
    <x v="476"/>
    <x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x v="72"/>
    <x v="477"/>
    <x v="0"/>
    <b v="0"/>
    <x v="6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x v="443"/>
    <x v="478"/>
    <x v="0"/>
    <b v="0"/>
    <x v="1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x v="475"/>
    <x v="479"/>
    <x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x v="81"/>
    <x v="480"/>
    <x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x v="476"/>
    <x v="481"/>
    <x v="0"/>
    <b v="1"/>
    <x v="2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x v="192"/>
    <x v="482"/>
    <x v="0"/>
    <b v="0"/>
    <x v="3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x v="477"/>
    <x v="483"/>
    <x v="0"/>
    <b v="0"/>
    <x v="3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x v="478"/>
    <x v="484"/>
    <x v="0"/>
    <b v="0"/>
    <x v="6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x v="479"/>
    <x v="265"/>
    <x v="0"/>
    <b v="0"/>
    <x v="3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x v="480"/>
    <x v="485"/>
    <x v="0"/>
    <b v="1"/>
    <x v="11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x v="180"/>
    <x v="486"/>
    <x v="0"/>
    <b v="0"/>
    <x v="19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x v="481"/>
    <x v="412"/>
    <x v="0"/>
    <b v="1"/>
    <x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x v="482"/>
    <x v="487"/>
    <x v="0"/>
    <b v="1"/>
    <x v="3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x v="194"/>
    <x v="488"/>
    <x v="0"/>
    <b v="0"/>
    <x v="9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x v="483"/>
    <x v="489"/>
    <x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x v="484"/>
    <x v="442"/>
    <x v="0"/>
    <b v="1"/>
    <x v="10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x v="355"/>
    <x v="437"/>
    <x v="0"/>
    <b v="1"/>
    <x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x v="485"/>
    <x v="490"/>
    <x v="0"/>
    <b v="0"/>
    <x v="3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x v="486"/>
    <x v="491"/>
    <x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x v="487"/>
    <x v="163"/>
    <x v="0"/>
    <b v="0"/>
    <x v="12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x v="488"/>
    <x v="492"/>
    <x v="0"/>
    <b v="0"/>
    <x v="12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x v="489"/>
    <x v="493"/>
    <x v="0"/>
    <b v="0"/>
    <x v="3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x v="490"/>
    <x v="494"/>
    <x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x v="312"/>
    <x v="495"/>
    <x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x v="491"/>
    <x v="496"/>
    <x v="0"/>
    <b v="0"/>
    <x v="10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x v="492"/>
    <x v="497"/>
    <x v="0"/>
    <b v="0"/>
    <x v="7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x v="493"/>
    <x v="180"/>
    <x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x v="494"/>
    <x v="498"/>
    <x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x v="495"/>
    <x v="499"/>
    <x v="0"/>
    <b v="0"/>
    <x v="11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x v="496"/>
    <x v="500"/>
    <x v="0"/>
    <b v="0"/>
    <x v="3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x v="497"/>
    <x v="50"/>
    <x v="0"/>
    <b v="0"/>
    <x v="7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x v="498"/>
    <x v="501"/>
    <x v="0"/>
    <b v="1"/>
    <x v="6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x v="499"/>
    <x v="502"/>
    <x v="0"/>
    <b v="1"/>
    <x v="3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x v="500"/>
    <x v="52"/>
    <x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x v="501"/>
    <x v="503"/>
    <x v="1"/>
    <b v="1"/>
    <x v="4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x v="502"/>
    <x v="504"/>
    <x v="0"/>
    <b v="0"/>
    <x v="20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x v="503"/>
    <x v="505"/>
    <x v="0"/>
    <b v="1"/>
    <x v="0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x v="504"/>
    <x v="506"/>
    <x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x v="505"/>
    <x v="507"/>
    <x v="0"/>
    <b v="0"/>
    <x v="20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x v="506"/>
    <x v="508"/>
    <x v="0"/>
    <b v="0"/>
    <x v="7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x v="507"/>
    <x v="509"/>
    <x v="0"/>
    <b v="0"/>
    <x v="11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x v="508"/>
    <x v="510"/>
    <x v="0"/>
    <b v="0"/>
    <x v="1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x v="509"/>
    <x v="511"/>
    <x v="0"/>
    <b v="0"/>
    <x v="3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x v="510"/>
    <x v="512"/>
    <x v="0"/>
    <b v="1"/>
    <x v="3"/>
    <x v="3"/>
    <x v="3"/>
  </r>
  <r>
    <n v="547"/>
    <x v="539"/>
    <s v="Focused solution-oriented matrix"/>
    <n v="1300"/>
    <n v="12597"/>
    <n v="9.69"/>
    <x v="1"/>
    <n v="156"/>
    <n v="80.75"/>
    <x v="1"/>
    <s v="USD"/>
    <x v="511"/>
    <x v="513"/>
    <x v="0"/>
    <b v="0"/>
    <x v="6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x v="512"/>
    <x v="514"/>
    <x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x v="513"/>
    <x v="515"/>
    <x v="0"/>
    <b v="0"/>
    <x v="8"/>
    <x v="2"/>
    <x v="8"/>
  </r>
  <r>
    <n v="550"/>
    <x v="542"/>
    <s v="De-engineered disintermediate encoding"/>
    <n v="100"/>
    <n v="4"/>
    <n v="0.04"/>
    <x v="3"/>
    <n v="1"/>
    <n v="4"/>
    <x v="5"/>
    <s v="CHF"/>
    <x v="514"/>
    <x v="516"/>
    <x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x v="515"/>
    <x v="517"/>
    <x v="0"/>
    <b v="1"/>
    <x v="2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x v="516"/>
    <x v="518"/>
    <x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x v="517"/>
    <x v="519"/>
    <x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x v="518"/>
    <x v="520"/>
    <x v="0"/>
    <b v="0"/>
    <x v="7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x v="519"/>
    <x v="219"/>
    <x v="0"/>
    <b v="0"/>
    <x v="1"/>
    <x v="1"/>
    <x v="1"/>
  </r>
  <r>
    <n v="556"/>
    <x v="195"/>
    <s v="Grass-roots 24/7 attitude"/>
    <n v="5200"/>
    <n v="12467"/>
    <n v="2.3975"/>
    <x v="1"/>
    <n v="122"/>
    <n v="102.18852459016394"/>
    <x v="1"/>
    <s v="USD"/>
    <x v="520"/>
    <x v="521"/>
    <x v="0"/>
    <b v="1"/>
    <x v="18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x v="521"/>
    <x v="522"/>
    <x v="0"/>
    <b v="1"/>
    <x v="22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x v="522"/>
    <x v="523"/>
    <x v="0"/>
    <b v="0"/>
    <x v="3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x v="523"/>
    <x v="524"/>
    <x v="0"/>
    <b v="0"/>
    <x v="3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x v="524"/>
    <x v="348"/>
    <x v="0"/>
    <b v="0"/>
    <x v="10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x v="525"/>
    <x v="280"/>
    <x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x v="188"/>
    <x v="525"/>
    <x v="0"/>
    <b v="0"/>
    <x v="1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x v="526"/>
    <x v="526"/>
    <x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x v="527"/>
    <x v="527"/>
    <x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x v="528"/>
    <x v="528"/>
    <x v="0"/>
    <b v="0"/>
    <x v="3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x v="522"/>
    <x v="529"/>
    <x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x v="529"/>
    <x v="360"/>
    <x v="0"/>
    <b v="0"/>
    <x v="1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x v="530"/>
    <x v="254"/>
    <x v="0"/>
    <b v="0"/>
    <x v="3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x v="531"/>
    <x v="530"/>
    <x v="0"/>
    <b v="0"/>
    <x v="10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x v="515"/>
    <x v="531"/>
    <x v="0"/>
    <b v="1"/>
    <x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x v="532"/>
    <x v="532"/>
    <x v="0"/>
    <b v="0"/>
    <x v="12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x v="533"/>
    <x v="533"/>
    <x v="0"/>
    <b v="1"/>
    <x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x v="409"/>
    <x v="534"/>
    <x v="0"/>
    <b v="0"/>
    <x v="23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x v="534"/>
    <x v="535"/>
    <x v="0"/>
    <b v="1"/>
    <x v="0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x v="53"/>
    <x v="536"/>
    <x v="0"/>
    <b v="1"/>
    <x v="3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x v="535"/>
    <x v="537"/>
    <x v="0"/>
    <b v="0"/>
    <x v="3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x v="536"/>
    <x v="538"/>
    <x v="0"/>
    <b v="0"/>
    <x v="17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x v="537"/>
    <x v="539"/>
    <x v="0"/>
    <b v="0"/>
    <x v="22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x v="538"/>
    <x v="540"/>
    <x v="0"/>
    <b v="0"/>
    <x v="17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x v="539"/>
    <x v="541"/>
    <x v="0"/>
    <b v="0"/>
    <x v="3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x v="540"/>
    <x v="542"/>
    <x v="0"/>
    <b v="0"/>
    <x v="2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x v="505"/>
    <x v="543"/>
    <x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x v="541"/>
    <x v="544"/>
    <x v="0"/>
    <b v="0"/>
    <x v="4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x v="542"/>
    <x v="545"/>
    <x v="0"/>
    <b v="0"/>
    <x v="2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x v="543"/>
    <x v="546"/>
    <x v="0"/>
    <b v="0"/>
    <x v="18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x v="544"/>
    <x v="547"/>
    <x v="0"/>
    <b v="0"/>
    <x v="1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x v="35"/>
    <x v="548"/>
    <x v="0"/>
    <b v="1"/>
    <x v="0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x v="152"/>
    <x v="298"/>
    <x v="0"/>
    <b v="0"/>
    <x v="3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x v="545"/>
    <x v="549"/>
    <x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x v="546"/>
    <x v="550"/>
    <x v="0"/>
    <b v="0"/>
    <x v="15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x v="547"/>
    <x v="551"/>
    <x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x v="548"/>
    <x v="552"/>
    <x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x v="549"/>
    <x v="238"/>
    <x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x v="550"/>
    <x v="553"/>
    <x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x v="551"/>
    <x v="554"/>
    <x v="0"/>
    <b v="1"/>
    <x v="3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x v="552"/>
    <x v="496"/>
    <x v="0"/>
    <b v="1"/>
    <x v="6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x v="462"/>
    <x v="555"/>
    <x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x v="553"/>
    <x v="556"/>
    <x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x v="554"/>
    <x v="557"/>
    <x v="0"/>
    <b v="0"/>
    <x v="4"/>
    <x v="4"/>
    <x v="4"/>
  </r>
  <r>
    <n v="600"/>
    <x v="589"/>
    <s v="Cross-platform tertiary array"/>
    <n v="100"/>
    <n v="5"/>
    <n v="0.05"/>
    <x v="0"/>
    <n v="1"/>
    <n v="5"/>
    <x v="4"/>
    <s v="GBP"/>
    <x v="555"/>
    <x v="558"/>
    <x v="0"/>
    <b v="0"/>
    <x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x v="548"/>
    <x v="559"/>
    <x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x v="62"/>
    <x v="560"/>
    <x v="0"/>
    <b v="0"/>
    <x v="3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x v="556"/>
    <x v="561"/>
    <x v="0"/>
    <b v="0"/>
    <x v="3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x v="557"/>
    <x v="562"/>
    <x v="0"/>
    <b v="0"/>
    <x v="3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x v="27"/>
    <x v="563"/>
    <x v="0"/>
    <b v="0"/>
    <x v="9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x v="558"/>
    <x v="529"/>
    <x v="0"/>
    <b v="0"/>
    <x v="1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x v="559"/>
    <x v="564"/>
    <x v="0"/>
    <b v="0"/>
    <x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x v="426"/>
    <x v="565"/>
    <x v="0"/>
    <b v="1"/>
    <x v="17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x v="560"/>
    <x v="566"/>
    <x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x v="561"/>
    <x v="567"/>
    <x v="0"/>
    <b v="0"/>
    <x v="3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x v="562"/>
    <x v="568"/>
    <x v="0"/>
    <b v="0"/>
    <x v="3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x v="563"/>
    <x v="569"/>
    <x v="0"/>
    <b v="0"/>
    <x v="5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x v="564"/>
    <x v="570"/>
    <x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x v="565"/>
    <x v="571"/>
    <x v="0"/>
    <b v="0"/>
    <x v="3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x v="566"/>
    <x v="572"/>
    <x v="0"/>
    <b v="0"/>
    <x v="3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x v="567"/>
    <x v="573"/>
    <x v="0"/>
    <b v="1"/>
    <x v="7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x v="568"/>
    <x v="471"/>
    <x v="0"/>
    <b v="0"/>
    <x v="3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x v="569"/>
    <x v="574"/>
    <x v="0"/>
    <b v="0"/>
    <x v="9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x v="570"/>
    <x v="575"/>
    <x v="1"/>
    <b v="1"/>
    <x v="3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x v="571"/>
    <x v="576"/>
    <x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x v="572"/>
    <x v="577"/>
    <x v="0"/>
    <b v="0"/>
    <x v="3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x v="573"/>
    <x v="578"/>
    <x v="0"/>
    <b v="0"/>
    <x v="7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x v="574"/>
    <x v="477"/>
    <x v="0"/>
    <b v="0"/>
    <x v="3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x v="511"/>
    <x v="579"/>
    <x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x v="575"/>
    <x v="580"/>
    <x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x v="576"/>
    <x v="581"/>
    <x v="0"/>
    <b v="1"/>
    <x v="3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x v="577"/>
    <x v="582"/>
    <x v="1"/>
    <b v="0"/>
    <x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x v="578"/>
    <x v="581"/>
    <x v="0"/>
    <b v="0"/>
    <x v="7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x v="579"/>
    <x v="583"/>
    <x v="0"/>
    <b v="1"/>
    <x v="3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x v="580"/>
    <x v="584"/>
    <x v="0"/>
    <b v="1"/>
    <x v="3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x v="581"/>
    <x v="585"/>
    <x v="0"/>
    <b v="0"/>
    <x v="3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x v="582"/>
    <x v="586"/>
    <x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x v="336"/>
    <x v="587"/>
    <x v="0"/>
    <b v="0"/>
    <x v="10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x v="583"/>
    <x v="588"/>
    <x v="0"/>
    <b v="0"/>
    <x v="19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x v="584"/>
    <x v="589"/>
    <x v="0"/>
    <b v="0"/>
    <x v="19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x v="585"/>
    <x v="590"/>
    <x v="0"/>
    <b v="1"/>
    <x v="10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x v="586"/>
    <x v="591"/>
    <x v="0"/>
    <b v="0"/>
    <x v="3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x v="587"/>
    <x v="592"/>
    <x v="0"/>
    <b v="1"/>
    <x v="3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x v="588"/>
    <x v="593"/>
    <x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x v="589"/>
    <x v="510"/>
    <x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x v="590"/>
    <x v="594"/>
    <x v="0"/>
    <b v="0"/>
    <x v="3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x v="591"/>
    <x v="595"/>
    <x v="0"/>
    <b v="0"/>
    <x v="8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x v="592"/>
    <x v="596"/>
    <x v="0"/>
    <b v="0"/>
    <x v="3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x v="593"/>
    <x v="597"/>
    <x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x v="594"/>
    <x v="598"/>
    <x v="0"/>
    <b v="1"/>
    <x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x v="595"/>
    <x v="599"/>
    <x v="0"/>
    <b v="0"/>
    <x v="11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x v="596"/>
    <x v="600"/>
    <x v="0"/>
    <b v="0"/>
    <x v="18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x v="597"/>
    <x v="601"/>
    <x v="1"/>
    <b v="0"/>
    <x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x v="598"/>
    <x v="602"/>
    <x v="1"/>
    <b v="1"/>
    <x v="3"/>
    <x v="3"/>
    <x v="3"/>
  </r>
  <r>
    <n v="650"/>
    <x v="639"/>
    <s v="Optional asymmetric success"/>
    <n v="100"/>
    <n v="2"/>
    <n v="0.02"/>
    <x v="0"/>
    <n v="1"/>
    <n v="2"/>
    <x v="1"/>
    <s v="USD"/>
    <x v="599"/>
    <x v="603"/>
    <x v="0"/>
    <b v="0"/>
    <x v="17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x v="600"/>
    <x v="604"/>
    <x v="0"/>
    <b v="0"/>
    <x v="12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x v="601"/>
    <x v="292"/>
    <x v="0"/>
    <b v="0"/>
    <x v="2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x v="602"/>
    <x v="605"/>
    <x v="0"/>
    <b v="0"/>
    <x v="2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x v="335"/>
    <x v="606"/>
    <x v="0"/>
    <b v="0"/>
    <x v="16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x v="603"/>
    <x v="607"/>
    <x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x v="604"/>
    <x v="608"/>
    <x v="0"/>
    <b v="0"/>
    <x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x v="605"/>
    <x v="609"/>
    <x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x v="606"/>
    <x v="610"/>
    <x v="0"/>
    <b v="0"/>
    <x v="1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x v="65"/>
    <x v="611"/>
    <x v="0"/>
    <b v="0"/>
    <x v="4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x v="607"/>
    <x v="612"/>
    <x v="1"/>
    <b v="0"/>
    <x v="3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x v="608"/>
    <x v="613"/>
    <x v="0"/>
    <b v="0"/>
    <x v="17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x v="609"/>
    <x v="614"/>
    <x v="0"/>
    <b v="0"/>
    <x v="3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x v="610"/>
    <x v="615"/>
    <x v="0"/>
    <b v="0"/>
    <x v="3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x v="541"/>
    <x v="616"/>
    <x v="0"/>
    <b v="0"/>
    <x v="17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x v="611"/>
    <x v="453"/>
    <x v="0"/>
    <b v="1"/>
    <x v="4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x v="612"/>
    <x v="617"/>
    <x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x v="613"/>
    <x v="618"/>
    <x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x v="614"/>
    <x v="619"/>
    <x v="0"/>
    <b v="0"/>
    <x v="3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x v="615"/>
    <x v="620"/>
    <x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x v="90"/>
    <x v="621"/>
    <x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x v="616"/>
    <x v="622"/>
    <x v="0"/>
    <b v="1"/>
    <x v="3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x v="617"/>
    <x v="623"/>
    <x v="0"/>
    <b v="0"/>
    <x v="3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x v="618"/>
    <x v="624"/>
    <x v="0"/>
    <b v="0"/>
    <x v="7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x v="619"/>
    <x v="625"/>
    <x v="0"/>
    <b v="0"/>
    <x v="14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x v="620"/>
    <x v="626"/>
    <x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x v="621"/>
    <x v="627"/>
    <x v="0"/>
    <b v="0"/>
    <x v="14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x v="622"/>
    <x v="491"/>
    <x v="0"/>
    <b v="0"/>
    <x v="13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x v="35"/>
    <x v="628"/>
    <x v="0"/>
    <b v="0"/>
    <x v="6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x v="623"/>
    <x v="629"/>
    <x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x v="624"/>
    <x v="630"/>
    <x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x v="625"/>
    <x v="631"/>
    <x v="0"/>
    <b v="0"/>
    <x v="3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x v="626"/>
    <x v="632"/>
    <x v="0"/>
    <b v="0"/>
    <x v="3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x v="627"/>
    <x v="633"/>
    <x v="0"/>
    <b v="0"/>
    <x v="3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x v="628"/>
    <x v="634"/>
    <x v="0"/>
    <b v="0"/>
    <x v="9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x v="629"/>
    <x v="415"/>
    <x v="0"/>
    <b v="0"/>
    <x v="3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x v="630"/>
    <x v="635"/>
    <x v="0"/>
    <b v="0"/>
    <x v="8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x v="631"/>
    <x v="607"/>
    <x v="0"/>
    <b v="0"/>
    <x v="3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x v="632"/>
    <x v="636"/>
    <x v="0"/>
    <b v="1"/>
    <x v="19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x v="633"/>
    <x v="637"/>
    <x v="0"/>
    <b v="0"/>
    <x v="2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x v="634"/>
    <x v="638"/>
    <x v="0"/>
    <b v="1"/>
    <x v="4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x v="635"/>
    <x v="639"/>
    <x v="1"/>
    <b v="1"/>
    <x v="4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x v="636"/>
    <x v="640"/>
    <x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x v="637"/>
    <x v="641"/>
    <x v="0"/>
    <b v="0"/>
    <x v="3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x v="638"/>
    <x v="642"/>
    <x v="0"/>
    <b v="0"/>
    <x v="3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x v="639"/>
    <x v="445"/>
    <x v="1"/>
    <b v="0"/>
    <x v="1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x v="640"/>
    <x v="116"/>
    <x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x v="641"/>
    <x v="643"/>
    <x v="0"/>
    <b v="0"/>
    <x v="5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x v="642"/>
    <x v="644"/>
    <x v="0"/>
    <b v="0"/>
    <x v="8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x v="230"/>
    <x v="645"/>
    <x v="0"/>
    <b v="0"/>
    <x v="6"/>
    <x v="4"/>
    <x v="6"/>
  </r>
  <r>
    <n v="700"/>
    <x v="685"/>
    <s v="Realigned zero administration paradigm"/>
    <n v="100"/>
    <n v="3"/>
    <n v="0.03"/>
    <x v="0"/>
    <n v="1"/>
    <n v="3"/>
    <x v="1"/>
    <s v="USD"/>
    <x v="67"/>
    <x v="646"/>
    <x v="0"/>
    <b v="0"/>
    <x v="8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x v="643"/>
    <x v="647"/>
    <x v="1"/>
    <b v="0"/>
    <x v="3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x v="644"/>
    <x v="467"/>
    <x v="0"/>
    <b v="0"/>
    <x v="8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x v="645"/>
    <x v="648"/>
    <x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x v="646"/>
    <x v="649"/>
    <x v="0"/>
    <b v="0"/>
    <x v="10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x v="626"/>
    <x v="650"/>
    <x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x v="647"/>
    <x v="651"/>
    <x v="0"/>
    <b v="1"/>
    <x v="2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x v="159"/>
    <x v="652"/>
    <x v="0"/>
    <b v="0"/>
    <x v="6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x v="648"/>
    <x v="653"/>
    <x v="0"/>
    <b v="0"/>
    <x v="3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x v="267"/>
    <x v="654"/>
    <x v="0"/>
    <b v="0"/>
    <x v="3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x v="649"/>
    <x v="655"/>
    <x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x v="248"/>
    <x v="656"/>
    <x v="1"/>
    <b v="1"/>
    <x v="3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x v="571"/>
    <x v="657"/>
    <x v="0"/>
    <b v="0"/>
    <x v="3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x v="650"/>
    <x v="89"/>
    <x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x v="1"/>
    <x v="658"/>
    <x v="0"/>
    <b v="0"/>
    <x v="1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x v="651"/>
    <x v="438"/>
    <x v="0"/>
    <b v="0"/>
    <x v="20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x v="652"/>
    <x v="659"/>
    <x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x v="653"/>
    <x v="660"/>
    <x v="0"/>
    <b v="0"/>
    <x v="4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x v="654"/>
    <x v="661"/>
    <x v="0"/>
    <b v="0"/>
    <x v="8"/>
    <x v="2"/>
    <x v="8"/>
  </r>
  <r>
    <n v="719"/>
    <x v="704"/>
    <s v="Down-sized uniform ability"/>
    <n v="6900"/>
    <n v="10557"/>
    <n v="1.53"/>
    <x v="1"/>
    <n v="123"/>
    <n v="85.829268292682926"/>
    <x v="1"/>
    <s v="USD"/>
    <x v="655"/>
    <x v="662"/>
    <x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x v="656"/>
    <x v="236"/>
    <x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x v="657"/>
    <x v="663"/>
    <x v="0"/>
    <b v="0"/>
    <x v="1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x v="265"/>
    <x v="202"/>
    <x v="0"/>
    <b v="0"/>
    <x v="4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x v="658"/>
    <x v="664"/>
    <x v="0"/>
    <b v="0"/>
    <x v="3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x v="659"/>
    <x v="665"/>
    <x v="0"/>
    <b v="1"/>
    <x v="3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x v="660"/>
    <x v="666"/>
    <x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x v="661"/>
    <x v="602"/>
    <x v="0"/>
    <b v="1"/>
    <x v="3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x v="4"/>
    <x v="667"/>
    <x v="0"/>
    <b v="0"/>
    <x v="2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x v="662"/>
    <x v="668"/>
    <x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x v="663"/>
    <x v="669"/>
    <x v="0"/>
    <b v="0"/>
    <x v="6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x v="664"/>
    <x v="670"/>
    <x v="0"/>
    <b v="0"/>
    <x v="8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x v="665"/>
    <x v="601"/>
    <x v="0"/>
    <b v="0"/>
    <x v="2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x v="666"/>
    <x v="671"/>
    <x v="0"/>
    <b v="1"/>
    <x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x v="43"/>
    <x v="672"/>
    <x v="0"/>
    <b v="0"/>
    <x v="16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x v="667"/>
    <x v="673"/>
    <x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x v="668"/>
    <x v="674"/>
    <x v="0"/>
    <b v="0"/>
    <x v="14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x v="669"/>
    <x v="675"/>
    <x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x v="670"/>
    <x v="676"/>
    <x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x v="671"/>
    <x v="677"/>
    <x v="0"/>
    <b v="1"/>
    <x v="3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x v="672"/>
    <x v="678"/>
    <x v="0"/>
    <b v="0"/>
    <x v="7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x v="673"/>
    <x v="679"/>
    <x v="0"/>
    <b v="0"/>
    <x v="3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x v="674"/>
    <x v="680"/>
    <x v="0"/>
    <b v="0"/>
    <x v="3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x v="675"/>
    <x v="681"/>
    <x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x v="676"/>
    <x v="682"/>
    <x v="0"/>
    <b v="1"/>
    <x v="3"/>
    <x v="3"/>
    <x v="3"/>
  </r>
  <r>
    <n v="744"/>
    <x v="727"/>
    <s v="Intuitive exuding initiative"/>
    <n v="2000"/>
    <n v="14240"/>
    <n v="7.12"/>
    <x v="1"/>
    <n v="140"/>
    <n v="101.71428571428571"/>
    <x v="1"/>
    <s v="USD"/>
    <x v="342"/>
    <x v="683"/>
    <x v="0"/>
    <b v="1"/>
    <x v="3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x v="677"/>
    <x v="684"/>
    <x v="0"/>
    <b v="0"/>
    <x v="8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x v="678"/>
    <x v="685"/>
    <x v="0"/>
    <b v="0"/>
    <x v="2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x v="679"/>
    <x v="488"/>
    <x v="0"/>
    <b v="0"/>
    <x v="3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x v="680"/>
    <x v="686"/>
    <x v="0"/>
    <b v="1"/>
    <x v="10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x v="681"/>
    <x v="687"/>
    <x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x v="682"/>
    <x v="688"/>
    <x v="0"/>
    <b v="0"/>
    <x v="5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x v="683"/>
    <x v="689"/>
    <x v="1"/>
    <b v="1"/>
    <x v="9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x v="684"/>
    <x v="690"/>
    <x v="0"/>
    <b v="1"/>
    <x v="3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x v="674"/>
    <x v="691"/>
    <x v="0"/>
    <b v="0"/>
    <x v="14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x v="685"/>
    <x v="424"/>
    <x v="0"/>
    <b v="0"/>
    <x v="3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x v="605"/>
    <x v="231"/>
    <x v="0"/>
    <b v="1"/>
    <x v="3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x v="686"/>
    <x v="692"/>
    <x v="0"/>
    <b v="0"/>
    <x v="3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x v="687"/>
    <x v="693"/>
    <x v="0"/>
    <b v="0"/>
    <x v="6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x v="688"/>
    <x v="694"/>
    <x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x v="689"/>
    <x v="236"/>
    <x v="0"/>
    <b v="0"/>
    <x v="5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x v="690"/>
    <x v="695"/>
    <x v="0"/>
    <b v="1"/>
    <x v="11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x v="691"/>
    <x v="696"/>
    <x v="0"/>
    <b v="0"/>
    <x v="1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x v="692"/>
    <x v="697"/>
    <x v="0"/>
    <b v="0"/>
    <x v="17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x v="693"/>
    <x v="698"/>
    <x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x v="694"/>
    <x v="699"/>
    <x v="0"/>
    <b v="0"/>
    <x v="1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x v="695"/>
    <x v="489"/>
    <x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x v="123"/>
    <x v="512"/>
    <x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x v="696"/>
    <x v="700"/>
    <x v="0"/>
    <b v="0"/>
    <x v="18"/>
    <x v="5"/>
    <x v="18"/>
  </r>
  <r>
    <n v="768"/>
    <x v="750"/>
    <s v="Fundamental zero tolerance alliance"/>
    <n v="4800"/>
    <n v="11088"/>
    <n v="2.31"/>
    <x v="1"/>
    <n v="150"/>
    <n v="73.92"/>
    <x v="1"/>
    <s v="USD"/>
    <x v="626"/>
    <x v="701"/>
    <x v="0"/>
    <b v="0"/>
    <x v="3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x v="697"/>
    <x v="340"/>
    <x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x v="698"/>
    <x v="702"/>
    <x v="0"/>
    <b v="1"/>
    <x v="3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x v="699"/>
    <x v="703"/>
    <x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x v="700"/>
    <x v="704"/>
    <x v="0"/>
    <b v="0"/>
    <x v="7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x v="701"/>
    <x v="705"/>
    <x v="0"/>
    <b v="0"/>
    <x v="3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x v="702"/>
    <x v="706"/>
    <x v="0"/>
    <b v="0"/>
    <x v="2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x v="703"/>
    <x v="707"/>
    <x v="0"/>
    <b v="0"/>
    <x v="1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x v="704"/>
    <x v="708"/>
    <x v="0"/>
    <b v="0"/>
    <x v="3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x v="431"/>
    <x v="709"/>
    <x v="0"/>
    <b v="0"/>
    <x v="3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x v="705"/>
    <x v="710"/>
    <x v="0"/>
    <b v="0"/>
    <x v="10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x v="706"/>
    <x v="711"/>
    <x v="0"/>
    <b v="1"/>
    <x v="3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x v="707"/>
    <x v="712"/>
    <x v="0"/>
    <b v="1"/>
    <x v="6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x v="708"/>
    <x v="70"/>
    <x v="0"/>
    <b v="0"/>
    <x v="3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x v="709"/>
    <x v="713"/>
    <x v="0"/>
    <b v="1"/>
    <x v="10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x v="710"/>
    <x v="714"/>
    <x v="0"/>
    <b v="0"/>
    <x v="1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x v="711"/>
    <x v="715"/>
    <x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x v="157"/>
    <x v="716"/>
    <x v="0"/>
    <b v="1"/>
    <x v="10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x v="630"/>
    <x v="717"/>
    <x v="0"/>
    <b v="1"/>
    <x v="17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x v="712"/>
    <x v="718"/>
    <x v="0"/>
    <b v="0"/>
    <x v="1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x v="93"/>
    <x v="719"/>
    <x v="0"/>
    <b v="0"/>
    <x v="10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x v="713"/>
    <x v="115"/>
    <x v="0"/>
    <b v="0"/>
    <x v="3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x v="714"/>
    <x v="720"/>
    <x v="0"/>
    <b v="0"/>
    <x v="3"/>
    <x v="3"/>
    <x v="3"/>
  </r>
  <r>
    <n v="791"/>
    <x v="773"/>
    <s v="Optional web-enabled extranet"/>
    <n v="2100"/>
    <n v="540"/>
    <n v="0.25714285714285712"/>
    <x v="0"/>
    <n v="6"/>
    <n v="90"/>
    <x v="1"/>
    <s v="USD"/>
    <x v="715"/>
    <x v="721"/>
    <x v="0"/>
    <b v="0"/>
    <x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x v="716"/>
    <x v="722"/>
    <x v="0"/>
    <b v="1"/>
    <x v="3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x v="448"/>
    <x v="451"/>
    <x v="0"/>
    <b v="0"/>
    <x v="9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x v="717"/>
    <x v="642"/>
    <x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x v="718"/>
    <x v="723"/>
    <x v="0"/>
    <b v="0"/>
    <x v="6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x v="719"/>
    <x v="724"/>
    <x v="0"/>
    <b v="1"/>
    <x v="20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x v="720"/>
    <x v="725"/>
    <x v="0"/>
    <b v="0"/>
    <x v="2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x v="721"/>
    <x v="726"/>
    <x v="0"/>
    <b v="1"/>
    <x v="3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x v="722"/>
    <x v="727"/>
    <x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x v="139"/>
    <x v="560"/>
    <x v="0"/>
    <b v="0"/>
    <x v="1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x v="723"/>
    <x v="728"/>
    <x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x v="704"/>
    <x v="339"/>
    <x v="0"/>
    <b v="0"/>
    <x v="14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x v="724"/>
    <x v="35"/>
    <x v="0"/>
    <b v="0"/>
    <x v="3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x v="725"/>
    <x v="729"/>
    <x v="0"/>
    <b v="0"/>
    <x v="1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x v="660"/>
    <x v="241"/>
    <x v="0"/>
    <b v="0"/>
    <x v="4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x v="726"/>
    <x v="730"/>
    <x v="0"/>
    <b v="1"/>
    <x v="6"/>
    <x v="4"/>
    <x v="6"/>
  </r>
  <r>
    <n v="807"/>
    <x v="789"/>
    <s v="Automated uniform concept"/>
    <n v="700"/>
    <n v="1848"/>
    <n v="2.64"/>
    <x v="1"/>
    <n v="43"/>
    <n v="42.97674418604651"/>
    <x v="1"/>
    <s v="USD"/>
    <x v="727"/>
    <x v="322"/>
    <x v="0"/>
    <b v="1"/>
    <x v="3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x v="728"/>
    <x v="731"/>
    <x v="0"/>
    <b v="0"/>
    <x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x v="729"/>
    <x v="732"/>
    <x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x v="730"/>
    <x v="157"/>
    <x v="0"/>
    <b v="1"/>
    <x v="3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x v="731"/>
    <x v="733"/>
    <x v="0"/>
    <b v="1"/>
    <x v="11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x v="78"/>
    <x v="734"/>
    <x v="0"/>
    <b v="0"/>
    <x v="9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x v="732"/>
    <x v="735"/>
    <x v="0"/>
    <b v="0"/>
    <x v="11"/>
    <x v="6"/>
    <x v="11"/>
  </r>
  <r>
    <n v="814"/>
    <x v="795"/>
    <s v="Visionary 24hour analyzer"/>
    <n v="3200"/>
    <n v="2950"/>
    <n v="0.921875"/>
    <x v="0"/>
    <n v="36"/>
    <n v="81.944444444444443"/>
    <x v="3"/>
    <s v="DKK"/>
    <x v="733"/>
    <x v="736"/>
    <x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x v="734"/>
    <x v="737"/>
    <x v="0"/>
    <b v="0"/>
    <x v="1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x v="406"/>
    <x v="738"/>
    <x v="1"/>
    <b v="1"/>
    <x v="3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x v="735"/>
    <x v="739"/>
    <x v="0"/>
    <b v="1"/>
    <x v="9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x v="736"/>
    <x v="740"/>
    <x v="0"/>
    <b v="1"/>
    <x v="3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x v="737"/>
    <x v="697"/>
    <x v="1"/>
    <b v="0"/>
    <x v="11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x v="192"/>
    <x v="741"/>
    <x v="0"/>
    <b v="1"/>
    <x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x v="738"/>
    <x v="742"/>
    <x v="0"/>
    <b v="0"/>
    <x v="4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x v="739"/>
    <x v="743"/>
    <x v="0"/>
    <b v="0"/>
    <x v="1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x v="613"/>
    <x v="744"/>
    <x v="1"/>
    <b v="1"/>
    <x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x v="740"/>
    <x v="269"/>
    <x v="0"/>
    <b v="1"/>
    <x v="9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x v="145"/>
    <x v="745"/>
    <x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x v="741"/>
    <x v="746"/>
    <x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x v="742"/>
    <x v="747"/>
    <x v="0"/>
    <b v="1"/>
    <x v="6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x v="202"/>
    <x v="503"/>
    <x v="0"/>
    <b v="0"/>
    <x v="3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x v="743"/>
    <x v="748"/>
    <x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x v="744"/>
    <x v="330"/>
    <x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x v="745"/>
    <x v="749"/>
    <x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x v="746"/>
    <x v="750"/>
    <x v="1"/>
    <b v="0"/>
    <x v="18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x v="747"/>
    <x v="751"/>
    <x v="0"/>
    <b v="0"/>
    <x v="18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x v="362"/>
    <x v="451"/>
    <x v="0"/>
    <b v="0"/>
    <x v="3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x v="748"/>
    <x v="752"/>
    <x v="0"/>
    <b v="0"/>
    <x v="2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x v="749"/>
    <x v="753"/>
    <x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x v="643"/>
    <x v="754"/>
    <x v="0"/>
    <b v="0"/>
    <x v="17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x v="750"/>
    <x v="755"/>
    <x v="0"/>
    <b v="0"/>
    <x v="3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x v="751"/>
    <x v="756"/>
    <x v="0"/>
    <b v="1"/>
    <x v="4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x v="752"/>
    <x v="757"/>
    <x v="0"/>
    <b v="1"/>
    <x v="3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x v="753"/>
    <x v="758"/>
    <x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x v="754"/>
    <x v="759"/>
    <x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x v="755"/>
    <x v="760"/>
    <x v="0"/>
    <b v="0"/>
    <x v="14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x v="756"/>
    <x v="761"/>
    <x v="0"/>
    <b v="0"/>
    <x v="4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x v="757"/>
    <x v="78"/>
    <x v="0"/>
    <b v="0"/>
    <x v="2"/>
    <x v="2"/>
    <x v="2"/>
  </r>
  <r>
    <n v="846"/>
    <x v="826"/>
    <s v="Phased empowering success"/>
    <n v="1000"/>
    <n v="5085"/>
    <n v="5.085"/>
    <x v="1"/>
    <n v="48"/>
    <n v="105.9375"/>
    <x v="1"/>
    <s v="USD"/>
    <x v="758"/>
    <x v="762"/>
    <x v="1"/>
    <b v="1"/>
    <x v="2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x v="759"/>
    <x v="763"/>
    <x v="0"/>
    <b v="0"/>
    <x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x v="760"/>
    <x v="764"/>
    <x v="0"/>
    <b v="0"/>
    <x v="6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x v="761"/>
    <x v="765"/>
    <x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x v="762"/>
    <x v="539"/>
    <x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x v="444"/>
    <x v="766"/>
    <x v="0"/>
    <b v="0"/>
    <x v="5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x v="763"/>
    <x v="422"/>
    <x v="0"/>
    <b v="1"/>
    <x v="11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x v="764"/>
    <x v="767"/>
    <x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x v="765"/>
    <x v="768"/>
    <x v="0"/>
    <b v="0"/>
    <x v="13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x v="766"/>
    <x v="214"/>
    <x v="0"/>
    <b v="0"/>
    <x v="3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x v="767"/>
    <x v="769"/>
    <x v="0"/>
    <b v="0"/>
    <x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x v="768"/>
    <x v="770"/>
    <x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x v="769"/>
    <x v="771"/>
    <x v="1"/>
    <b v="0"/>
    <x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x v="770"/>
    <x v="250"/>
    <x v="0"/>
    <b v="1"/>
    <x v="3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x v="771"/>
    <x v="772"/>
    <x v="0"/>
    <b v="1"/>
    <x v="8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x v="772"/>
    <x v="773"/>
    <x v="0"/>
    <b v="0"/>
    <x v="3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x v="773"/>
    <x v="774"/>
    <x v="0"/>
    <b v="0"/>
    <x v="3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x v="774"/>
    <x v="331"/>
    <x v="0"/>
    <b v="1"/>
    <x v="19"/>
    <x v="4"/>
    <x v="19"/>
  </r>
  <r>
    <n v="864"/>
    <x v="843"/>
    <s v="Automated static workforce"/>
    <n v="4200"/>
    <n v="14577"/>
    <n v="3.4707142857142856"/>
    <x v="1"/>
    <n v="150"/>
    <n v="97.18"/>
    <x v="1"/>
    <s v="USD"/>
    <x v="775"/>
    <x v="775"/>
    <x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x v="776"/>
    <x v="776"/>
    <x v="0"/>
    <b v="0"/>
    <x v="3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x v="777"/>
    <x v="777"/>
    <x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x v="778"/>
    <x v="778"/>
    <x v="0"/>
    <b v="0"/>
    <x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x v="779"/>
    <x v="779"/>
    <x v="0"/>
    <b v="0"/>
    <x v="3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x v="780"/>
    <x v="780"/>
    <x v="0"/>
    <b v="0"/>
    <x v="6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x v="335"/>
    <x v="781"/>
    <x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x v="535"/>
    <x v="782"/>
    <x v="0"/>
    <b v="1"/>
    <x v="3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x v="270"/>
    <x v="783"/>
    <x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x v="781"/>
    <x v="393"/>
    <x v="0"/>
    <b v="0"/>
    <x v="14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x v="782"/>
    <x v="784"/>
    <x v="0"/>
    <b v="1"/>
    <x v="14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x v="783"/>
    <x v="785"/>
    <x v="0"/>
    <b v="0"/>
    <x v="1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x v="784"/>
    <x v="229"/>
    <x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x v="785"/>
    <x v="786"/>
    <x v="0"/>
    <b v="0"/>
    <x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x v="786"/>
    <x v="787"/>
    <x v="0"/>
    <b v="0"/>
    <x v="16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x v="787"/>
    <x v="341"/>
    <x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x v="788"/>
    <x v="788"/>
    <x v="0"/>
    <b v="0"/>
    <x v="5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x v="330"/>
    <x v="789"/>
    <x v="0"/>
    <b v="1"/>
    <x v="3"/>
    <x v="3"/>
    <x v="3"/>
  </r>
  <r>
    <n v="882"/>
    <x v="861"/>
    <s v="Balanced demand-driven definition"/>
    <n v="800"/>
    <n v="2960"/>
    <n v="3.7"/>
    <x v="1"/>
    <n v="80"/>
    <n v="37"/>
    <x v="1"/>
    <s v="USD"/>
    <x v="789"/>
    <x v="790"/>
    <x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x v="790"/>
    <x v="791"/>
    <x v="0"/>
    <b v="0"/>
    <x v="12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x v="791"/>
    <x v="792"/>
    <x v="0"/>
    <b v="1"/>
    <x v="3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x v="792"/>
    <x v="556"/>
    <x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x v="793"/>
    <x v="488"/>
    <x v="0"/>
    <b v="0"/>
    <x v="7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x v="794"/>
    <x v="232"/>
    <x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x v="795"/>
    <x v="793"/>
    <x v="0"/>
    <b v="0"/>
    <x v="3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x v="796"/>
    <x v="794"/>
    <x v="0"/>
    <b v="1"/>
    <x v="5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x v="797"/>
    <x v="138"/>
    <x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x v="798"/>
    <x v="795"/>
    <x v="0"/>
    <b v="0"/>
    <x v="4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x v="799"/>
    <x v="796"/>
    <x v="0"/>
    <b v="0"/>
    <x v="18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x v="800"/>
    <x v="797"/>
    <x v="0"/>
    <b v="1"/>
    <x v="4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x v="801"/>
    <x v="798"/>
    <x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x v="802"/>
    <x v="799"/>
    <x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x v="803"/>
    <x v="800"/>
    <x v="0"/>
    <b v="1"/>
    <x v="0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x v="212"/>
    <x v="368"/>
    <x v="0"/>
    <b v="0"/>
    <x v="3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x v="804"/>
    <x v="801"/>
    <x v="0"/>
    <b v="0"/>
    <x v="4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x v="805"/>
    <x v="802"/>
    <x v="0"/>
    <b v="0"/>
    <x v="17"/>
    <x v="1"/>
    <x v="17"/>
  </r>
  <r>
    <n v="900"/>
    <x v="879"/>
    <s v="Enhanced uniform service-desk"/>
    <n v="100"/>
    <n v="2"/>
    <n v="0.02"/>
    <x v="0"/>
    <n v="1"/>
    <n v="2"/>
    <x v="1"/>
    <s v="USD"/>
    <x v="806"/>
    <x v="803"/>
    <x v="0"/>
    <b v="1"/>
    <x v="2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x v="807"/>
    <x v="482"/>
    <x v="0"/>
    <b v="1"/>
    <x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x v="722"/>
    <x v="496"/>
    <x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x v="477"/>
    <x v="804"/>
    <x v="0"/>
    <b v="1"/>
    <x v="9"/>
    <x v="5"/>
    <x v="9"/>
  </r>
  <r>
    <n v="904"/>
    <x v="883"/>
    <s v="Digitized foreground array"/>
    <n v="6500"/>
    <n v="795"/>
    <n v="0.12230769230769231"/>
    <x v="0"/>
    <n v="16"/>
    <n v="49.6875"/>
    <x v="1"/>
    <s v="USD"/>
    <x v="259"/>
    <x v="805"/>
    <x v="0"/>
    <b v="0"/>
    <x v="15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x v="9"/>
    <x v="806"/>
    <x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x v="808"/>
    <x v="807"/>
    <x v="1"/>
    <b v="1"/>
    <x v="4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x v="809"/>
    <x v="808"/>
    <x v="0"/>
    <b v="0"/>
    <x v="3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x v="444"/>
    <x v="104"/>
    <x v="0"/>
    <b v="0"/>
    <x v="11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x v="384"/>
    <x v="809"/>
    <x v="0"/>
    <b v="1"/>
    <x v="3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x v="810"/>
    <x v="810"/>
    <x v="0"/>
    <b v="0"/>
    <x v="3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x v="811"/>
    <x v="811"/>
    <x v="1"/>
    <b v="0"/>
    <x v="2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x v="812"/>
    <x v="812"/>
    <x v="1"/>
    <b v="0"/>
    <x v="6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x v="813"/>
    <x v="813"/>
    <x v="0"/>
    <b v="0"/>
    <x v="6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x v="814"/>
    <x v="814"/>
    <x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x v="80"/>
    <x v="815"/>
    <x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x v="815"/>
    <x v="414"/>
    <x v="0"/>
    <b v="0"/>
    <x v="14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x v="816"/>
    <x v="816"/>
    <x v="0"/>
    <b v="1"/>
    <x v="12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x v="474"/>
    <x v="82"/>
    <x v="0"/>
    <b v="0"/>
    <x v="15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x v="817"/>
    <x v="817"/>
    <x v="0"/>
    <b v="1"/>
    <x v="3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x v="818"/>
    <x v="818"/>
    <x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x v="819"/>
    <x v="819"/>
    <x v="0"/>
    <b v="0"/>
    <x v="2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x v="609"/>
    <x v="320"/>
    <x v="0"/>
    <b v="1"/>
    <x v="21"/>
    <x v="1"/>
    <x v="21"/>
  </r>
  <r>
    <n v="923"/>
    <x v="902"/>
    <s v="Sharable discrete definition"/>
    <n v="1700"/>
    <n v="4044"/>
    <n v="2.3788235294117648"/>
    <x v="1"/>
    <n v="40"/>
    <n v="101.1"/>
    <x v="1"/>
    <s v="USD"/>
    <x v="547"/>
    <x v="820"/>
    <x v="0"/>
    <b v="0"/>
    <x v="3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x v="820"/>
    <x v="821"/>
    <x v="0"/>
    <b v="0"/>
    <x v="3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x v="821"/>
    <x v="822"/>
    <x v="0"/>
    <b v="0"/>
    <x v="3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x v="151"/>
    <x v="823"/>
    <x v="0"/>
    <b v="0"/>
    <x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x v="822"/>
    <x v="824"/>
    <x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x v="823"/>
    <x v="497"/>
    <x v="0"/>
    <b v="0"/>
    <x v="2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x v="824"/>
    <x v="825"/>
    <x v="0"/>
    <b v="0"/>
    <x v="3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x v="825"/>
    <x v="826"/>
    <x v="0"/>
    <b v="1"/>
    <x v="3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x v="826"/>
    <x v="827"/>
    <x v="0"/>
    <b v="1"/>
    <x v="3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x v="827"/>
    <x v="828"/>
    <x v="0"/>
    <b v="0"/>
    <x v="1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x v="828"/>
    <x v="829"/>
    <x v="0"/>
    <b v="0"/>
    <x v="3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x v="829"/>
    <x v="830"/>
    <x v="0"/>
    <b v="0"/>
    <x v="3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x v="830"/>
    <x v="94"/>
    <x v="0"/>
    <b v="0"/>
    <x v="3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x v="831"/>
    <x v="831"/>
    <x v="1"/>
    <b v="0"/>
    <x v="3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x v="832"/>
    <x v="832"/>
    <x v="0"/>
    <b v="0"/>
    <x v="4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x v="833"/>
    <x v="833"/>
    <x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x v="834"/>
    <x v="834"/>
    <x v="0"/>
    <b v="1"/>
    <x v="11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x v="835"/>
    <x v="835"/>
    <x v="0"/>
    <b v="0"/>
    <x v="2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x v="836"/>
    <x v="836"/>
    <x v="1"/>
    <b v="0"/>
    <x v="3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x v="837"/>
    <x v="611"/>
    <x v="0"/>
    <b v="0"/>
    <x v="3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x v="219"/>
    <x v="837"/>
    <x v="0"/>
    <b v="0"/>
    <x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x v="365"/>
    <x v="334"/>
    <x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x v="838"/>
    <x v="838"/>
    <x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x v="839"/>
    <x v="839"/>
    <x v="0"/>
    <b v="0"/>
    <x v="3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x v="840"/>
    <x v="216"/>
    <x v="0"/>
    <b v="0"/>
    <x v="3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x v="841"/>
    <x v="840"/>
    <x v="1"/>
    <b v="1"/>
    <x v="4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x v="842"/>
    <x v="133"/>
    <x v="0"/>
    <b v="0"/>
    <x v="2"/>
    <x v="2"/>
    <x v="2"/>
  </r>
  <r>
    <n v="950"/>
    <x v="927"/>
    <s v="Persistent content-based methodology"/>
    <n v="100"/>
    <n v="5"/>
    <n v="0.05"/>
    <x v="0"/>
    <n v="1"/>
    <n v="5"/>
    <x v="1"/>
    <s v="USD"/>
    <x v="843"/>
    <x v="354"/>
    <x v="0"/>
    <b v="1"/>
    <x v="3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x v="844"/>
    <x v="721"/>
    <x v="0"/>
    <b v="1"/>
    <x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x v="845"/>
    <x v="841"/>
    <x v="0"/>
    <b v="0"/>
    <x v="4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x v="846"/>
    <x v="842"/>
    <x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x v="110"/>
    <x v="843"/>
    <x v="0"/>
    <b v="0"/>
    <x v="2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x v="847"/>
    <x v="844"/>
    <x v="0"/>
    <b v="0"/>
    <x v="3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x v="848"/>
    <x v="845"/>
    <x v="0"/>
    <b v="0"/>
    <x v="22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x v="849"/>
    <x v="846"/>
    <x v="0"/>
    <b v="0"/>
    <x v="3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x v="780"/>
    <x v="847"/>
    <x v="0"/>
    <b v="0"/>
    <x v="10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x v="140"/>
    <x v="688"/>
    <x v="0"/>
    <b v="0"/>
    <x v="18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x v="850"/>
    <x v="848"/>
    <x v="0"/>
    <b v="0"/>
    <x v="2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x v="851"/>
    <x v="248"/>
    <x v="0"/>
    <b v="0"/>
    <x v="18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x v="852"/>
    <x v="849"/>
    <x v="0"/>
    <b v="0"/>
    <x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x v="853"/>
    <x v="850"/>
    <x v="0"/>
    <b v="1"/>
    <x v="14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x v="854"/>
    <x v="851"/>
    <x v="0"/>
    <b v="0"/>
    <x v="3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x v="67"/>
    <x v="852"/>
    <x v="0"/>
    <b v="0"/>
    <x v="1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x v="855"/>
    <x v="853"/>
    <x v="0"/>
    <b v="0"/>
    <x v="3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x v="107"/>
    <x v="104"/>
    <x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x v="344"/>
    <x v="854"/>
    <x v="0"/>
    <b v="0"/>
    <x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x v="856"/>
    <x v="855"/>
    <x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x v="857"/>
    <x v="856"/>
    <x v="0"/>
    <b v="0"/>
    <x v="3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x v="858"/>
    <x v="857"/>
    <x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x v="859"/>
    <x v="858"/>
    <x v="0"/>
    <b v="1"/>
    <x v="2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x v="860"/>
    <x v="859"/>
    <x v="0"/>
    <b v="1"/>
    <x v="3"/>
    <x v="3"/>
    <x v="3"/>
  </r>
  <r>
    <n v="974"/>
    <x v="950"/>
    <s v="Multi-channeled reciprocal interface"/>
    <n v="800"/>
    <n v="2991"/>
    <n v="3.73875"/>
    <x v="1"/>
    <n v="32"/>
    <n v="93.46875"/>
    <x v="1"/>
    <s v="USD"/>
    <x v="170"/>
    <x v="860"/>
    <x v="0"/>
    <b v="0"/>
    <x v="7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x v="861"/>
    <x v="264"/>
    <x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x v="862"/>
    <x v="65"/>
    <x v="0"/>
    <b v="1"/>
    <x v="3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x v="863"/>
    <x v="861"/>
    <x v="0"/>
    <b v="0"/>
    <x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x v="864"/>
    <x v="862"/>
    <x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x v="527"/>
    <x v="454"/>
    <x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x v="865"/>
    <x v="863"/>
    <x v="1"/>
    <b v="0"/>
    <x v="9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x v="866"/>
    <x v="864"/>
    <x v="0"/>
    <b v="0"/>
    <x v="2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x v="867"/>
    <x v="865"/>
    <x v="0"/>
    <b v="1"/>
    <x v="4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x v="868"/>
    <x v="866"/>
    <x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x v="105"/>
    <x v="867"/>
    <x v="0"/>
    <b v="0"/>
    <x v="3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x v="481"/>
    <x v="868"/>
    <x v="0"/>
    <b v="1"/>
    <x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x v="253"/>
    <x v="296"/>
    <x v="0"/>
    <b v="0"/>
    <x v="1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x v="869"/>
    <x v="869"/>
    <x v="0"/>
    <b v="0"/>
    <x v="4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x v="864"/>
    <x v="274"/>
    <x v="0"/>
    <b v="0"/>
    <x v="15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x v="843"/>
    <x v="354"/>
    <x v="0"/>
    <b v="0"/>
    <x v="18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x v="289"/>
    <x v="870"/>
    <x v="0"/>
    <b v="1"/>
    <x v="6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x v="870"/>
    <x v="871"/>
    <x v="0"/>
    <b v="1"/>
    <x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x v="871"/>
    <x v="98"/>
    <x v="0"/>
    <b v="1"/>
    <x v="6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x v="872"/>
    <x v="872"/>
    <x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x v="873"/>
    <x v="873"/>
    <x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x v="874"/>
    <x v="526"/>
    <x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x v="875"/>
    <x v="874"/>
    <x v="0"/>
    <b v="0"/>
    <x v="3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x v="876"/>
    <x v="875"/>
    <x v="0"/>
    <b v="0"/>
    <x v="3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x v="877"/>
    <x v="876"/>
    <x v="0"/>
    <b v="1"/>
    <x v="7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x v="878"/>
    <x v="877"/>
    <x v="0"/>
    <b v="0"/>
    <x v="0"/>
    <x v="0"/>
    <x v="0"/>
  </r>
  <r>
    <m/>
    <x v="974"/>
    <m/>
    <m/>
    <m/>
    <m/>
    <x v="4"/>
    <m/>
    <m/>
    <x v="7"/>
    <m/>
    <x v="879"/>
    <x v="878"/>
    <x v="2"/>
    <m/>
    <x v="24"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x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AF926-F783-DD41-B993-16536D45C1A9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009F2-9B64-CD4A-8F16-DE2930EED36B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D0055-52FE-6F47-AFD5-A7A8457303B8}" name="PivotTable1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B233-B807-3B4B-A74D-8C95BF1A5E0E}">
  <dimension ref="A1:F14"/>
  <sheetViews>
    <sheetView workbookViewId="0">
      <selection activeCell="C14" sqref="C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2065</v>
      </c>
      <c r="B3" s="10" t="s">
        <v>2068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2063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3591-248B-F946-B9A4-1F86BB413964}">
  <dimension ref="A1:F30"/>
  <sheetViews>
    <sheetView workbookViewId="0">
      <selection activeCell="C19" sqref="C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0.5" bestFit="1" customWidth="1"/>
    <col min="13" max="13" width="25.83203125" bestFit="1" customWidth="1"/>
    <col min="14" max="14" width="10" bestFit="1" customWidth="1"/>
    <col min="15" max="15" width="11.6640625" bestFit="1" customWidth="1"/>
    <col min="16" max="16" width="10.33203125" bestFit="1" customWidth="1"/>
    <col min="17" max="17" width="17" bestFit="1" customWidth="1"/>
    <col min="18" max="18" width="28.5" bestFit="1" customWidth="1"/>
    <col min="19" max="19" width="15.5" bestFit="1" customWidth="1"/>
    <col min="20" max="20" width="18.6640625" bestFit="1" customWidth="1"/>
    <col min="21" max="21" width="24.33203125" bestFit="1" customWidth="1"/>
    <col min="22" max="22" width="20.1640625" bestFit="1" customWidth="1"/>
    <col min="23" max="23" width="19.6640625" bestFit="1" customWidth="1"/>
    <col min="24" max="24" width="14.5" bestFit="1" customWidth="1"/>
    <col min="25" max="25" width="12.33203125" bestFit="1" customWidth="1"/>
    <col min="26" max="26" width="7" bestFit="1" customWidth="1"/>
    <col min="27" max="27" width="21" bestFit="1" customWidth="1"/>
    <col min="28" max="28" width="23.33203125" bestFit="1" customWidth="1"/>
    <col min="29" max="29" width="17.6640625" bestFit="1" customWidth="1"/>
    <col min="30" max="30" width="24.1640625" bestFit="1" customWidth="1"/>
    <col min="31" max="31" width="17.33203125" bestFit="1" customWidth="1"/>
    <col min="32" max="32" width="20.33203125" bestFit="1" customWidth="1"/>
    <col min="33" max="33" width="14.83203125" bestFit="1" customWidth="1"/>
    <col min="34" max="34" width="19.33203125" bestFit="1" customWidth="1"/>
    <col min="35" max="35" width="18.1640625" bestFit="1" customWidth="1"/>
    <col min="36" max="36" width="15.1640625" bestFit="1" customWidth="1"/>
    <col min="37" max="37" width="18.33203125" bestFit="1" customWidth="1"/>
    <col min="38" max="38" width="14.83203125" bestFit="1" customWidth="1"/>
    <col min="39" max="39" width="10" bestFit="1" customWidth="1"/>
    <col min="40" max="40" width="11.6640625" bestFit="1" customWidth="1"/>
    <col min="41" max="41" width="10.33203125" bestFit="1" customWidth="1"/>
    <col min="42" max="42" width="17" bestFit="1" customWidth="1"/>
    <col min="43" max="43" width="28.5" bestFit="1" customWidth="1"/>
    <col min="44" max="44" width="15.5" bestFit="1" customWidth="1"/>
    <col min="45" max="45" width="18.6640625" bestFit="1" customWidth="1"/>
    <col min="46" max="46" width="24.33203125" bestFit="1" customWidth="1"/>
    <col min="47" max="47" width="20.1640625" bestFit="1" customWidth="1"/>
    <col min="48" max="48" width="19.6640625" bestFit="1" customWidth="1"/>
    <col min="49" max="49" width="14.5" bestFit="1" customWidth="1"/>
    <col min="50" max="50" width="12.33203125" bestFit="1" customWidth="1"/>
    <col min="51" max="51" width="7" bestFit="1" customWidth="1"/>
    <col min="52" max="52" width="20.5" bestFit="1" customWidth="1"/>
    <col min="53" max="53" width="25.832031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2070</v>
      </c>
      <c r="B2" t="s">
        <v>2069</v>
      </c>
    </row>
    <row r="4" spans="1:6" x14ac:dyDescent="0.2">
      <c r="A4" s="10" t="s">
        <v>2065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2064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2061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B3AD-6884-2544-914D-8832C22ACAD3}">
  <dimension ref="A1:F18"/>
  <sheetViews>
    <sheetView topLeftCell="A3" workbookViewId="0">
      <selection activeCell="B26" sqref="B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5" customWidth="1"/>
    <col min="4" max="4" width="4.1640625" customWidth="1"/>
    <col min="5" max="5" width="9.5" bestFit="1" customWidth="1"/>
    <col min="6" max="6" width="10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1" spans="1:6" x14ac:dyDescent="0.2">
      <c r="A1" s="10" t="s">
        <v>2085</v>
      </c>
      <c r="B1" t="s">
        <v>2069</v>
      </c>
    </row>
    <row r="2" spans="1:6" x14ac:dyDescent="0.2">
      <c r="A2" s="10" t="s">
        <v>2070</v>
      </c>
      <c r="B2" t="s">
        <v>2069</v>
      </c>
    </row>
    <row r="4" spans="1:6" x14ac:dyDescent="0.2">
      <c r="A4" s="10" t="s">
        <v>2065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3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3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3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3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3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3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3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3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3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3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3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3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0" zoomScaleNormal="80" workbookViewId="0">
      <selection activeCell="I423" sqref="I42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style="5" customWidth="1"/>
    <col min="8" max="8" width="13" bestFit="1" customWidth="1"/>
    <col min="9" max="9" width="20.33203125" customWidth="1"/>
    <col min="12" max="13" width="11.1640625" bestFit="1" customWidth="1"/>
    <col min="14" max="15" width="24" customWidth="1"/>
    <col min="18" max="18" width="28" bestFit="1" customWidth="1"/>
    <col min="19" max="19" width="17.1640625" customWidth="1"/>
    <col min="20" max="20" width="1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2031</v>
      </c>
    </row>
    <row r="2" spans="1:20" ht="17" x14ac:dyDescent="0.2">
      <c r="A2">
        <v>18</v>
      </c>
      <c r="B2" s="4" t="s">
        <v>72</v>
      </c>
      <c r="C2" s="3" t="s">
        <v>73</v>
      </c>
      <c r="D2">
        <v>9100</v>
      </c>
      <c r="E2">
        <v>6089</v>
      </c>
      <c r="F2" s="5">
        <f>E2/D2</f>
        <v>0.66912087912087914</v>
      </c>
      <c r="G2" t="s">
        <v>74</v>
      </c>
      <c r="H2">
        <v>135</v>
      </c>
      <c r="I2" s="6">
        <f>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2">
        <f>(((L2/60)/60)/24)+DATE(1970,1,1)</f>
        <v>43351.208333333328</v>
      </c>
      <c r="O2" s="12">
        <f>(((M2/60)/60)/24)+DATE(1970,1,1)</f>
        <v>43359.208333333328</v>
      </c>
      <c r="P2" t="b">
        <v>0</v>
      </c>
      <c r="Q2" t="b">
        <v>0</v>
      </c>
      <c r="R2" t="s">
        <v>33</v>
      </c>
      <c r="S2" t="s">
        <v>2038</v>
      </c>
      <c r="T2" t="s">
        <v>2039</v>
      </c>
    </row>
    <row r="3" spans="1:20" ht="17" x14ac:dyDescent="0.2">
      <c r="A3">
        <v>26</v>
      </c>
      <c r="B3" s="4" t="s">
        <v>90</v>
      </c>
      <c r="C3" s="3" t="s">
        <v>91</v>
      </c>
      <c r="D3">
        <v>107500</v>
      </c>
      <c r="E3">
        <v>51814</v>
      </c>
      <c r="F3" s="5">
        <f>E3/D3</f>
        <v>0.4819906976744186</v>
      </c>
      <c r="G3" t="s">
        <v>74</v>
      </c>
      <c r="H3">
        <v>1480</v>
      </c>
      <c r="I3" s="6">
        <f>E3/H3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12">
        <f>(((L3/60)/60)/24)+DATE(1970,1,1)</f>
        <v>43312.208333333328</v>
      </c>
      <c r="O3" s="12">
        <f>(((M3/60)/60)/24)+DATE(1970,1,1)</f>
        <v>43339.208333333328</v>
      </c>
      <c r="P3" t="b">
        <v>0</v>
      </c>
      <c r="Q3" t="b">
        <v>0</v>
      </c>
      <c r="R3" t="s">
        <v>33</v>
      </c>
      <c r="S3" t="s">
        <v>2038</v>
      </c>
      <c r="T3" t="s">
        <v>2039</v>
      </c>
    </row>
    <row r="4" spans="1:20" ht="17" x14ac:dyDescent="0.2">
      <c r="A4">
        <v>69</v>
      </c>
      <c r="B4" s="4" t="s">
        <v>186</v>
      </c>
      <c r="C4" s="3" t="s">
        <v>187</v>
      </c>
      <c r="D4">
        <v>7900</v>
      </c>
      <c r="E4">
        <v>1901</v>
      </c>
      <c r="F4" s="5">
        <f>E4/D4</f>
        <v>0.24063291139240506</v>
      </c>
      <c r="G4" t="s">
        <v>74</v>
      </c>
      <c r="H4">
        <v>17</v>
      </c>
      <c r="I4" s="6">
        <f>E4/H4</f>
        <v>111.82352941176471</v>
      </c>
      <c r="J4" t="s">
        <v>21</v>
      </c>
      <c r="K4" t="s">
        <v>22</v>
      </c>
      <c r="L4">
        <v>1292738400</v>
      </c>
      <c r="M4">
        <v>1295676000</v>
      </c>
      <c r="N4" s="12">
        <f>(((L4/60)/60)/24)+DATE(1970,1,1)</f>
        <v>40531.25</v>
      </c>
      <c r="O4" s="12">
        <f>(((M4/60)/60)/24)+DATE(1970,1,1)</f>
        <v>40565.25</v>
      </c>
      <c r="P4" t="b">
        <v>0</v>
      </c>
      <c r="Q4" t="b">
        <v>0</v>
      </c>
      <c r="R4" t="s">
        <v>33</v>
      </c>
      <c r="S4" t="s">
        <v>2038</v>
      </c>
      <c r="T4" t="s">
        <v>2039</v>
      </c>
    </row>
    <row r="5" spans="1:20" ht="17" x14ac:dyDescent="0.2">
      <c r="A5">
        <v>93</v>
      </c>
      <c r="B5" s="4" t="s">
        <v>235</v>
      </c>
      <c r="C5" s="3" t="s">
        <v>236</v>
      </c>
      <c r="D5">
        <v>108800</v>
      </c>
      <c r="E5">
        <v>65877</v>
      </c>
      <c r="F5" s="5">
        <f>E5/D5</f>
        <v>0.60548713235294116</v>
      </c>
      <c r="G5" t="s">
        <v>74</v>
      </c>
      <c r="H5">
        <v>610</v>
      </c>
      <c r="I5" s="6">
        <f>E5/H5</f>
        <v>107.99508196721311</v>
      </c>
      <c r="J5" t="s">
        <v>21</v>
      </c>
      <c r="K5" t="s">
        <v>22</v>
      </c>
      <c r="L5">
        <v>1350709200</v>
      </c>
      <c r="M5">
        <v>1351054800</v>
      </c>
      <c r="N5" s="12">
        <f>(((L5/60)/60)/24)+DATE(1970,1,1)</f>
        <v>41202.208333333336</v>
      </c>
      <c r="O5" s="12">
        <f>(((M5/60)/60)/24)+DATE(1970,1,1)</f>
        <v>41206.208333333336</v>
      </c>
      <c r="P5" t="b">
        <v>0</v>
      </c>
      <c r="Q5" t="b">
        <v>1</v>
      </c>
      <c r="R5" t="s">
        <v>33</v>
      </c>
      <c r="S5" t="s">
        <v>2038</v>
      </c>
      <c r="T5" t="s">
        <v>2039</v>
      </c>
    </row>
    <row r="6" spans="1:20" ht="17" x14ac:dyDescent="0.2">
      <c r="A6">
        <v>128</v>
      </c>
      <c r="B6" s="4" t="s">
        <v>307</v>
      </c>
      <c r="C6" s="3" t="s">
        <v>308</v>
      </c>
      <c r="D6">
        <v>70600</v>
      </c>
      <c r="E6">
        <v>42596</v>
      </c>
      <c r="F6" s="5">
        <f>E6/D6</f>
        <v>0.60334277620396604</v>
      </c>
      <c r="G6" t="s">
        <v>74</v>
      </c>
      <c r="H6">
        <v>532</v>
      </c>
      <c r="I6" s="6">
        <f>E6/H6</f>
        <v>80.067669172932327</v>
      </c>
      <c r="J6" t="s">
        <v>21</v>
      </c>
      <c r="K6" t="s">
        <v>22</v>
      </c>
      <c r="L6">
        <v>1282885200</v>
      </c>
      <c r="M6">
        <v>1284008400</v>
      </c>
      <c r="N6" s="12">
        <f>(((L6/60)/60)/24)+DATE(1970,1,1)</f>
        <v>40417.208333333336</v>
      </c>
      <c r="O6" s="12">
        <f>(((M6/60)/60)/24)+DATE(1970,1,1)</f>
        <v>40430.208333333336</v>
      </c>
      <c r="P6" t="b">
        <v>0</v>
      </c>
      <c r="Q6" t="b">
        <v>0</v>
      </c>
      <c r="R6" t="s">
        <v>23</v>
      </c>
      <c r="S6" t="s">
        <v>2034</v>
      </c>
      <c r="T6" t="s">
        <v>2035</v>
      </c>
    </row>
    <row r="7" spans="1:20" ht="17" x14ac:dyDescent="0.2">
      <c r="A7">
        <v>129</v>
      </c>
      <c r="B7" s="4" t="s">
        <v>309</v>
      </c>
      <c r="C7" s="3" t="s">
        <v>310</v>
      </c>
      <c r="D7">
        <v>148500</v>
      </c>
      <c r="E7">
        <v>4756</v>
      </c>
      <c r="F7" s="5">
        <f>E7/D7</f>
        <v>3.2026936026936029E-2</v>
      </c>
      <c r="G7" t="s">
        <v>74</v>
      </c>
      <c r="H7">
        <v>55</v>
      </c>
      <c r="I7" s="6">
        <f>E7/H7</f>
        <v>86.472727272727269</v>
      </c>
      <c r="J7" t="s">
        <v>26</v>
      </c>
      <c r="K7" t="s">
        <v>27</v>
      </c>
      <c r="L7">
        <v>1422943200</v>
      </c>
      <c r="M7">
        <v>1425103200</v>
      </c>
      <c r="N7" s="12">
        <f>(((L7/60)/60)/24)+DATE(1970,1,1)</f>
        <v>42038.25</v>
      </c>
      <c r="O7" s="12">
        <f>(((M7/60)/60)/24)+DATE(1970,1,1)</f>
        <v>42063.25</v>
      </c>
      <c r="P7" t="b">
        <v>0</v>
      </c>
      <c r="Q7" t="b">
        <v>0</v>
      </c>
      <c r="R7" t="s">
        <v>17</v>
      </c>
      <c r="S7" t="s">
        <v>2032</v>
      </c>
      <c r="T7" t="s">
        <v>2033</v>
      </c>
    </row>
    <row r="8" spans="1:20" ht="17" x14ac:dyDescent="0.2">
      <c r="A8">
        <v>136</v>
      </c>
      <c r="B8" s="4" t="s">
        <v>324</v>
      </c>
      <c r="C8" s="3" t="s">
        <v>325</v>
      </c>
      <c r="D8">
        <v>82800</v>
      </c>
      <c r="E8">
        <v>2721</v>
      </c>
      <c r="F8" s="5">
        <f>E8/D8</f>
        <v>3.2862318840579711E-2</v>
      </c>
      <c r="G8" t="s">
        <v>74</v>
      </c>
      <c r="H8">
        <v>58</v>
      </c>
      <c r="I8" s="6">
        <f>E8/H8</f>
        <v>46.913793103448278</v>
      </c>
      <c r="J8" t="s">
        <v>21</v>
      </c>
      <c r="K8" t="s">
        <v>22</v>
      </c>
      <c r="L8">
        <v>1402117200</v>
      </c>
      <c r="M8">
        <v>1403154000</v>
      </c>
      <c r="N8" s="12">
        <f>(((L8/60)/60)/24)+DATE(1970,1,1)</f>
        <v>41797.208333333336</v>
      </c>
      <c r="O8" s="12">
        <f>(((M8/60)/60)/24)+DATE(1970,1,1)</f>
        <v>41809.208333333336</v>
      </c>
      <c r="P8" t="b">
        <v>0</v>
      </c>
      <c r="Q8" t="b">
        <v>1</v>
      </c>
      <c r="R8" t="s">
        <v>53</v>
      </c>
      <c r="S8" t="s">
        <v>2040</v>
      </c>
      <c r="T8" t="s">
        <v>2043</v>
      </c>
    </row>
    <row r="9" spans="1:20" ht="34" x14ac:dyDescent="0.2">
      <c r="A9">
        <v>146</v>
      </c>
      <c r="B9" s="4" t="s">
        <v>344</v>
      </c>
      <c r="C9" s="3" t="s">
        <v>345</v>
      </c>
      <c r="D9">
        <v>8800</v>
      </c>
      <c r="E9">
        <v>1518</v>
      </c>
      <c r="F9" s="5">
        <f>E9/D9</f>
        <v>0.17249999999999999</v>
      </c>
      <c r="G9" t="s">
        <v>74</v>
      </c>
      <c r="H9">
        <v>51</v>
      </c>
      <c r="I9" s="6">
        <f>E9/H9</f>
        <v>29.764705882352942</v>
      </c>
      <c r="J9" t="s">
        <v>21</v>
      </c>
      <c r="K9" t="s">
        <v>22</v>
      </c>
      <c r="L9">
        <v>1320732000</v>
      </c>
      <c r="M9">
        <v>1322460000</v>
      </c>
      <c r="N9" s="12">
        <f>(((L9/60)/60)/24)+DATE(1970,1,1)</f>
        <v>40855.25</v>
      </c>
      <c r="O9" s="12">
        <f>(((M9/60)/60)/24)+DATE(1970,1,1)</f>
        <v>40875.25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156</v>
      </c>
      <c r="B10" s="4" t="s">
        <v>364</v>
      </c>
      <c r="C10" s="3" t="s">
        <v>365</v>
      </c>
      <c r="D10">
        <v>36400</v>
      </c>
      <c r="E10">
        <v>26914</v>
      </c>
      <c r="F10" s="5">
        <f>E10/D10</f>
        <v>0.73939560439560437</v>
      </c>
      <c r="G10" t="s">
        <v>74</v>
      </c>
      <c r="H10">
        <v>379</v>
      </c>
      <c r="I10" s="6">
        <f>E10/H10</f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2">
        <f>(((L10/60)/60)/24)+DATE(1970,1,1)</f>
        <v>43743.208333333328</v>
      </c>
      <c r="O10" s="12">
        <f>(((M10/60)/60)/24)+DATE(1970,1,1)</f>
        <v>43767.208333333328</v>
      </c>
      <c r="P10" t="b">
        <v>0</v>
      </c>
      <c r="Q10" t="b">
        <v>0</v>
      </c>
      <c r="R10" t="s">
        <v>23</v>
      </c>
      <c r="S10" t="s">
        <v>2034</v>
      </c>
      <c r="T10" t="s">
        <v>2035</v>
      </c>
    </row>
    <row r="11" spans="1:20" ht="17" x14ac:dyDescent="0.2">
      <c r="A11">
        <v>189</v>
      </c>
      <c r="B11" s="4" t="s">
        <v>430</v>
      </c>
      <c r="C11" s="3" t="s">
        <v>431</v>
      </c>
      <c r="D11">
        <v>191300</v>
      </c>
      <c r="E11">
        <v>45004</v>
      </c>
      <c r="F11" s="5">
        <f>E11/D11</f>
        <v>0.23525352848928385</v>
      </c>
      <c r="G11" t="s">
        <v>74</v>
      </c>
      <c r="H11">
        <v>441</v>
      </c>
      <c r="I11" s="6">
        <f>E11/H11</f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2">
        <f>(((L11/60)/60)/24)+DATE(1970,1,1)</f>
        <v>42433.25</v>
      </c>
      <c r="O11" s="12">
        <f>(((M11/60)/60)/24)+DATE(1970,1,1)</f>
        <v>42433.25</v>
      </c>
      <c r="P11" t="b">
        <v>0</v>
      </c>
      <c r="Q11" t="b">
        <v>0</v>
      </c>
      <c r="R11" t="s">
        <v>33</v>
      </c>
      <c r="S11" t="s">
        <v>2038</v>
      </c>
      <c r="T11" t="s">
        <v>2039</v>
      </c>
    </row>
    <row r="12" spans="1:20" ht="17" x14ac:dyDescent="0.2">
      <c r="A12">
        <v>202</v>
      </c>
      <c r="B12" s="4" t="s">
        <v>456</v>
      </c>
      <c r="C12" s="3" t="s">
        <v>457</v>
      </c>
      <c r="D12">
        <v>8300</v>
      </c>
      <c r="E12">
        <v>6543</v>
      </c>
      <c r="F12" s="5">
        <f>E12/D12</f>
        <v>0.78831325301204824</v>
      </c>
      <c r="G12" t="s">
        <v>74</v>
      </c>
      <c r="H12">
        <v>82</v>
      </c>
      <c r="I12" s="6">
        <f>E12/H12</f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2">
        <f>(((L12/60)/60)/24)+DATE(1970,1,1)</f>
        <v>40818.208333333336</v>
      </c>
      <c r="O12" s="12">
        <f>(((M12/60)/60)/24)+DATE(1970,1,1)</f>
        <v>40822.208333333336</v>
      </c>
      <c r="P12" t="b">
        <v>0</v>
      </c>
      <c r="Q12" t="b">
        <v>0</v>
      </c>
      <c r="R12" t="s">
        <v>17</v>
      </c>
      <c r="S12" t="s">
        <v>2032</v>
      </c>
      <c r="T12" t="s">
        <v>2033</v>
      </c>
    </row>
    <row r="13" spans="1:20" ht="17" x14ac:dyDescent="0.2">
      <c r="A13">
        <v>206</v>
      </c>
      <c r="B13" s="4" t="s">
        <v>464</v>
      </c>
      <c r="C13" s="3" t="s">
        <v>465</v>
      </c>
      <c r="D13">
        <v>9000</v>
      </c>
      <c r="E13">
        <v>3496</v>
      </c>
      <c r="F13" s="5">
        <f>E13/D13</f>
        <v>0.38844444444444443</v>
      </c>
      <c r="G13" t="s">
        <v>74</v>
      </c>
      <c r="H13">
        <v>57</v>
      </c>
      <c r="I13" s="6">
        <f>E13/H13</f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2">
        <f>(((L13/60)/60)/24)+DATE(1970,1,1)</f>
        <v>40236.25</v>
      </c>
      <c r="O13" s="12">
        <f>(((M13/60)/60)/24)+DATE(1970,1,1)</f>
        <v>40245.25</v>
      </c>
      <c r="P13" t="b">
        <v>0</v>
      </c>
      <c r="Q13" t="b">
        <v>0</v>
      </c>
      <c r="R13" t="s">
        <v>119</v>
      </c>
      <c r="S13" t="s">
        <v>2046</v>
      </c>
      <c r="T13" t="s">
        <v>2052</v>
      </c>
    </row>
    <row r="14" spans="1:20" ht="17" x14ac:dyDescent="0.2">
      <c r="A14">
        <v>231</v>
      </c>
      <c r="B14" s="4" t="s">
        <v>514</v>
      </c>
      <c r="C14" s="3" t="s">
        <v>515</v>
      </c>
      <c r="D14">
        <v>7200</v>
      </c>
      <c r="E14">
        <v>5523</v>
      </c>
      <c r="F14" s="5">
        <f>E14/D14</f>
        <v>0.76708333333333334</v>
      </c>
      <c r="G14" t="s">
        <v>74</v>
      </c>
      <c r="H14">
        <v>67</v>
      </c>
      <c r="I14" s="6">
        <f>E14/H14</f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2">
        <f>(((L14/60)/60)/24)+DATE(1970,1,1)</f>
        <v>41415.208333333336</v>
      </c>
      <c r="O14" s="12">
        <f>(((M14/60)/60)/24)+DATE(1970,1,1)</f>
        <v>41473.208333333336</v>
      </c>
      <c r="P14" t="b">
        <v>0</v>
      </c>
      <c r="Q14" t="b">
        <v>0</v>
      </c>
      <c r="R14" t="s">
        <v>33</v>
      </c>
      <c r="S14" t="s">
        <v>2038</v>
      </c>
      <c r="T14" t="s">
        <v>2039</v>
      </c>
    </row>
    <row r="15" spans="1:20" ht="17" x14ac:dyDescent="0.2">
      <c r="A15">
        <v>270</v>
      </c>
      <c r="B15" s="4" t="s">
        <v>592</v>
      </c>
      <c r="C15" s="3" t="s">
        <v>593</v>
      </c>
      <c r="D15">
        <v>173900</v>
      </c>
      <c r="E15">
        <v>47260</v>
      </c>
      <c r="F15" s="5">
        <f>E15/D15</f>
        <v>0.27176538240368026</v>
      </c>
      <c r="G15" t="s">
        <v>74</v>
      </c>
      <c r="H15">
        <v>1890</v>
      </c>
      <c r="I15" s="6">
        <f>E15/H15</f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2">
        <f>(((L15/60)/60)/24)+DATE(1970,1,1)</f>
        <v>40514.25</v>
      </c>
      <c r="O15" s="12">
        <f>(((M15/60)/60)/24)+DATE(1970,1,1)</f>
        <v>40516.25</v>
      </c>
      <c r="P15" t="b">
        <v>0</v>
      </c>
      <c r="Q15" t="b">
        <v>0</v>
      </c>
      <c r="R15" t="s">
        <v>89</v>
      </c>
      <c r="S15" t="s">
        <v>2049</v>
      </c>
      <c r="T15" t="s">
        <v>2050</v>
      </c>
    </row>
    <row r="16" spans="1:20" ht="17" x14ac:dyDescent="0.2">
      <c r="A16">
        <v>286</v>
      </c>
      <c r="B16" s="4" t="s">
        <v>624</v>
      </c>
      <c r="C16" s="3" t="s">
        <v>625</v>
      </c>
      <c r="D16">
        <v>112100</v>
      </c>
      <c r="E16">
        <v>19557</v>
      </c>
      <c r="F16" s="5">
        <f>E16/D16</f>
        <v>0.17446030330062445</v>
      </c>
      <c r="G16" t="s">
        <v>74</v>
      </c>
      <c r="H16">
        <v>184</v>
      </c>
      <c r="I16" s="6">
        <f>E16/H16</f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2">
        <f>(((L16/60)/60)/24)+DATE(1970,1,1)</f>
        <v>42697.25</v>
      </c>
      <c r="O16" s="12">
        <f>(((M16/60)/60)/24)+DATE(1970,1,1)</f>
        <v>42704.25</v>
      </c>
      <c r="P16" t="b">
        <v>0</v>
      </c>
      <c r="Q16" t="b">
        <v>0</v>
      </c>
      <c r="R16" t="s">
        <v>33</v>
      </c>
      <c r="S16" t="s">
        <v>2038</v>
      </c>
      <c r="T16" t="s">
        <v>2039</v>
      </c>
    </row>
    <row r="17" spans="1:20" ht="17" x14ac:dyDescent="0.2">
      <c r="A17">
        <v>293</v>
      </c>
      <c r="B17" s="4" t="s">
        <v>638</v>
      </c>
      <c r="C17" s="3" t="s">
        <v>639</v>
      </c>
      <c r="D17">
        <v>6500</v>
      </c>
      <c r="E17">
        <v>1065</v>
      </c>
      <c r="F17" s="5">
        <f>E17/D17</f>
        <v>0.16384615384615384</v>
      </c>
      <c r="G17" t="s">
        <v>74</v>
      </c>
      <c r="H17">
        <v>32</v>
      </c>
      <c r="I17" s="6">
        <f>E17/H17</f>
        <v>33.28125</v>
      </c>
      <c r="J17" t="s">
        <v>107</v>
      </c>
      <c r="K17" t="s">
        <v>108</v>
      </c>
      <c r="L17">
        <v>1286254800</v>
      </c>
      <c r="M17">
        <v>1287032400</v>
      </c>
      <c r="N17" s="12">
        <f>(((L17/60)/60)/24)+DATE(1970,1,1)</f>
        <v>40456.208333333336</v>
      </c>
      <c r="O17" s="12">
        <f>(((M17/60)/60)/24)+DATE(1970,1,1)</f>
        <v>40465.208333333336</v>
      </c>
      <c r="P17" t="b">
        <v>0</v>
      </c>
      <c r="Q17" t="b">
        <v>0</v>
      </c>
      <c r="R17" t="s">
        <v>33</v>
      </c>
      <c r="S17" t="s">
        <v>2038</v>
      </c>
      <c r="T17" t="s">
        <v>2039</v>
      </c>
    </row>
    <row r="18" spans="1:20" ht="17" x14ac:dyDescent="0.2">
      <c r="A18">
        <v>309</v>
      </c>
      <c r="B18" s="4" t="s">
        <v>670</v>
      </c>
      <c r="C18" s="3" t="s">
        <v>671</v>
      </c>
      <c r="D18">
        <v>4100</v>
      </c>
      <c r="E18">
        <v>3087</v>
      </c>
      <c r="F18" s="5">
        <f>E18/D18</f>
        <v>0.75292682926829269</v>
      </c>
      <c r="G18" t="s">
        <v>74</v>
      </c>
      <c r="H18">
        <v>75</v>
      </c>
      <c r="I18" s="6">
        <f>E18/H18</f>
        <v>41.16</v>
      </c>
      <c r="J18" t="s">
        <v>21</v>
      </c>
      <c r="K18" t="s">
        <v>22</v>
      </c>
      <c r="L18">
        <v>1316581200</v>
      </c>
      <c r="M18">
        <v>1318309200</v>
      </c>
      <c r="N18" s="12">
        <f>(((L18/60)/60)/24)+DATE(1970,1,1)</f>
        <v>40807.208333333336</v>
      </c>
      <c r="O18" s="12">
        <f>(((M18/60)/60)/24)+DATE(1970,1,1)</f>
        <v>40827.208333333336</v>
      </c>
      <c r="P18" t="b">
        <v>0</v>
      </c>
      <c r="Q18" t="b">
        <v>1</v>
      </c>
      <c r="R18" t="s">
        <v>60</v>
      </c>
      <c r="S18" t="s">
        <v>2034</v>
      </c>
      <c r="T18" t="s">
        <v>2044</v>
      </c>
    </row>
    <row r="19" spans="1:20" ht="17" x14ac:dyDescent="0.2">
      <c r="A19">
        <v>319</v>
      </c>
      <c r="B19" s="4" t="s">
        <v>690</v>
      </c>
      <c r="C19" s="3" t="s">
        <v>691</v>
      </c>
      <c r="D19">
        <v>8400</v>
      </c>
      <c r="E19">
        <v>3251</v>
      </c>
      <c r="F19" s="5">
        <f>E19/D19</f>
        <v>0.38702380952380955</v>
      </c>
      <c r="G19" t="s">
        <v>74</v>
      </c>
      <c r="H19">
        <v>64</v>
      </c>
      <c r="I19" s="6">
        <f>E19/H19</f>
        <v>50.796875</v>
      </c>
      <c r="J19" t="s">
        <v>21</v>
      </c>
      <c r="K19" t="s">
        <v>22</v>
      </c>
      <c r="L19">
        <v>1281589200</v>
      </c>
      <c r="M19">
        <v>1283662800</v>
      </c>
      <c r="N19" s="12">
        <f>(((L19/60)/60)/24)+DATE(1970,1,1)</f>
        <v>40402.208333333336</v>
      </c>
      <c r="O19" s="12">
        <f>(((M19/60)/60)/24)+DATE(1970,1,1)</f>
        <v>40426.208333333336</v>
      </c>
      <c r="P19" t="b">
        <v>0</v>
      </c>
      <c r="Q19" t="b">
        <v>0</v>
      </c>
      <c r="R19" t="s">
        <v>28</v>
      </c>
      <c r="S19" t="s">
        <v>2036</v>
      </c>
      <c r="T19" t="s">
        <v>2037</v>
      </c>
    </row>
    <row r="20" spans="1:20" ht="17" x14ac:dyDescent="0.2">
      <c r="A20">
        <v>339</v>
      </c>
      <c r="B20" s="4" t="s">
        <v>730</v>
      </c>
      <c r="C20" s="3" t="s">
        <v>731</v>
      </c>
      <c r="D20">
        <v>136300</v>
      </c>
      <c r="E20">
        <v>108974</v>
      </c>
      <c r="F20" s="5">
        <f>E20/D20</f>
        <v>0.79951577402787966</v>
      </c>
      <c r="G20" t="s">
        <v>74</v>
      </c>
      <c r="H20">
        <v>1297</v>
      </c>
      <c r="I20" s="6">
        <f>E20/H20</f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2">
        <f>(((L20/60)/60)/24)+DATE(1970,1,1)</f>
        <v>42949.208333333328</v>
      </c>
      <c r="O20" s="12">
        <f>(((M20/60)/60)/24)+DATE(1970,1,1)</f>
        <v>42963.208333333328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388</v>
      </c>
      <c r="B21" s="4" t="s">
        <v>828</v>
      </c>
      <c r="C21" s="3" t="s">
        <v>829</v>
      </c>
      <c r="D21">
        <v>114800</v>
      </c>
      <c r="E21">
        <v>12938</v>
      </c>
      <c r="F21" s="5">
        <f>E21/D21</f>
        <v>0.11270034843205574</v>
      </c>
      <c r="G21" t="s">
        <v>74</v>
      </c>
      <c r="H21">
        <v>145</v>
      </c>
      <c r="I21" s="6">
        <f>E21/H21</f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2">
        <f>(((L21/60)/60)/24)+DATE(1970,1,1)</f>
        <v>40912.25</v>
      </c>
      <c r="O21" s="12">
        <f>(((M21/60)/60)/24)+DATE(1970,1,1)</f>
        <v>40914.25</v>
      </c>
      <c r="P21" t="b">
        <v>0</v>
      </c>
      <c r="Q21" t="b">
        <v>0</v>
      </c>
      <c r="R21" t="s">
        <v>60</v>
      </c>
      <c r="S21" t="s">
        <v>2034</v>
      </c>
      <c r="T21" t="s">
        <v>2044</v>
      </c>
    </row>
    <row r="22" spans="1:20" ht="17" x14ac:dyDescent="0.2">
      <c r="A22">
        <v>429</v>
      </c>
      <c r="B22" s="4" t="s">
        <v>907</v>
      </c>
      <c r="C22" s="3" t="s">
        <v>908</v>
      </c>
      <c r="D22">
        <v>191000</v>
      </c>
      <c r="E22">
        <v>173191</v>
      </c>
      <c r="F22" s="5">
        <f>E22/D22</f>
        <v>0.90675916230366493</v>
      </c>
      <c r="G22" t="s">
        <v>74</v>
      </c>
      <c r="H22">
        <v>2138</v>
      </c>
      <c r="I22" s="6">
        <f>E22/H22</f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2">
        <f>(((L22/60)/60)/24)+DATE(1970,1,1)</f>
        <v>41680.25</v>
      </c>
      <c r="O22" s="12">
        <f>(((M22/60)/60)/24)+DATE(1970,1,1)</f>
        <v>41708.208333333336</v>
      </c>
      <c r="P22" t="b">
        <v>0</v>
      </c>
      <c r="Q22" t="b">
        <v>1</v>
      </c>
      <c r="R22" t="s">
        <v>122</v>
      </c>
      <c r="S22" t="s">
        <v>2053</v>
      </c>
      <c r="T22" t="s">
        <v>2054</v>
      </c>
    </row>
    <row r="23" spans="1:20" ht="17" x14ac:dyDescent="0.2">
      <c r="A23">
        <v>434</v>
      </c>
      <c r="B23" s="4" t="s">
        <v>917</v>
      </c>
      <c r="C23" s="3" t="s">
        <v>918</v>
      </c>
      <c r="D23">
        <v>5400</v>
      </c>
      <c r="E23">
        <v>903</v>
      </c>
      <c r="F23" s="5">
        <f>E23/D23</f>
        <v>0.16722222222222222</v>
      </c>
      <c r="G23" t="s">
        <v>74</v>
      </c>
      <c r="H23">
        <v>10</v>
      </c>
      <c r="I23" s="6">
        <f>E23/H23</f>
        <v>90.3</v>
      </c>
      <c r="J23" t="s">
        <v>15</v>
      </c>
      <c r="K23" t="s">
        <v>16</v>
      </c>
      <c r="L23">
        <v>1480572000</v>
      </c>
      <c r="M23">
        <v>1481781600</v>
      </c>
      <c r="N23" s="12">
        <f>(((L23/60)/60)/24)+DATE(1970,1,1)</f>
        <v>42705.25</v>
      </c>
      <c r="O23" s="12">
        <f>(((M23/60)/60)/24)+DATE(1970,1,1)</f>
        <v>42719.25</v>
      </c>
      <c r="P23" t="b">
        <v>1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443</v>
      </c>
      <c r="B24" s="4" t="s">
        <v>935</v>
      </c>
      <c r="C24" s="3" t="s">
        <v>936</v>
      </c>
      <c r="D24">
        <v>9300</v>
      </c>
      <c r="E24">
        <v>3232</v>
      </c>
      <c r="F24" s="5">
        <f>E24/D24</f>
        <v>0.34752688172043011</v>
      </c>
      <c r="G24" t="s">
        <v>74</v>
      </c>
      <c r="H24">
        <v>90</v>
      </c>
      <c r="I24" s="6">
        <f>E24/H24</f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2">
        <f>(((L24/60)/60)/24)+DATE(1970,1,1)</f>
        <v>40451.208333333336</v>
      </c>
      <c r="O24" s="12">
        <f>(((M24/60)/60)/24)+DATE(1970,1,1)</f>
        <v>40470.208333333336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34" x14ac:dyDescent="0.2">
      <c r="A25">
        <v>447</v>
      </c>
      <c r="B25" s="4" t="s">
        <v>942</v>
      </c>
      <c r="C25" s="3" t="s">
        <v>943</v>
      </c>
      <c r="D25">
        <v>155200</v>
      </c>
      <c r="E25">
        <v>37754</v>
      </c>
      <c r="F25" s="5">
        <f>E25/D25</f>
        <v>0.24326030927835052</v>
      </c>
      <c r="G25" t="s">
        <v>74</v>
      </c>
      <c r="H25">
        <v>439</v>
      </c>
      <c r="I25" s="6">
        <f>E25/H25</f>
        <v>86</v>
      </c>
      <c r="J25" t="s">
        <v>40</v>
      </c>
      <c r="K25" t="s">
        <v>41</v>
      </c>
      <c r="L25">
        <v>1513663200</v>
      </c>
      <c r="M25">
        <v>1515045600</v>
      </c>
      <c r="N25" s="12">
        <f>(((L25/60)/60)/24)+DATE(1970,1,1)</f>
        <v>43088.25</v>
      </c>
      <c r="O25" s="12">
        <f>(((M25/60)/60)/24)+DATE(1970,1,1)</f>
        <v>43104.25</v>
      </c>
      <c r="P25" t="b">
        <v>0</v>
      </c>
      <c r="Q25" t="b">
        <v>0</v>
      </c>
      <c r="R25" t="s">
        <v>269</v>
      </c>
      <c r="S25" t="s">
        <v>2040</v>
      </c>
      <c r="T25" t="s">
        <v>2059</v>
      </c>
    </row>
    <row r="26" spans="1:20" ht="17" x14ac:dyDescent="0.2">
      <c r="A26">
        <v>492</v>
      </c>
      <c r="B26" s="4" t="s">
        <v>1032</v>
      </c>
      <c r="C26" s="3" t="s">
        <v>1033</v>
      </c>
      <c r="D26">
        <v>191000</v>
      </c>
      <c r="E26">
        <v>45831</v>
      </c>
      <c r="F26" s="5">
        <f>E26/D26</f>
        <v>0.23995287958115183</v>
      </c>
      <c r="G26" t="s">
        <v>74</v>
      </c>
      <c r="H26">
        <v>595</v>
      </c>
      <c r="I26" s="6">
        <f>E26/H26</f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2">
        <f>(((L26/60)/60)/24)+DATE(1970,1,1)</f>
        <v>40336.208333333336</v>
      </c>
      <c r="O26" s="12">
        <f>(((M26/60)/60)/24)+DATE(1970,1,1)</f>
        <v>40371.208333333336</v>
      </c>
      <c r="P26" t="b">
        <v>1</v>
      </c>
      <c r="Q26" t="b">
        <v>1</v>
      </c>
      <c r="R26" t="s">
        <v>100</v>
      </c>
      <c r="S26" t="s">
        <v>2040</v>
      </c>
      <c r="T26" t="s">
        <v>2051</v>
      </c>
    </row>
    <row r="27" spans="1:20" ht="17" x14ac:dyDescent="0.2">
      <c r="A27">
        <v>513</v>
      </c>
      <c r="B27" s="4" t="s">
        <v>1072</v>
      </c>
      <c r="C27" s="3" t="s">
        <v>1073</v>
      </c>
      <c r="D27">
        <v>8300</v>
      </c>
      <c r="E27">
        <v>3260</v>
      </c>
      <c r="F27" s="5">
        <f>E27/D27</f>
        <v>0.39277108433734942</v>
      </c>
      <c r="G27" t="s">
        <v>74</v>
      </c>
      <c r="H27">
        <v>35</v>
      </c>
      <c r="I27" s="6">
        <f>E27/H27</f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2">
        <f>(((L27/60)/60)/24)+DATE(1970,1,1)</f>
        <v>40430.208333333336</v>
      </c>
      <c r="O27" s="12">
        <f>(((M27/60)/60)/24)+DATE(1970,1,1)</f>
        <v>40432.208333333336</v>
      </c>
      <c r="P27" t="b">
        <v>0</v>
      </c>
      <c r="Q27" t="b">
        <v>0</v>
      </c>
      <c r="R27" t="s">
        <v>269</v>
      </c>
      <c r="S27" t="s">
        <v>2040</v>
      </c>
      <c r="T27" t="s">
        <v>2059</v>
      </c>
    </row>
    <row r="28" spans="1:20" ht="17" x14ac:dyDescent="0.2">
      <c r="A28">
        <v>514</v>
      </c>
      <c r="B28" s="4" t="s">
        <v>1074</v>
      </c>
      <c r="C28" s="3" t="s">
        <v>1075</v>
      </c>
      <c r="D28">
        <v>138700</v>
      </c>
      <c r="E28">
        <v>31123</v>
      </c>
      <c r="F28" s="5">
        <f>E28/D28</f>
        <v>0.22439077144917088</v>
      </c>
      <c r="G28" t="s">
        <v>74</v>
      </c>
      <c r="H28">
        <v>528</v>
      </c>
      <c r="I28" s="6">
        <f>E28/H28</f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2">
        <f>(((L28/60)/60)/24)+DATE(1970,1,1)</f>
        <v>41614.25</v>
      </c>
      <c r="O28" s="12">
        <f>(((M28/60)/60)/24)+DATE(1970,1,1)</f>
        <v>41619.25</v>
      </c>
      <c r="P28" t="b">
        <v>0</v>
      </c>
      <c r="Q28" t="b">
        <v>1</v>
      </c>
      <c r="R28" t="s">
        <v>23</v>
      </c>
      <c r="S28" t="s">
        <v>2034</v>
      </c>
      <c r="T28" t="s">
        <v>2035</v>
      </c>
    </row>
    <row r="29" spans="1:20" ht="34" x14ac:dyDescent="0.2">
      <c r="A29">
        <v>550</v>
      </c>
      <c r="B29" s="4" t="s">
        <v>1145</v>
      </c>
      <c r="C29" s="3" t="s">
        <v>1146</v>
      </c>
      <c r="D29">
        <v>100</v>
      </c>
      <c r="E29">
        <v>4</v>
      </c>
      <c r="F29" s="5">
        <f>E29/D29</f>
        <v>0.04</v>
      </c>
      <c r="G29" t="s">
        <v>74</v>
      </c>
      <c r="H29">
        <v>1</v>
      </c>
      <c r="I29" s="6">
        <f>E29/H29</f>
        <v>4</v>
      </c>
      <c r="J29" t="s">
        <v>98</v>
      </c>
      <c r="K29" t="s">
        <v>99</v>
      </c>
      <c r="L29">
        <v>1330495200</v>
      </c>
      <c r="M29">
        <v>1332306000</v>
      </c>
      <c r="N29" s="12">
        <f>(((L29/60)/60)/24)+DATE(1970,1,1)</f>
        <v>40968.25</v>
      </c>
      <c r="O29" s="12">
        <f>(((M29/60)/60)/24)+DATE(1970,1,1)</f>
        <v>40989.208333333336</v>
      </c>
      <c r="P29" t="b">
        <v>0</v>
      </c>
      <c r="Q29" t="b">
        <v>0</v>
      </c>
      <c r="R29" t="s">
        <v>60</v>
      </c>
      <c r="S29" t="s">
        <v>2034</v>
      </c>
      <c r="T29" t="s">
        <v>2044</v>
      </c>
    </row>
    <row r="30" spans="1:20" ht="17" x14ac:dyDescent="0.2">
      <c r="A30">
        <v>572</v>
      </c>
      <c r="B30" s="4" t="s">
        <v>1188</v>
      </c>
      <c r="C30" s="3" t="s">
        <v>1189</v>
      </c>
      <c r="D30">
        <v>9000</v>
      </c>
      <c r="E30">
        <v>4896</v>
      </c>
      <c r="F30" s="5">
        <f>E30/D30</f>
        <v>0.54400000000000004</v>
      </c>
      <c r="G30" t="s">
        <v>74</v>
      </c>
      <c r="H30">
        <v>94</v>
      </c>
      <c r="I30" s="6">
        <f>E30/H30</f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2">
        <f>(((L30/60)/60)/24)+DATE(1970,1,1)</f>
        <v>42275.208333333328</v>
      </c>
      <c r="O30" s="12">
        <f>(((M30/60)/60)/24)+DATE(1970,1,1)</f>
        <v>42291.208333333328</v>
      </c>
      <c r="P30" t="b">
        <v>0</v>
      </c>
      <c r="Q30" t="b">
        <v>1</v>
      </c>
      <c r="R30" t="s">
        <v>23</v>
      </c>
      <c r="S30" t="s">
        <v>2034</v>
      </c>
      <c r="T30" t="s">
        <v>2035</v>
      </c>
    </row>
    <row r="31" spans="1:20" ht="17" x14ac:dyDescent="0.2">
      <c r="A31">
        <v>577</v>
      </c>
      <c r="B31" s="4" t="s">
        <v>1198</v>
      </c>
      <c r="C31" s="3" t="s">
        <v>1199</v>
      </c>
      <c r="D31">
        <v>8200</v>
      </c>
      <c r="E31">
        <v>1546</v>
      </c>
      <c r="F31" s="5">
        <f>E31/D31</f>
        <v>0.18853658536585366</v>
      </c>
      <c r="G31" t="s">
        <v>74</v>
      </c>
      <c r="H31">
        <v>37</v>
      </c>
      <c r="I31" s="6">
        <f>E31/H31</f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2">
        <f>(((L31/60)/60)/24)+DATE(1970,1,1)</f>
        <v>40613.25</v>
      </c>
      <c r="O31" s="12">
        <f>(((M31/60)/60)/24)+DATE(1970,1,1)</f>
        <v>40639.208333333336</v>
      </c>
      <c r="P31" t="b">
        <v>0</v>
      </c>
      <c r="Q31" t="b">
        <v>0</v>
      </c>
      <c r="R31" t="s">
        <v>159</v>
      </c>
      <c r="S31" t="s">
        <v>2034</v>
      </c>
      <c r="T31" t="s">
        <v>2057</v>
      </c>
    </row>
    <row r="32" spans="1:20" ht="17" x14ac:dyDescent="0.2">
      <c r="A32">
        <v>611</v>
      </c>
      <c r="B32" s="4" t="s">
        <v>1264</v>
      </c>
      <c r="C32" s="3" t="s">
        <v>1265</v>
      </c>
      <c r="D32">
        <v>8200</v>
      </c>
      <c r="E32">
        <v>1136</v>
      </c>
      <c r="F32" s="5">
        <f>E32/D32</f>
        <v>0.13853658536585367</v>
      </c>
      <c r="G32" t="s">
        <v>74</v>
      </c>
      <c r="H32">
        <v>15</v>
      </c>
      <c r="I32" s="6">
        <f>E32/H32</f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2">
        <f>(((L32/60)/60)/24)+DATE(1970,1,1)</f>
        <v>41480.208333333336</v>
      </c>
      <c r="O32" s="12">
        <f>(((M32/60)/60)/24)+DATE(1970,1,1)</f>
        <v>41492.208333333336</v>
      </c>
      <c r="P32" t="b">
        <v>0</v>
      </c>
      <c r="Q32" t="b">
        <v>0</v>
      </c>
      <c r="R32" t="s">
        <v>33</v>
      </c>
      <c r="S32" t="s">
        <v>2038</v>
      </c>
      <c r="T32" t="s">
        <v>2039</v>
      </c>
    </row>
    <row r="33" spans="1:20" ht="17" x14ac:dyDescent="0.2">
      <c r="A33">
        <v>630</v>
      </c>
      <c r="B33" s="4" t="s">
        <v>1302</v>
      </c>
      <c r="C33" s="3" t="s">
        <v>1303</v>
      </c>
      <c r="D33">
        <v>9500</v>
      </c>
      <c r="E33">
        <v>5973</v>
      </c>
      <c r="F33" s="5">
        <f>E33/D33</f>
        <v>0.62873684210526315</v>
      </c>
      <c r="G33" t="s">
        <v>74</v>
      </c>
      <c r="H33">
        <v>87</v>
      </c>
      <c r="I33" s="6">
        <f>E33/H33</f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2">
        <f>(((L33/60)/60)/24)+DATE(1970,1,1)</f>
        <v>43586.208333333328</v>
      </c>
      <c r="O33" s="12">
        <f>(((M33/60)/60)/24)+DATE(1970,1,1)</f>
        <v>43597.208333333328</v>
      </c>
      <c r="P33" t="b">
        <v>0</v>
      </c>
      <c r="Q33" t="b">
        <v>1</v>
      </c>
      <c r="R33" t="s">
        <v>33</v>
      </c>
      <c r="S33" t="s">
        <v>2038</v>
      </c>
      <c r="T33" t="s">
        <v>2039</v>
      </c>
    </row>
    <row r="34" spans="1:20" ht="17" x14ac:dyDescent="0.2">
      <c r="A34">
        <v>634</v>
      </c>
      <c r="B34" s="4" t="s">
        <v>1310</v>
      </c>
      <c r="C34" s="3" t="s">
        <v>1311</v>
      </c>
      <c r="D34">
        <v>118200</v>
      </c>
      <c r="E34">
        <v>92824</v>
      </c>
      <c r="F34" s="5">
        <f>E34/D34</f>
        <v>0.78531302876480547</v>
      </c>
      <c r="G34" t="s">
        <v>74</v>
      </c>
      <c r="H34">
        <v>1658</v>
      </c>
      <c r="I34" s="6">
        <f>E34/H34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2">
        <f>(((L34/60)/60)/24)+DATE(1970,1,1)</f>
        <v>42819.208333333328</v>
      </c>
      <c r="O34" s="12">
        <f>(((M34/60)/60)/24)+DATE(1970,1,1)</f>
        <v>42833.208333333328</v>
      </c>
      <c r="P34" t="b">
        <v>0</v>
      </c>
      <c r="Q34" t="b">
        <v>0</v>
      </c>
      <c r="R34" t="s">
        <v>269</v>
      </c>
      <c r="S34" t="s">
        <v>2040</v>
      </c>
      <c r="T34" t="s">
        <v>2059</v>
      </c>
    </row>
    <row r="35" spans="1:20" ht="17" x14ac:dyDescent="0.2">
      <c r="A35">
        <v>648</v>
      </c>
      <c r="B35" s="4" t="s">
        <v>1338</v>
      </c>
      <c r="C35" s="3" t="s">
        <v>1339</v>
      </c>
      <c r="D35">
        <v>98600</v>
      </c>
      <c r="E35">
        <v>62174</v>
      </c>
      <c r="F35" s="5">
        <f>E35/D35</f>
        <v>0.63056795131845844</v>
      </c>
      <c r="G35" t="s">
        <v>74</v>
      </c>
      <c r="H35">
        <v>723</v>
      </c>
      <c r="I35" s="6">
        <f>E35/H35</f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2">
        <f>(((L35/60)/60)/24)+DATE(1970,1,1)</f>
        <v>42922.208333333328</v>
      </c>
      <c r="O35" s="12">
        <f>(((M35/60)/60)/24)+DATE(1970,1,1)</f>
        <v>42940.208333333328</v>
      </c>
      <c r="P35" t="b">
        <v>1</v>
      </c>
      <c r="Q35" t="b">
        <v>0</v>
      </c>
      <c r="R35" t="s">
        <v>17</v>
      </c>
      <c r="S35" t="s">
        <v>2032</v>
      </c>
      <c r="T35" t="s">
        <v>2033</v>
      </c>
    </row>
    <row r="36" spans="1:20" ht="17" x14ac:dyDescent="0.2">
      <c r="A36">
        <v>658</v>
      </c>
      <c r="B36" s="4" t="s">
        <v>1358</v>
      </c>
      <c r="C36" s="3" t="s">
        <v>1359</v>
      </c>
      <c r="D36">
        <v>52600</v>
      </c>
      <c r="E36">
        <v>31594</v>
      </c>
      <c r="F36" s="5">
        <f>E36/D36</f>
        <v>0.60064638783269964</v>
      </c>
      <c r="G36" t="s">
        <v>74</v>
      </c>
      <c r="H36">
        <v>390</v>
      </c>
      <c r="I36" s="6">
        <f>E36/H36</f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2">
        <f>(((L36/60)/60)/24)+DATE(1970,1,1)</f>
        <v>42246.208333333328</v>
      </c>
      <c r="O36" s="12">
        <f>(((M36/60)/60)/24)+DATE(1970,1,1)</f>
        <v>42269.208333333328</v>
      </c>
      <c r="P36" t="b">
        <v>0</v>
      </c>
      <c r="Q36" t="b">
        <v>0</v>
      </c>
      <c r="R36" t="s">
        <v>23</v>
      </c>
      <c r="S36" t="s">
        <v>2034</v>
      </c>
      <c r="T36" t="s">
        <v>2035</v>
      </c>
    </row>
    <row r="37" spans="1:20" ht="17" x14ac:dyDescent="0.2">
      <c r="A37">
        <v>666</v>
      </c>
      <c r="B37" s="4" t="s">
        <v>1373</v>
      </c>
      <c r="C37" s="3" t="s">
        <v>1374</v>
      </c>
      <c r="D37">
        <v>3100</v>
      </c>
      <c r="E37">
        <v>1985</v>
      </c>
      <c r="F37" s="5">
        <f>E37/D37</f>
        <v>0.64032258064516134</v>
      </c>
      <c r="G37" t="s">
        <v>74</v>
      </c>
      <c r="H37">
        <v>25</v>
      </c>
      <c r="I37" s="6">
        <f>E37/H37</f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2">
        <f>(((L37/60)/60)/24)+DATE(1970,1,1)</f>
        <v>41516.208333333336</v>
      </c>
      <c r="O37" s="12">
        <f>(((M37/60)/60)/24)+DATE(1970,1,1)</f>
        <v>41522.208333333336</v>
      </c>
      <c r="P37" t="b">
        <v>0</v>
      </c>
      <c r="Q37" t="b">
        <v>1</v>
      </c>
      <c r="R37" t="s">
        <v>33</v>
      </c>
      <c r="S37" t="s">
        <v>2038</v>
      </c>
      <c r="T37" t="s">
        <v>2039</v>
      </c>
    </row>
    <row r="38" spans="1:20" ht="17" x14ac:dyDescent="0.2">
      <c r="A38">
        <v>674</v>
      </c>
      <c r="B38" s="4" t="s">
        <v>1388</v>
      </c>
      <c r="C38" s="3" t="s">
        <v>1389</v>
      </c>
      <c r="D38">
        <v>170700</v>
      </c>
      <c r="E38">
        <v>57250</v>
      </c>
      <c r="F38" s="5">
        <f>E38/D38</f>
        <v>0.33538371411833628</v>
      </c>
      <c r="G38" t="s">
        <v>74</v>
      </c>
      <c r="H38">
        <v>1218</v>
      </c>
      <c r="I38" s="6">
        <f>E38/H38</f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2">
        <f>(((L38/60)/60)/24)+DATE(1970,1,1)</f>
        <v>40774.208333333336</v>
      </c>
      <c r="O38" s="12">
        <f>(((M38/60)/60)/24)+DATE(1970,1,1)</f>
        <v>40821.208333333336</v>
      </c>
      <c r="P38" t="b">
        <v>0</v>
      </c>
      <c r="Q38" t="b">
        <v>0</v>
      </c>
      <c r="R38" t="s">
        <v>122</v>
      </c>
      <c r="S38" t="s">
        <v>2053</v>
      </c>
      <c r="T38" t="s">
        <v>2054</v>
      </c>
    </row>
    <row r="39" spans="1:20" ht="17" x14ac:dyDescent="0.2">
      <c r="A39">
        <v>678</v>
      </c>
      <c r="B39" s="4" t="s">
        <v>1396</v>
      </c>
      <c r="C39" s="3" t="s">
        <v>1397</v>
      </c>
      <c r="D39">
        <v>99500</v>
      </c>
      <c r="E39">
        <v>17879</v>
      </c>
      <c r="F39" s="5">
        <f>E39/D39</f>
        <v>0.17968844221105529</v>
      </c>
      <c r="G39" t="s">
        <v>74</v>
      </c>
      <c r="H39">
        <v>215</v>
      </c>
      <c r="I39" s="6">
        <f>E39/H39</f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2">
        <f>(((L39/60)/60)/24)+DATE(1970,1,1)</f>
        <v>43484.25</v>
      </c>
      <c r="O39" s="12">
        <f>(((M39/60)/60)/24)+DATE(1970,1,1)</f>
        <v>43486.25</v>
      </c>
      <c r="P39" t="b">
        <v>0</v>
      </c>
      <c r="Q39" t="b">
        <v>0</v>
      </c>
      <c r="R39" t="s">
        <v>53</v>
      </c>
      <c r="S39" t="s">
        <v>2040</v>
      </c>
      <c r="T39" t="s">
        <v>2043</v>
      </c>
    </row>
    <row r="40" spans="1:20" ht="34" x14ac:dyDescent="0.2">
      <c r="A40">
        <v>720</v>
      </c>
      <c r="B40" s="4" t="s">
        <v>1478</v>
      </c>
      <c r="C40" s="3" t="s">
        <v>1479</v>
      </c>
      <c r="D40">
        <v>8700</v>
      </c>
      <c r="E40">
        <v>3227</v>
      </c>
      <c r="F40" s="5">
        <f>E40/D40</f>
        <v>0.37091954022988505</v>
      </c>
      <c r="G40" t="s">
        <v>74</v>
      </c>
      <c r="H40">
        <v>38</v>
      </c>
      <c r="I40" s="6">
        <f>E40/H40</f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2">
        <f>(((L40/60)/60)/24)+DATE(1970,1,1)</f>
        <v>43152.25</v>
      </c>
      <c r="O40" s="12">
        <f>(((M40/60)/60)/24)+DATE(1970,1,1)</f>
        <v>43166.25</v>
      </c>
      <c r="P40" t="b">
        <v>0</v>
      </c>
      <c r="Q40" t="b">
        <v>1</v>
      </c>
      <c r="R40" t="s">
        <v>33</v>
      </c>
      <c r="S40" t="s">
        <v>2038</v>
      </c>
      <c r="T40" t="s">
        <v>2039</v>
      </c>
    </row>
    <row r="41" spans="1:20" ht="17" x14ac:dyDescent="0.2">
      <c r="A41">
        <v>721</v>
      </c>
      <c r="B41" s="4" t="s">
        <v>1480</v>
      </c>
      <c r="C41" s="3" t="s">
        <v>1481</v>
      </c>
      <c r="D41">
        <v>123600</v>
      </c>
      <c r="E41">
        <v>5429</v>
      </c>
      <c r="F41" s="5">
        <f>E41/D41</f>
        <v>4.3923948220064728E-2</v>
      </c>
      <c r="G41" t="s">
        <v>74</v>
      </c>
      <c r="H41">
        <v>60</v>
      </c>
      <c r="I41" s="6">
        <f>E41/H41</f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2">
        <f>(((L41/60)/60)/24)+DATE(1970,1,1)</f>
        <v>43194.208333333328</v>
      </c>
      <c r="O41" s="12">
        <f>(((M41/60)/60)/24)+DATE(1970,1,1)</f>
        <v>43200.208333333328</v>
      </c>
      <c r="P41" t="b">
        <v>0</v>
      </c>
      <c r="Q41" t="b">
        <v>0</v>
      </c>
      <c r="R41" t="s">
        <v>23</v>
      </c>
      <c r="S41" t="s">
        <v>2034</v>
      </c>
      <c r="T41" t="s">
        <v>2035</v>
      </c>
    </row>
    <row r="42" spans="1:20" ht="17" x14ac:dyDescent="0.2">
      <c r="A42">
        <v>726</v>
      </c>
      <c r="B42" s="4" t="s">
        <v>1490</v>
      </c>
      <c r="C42" s="3" t="s">
        <v>1491</v>
      </c>
      <c r="D42">
        <v>54300</v>
      </c>
      <c r="E42">
        <v>48227</v>
      </c>
      <c r="F42" s="5">
        <f>E42/D42</f>
        <v>0.88815837937384901</v>
      </c>
      <c r="G42" t="s">
        <v>74</v>
      </c>
      <c r="H42">
        <v>524</v>
      </c>
      <c r="I42" s="6">
        <f>E42/H42</f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2">
        <f>(((L42/60)/60)/24)+DATE(1970,1,1)</f>
        <v>40476.208333333336</v>
      </c>
      <c r="O42" s="12">
        <f>(((M42/60)/60)/24)+DATE(1970,1,1)</f>
        <v>40482.208333333336</v>
      </c>
      <c r="P42" t="b">
        <v>0</v>
      </c>
      <c r="Q42" t="b">
        <v>1</v>
      </c>
      <c r="R42" t="s">
        <v>33</v>
      </c>
      <c r="S42" t="s">
        <v>2038</v>
      </c>
      <c r="T42" t="s">
        <v>2039</v>
      </c>
    </row>
    <row r="43" spans="1:20" ht="17" x14ac:dyDescent="0.2">
      <c r="A43">
        <v>731</v>
      </c>
      <c r="B43" s="4" t="s">
        <v>1500</v>
      </c>
      <c r="C43" s="3" t="s">
        <v>1501</v>
      </c>
      <c r="D43">
        <v>8000</v>
      </c>
      <c r="E43">
        <v>7220</v>
      </c>
      <c r="F43" s="5">
        <f>E43/D43</f>
        <v>0.90249999999999997</v>
      </c>
      <c r="G43" t="s">
        <v>74</v>
      </c>
      <c r="H43">
        <v>219</v>
      </c>
      <c r="I43" s="6">
        <f>E43/H43</f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2">
        <f>(((L43/60)/60)/24)+DATE(1970,1,1)</f>
        <v>42939.208333333328</v>
      </c>
      <c r="O43" s="12">
        <f>(((M43/60)/60)/24)+DATE(1970,1,1)</f>
        <v>42940.208333333328</v>
      </c>
      <c r="P43" t="b">
        <v>0</v>
      </c>
      <c r="Q43" t="b">
        <v>0</v>
      </c>
      <c r="R43" t="s">
        <v>28</v>
      </c>
      <c r="S43" t="s">
        <v>2036</v>
      </c>
      <c r="T43" t="s">
        <v>2037</v>
      </c>
    </row>
    <row r="44" spans="1:20" ht="17" x14ac:dyDescent="0.2">
      <c r="A44">
        <v>736</v>
      </c>
      <c r="B44" s="4" t="s">
        <v>1510</v>
      </c>
      <c r="C44" s="3" t="s">
        <v>1511</v>
      </c>
      <c r="D44">
        <v>7700</v>
      </c>
      <c r="E44">
        <v>2533</v>
      </c>
      <c r="F44" s="5">
        <f>E44/D44</f>
        <v>0.32896103896103895</v>
      </c>
      <c r="G44" t="s">
        <v>74</v>
      </c>
      <c r="H44">
        <v>29</v>
      </c>
      <c r="I44" s="6">
        <f>E44/H44</f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2">
        <f>(((L44/60)/60)/24)+DATE(1970,1,1)</f>
        <v>42055.25</v>
      </c>
      <c r="O44" s="12">
        <f>(((M44/60)/60)/24)+DATE(1970,1,1)</f>
        <v>42059.25</v>
      </c>
      <c r="P44" t="b">
        <v>0</v>
      </c>
      <c r="Q44" t="b">
        <v>0</v>
      </c>
      <c r="R44" t="s">
        <v>68</v>
      </c>
      <c r="S44" t="s">
        <v>2046</v>
      </c>
      <c r="T44" t="s">
        <v>2047</v>
      </c>
    </row>
    <row r="45" spans="1:20" ht="17" x14ac:dyDescent="0.2">
      <c r="A45">
        <v>748</v>
      </c>
      <c r="B45" s="4" t="s">
        <v>1532</v>
      </c>
      <c r="C45" s="3" t="s">
        <v>1533</v>
      </c>
      <c r="D45">
        <v>194900</v>
      </c>
      <c r="E45">
        <v>68137</v>
      </c>
      <c r="F45" s="5">
        <f>E45/D45</f>
        <v>0.34959979476654696</v>
      </c>
      <c r="G45" t="s">
        <v>74</v>
      </c>
      <c r="H45">
        <v>614</v>
      </c>
      <c r="I45" s="6">
        <f>E45/H45</f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2">
        <f>(((L45/60)/60)/24)+DATE(1970,1,1)</f>
        <v>40238.25</v>
      </c>
      <c r="O45" s="12">
        <f>(((M45/60)/60)/24)+DATE(1970,1,1)</f>
        <v>40263.208333333336</v>
      </c>
      <c r="P45" t="b">
        <v>0</v>
      </c>
      <c r="Q45" t="b">
        <v>1</v>
      </c>
      <c r="R45" t="s">
        <v>71</v>
      </c>
      <c r="S45" t="s">
        <v>2040</v>
      </c>
      <c r="T45" t="s">
        <v>2048</v>
      </c>
    </row>
    <row r="46" spans="1:20" ht="17" x14ac:dyDescent="0.2">
      <c r="A46">
        <v>752</v>
      </c>
      <c r="B46" s="4" t="s">
        <v>1540</v>
      </c>
      <c r="C46" s="3" t="s">
        <v>1541</v>
      </c>
      <c r="D46">
        <v>5800</v>
      </c>
      <c r="E46">
        <v>5362</v>
      </c>
      <c r="F46" s="5">
        <f>E46/D46</f>
        <v>0.92448275862068963</v>
      </c>
      <c r="G46" t="s">
        <v>74</v>
      </c>
      <c r="H46">
        <v>114</v>
      </c>
      <c r="I46" s="6">
        <f>E46/H46</f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2">
        <f>(((L46/60)/60)/24)+DATE(1970,1,1)</f>
        <v>40395.208333333336</v>
      </c>
      <c r="O46" s="12">
        <f>(((M46/60)/60)/24)+DATE(1970,1,1)</f>
        <v>40413.208333333336</v>
      </c>
      <c r="P46" t="b">
        <v>0</v>
      </c>
      <c r="Q46" t="b">
        <v>1</v>
      </c>
      <c r="R46" t="s">
        <v>33</v>
      </c>
      <c r="S46" t="s">
        <v>2038</v>
      </c>
      <c r="T46" t="s">
        <v>2039</v>
      </c>
    </row>
    <row r="47" spans="1:20" ht="17" x14ac:dyDescent="0.2">
      <c r="A47">
        <v>771</v>
      </c>
      <c r="B47" s="4" t="s">
        <v>1577</v>
      </c>
      <c r="C47" s="3" t="s">
        <v>1578</v>
      </c>
      <c r="D47">
        <v>5600</v>
      </c>
      <c r="E47">
        <v>2769</v>
      </c>
      <c r="F47" s="5">
        <f>E47/D47</f>
        <v>0.49446428571428569</v>
      </c>
      <c r="G47" t="s">
        <v>74</v>
      </c>
      <c r="H47">
        <v>26</v>
      </c>
      <c r="I47" s="6">
        <f>E47/H47</f>
        <v>106.5</v>
      </c>
      <c r="J47" t="s">
        <v>21</v>
      </c>
      <c r="K47" t="s">
        <v>22</v>
      </c>
      <c r="L47">
        <v>1548482400</v>
      </c>
      <c r="M47">
        <v>1550815200</v>
      </c>
      <c r="N47" s="12">
        <f>(((L47/60)/60)/24)+DATE(1970,1,1)</f>
        <v>43491.25</v>
      </c>
      <c r="O47" s="12">
        <f>(((M47/60)/60)/24)+DATE(1970,1,1)</f>
        <v>43518.25</v>
      </c>
      <c r="P47" t="b">
        <v>0</v>
      </c>
      <c r="Q47" t="b">
        <v>0</v>
      </c>
      <c r="R47" t="s">
        <v>33</v>
      </c>
      <c r="S47" t="s">
        <v>2038</v>
      </c>
      <c r="T47" t="s">
        <v>2039</v>
      </c>
    </row>
    <row r="48" spans="1:20" ht="17" x14ac:dyDescent="0.2">
      <c r="A48">
        <v>781</v>
      </c>
      <c r="B48" s="4" t="s">
        <v>1597</v>
      </c>
      <c r="C48" s="3" t="s">
        <v>1598</v>
      </c>
      <c r="D48">
        <v>8700</v>
      </c>
      <c r="E48">
        <v>4414</v>
      </c>
      <c r="F48" s="5">
        <f>E48/D48</f>
        <v>0.50735632183908042</v>
      </c>
      <c r="G48" t="s">
        <v>74</v>
      </c>
      <c r="H48">
        <v>56</v>
      </c>
      <c r="I48" s="6">
        <f>E48/H48</f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2">
        <f>(((L48/60)/60)/24)+DATE(1970,1,1)</f>
        <v>40482.208333333336</v>
      </c>
      <c r="O48" s="12">
        <f>(((M48/60)/60)/24)+DATE(1970,1,1)</f>
        <v>40533.25</v>
      </c>
      <c r="P48" t="b">
        <v>0</v>
      </c>
      <c r="Q48" t="b">
        <v>0</v>
      </c>
      <c r="R48" t="s">
        <v>33</v>
      </c>
      <c r="S48" t="s">
        <v>2038</v>
      </c>
      <c r="T48" t="s">
        <v>2039</v>
      </c>
    </row>
    <row r="49" spans="1:20" ht="17" x14ac:dyDescent="0.2">
      <c r="A49">
        <v>790</v>
      </c>
      <c r="B49" s="4" t="s">
        <v>1615</v>
      </c>
      <c r="C49" s="3" t="s">
        <v>1616</v>
      </c>
      <c r="D49">
        <v>185900</v>
      </c>
      <c r="E49">
        <v>56774</v>
      </c>
      <c r="F49" s="5">
        <f>E49/D49</f>
        <v>0.30540075309306081</v>
      </c>
      <c r="G49" t="s">
        <v>74</v>
      </c>
      <c r="H49">
        <v>1113</v>
      </c>
      <c r="I49" s="6">
        <f>E49/H49</f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2">
        <f>(((L49/60)/60)/24)+DATE(1970,1,1)</f>
        <v>40223.25</v>
      </c>
      <c r="O49" s="12">
        <f>(((M49/60)/60)/24)+DATE(1970,1,1)</f>
        <v>40229.25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844</v>
      </c>
      <c r="B50" s="4" t="s">
        <v>1721</v>
      </c>
      <c r="C50" s="3" t="s">
        <v>1722</v>
      </c>
      <c r="D50">
        <v>8800</v>
      </c>
      <c r="E50">
        <v>8747</v>
      </c>
      <c r="F50" s="5">
        <f>E50/D50</f>
        <v>0.99397727272727276</v>
      </c>
      <c r="G50" t="s">
        <v>74</v>
      </c>
      <c r="H50">
        <v>94</v>
      </c>
      <c r="I50" s="6">
        <f>E50/H50</f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2">
        <f>(((L50/60)/60)/24)+DATE(1970,1,1)</f>
        <v>40930.25</v>
      </c>
      <c r="O50" s="12">
        <f>(((M50/60)/60)/24)+DATE(1970,1,1)</f>
        <v>40933.25</v>
      </c>
      <c r="P50" t="b">
        <v>0</v>
      </c>
      <c r="Q50" t="b">
        <v>0</v>
      </c>
      <c r="R50" t="s">
        <v>42</v>
      </c>
      <c r="S50" t="s">
        <v>2040</v>
      </c>
      <c r="T50" t="s">
        <v>2041</v>
      </c>
    </row>
    <row r="51" spans="1:20" ht="17" x14ac:dyDescent="0.2">
      <c r="A51">
        <v>866</v>
      </c>
      <c r="B51" s="4" t="s">
        <v>1764</v>
      </c>
      <c r="C51" s="3" t="s">
        <v>1765</v>
      </c>
      <c r="D51">
        <v>182800</v>
      </c>
      <c r="E51">
        <v>79045</v>
      </c>
      <c r="F51" s="5">
        <f>E51/D51</f>
        <v>0.43241247264770238</v>
      </c>
      <c r="G51" t="s">
        <v>74</v>
      </c>
      <c r="H51">
        <v>898</v>
      </c>
      <c r="I51" s="6">
        <f>E51/H51</f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2">
        <f>(((L51/60)/60)/24)+DATE(1970,1,1)</f>
        <v>40671.208333333336</v>
      </c>
      <c r="O51" s="12">
        <f>(((M51/60)/60)/24)+DATE(1970,1,1)</f>
        <v>40672.208333333336</v>
      </c>
      <c r="P51" t="b">
        <v>0</v>
      </c>
      <c r="Q51" t="b">
        <v>0</v>
      </c>
      <c r="R51" t="s">
        <v>122</v>
      </c>
      <c r="S51" t="s">
        <v>2053</v>
      </c>
      <c r="T51" t="s">
        <v>2054</v>
      </c>
    </row>
    <row r="52" spans="1:20" ht="17" x14ac:dyDescent="0.2">
      <c r="A52">
        <v>910</v>
      </c>
      <c r="B52" s="4" t="s">
        <v>1852</v>
      </c>
      <c r="C52" s="3" t="s">
        <v>1853</v>
      </c>
      <c r="D52">
        <v>154500</v>
      </c>
      <c r="E52">
        <v>30215</v>
      </c>
      <c r="F52" s="5">
        <f>E52/D52</f>
        <v>0.19556634304207121</v>
      </c>
      <c r="G52" t="s">
        <v>74</v>
      </c>
      <c r="H52">
        <v>296</v>
      </c>
      <c r="I52" s="6">
        <f>E52/H52</f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2">
        <f>(((L52/60)/60)/24)+DATE(1970,1,1)</f>
        <v>42026.25</v>
      </c>
      <c r="O52" s="12">
        <f>(((M52/60)/60)/24)+DATE(1970,1,1)</f>
        <v>42027.25</v>
      </c>
      <c r="P52" t="b">
        <v>0</v>
      </c>
      <c r="Q52" t="b">
        <v>0</v>
      </c>
      <c r="R52" t="s">
        <v>33</v>
      </c>
      <c r="S52" t="s">
        <v>2038</v>
      </c>
      <c r="T52" t="s">
        <v>2039</v>
      </c>
    </row>
    <row r="53" spans="1:20" ht="17" x14ac:dyDescent="0.2">
      <c r="A53">
        <v>937</v>
      </c>
      <c r="B53" s="4" t="s">
        <v>1905</v>
      </c>
      <c r="C53" s="3" t="s">
        <v>1906</v>
      </c>
      <c r="D53">
        <v>171000</v>
      </c>
      <c r="E53">
        <v>84891</v>
      </c>
      <c r="F53" s="5">
        <f>E53/D53</f>
        <v>0.49643859649122807</v>
      </c>
      <c r="G53" t="s">
        <v>74</v>
      </c>
      <c r="H53">
        <v>976</v>
      </c>
      <c r="I53" s="6">
        <f>E53/H53</f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2">
        <f>(((L53/60)/60)/24)+DATE(1970,1,1)</f>
        <v>42334.25</v>
      </c>
      <c r="O53" s="12">
        <f>(((M53/60)/60)/24)+DATE(1970,1,1)</f>
        <v>42343.25</v>
      </c>
      <c r="P53" t="b">
        <v>0</v>
      </c>
      <c r="Q53" t="b">
        <v>0</v>
      </c>
      <c r="R53" t="s">
        <v>42</v>
      </c>
      <c r="S53" t="s">
        <v>2040</v>
      </c>
      <c r="T53" t="s">
        <v>2041</v>
      </c>
    </row>
    <row r="54" spans="1:20" ht="17" x14ac:dyDescent="0.2">
      <c r="A54">
        <v>948</v>
      </c>
      <c r="B54" s="4" t="s">
        <v>1926</v>
      </c>
      <c r="C54" s="3" t="s">
        <v>1927</v>
      </c>
      <c r="D54">
        <v>9400</v>
      </c>
      <c r="E54">
        <v>5918</v>
      </c>
      <c r="F54" s="5">
        <f>E54/D54</f>
        <v>0.62957446808510642</v>
      </c>
      <c r="G54" t="s">
        <v>74</v>
      </c>
      <c r="H54">
        <v>160</v>
      </c>
      <c r="I54" s="6">
        <f>E54/H54</f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2">
        <f>(((L54/60)/60)/24)+DATE(1970,1,1)</f>
        <v>41985.25</v>
      </c>
      <c r="O54" s="12">
        <f>(((M54/60)/60)/24)+DATE(1970,1,1)</f>
        <v>41995.25</v>
      </c>
      <c r="P54" t="b">
        <v>1</v>
      </c>
      <c r="Q54" t="b">
        <v>1</v>
      </c>
      <c r="R54" t="s">
        <v>42</v>
      </c>
      <c r="S54" t="s">
        <v>2040</v>
      </c>
      <c r="T54" t="s">
        <v>2041</v>
      </c>
    </row>
    <row r="55" spans="1:20" ht="17" x14ac:dyDescent="0.2">
      <c r="A55">
        <v>952</v>
      </c>
      <c r="B55" s="4" t="s">
        <v>1934</v>
      </c>
      <c r="C55" s="3" t="s">
        <v>1935</v>
      </c>
      <c r="D55">
        <v>145500</v>
      </c>
      <c r="E55">
        <v>101987</v>
      </c>
      <c r="F55" s="5">
        <f>E55/D55</f>
        <v>0.70094158075601376</v>
      </c>
      <c r="G55" t="s">
        <v>74</v>
      </c>
      <c r="H55">
        <v>2266</v>
      </c>
      <c r="I55" s="6">
        <f>E55/H55</f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2">
        <f>(((L55/60)/60)/24)+DATE(1970,1,1)</f>
        <v>42591.208333333328</v>
      </c>
      <c r="O55" s="12">
        <f>(((M55/60)/60)/24)+DATE(1970,1,1)</f>
        <v>42605.208333333328</v>
      </c>
      <c r="P55" t="b">
        <v>0</v>
      </c>
      <c r="Q55" t="b">
        <v>0</v>
      </c>
      <c r="R55" t="s">
        <v>42</v>
      </c>
      <c r="S55" t="s">
        <v>2040</v>
      </c>
      <c r="T55" t="s">
        <v>2041</v>
      </c>
    </row>
    <row r="56" spans="1:20" ht="17" x14ac:dyDescent="0.2">
      <c r="A56">
        <v>993</v>
      </c>
      <c r="B56" s="4" t="s">
        <v>2013</v>
      </c>
      <c r="C56" s="3" t="s">
        <v>2014</v>
      </c>
      <c r="D56">
        <v>9800</v>
      </c>
      <c r="E56">
        <v>7608</v>
      </c>
      <c r="F56" s="5">
        <f>E56/D56</f>
        <v>0.77632653061224488</v>
      </c>
      <c r="G56" t="s">
        <v>74</v>
      </c>
      <c r="H56">
        <v>75</v>
      </c>
      <c r="I56" s="6">
        <f>E56/H56</f>
        <v>101.44</v>
      </c>
      <c r="J56" t="s">
        <v>107</v>
      </c>
      <c r="K56" t="s">
        <v>108</v>
      </c>
      <c r="L56">
        <v>1450936800</v>
      </c>
      <c r="M56">
        <v>1452405600</v>
      </c>
      <c r="N56" s="12">
        <f>(((L56/60)/60)/24)+DATE(1970,1,1)</f>
        <v>42362.25</v>
      </c>
      <c r="O56" s="12">
        <f>(((M56/60)/60)/24)+DATE(1970,1,1)</f>
        <v>42379.25</v>
      </c>
      <c r="P56" t="b">
        <v>0</v>
      </c>
      <c r="Q56" t="b">
        <v>1</v>
      </c>
      <c r="R56" t="s">
        <v>122</v>
      </c>
      <c r="S56" t="s">
        <v>2053</v>
      </c>
      <c r="T56" t="s">
        <v>2054</v>
      </c>
    </row>
    <row r="57" spans="1:20" ht="17" x14ac:dyDescent="0.2">
      <c r="A57">
        <v>997</v>
      </c>
      <c r="B57" s="4" t="s">
        <v>2021</v>
      </c>
      <c r="C57" s="3" t="s">
        <v>2022</v>
      </c>
      <c r="D57">
        <v>7600</v>
      </c>
      <c r="E57">
        <v>4603</v>
      </c>
      <c r="F57" s="5">
        <f>E57/D57</f>
        <v>0.60565789473684206</v>
      </c>
      <c r="G57" t="s">
        <v>74</v>
      </c>
      <c r="H57">
        <v>139</v>
      </c>
      <c r="I57" s="6">
        <f>E57/H57</f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2">
        <f>(((L57/60)/60)/24)+DATE(1970,1,1)</f>
        <v>41659.25</v>
      </c>
      <c r="O57" s="12">
        <f>(((M57/60)/60)/24)+DATE(1970,1,1)</f>
        <v>41664.25</v>
      </c>
      <c r="P57" t="b">
        <v>0</v>
      </c>
      <c r="Q57" t="b">
        <v>0</v>
      </c>
      <c r="R57" t="s">
        <v>33</v>
      </c>
      <c r="S57" t="s">
        <v>2038</v>
      </c>
      <c r="T57" t="s">
        <v>2039</v>
      </c>
    </row>
    <row r="58" spans="1:20" ht="17" x14ac:dyDescent="0.2">
      <c r="A58">
        <v>999</v>
      </c>
      <c r="B58" s="4" t="s">
        <v>2025</v>
      </c>
      <c r="C58" s="3" t="s">
        <v>2026</v>
      </c>
      <c r="D58">
        <v>111100</v>
      </c>
      <c r="E58">
        <v>62819</v>
      </c>
      <c r="F58" s="5">
        <f>E58/D58</f>
        <v>0.56542754275427543</v>
      </c>
      <c r="G58" t="s">
        <v>74</v>
      </c>
      <c r="H58">
        <v>1122</v>
      </c>
      <c r="I58" s="6">
        <f>E58/H58</f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2">
        <f>(((L58/60)/60)/24)+DATE(1970,1,1)</f>
        <v>42550.208333333328</v>
      </c>
      <c r="O58" s="12">
        <f>(((M58/60)/60)/24)+DATE(1970,1,1)</f>
        <v>42557.208333333328</v>
      </c>
      <c r="P58" t="b">
        <v>0</v>
      </c>
      <c r="Q58" t="b">
        <v>0</v>
      </c>
      <c r="R58" t="s">
        <v>17</v>
      </c>
      <c r="S58" t="s">
        <v>2032</v>
      </c>
      <c r="T58" t="s">
        <v>2033</v>
      </c>
    </row>
    <row r="59" spans="1:20" ht="17" x14ac:dyDescent="0.2">
      <c r="A59">
        <v>0</v>
      </c>
      <c r="B59" s="4" t="s">
        <v>12</v>
      </c>
      <c r="C59" s="3" t="s">
        <v>13</v>
      </c>
      <c r="D59">
        <v>100</v>
      </c>
      <c r="E59">
        <v>0</v>
      </c>
      <c r="F59" s="5">
        <f>E59/D59</f>
        <v>0</v>
      </c>
      <c r="G59" t="s">
        <v>14</v>
      </c>
      <c r="H59">
        <v>0</v>
      </c>
      <c r="I59" s="7">
        <v>0</v>
      </c>
      <c r="J59" t="s">
        <v>15</v>
      </c>
      <c r="K59" t="s">
        <v>16</v>
      </c>
      <c r="L59">
        <v>1448690400</v>
      </c>
      <c r="M59">
        <v>1450159200</v>
      </c>
      <c r="N59" s="12">
        <f>(((L59/60)/60)/24)+DATE(1970,1,1)</f>
        <v>42336.25</v>
      </c>
      <c r="O59" s="12">
        <f>(((M59/60)/60)/24)+DATE(1970,1,1)</f>
        <v>42353.25</v>
      </c>
      <c r="P59" t="b">
        <v>0</v>
      </c>
      <c r="Q59" t="b">
        <v>0</v>
      </c>
      <c r="R59" t="s">
        <v>17</v>
      </c>
      <c r="S59" t="s">
        <v>2032</v>
      </c>
      <c r="T59" t="s">
        <v>2033</v>
      </c>
    </row>
    <row r="60" spans="1:20" ht="34" x14ac:dyDescent="0.2">
      <c r="A60">
        <v>3</v>
      </c>
      <c r="B60" s="4" t="s">
        <v>29</v>
      </c>
      <c r="C60" s="3" t="s">
        <v>30</v>
      </c>
      <c r="D60">
        <v>4200</v>
      </c>
      <c r="E60">
        <v>2477</v>
      </c>
      <c r="F60" s="5">
        <f>E60/D60</f>
        <v>0.58976190476190471</v>
      </c>
      <c r="G60" t="s">
        <v>14</v>
      </c>
      <c r="H60">
        <v>24</v>
      </c>
      <c r="I60" s="6">
        <f>E60/H60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2">
        <f>(((L60/60)/60)/24)+DATE(1970,1,1)</f>
        <v>43688.208333333328</v>
      </c>
      <c r="O60" s="12">
        <f>(((M60/60)/60)/24)+DATE(1970,1,1)</f>
        <v>43728.208333333328</v>
      </c>
      <c r="P60" t="b">
        <v>0</v>
      </c>
      <c r="Q60" t="b">
        <v>0</v>
      </c>
      <c r="R60" t="s">
        <v>23</v>
      </c>
      <c r="S60" t="s">
        <v>2034</v>
      </c>
      <c r="T60" t="s">
        <v>2035</v>
      </c>
    </row>
    <row r="61" spans="1:20" ht="17" x14ac:dyDescent="0.2">
      <c r="A61">
        <v>4</v>
      </c>
      <c r="B61" s="4" t="s">
        <v>31</v>
      </c>
      <c r="C61" s="3" t="s">
        <v>32</v>
      </c>
      <c r="D61">
        <v>7600</v>
      </c>
      <c r="E61">
        <v>5265</v>
      </c>
      <c r="F61" s="5">
        <f>E61/D61</f>
        <v>0.69276315789473686</v>
      </c>
      <c r="G61" t="s">
        <v>14</v>
      </c>
      <c r="H61">
        <v>53</v>
      </c>
      <c r="I61" s="6">
        <f>E61/H61</f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2">
        <f>(((L61/60)/60)/24)+DATE(1970,1,1)</f>
        <v>43485.25</v>
      </c>
      <c r="O61" s="12">
        <f>(((M61/60)/60)/24)+DATE(1970,1,1)</f>
        <v>43489.25</v>
      </c>
      <c r="P61" t="b">
        <v>0</v>
      </c>
      <c r="Q61" t="b">
        <v>0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</v>
      </c>
      <c r="B62" s="4" t="s">
        <v>38</v>
      </c>
      <c r="C62" s="3" t="s">
        <v>39</v>
      </c>
      <c r="D62">
        <v>5200</v>
      </c>
      <c r="E62">
        <v>1090</v>
      </c>
      <c r="F62" s="5">
        <f>E62/D62</f>
        <v>0.20961538461538462</v>
      </c>
      <c r="G62" t="s">
        <v>14</v>
      </c>
      <c r="H62">
        <v>18</v>
      </c>
      <c r="I62" s="6">
        <f>E62/H62</f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2">
        <f>(((L62/60)/60)/24)+DATE(1970,1,1)</f>
        <v>42991.208333333328</v>
      </c>
      <c r="O62" s="12">
        <f>(((M62/60)/60)/24)+DATE(1970,1,1)</f>
        <v>42992.208333333328</v>
      </c>
      <c r="P62" t="b">
        <v>0</v>
      </c>
      <c r="Q62" t="b">
        <v>0</v>
      </c>
      <c r="R62" t="s">
        <v>42</v>
      </c>
      <c r="S62" t="s">
        <v>2040</v>
      </c>
      <c r="T62" t="s">
        <v>2041</v>
      </c>
    </row>
    <row r="63" spans="1:20" ht="17" x14ac:dyDescent="0.2">
      <c r="A63">
        <v>9</v>
      </c>
      <c r="B63" s="4" t="s">
        <v>48</v>
      </c>
      <c r="C63" s="3" t="s">
        <v>49</v>
      </c>
      <c r="D63">
        <v>6200</v>
      </c>
      <c r="E63">
        <v>3208</v>
      </c>
      <c r="F63" s="5">
        <f>E63/D63</f>
        <v>0.51741935483870971</v>
      </c>
      <c r="G63" t="s">
        <v>14</v>
      </c>
      <c r="H63">
        <v>44</v>
      </c>
      <c r="I63" s="6">
        <f>E63/H63</f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2">
        <f>(((L63/60)/60)/24)+DATE(1970,1,1)</f>
        <v>41536.208333333336</v>
      </c>
      <c r="O63" s="12">
        <f>(((M63/60)/60)/24)+DATE(1970,1,1)</f>
        <v>41585.25</v>
      </c>
      <c r="P63" t="b">
        <v>0</v>
      </c>
      <c r="Q63" t="b">
        <v>0</v>
      </c>
      <c r="R63" t="s">
        <v>50</v>
      </c>
      <c r="S63" t="s">
        <v>2034</v>
      </c>
      <c r="T63" t="s">
        <v>2042</v>
      </c>
    </row>
    <row r="64" spans="1:20" ht="34" x14ac:dyDescent="0.2">
      <c r="A64">
        <v>11</v>
      </c>
      <c r="B64" s="4" t="s">
        <v>54</v>
      </c>
      <c r="C64" s="3" t="s">
        <v>55</v>
      </c>
      <c r="D64">
        <v>6300</v>
      </c>
      <c r="E64">
        <v>3030</v>
      </c>
      <c r="F64" s="5">
        <f>E64/D64</f>
        <v>0.48095238095238096</v>
      </c>
      <c r="G64" t="s">
        <v>14</v>
      </c>
      <c r="H64">
        <v>27</v>
      </c>
      <c r="I64" s="6">
        <f>E64/H64</f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2">
        <f>(((L64/60)/60)/24)+DATE(1970,1,1)</f>
        <v>40442.208333333336</v>
      </c>
      <c r="O64" s="12">
        <f>(((M64/60)/60)/24)+DATE(1970,1,1)</f>
        <v>40448.208333333336</v>
      </c>
      <c r="P64" t="b">
        <v>0</v>
      </c>
      <c r="Q64" t="b">
        <v>1</v>
      </c>
      <c r="R64" t="s">
        <v>33</v>
      </c>
      <c r="S64" t="s">
        <v>2038</v>
      </c>
      <c r="T64" t="s">
        <v>2039</v>
      </c>
    </row>
    <row r="65" spans="1:20" ht="17" x14ac:dyDescent="0.2">
      <c r="A65">
        <v>12</v>
      </c>
      <c r="B65" s="4" t="s">
        <v>56</v>
      </c>
      <c r="C65" s="3" t="s">
        <v>57</v>
      </c>
      <c r="D65">
        <v>6300</v>
      </c>
      <c r="E65">
        <v>5629</v>
      </c>
      <c r="F65" s="5">
        <f>E65/D65</f>
        <v>0.89349206349206345</v>
      </c>
      <c r="G65" t="s">
        <v>14</v>
      </c>
      <c r="H65">
        <v>55</v>
      </c>
      <c r="I65" s="6">
        <f>E65/H65</f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2">
        <f>(((L65/60)/60)/24)+DATE(1970,1,1)</f>
        <v>43760.208333333328</v>
      </c>
      <c r="O65" s="12">
        <f>(((M65/60)/60)/24)+DATE(1970,1,1)</f>
        <v>43768.208333333328</v>
      </c>
      <c r="P65" t="b">
        <v>0</v>
      </c>
      <c r="Q65" t="b">
        <v>0</v>
      </c>
      <c r="R65" t="s">
        <v>53</v>
      </c>
      <c r="S65" t="s">
        <v>2040</v>
      </c>
      <c r="T65" t="s">
        <v>2043</v>
      </c>
    </row>
    <row r="66" spans="1:20" ht="17" x14ac:dyDescent="0.2">
      <c r="A66">
        <v>14</v>
      </c>
      <c r="B66" s="4" t="s">
        <v>61</v>
      </c>
      <c r="C66" s="3" t="s">
        <v>62</v>
      </c>
      <c r="D66">
        <v>28200</v>
      </c>
      <c r="E66">
        <v>18829</v>
      </c>
      <c r="F66" s="5">
        <f>E66/D66</f>
        <v>0.66769503546099296</v>
      </c>
      <c r="G66" t="s">
        <v>14</v>
      </c>
      <c r="H66">
        <v>200</v>
      </c>
      <c r="I66" s="6">
        <f>E66/H66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2">
        <f>(((L66/60)/60)/24)+DATE(1970,1,1)</f>
        <v>40974.25</v>
      </c>
      <c r="O66" s="12">
        <f>(((M66/60)/60)/24)+DATE(1970,1,1)</f>
        <v>41001.208333333336</v>
      </c>
      <c r="P66" t="b">
        <v>0</v>
      </c>
      <c r="Q66" t="b">
        <v>0</v>
      </c>
      <c r="R66" t="s">
        <v>60</v>
      </c>
      <c r="S66" t="s">
        <v>2034</v>
      </c>
      <c r="T66" t="s">
        <v>2044</v>
      </c>
    </row>
    <row r="67" spans="1:20" ht="17" x14ac:dyDescent="0.2">
      <c r="A67">
        <v>15</v>
      </c>
      <c r="B67" s="4" t="s">
        <v>63</v>
      </c>
      <c r="C67" s="3" t="s">
        <v>64</v>
      </c>
      <c r="D67">
        <v>81200</v>
      </c>
      <c r="E67">
        <v>38414</v>
      </c>
      <c r="F67" s="5">
        <f>E67/D67</f>
        <v>0.47307881773399013</v>
      </c>
      <c r="G67" t="s">
        <v>14</v>
      </c>
      <c r="H67">
        <v>452</v>
      </c>
      <c r="I67" s="6">
        <f>E67/H67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2">
        <f>(((L67/60)/60)/24)+DATE(1970,1,1)</f>
        <v>43809.25</v>
      </c>
      <c r="O67" s="12">
        <f>(((M67/60)/60)/24)+DATE(1970,1,1)</f>
        <v>43813.25</v>
      </c>
      <c r="P67" t="b">
        <v>0</v>
      </c>
      <c r="Q67" t="b">
        <v>0</v>
      </c>
      <c r="R67" t="s">
        <v>65</v>
      </c>
      <c r="S67" t="s">
        <v>2036</v>
      </c>
      <c r="T67" t="s">
        <v>2045</v>
      </c>
    </row>
    <row r="68" spans="1:20" ht="17" x14ac:dyDescent="0.2">
      <c r="A68">
        <v>19</v>
      </c>
      <c r="B68" s="4" t="s">
        <v>75</v>
      </c>
      <c r="C68" s="3" t="s">
        <v>76</v>
      </c>
      <c r="D68">
        <v>62500</v>
      </c>
      <c r="E68">
        <v>30331</v>
      </c>
      <c r="F68" s="5">
        <f>E68/D68</f>
        <v>0.48529600000000001</v>
      </c>
      <c r="G68" t="s">
        <v>14</v>
      </c>
      <c r="H68">
        <v>674</v>
      </c>
      <c r="I68" s="6">
        <f>E68/H68</f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2">
        <f>(((L68/60)/60)/24)+DATE(1970,1,1)</f>
        <v>43528.25</v>
      </c>
      <c r="O68" s="12">
        <f>(((M68/60)/60)/24)+DATE(1970,1,1)</f>
        <v>43549.208333333328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17" x14ac:dyDescent="0.2">
      <c r="A69">
        <v>21</v>
      </c>
      <c r="B69" s="4" t="s">
        <v>79</v>
      </c>
      <c r="C69" s="3" t="s">
        <v>80</v>
      </c>
      <c r="D69">
        <v>94000</v>
      </c>
      <c r="E69">
        <v>38533</v>
      </c>
      <c r="F69" s="5">
        <f>E69/D69</f>
        <v>0.40992553191489361</v>
      </c>
      <c r="G69" t="s">
        <v>14</v>
      </c>
      <c r="H69">
        <v>558</v>
      </c>
      <c r="I69" s="6">
        <f>E69/H69</f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2">
        <f>(((L69/60)/60)/24)+DATE(1970,1,1)</f>
        <v>40770.208333333336</v>
      </c>
      <c r="O69" s="12">
        <f>(((M69/60)/60)/24)+DATE(1970,1,1)</f>
        <v>40804.208333333336</v>
      </c>
      <c r="P69" t="b">
        <v>0</v>
      </c>
      <c r="Q69" t="b">
        <v>0</v>
      </c>
      <c r="R69" t="s">
        <v>33</v>
      </c>
      <c r="S69" t="s">
        <v>2038</v>
      </c>
      <c r="T69" t="s">
        <v>2039</v>
      </c>
    </row>
    <row r="70" spans="1:20" ht="17" x14ac:dyDescent="0.2">
      <c r="A70">
        <v>27</v>
      </c>
      <c r="B70" s="4" t="s">
        <v>92</v>
      </c>
      <c r="C70" s="3" t="s">
        <v>93</v>
      </c>
      <c r="D70">
        <v>2000</v>
      </c>
      <c r="E70">
        <v>1599</v>
      </c>
      <c r="F70" s="5">
        <f>E70/D70</f>
        <v>0.79949999999999999</v>
      </c>
      <c r="G70" t="s">
        <v>14</v>
      </c>
      <c r="H70">
        <v>15</v>
      </c>
      <c r="I70" s="6">
        <f>E70/H70</f>
        <v>106.6</v>
      </c>
      <c r="J70" t="s">
        <v>21</v>
      </c>
      <c r="K70" t="s">
        <v>22</v>
      </c>
      <c r="L70">
        <v>1443848400</v>
      </c>
      <c r="M70">
        <v>1444539600</v>
      </c>
      <c r="N70" s="12">
        <f>(((L70/60)/60)/24)+DATE(1970,1,1)</f>
        <v>42280.208333333328</v>
      </c>
      <c r="O70" s="12">
        <f>(((M70/60)/60)/24)+DATE(1970,1,1)</f>
        <v>42288.208333333328</v>
      </c>
      <c r="P70" t="b">
        <v>0</v>
      </c>
      <c r="Q70" t="b">
        <v>0</v>
      </c>
      <c r="R70" t="s">
        <v>23</v>
      </c>
      <c r="S70" t="s">
        <v>2034</v>
      </c>
      <c r="T70" t="s">
        <v>2035</v>
      </c>
    </row>
    <row r="71" spans="1:20" ht="17" x14ac:dyDescent="0.2">
      <c r="A71">
        <v>32</v>
      </c>
      <c r="B71" s="4" t="s">
        <v>105</v>
      </c>
      <c r="C71" s="3" t="s">
        <v>106</v>
      </c>
      <c r="D71">
        <v>101000</v>
      </c>
      <c r="E71">
        <v>87676</v>
      </c>
      <c r="F71" s="5">
        <f>E71/D71</f>
        <v>0.86807920792079207</v>
      </c>
      <c r="G71" t="s">
        <v>14</v>
      </c>
      <c r="H71">
        <v>2307</v>
      </c>
      <c r="I71" s="6">
        <f>E71/H71</f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2">
        <f>(((L71/60)/60)/24)+DATE(1970,1,1)</f>
        <v>43110.25</v>
      </c>
      <c r="O71" s="12">
        <f>(((M71/60)/60)/24)+DATE(1970,1,1)</f>
        <v>43137.25</v>
      </c>
      <c r="P71" t="b">
        <v>0</v>
      </c>
      <c r="Q71" t="b">
        <v>0</v>
      </c>
      <c r="R71" t="s">
        <v>42</v>
      </c>
      <c r="S71" t="s">
        <v>2040</v>
      </c>
      <c r="T71" t="s">
        <v>2041</v>
      </c>
    </row>
    <row r="72" spans="1:20" ht="17" x14ac:dyDescent="0.2">
      <c r="A72">
        <v>39</v>
      </c>
      <c r="B72" s="4" t="s">
        <v>123</v>
      </c>
      <c r="C72" s="3" t="s">
        <v>124</v>
      </c>
      <c r="D72">
        <v>9900</v>
      </c>
      <c r="E72">
        <v>5027</v>
      </c>
      <c r="F72" s="5">
        <f>E72/D72</f>
        <v>0.50777777777777777</v>
      </c>
      <c r="G72" t="s">
        <v>14</v>
      </c>
      <c r="H72">
        <v>88</v>
      </c>
      <c r="I72" s="6">
        <f>E72/H72</f>
        <v>57.125</v>
      </c>
      <c r="J72" t="s">
        <v>36</v>
      </c>
      <c r="K72" t="s">
        <v>37</v>
      </c>
      <c r="L72">
        <v>1361772000</v>
      </c>
      <c r="M72">
        <v>1362978000</v>
      </c>
      <c r="N72" s="12">
        <f>(((L72/60)/60)/24)+DATE(1970,1,1)</f>
        <v>41330.25</v>
      </c>
      <c r="O72" s="12">
        <f>(((M72/60)/60)/24)+DATE(1970,1,1)</f>
        <v>41344.208333333336</v>
      </c>
      <c r="P72" t="b">
        <v>0</v>
      </c>
      <c r="Q72" t="b">
        <v>0</v>
      </c>
      <c r="R72" t="s">
        <v>33</v>
      </c>
      <c r="S72" t="s">
        <v>2038</v>
      </c>
      <c r="T72" t="s">
        <v>2039</v>
      </c>
    </row>
    <row r="73" spans="1:20" ht="34" x14ac:dyDescent="0.2">
      <c r="A73">
        <v>45</v>
      </c>
      <c r="B73" s="4" t="s">
        <v>136</v>
      </c>
      <c r="C73" s="3" t="s">
        <v>137</v>
      </c>
      <c r="D73">
        <v>9500</v>
      </c>
      <c r="E73">
        <v>4530</v>
      </c>
      <c r="F73" s="5">
        <f>E73/D73</f>
        <v>0.4768421052631579</v>
      </c>
      <c r="G73" t="s">
        <v>14</v>
      </c>
      <c r="H73">
        <v>48</v>
      </c>
      <c r="I73" s="6">
        <f>E73/H73</f>
        <v>94.375</v>
      </c>
      <c r="J73" t="s">
        <v>21</v>
      </c>
      <c r="K73" t="s">
        <v>22</v>
      </c>
      <c r="L73">
        <v>1478062800</v>
      </c>
      <c r="M73">
        <v>1479362400</v>
      </c>
      <c r="N73" s="12">
        <f>(((L73/60)/60)/24)+DATE(1970,1,1)</f>
        <v>42676.208333333328</v>
      </c>
      <c r="O73" s="12">
        <f>(((M73/60)/60)/24)+DATE(1970,1,1)</f>
        <v>42691.25</v>
      </c>
      <c r="P73" t="b">
        <v>0</v>
      </c>
      <c r="Q73" t="b">
        <v>1</v>
      </c>
      <c r="R73" t="s">
        <v>33</v>
      </c>
      <c r="S73" t="s">
        <v>2038</v>
      </c>
      <c r="T73" t="s">
        <v>2039</v>
      </c>
    </row>
    <row r="74" spans="1:20" ht="34" x14ac:dyDescent="0.2">
      <c r="A74">
        <v>50</v>
      </c>
      <c r="B74" s="4" t="s">
        <v>146</v>
      </c>
      <c r="C74" s="3" t="s">
        <v>147</v>
      </c>
      <c r="D74">
        <v>100</v>
      </c>
      <c r="E74">
        <v>2</v>
      </c>
      <c r="F74" s="5">
        <f>E74/D74</f>
        <v>0.02</v>
      </c>
      <c r="G74" t="s">
        <v>14</v>
      </c>
      <c r="H74">
        <v>1</v>
      </c>
      <c r="I74" s="6">
        <f>E74/H74</f>
        <v>2</v>
      </c>
      <c r="J74" t="s">
        <v>107</v>
      </c>
      <c r="K74" t="s">
        <v>108</v>
      </c>
      <c r="L74">
        <v>1375333200</v>
      </c>
      <c r="M74">
        <v>1377752400</v>
      </c>
      <c r="N74" s="12">
        <f>(((L74/60)/60)/24)+DATE(1970,1,1)</f>
        <v>41487.208333333336</v>
      </c>
      <c r="O74" s="12">
        <f>(((M74/60)/60)/24)+DATE(1970,1,1)</f>
        <v>41515.208333333336</v>
      </c>
      <c r="P74" t="b">
        <v>0</v>
      </c>
      <c r="Q74" t="b">
        <v>0</v>
      </c>
      <c r="R74" t="s">
        <v>148</v>
      </c>
      <c r="S74" t="s">
        <v>2034</v>
      </c>
      <c r="T74" t="s">
        <v>2056</v>
      </c>
    </row>
    <row r="75" spans="1:20" ht="17" x14ac:dyDescent="0.2">
      <c r="A75">
        <v>51</v>
      </c>
      <c r="B75" s="4" t="s">
        <v>149</v>
      </c>
      <c r="C75" s="3" t="s">
        <v>150</v>
      </c>
      <c r="D75">
        <v>158100</v>
      </c>
      <c r="E75">
        <v>145243</v>
      </c>
      <c r="F75" s="5">
        <f>E75/D75</f>
        <v>0.91867805186590767</v>
      </c>
      <c r="G75" t="s">
        <v>14</v>
      </c>
      <c r="H75">
        <v>1467</v>
      </c>
      <c r="I75" s="6">
        <f>E75/H75</f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2">
        <f>(((L75/60)/60)/24)+DATE(1970,1,1)</f>
        <v>40995.208333333336</v>
      </c>
      <c r="O75" s="12">
        <f>(((M75/60)/60)/24)+DATE(1970,1,1)</f>
        <v>41011.208333333336</v>
      </c>
      <c r="P75" t="b">
        <v>0</v>
      </c>
      <c r="Q75" t="b">
        <v>1</v>
      </c>
      <c r="R75" t="s">
        <v>65</v>
      </c>
      <c r="S75" t="s">
        <v>2036</v>
      </c>
      <c r="T75" t="s">
        <v>2045</v>
      </c>
    </row>
    <row r="76" spans="1:20" ht="17" x14ac:dyDescent="0.2">
      <c r="A76">
        <v>52</v>
      </c>
      <c r="B76" s="4" t="s">
        <v>151</v>
      </c>
      <c r="C76" s="3" t="s">
        <v>152</v>
      </c>
      <c r="D76">
        <v>7200</v>
      </c>
      <c r="E76">
        <v>2459</v>
      </c>
      <c r="F76" s="5">
        <f>E76/D76</f>
        <v>0.34152777777777776</v>
      </c>
      <c r="G76" t="s">
        <v>14</v>
      </c>
      <c r="H76">
        <v>75</v>
      </c>
      <c r="I76" s="6">
        <f>E76/H76</f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2">
        <f>(((L76/60)/60)/24)+DATE(1970,1,1)</f>
        <v>40436.208333333336</v>
      </c>
      <c r="O76" s="12">
        <f>(((M76/60)/60)/24)+DATE(1970,1,1)</f>
        <v>40440.208333333336</v>
      </c>
      <c r="P76" t="b">
        <v>0</v>
      </c>
      <c r="Q76" t="b">
        <v>0</v>
      </c>
      <c r="R76" t="s">
        <v>33</v>
      </c>
      <c r="S76" t="s">
        <v>2038</v>
      </c>
      <c r="T76" t="s">
        <v>2039</v>
      </c>
    </row>
    <row r="77" spans="1:20" ht="34" x14ac:dyDescent="0.2">
      <c r="A77">
        <v>54</v>
      </c>
      <c r="B77" s="4" t="s">
        <v>155</v>
      </c>
      <c r="C77" s="3" t="s">
        <v>156</v>
      </c>
      <c r="D77">
        <v>6000</v>
      </c>
      <c r="E77">
        <v>5392</v>
      </c>
      <c r="F77" s="5">
        <f>E77/D77</f>
        <v>0.89866666666666661</v>
      </c>
      <c r="G77" t="s">
        <v>14</v>
      </c>
      <c r="H77">
        <v>120</v>
      </c>
      <c r="I77" s="6">
        <f>E77/H77</f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2">
        <f>(((L77/60)/60)/24)+DATE(1970,1,1)</f>
        <v>43170.25</v>
      </c>
      <c r="O77" s="12">
        <f>(((M77/60)/60)/24)+DATE(1970,1,1)</f>
        <v>43176.208333333328</v>
      </c>
      <c r="P77" t="b">
        <v>0</v>
      </c>
      <c r="Q77" t="b">
        <v>0</v>
      </c>
      <c r="R77" t="s">
        <v>65</v>
      </c>
      <c r="S77" t="s">
        <v>2036</v>
      </c>
      <c r="T77" t="s">
        <v>2045</v>
      </c>
    </row>
    <row r="78" spans="1:20" ht="34" x14ac:dyDescent="0.2">
      <c r="A78">
        <v>61</v>
      </c>
      <c r="B78" s="4" t="s">
        <v>170</v>
      </c>
      <c r="C78" s="3" t="s">
        <v>171</v>
      </c>
      <c r="D78">
        <v>199200</v>
      </c>
      <c r="E78">
        <v>184750</v>
      </c>
      <c r="F78" s="5">
        <f>E78/D78</f>
        <v>0.92745983935742971</v>
      </c>
      <c r="G78" t="s">
        <v>14</v>
      </c>
      <c r="H78">
        <v>2253</v>
      </c>
      <c r="I78" s="6">
        <f>E78/H78</f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2">
        <f>(((L78/60)/60)/24)+DATE(1970,1,1)</f>
        <v>40595.25</v>
      </c>
      <c r="O78" s="12">
        <f>(((M78/60)/60)/24)+DATE(1970,1,1)</f>
        <v>40635.208333333336</v>
      </c>
      <c r="P78" t="b">
        <v>0</v>
      </c>
      <c r="Q78" t="b">
        <v>0</v>
      </c>
      <c r="R78" t="s">
        <v>33</v>
      </c>
      <c r="S78" t="s">
        <v>2038</v>
      </c>
      <c r="T78" t="s">
        <v>2039</v>
      </c>
    </row>
    <row r="79" spans="1:20" ht="17" x14ac:dyDescent="0.2">
      <c r="A79">
        <v>63</v>
      </c>
      <c r="B79" s="4" t="s">
        <v>174</v>
      </c>
      <c r="C79" s="3" t="s">
        <v>175</v>
      </c>
      <c r="D79">
        <v>4700</v>
      </c>
      <c r="E79">
        <v>557</v>
      </c>
      <c r="F79" s="5">
        <f>E79/D79</f>
        <v>0.11851063829787234</v>
      </c>
      <c r="G79" t="s">
        <v>14</v>
      </c>
      <c r="H79">
        <v>5</v>
      </c>
      <c r="I79" s="6">
        <f>E79/H79</f>
        <v>111.4</v>
      </c>
      <c r="J79" t="s">
        <v>21</v>
      </c>
      <c r="K79" t="s">
        <v>22</v>
      </c>
      <c r="L79">
        <v>1493355600</v>
      </c>
      <c r="M79">
        <v>1493874000</v>
      </c>
      <c r="N79" s="12">
        <f>(((L79/60)/60)/24)+DATE(1970,1,1)</f>
        <v>42853.208333333328</v>
      </c>
      <c r="O79" s="12">
        <f>(((M79/60)/60)/24)+DATE(1970,1,1)</f>
        <v>42859.208333333328</v>
      </c>
      <c r="P79" t="b">
        <v>0</v>
      </c>
      <c r="Q79" t="b">
        <v>0</v>
      </c>
      <c r="R79" t="s">
        <v>33</v>
      </c>
      <c r="S79" t="s">
        <v>2038</v>
      </c>
      <c r="T79" t="s">
        <v>2039</v>
      </c>
    </row>
    <row r="80" spans="1:20" ht="17" x14ac:dyDescent="0.2">
      <c r="A80">
        <v>64</v>
      </c>
      <c r="B80" s="4" t="s">
        <v>176</v>
      </c>
      <c r="C80" s="3" t="s">
        <v>177</v>
      </c>
      <c r="D80">
        <v>2800</v>
      </c>
      <c r="E80">
        <v>2734</v>
      </c>
      <c r="F80" s="5">
        <f>E80/D80</f>
        <v>0.97642857142857142</v>
      </c>
      <c r="G80" t="s">
        <v>14</v>
      </c>
      <c r="H80">
        <v>38</v>
      </c>
      <c r="I80" s="6">
        <f>E80/H80</f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2">
        <f>(((L80/60)/60)/24)+DATE(1970,1,1)</f>
        <v>43283.208333333328</v>
      </c>
      <c r="O80" s="12">
        <f>(((M80/60)/60)/24)+DATE(1970,1,1)</f>
        <v>43298.208333333328</v>
      </c>
      <c r="P80" t="b">
        <v>0</v>
      </c>
      <c r="Q80" t="b">
        <v>1</v>
      </c>
      <c r="R80" t="s">
        <v>28</v>
      </c>
      <c r="S80" t="s">
        <v>2036</v>
      </c>
      <c r="T80" t="s">
        <v>2037</v>
      </c>
    </row>
    <row r="81" spans="1:20" ht="17" x14ac:dyDescent="0.2">
      <c r="A81">
        <v>66</v>
      </c>
      <c r="B81" s="4" t="s">
        <v>180</v>
      </c>
      <c r="C81" s="3" t="s">
        <v>181</v>
      </c>
      <c r="D81">
        <v>2900</v>
      </c>
      <c r="E81">
        <v>1307</v>
      </c>
      <c r="F81" s="5">
        <f>E81/D81</f>
        <v>0.45068965517241377</v>
      </c>
      <c r="G81" t="s">
        <v>14</v>
      </c>
      <c r="H81">
        <v>12</v>
      </c>
      <c r="I81" s="6">
        <f>E81/H81</f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2">
        <f>(((L81/60)/60)/24)+DATE(1970,1,1)</f>
        <v>42102.208333333328</v>
      </c>
      <c r="O81" s="12">
        <f>(((M81/60)/60)/24)+DATE(1970,1,1)</f>
        <v>42107.208333333328</v>
      </c>
      <c r="P81" t="b">
        <v>0</v>
      </c>
      <c r="Q81" t="b">
        <v>1</v>
      </c>
      <c r="R81" t="s">
        <v>33</v>
      </c>
      <c r="S81" t="s">
        <v>2038</v>
      </c>
      <c r="T81" t="s">
        <v>2039</v>
      </c>
    </row>
    <row r="82" spans="1:20" ht="17" x14ac:dyDescent="0.2">
      <c r="A82">
        <v>76</v>
      </c>
      <c r="B82" s="4" t="s">
        <v>200</v>
      </c>
      <c r="C82" s="3" t="s">
        <v>201</v>
      </c>
      <c r="D82">
        <v>122900</v>
      </c>
      <c r="E82">
        <v>95993</v>
      </c>
      <c r="F82" s="5">
        <f>E82/D82</f>
        <v>0.78106590724165992</v>
      </c>
      <c r="G82" t="s">
        <v>14</v>
      </c>
      <c r="H82">
        <v>1684</v>
      </c>
      <c r="I82" s="6">
        <f>E82/H82</f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2">
        <f>(((L82/60)/60)/24)+DATE(1970,1,1)</f>
        <v>42027.25</v>
      </c>
      <c r="O82" s="12">
        <f>(((M82/60)/60)/24)+DATE(1970,1,1)</f>
        <v>42076.208333333328</v>
      </c>
      <c r="P82" t="b">
        <v>1</v>
      </c>
      <c r="Q82" t="b">
        <v>1</v>
      </c>
      <c r="R82" t="s">
        <v>33</v>
      </c>
      <c r="S82" t="s">
        <v>2038</v>
      </c>
      <c r="T82" t="s">
        <v>2039</v>
      </c>
    </row>
    <row r="83" spans="1:20" ht="17" x14ac:dyDescent="0.2">
      <c r="A83">
        <v>77</v>
      </c>
      <c r="B83" s="4" t="s">
        <v>202</v>
      </c>
      <c r="C83" s="3" t="s">
        <v>203</v>
      </c>
      <c r="D83">
        <v>9500</v>
      </c>
      <c r="E83">
        <v>4460</v>
      </c>
      <c r="F83" s="5">
        <f>E83/D83</f>
        <v>0.46947368421052632</v>
      </c>
      <c r="G83" t="s">
        <v>14</v>
      </c>
      <c r="H83">
        <v>56</v>
      </c>
      <c r="I83" s="6">
        <f>E83/H83</f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2">
        <f>(((L83/60)/60)/24)+DATE(1970,1,1)</f>
        <v>40448.208333333336</v>
      </c>
      <c r="O83" s="12">
        <f>(((M83/60)/60)/24)+DATE(1970,1,1)</f>
        <v>40462.208333333336</v>
      </c>
      <c r="P83" t="b">
        <v>0</v>
      </c>
      <c r="Q83" t="b">
        <v>1</v>
      </c>
      <c r="R83" t="s">
        <v>71</v>
      </c>
      <c r="S83" t="s">
        <v>2040</v>
      </c>
      <c r="T83" t="s">
        <v>2048</v>
      </c>
    </row>
    <row r="84" spans="1:20" ht="17" x14ac:dyDescent="0.2">
      <c r="A84">
        <v>79</v>
      </c>
      <c r="B84" s="4" t="s">
        <v>207</v>
      </c>
      <c r="C84" s="3" t="s">
        <v>208</v>
      </c>
      <c r="D84">
        <v>57800</v>
      </c>
      <c r="E84">
        <v>40228</v>
      </c>
      <c r="F84" s="5">
        <f>E84/D84</f>
        <v>0.6959861591695502</v>
      </c>
      <c r="G84" t="s">
        <v>14</v>
      </c>
      <c r="H84">
        <v>838</v>
      </c>
      <c r="I84" s="6">
        <f>E84/H84</f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2">
        <f>(((L84/60)/60)/24)+DATE(1970,1,1)</f>
        <v>43267.208333333328</v>
      </c>
      <c r="O84" s="12">
        <f>(((M84/60)/60)/24)+DATE(1970,1,1)</f>
        <v>43272.208333333328</v>
      </c>
      <c r="P84" t="b">
        <v>0</v>
      </c>
      <c r="Q84" t="b">
        <v>0</v>
      </c>
      <c r="R84" t="s">
        <v>33</v>
      </c>
      <c r="S84" t="s">
        <v>2038</v>
      </c>
      <c r="T84" t="s">
        <v>2039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>E85/D85</f>
        <v>0.37590225563909774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4" x14ac:dyDescent="0.2">
      <c r="A86">
        <v>87</v>
      </c>
      <c r="B86" s="4" t="s">
        <v>223</v>
      </c>
      <c r="C86" s="3" t="s">
        <v>224</v>
      </c>
      <c r="D86">
        <v>198500</v>
      </c>
      <c r="E86">
        <v>123040</v>
      </c>
      <c r="F86" s="5">
        <f>E86/D86</f>
        <v>0.6198488664987406</v>
      </c>
      <c r="G86" t="s">
        <v>14</v>
      </c>
      <c r="H86">
        <v>1482</v>
      </c>
      <c r="I86" s="6">
        <f>E86/H86</f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2">
        <f>(((L86/60)/60)/24)+DATE(1970,1,1)</f>
        <v>40610.25</v>
      </c>
      <c r="O86" s="12">
        <f>(((M86/60)/60)/24)+DATE(1970,1,1)</f>
        <v>40621.208333333336</v>
      </c>
      <c r="P86" t="b">
        <v>0</v>
      </c>
      <c r="Q86" t="b">
        <v>1</v>
      </c>
      <c r="R86" t="s">
        <v>23</v>
      </c>
      <c r="S86" t="s">
        <v>2034</v>
      </c>
      <c r="T86" t="s">
        <v>2035</v>
      </c>
    </row>
    <row r="87" spans="1:20" ht="17" x14ac:dyDescent="0.2">
      <c r="A87">
        <v>90</v>
      </c>
      <c r="B87" s="4" t="s">
        <v>229</v>
      </c>
      <c r="C87" s="3" t="s">
        <v>230</v>
      </c>
      <c r="D87">
        <v>7800</v>
      </c>
      <c r="E87">
        <v>6132</v>
      </c>
      <c r="F87" s="5">
        <f>E87/D87</f>
        <v>0.7861538461538462</v>
      </c>
      <c r="G87" t="s">
        <v>14</v>
      </c>
      <c r="H87">
        <v>106</v>
      </c>
      <c r="I87" s="6">
        <f>E87/H87</f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2">
        <f>(((L87/60)/60)/24)+DATE(1970,1,1)</f>
        <v>42425.25</v>
      </c>
      <c r="O87" s="12">
        <f>(((M87/60)/60)/24)+DATE(1970,1,1)</f>
        <v>42425.25</v>
      </c>
      <c r="P87" t="b">
        <v>0</v>
      </c>
      <c r="Q87" t="b">
        <v>1</v>
      </c>
      <c r="R87" t="s">
        <v>33</v>
      </c>
      <c r="S87" t="s">
        <v>2038</v>
      </c>
      <c r="T87" t="s">
        <v>2039</v>
      </c>
    </row>
    <row r="88" spans="1:20" ht="17" x14ac:dyDescent="0.2">
      <c r="A88">
        <v>91</v>
      </c>
      <c r="B88" s="4" t="s">
        <v>231</v>
      </c>
      <c r="C88" s="3" t="s">
        <v>232</v>
      </c>
      <c r="D88">
        <v>154300</v>
      </c>
      <c r="E88">
        <v>74688</v>
      </c>
      <c r="F88" s="5">
        <f>E88/D88</f>
        <v>0.48404406999351912</v>
      </c>
      <c r="G88" t="s">
        <v>14</v>
      </c>
      <c r="H88">
        <v>679</v>
      </c>
      <c r="I88" s="6">
        <f>E88/H88</f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2">
        <f>(((L88/60)/60)/24)+DATE(1970,1,1)</f>
        <v>42588.208333333328</v>
      </c>
      <c r="O88" s="12">
        <f>(((M88/60)/60)/24)+DATE(1970,1,1)</f>
        <v>42616.208333333328</v>
      </c>
      <c r="P88" t="b">
        <v>0</v>
      </c>
      <c r="Q88" t="b">
        <v>0</v>
      </c>
      <c r="R88" t="s">
        <v>206</v>
      </c>
      <c r="S88" t="s">
        <v>2046</v>
      </c>
      <c r="T88" t="s">
        <v>2058</v>
      </c>
    </row>
    <row r="89" spans="1:20" ht="17" x14ac:dyDescent="0.2">
      <c r="A89">
        <v>98</v>
      </c>
      <c r="B89" s="4" t="s">
        <v>245</v>
      </c>
      <c r="C89" s="3" t="s">
        <v>246</v>
      </c>
      <c r="D89">
        <v>97800</v>
      </c>
      <c r="E89">
        <v>32951</v>
      </c>
      <c r="F89" s="5">
        <f>E89/D89</f>
        <v>0.33692229038854804</v>
      </c>
      <c r="G89" t="s">
        <v>14</v>
      </c>
      <c r="H89">
        <v>1220</v>
      </c>
      <c r="I89" s="6">
        <f>E89/H89</f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2">
        <f>(((L89/60)/60)/24)+DATE(1970,1,1)</f>
        <v>42212.208333333328</v>
      </c>
      <c r="O89" s="12">
        <f>(((M89/60)/60)/24)+DATE(1970,1,1)</f>
        <v>42216.208333333328</v>
      </c>
      <c r="P89" t="b">
        <v>0</v>
      </c>
      <c r="Q89" t="b">
        <v>0</v>
      </c>
      <c r="R89" t="s">
        <v>89</v>
      </c>
      <c r="S89" t="s">
        <v>2049</v>
      </c>
      <c r="T89" t="s">
        <v>2050</v>
      </c>
    </row>
    <row r="90" spans="1:20" ht="17" x14ac:dyDescent="0.2">
      <c r="A90">
        <v>100</v>
      </c>
      <c r="B90" s="4" t="s">
        <v>249</v>
      </c>
      <c r="C90" s="3" t="s">
        <v>250</v>
      </c>
      <c r="D90">
        <v>100</v>
      </c>
      <c r="E90">
        <v>1</v>
      </c>
      <c r="F90" s="5">
        <f>E90/D90</f>
        <v>0.01</v>
      </c>
      <c r="G90" t="s">
        <v>14</v>
      </c>
      <c r="H90">
        <v>1</v>
      </c>
      <c r="I90" s="6">
        <f>E90/H90</f>
        <v>1</v>
      </c>
      <c r="J90" t="s">
        <v>21</v>
      </c>
      <c r="K90" t="s">
        <v>22</v>
      </c>
      <c r="L90">
        <v>1319000400</v>
      </c>
      <c r="M90">
        <v>1320555600</v>
      </c>
      <c r="N90" s="12">
        <f>(((L90/60)/60)/24)+DATE(1970,1,1)</f>
        <v>40835.208333333336</v>
      </c>
      <c r="O90" s="12">
        <f>(((M90/60)/60)/24)+DATE(1970,1,1)</f>
        <v>40853.208333333336</v>
      </c>
      <c r="P90" t="b">
        <v>0</v>
      </c>
      <c r="Q90" t="b">
        <v>0</v>
      </c>
      <c r="R90" t="s">
        <v>33</v>
      </c>
      <c r="S90" t="s">
        <v>2038</v>
      </c>
      <c r="T90" t="s">
        <v>2039</v>
      </c>
    </row>
    <row r="91" spans="1:20" ht="17" x14ac:dyDescent="0.2">
      <c r="A91">
        <v>103</v>
      </c>
      <c r="B91" s="4" t="s">
        <v>255</v>
      </c>
      <c r="C91" s="3" t="s">
        <v>256</v>
      </c>
      <c r="D91">
        <v>10000</v>
      </c>
      <c r="E91">
        <v>2461</v>
      </c>
      <c r="F91" s="5">
        <f>E91/D91</f>
        <v>0.24610000000000001</v>
      </c>
      <c r="G91" t="s">
        <v>14</v>
      </c>
      <c r="H91">
        <v>37</v>
      </c>
      <c r="I91" s="6">
        <f>E91/H91</f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2">
        <f>(((L91/60)/60)/24)+DATE(1970,1,1)</f>
        <v>40475.208333333336</v>
      </c>
      <c r="O91" s="12">
        <f>(((M91/60)/60)/24)+DATE(1970,1,1)</f>
        <v>40484.208333333336</v>
      </c>
      <c r="P91" t="b">
        <v>0</v>
      </c>
      <c r="Q91" t="b">
        <v>0</v>
      </c>
      <c r="R91" t="s">
        <v>50</v>
      </c>
      <c r="S91" t="s">
        <v>2034</v>
      </c>
      <c r="T91" t="s">
        <v>2042</v>
      </c>
    </row>
    <row r="92" spans="1:20" ht="17" x14ac:dyDescent="0.2">
      <c r="A92">
        <v>109</v>
      </c>
      <c r="B92" s="4" t="s">
        <v>267</v>
      </c>
      <c r="C92" s="3" t="s">
        <v>268</v>
      </c>
      <c r="D92">
        <v>5200</v>
      </c>
      <c r="E92">
        <v>3079</v>
      </c>
      <c r="F92" s="5">
        <f>E92/D92</f>
        <v>0.5921153846153846</v>
      </c>
      <c r="G92" t="s">
        <v>14</v>
      </c>
      <c r="H92">
        <v>60</v>
      </c>
      <c r="I92" s="6">
        <f>E92/H92</f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2">
        <f>(((L92/60)/60)/24)+DATE(1970,1,1)</f>
        <v>41651.25</v>
      </c>
      <c r="O92" s="12">
        <f>(((M92/60)/60)/24)+DATE(1970,1,1)</f>
        <v>41653.25</v>
      </c>
      <c r="P92" t="b">
        <v>0</v>
      </c>
      <c r="Q92" t="b">
        <v>0</v>
      </c>
      <c r="R92" t="s">
        <v>269</v>
      </c>
      <c r="S92" t="s">
        <v>2040</v>
      </c>
      <c r="T92" t="s">
        <v>2059</v>
      </c>
    </row>
    <row r="93" spans="1:20" ht="34" x14ac:dyDescent="0.2">
      <c r="A93">
        <v>110</v>
      </c>
      <c r="B93" s="4" t="s">
        <v>270</v>
      </c>
      <c r="C93" s="3" t="s">
        <v>271</v>
      </c>
      <c r="D93">
        <v>142400</v>
      </c>
      <c r="E93">
        <v>21307</v>
      </c>
      <c r="F93" s="5">
        <f>E93/D93</f>
        <v>0.14962780898876404</v>
      </c>
      <c r="G93" t="s">
        <v>14</v>
      </c>
      <c r="H93">
        <v>296</v>
      </c>
      <c r="I93" s="6">
        <f>E93/H93</f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2">
        <f>(((L93/60)/60)/24)+DATE(1970,1,1)</f>
        <v>43354.208333333328</v>
      </c>
      <c r="O93" s="12">
        <f>(((M93/60)/60)/24)+DATE(1970,1,1)</f>
        <v>43373.208333333328</v>
      </c>
      <c r="P93" t="b">
        <v>0</v>
      </c>
      <c r="Q93" t="b">
        <v>0</v>
      </c>
      <c r="R93" t="s">
        <v>17</v>
      </c>
      <c r="S93" t="s">
        <v>2032</v>
      </c>
      <c r="T93" t="s">
        <v>2033</v>
      </c>
    </row>
    <row r="94" spans="1:20" ht="17" x14ac:dyDescent="0.2">
      <c r="A94">
        <v>115</v>
      </c>
      <c r="B94" s="4" t="s">
        <v>280</v>
      </c>
      <c r="C94" s="3" t="s">
        <v>281</v>
      </c>
      <c r="D94">
        <v>166700</v>
      </c>
      <c r="E94">
        <v>145382</v>
      </c>
      <c r="F94" s="5">
        <f>E94/D94</f>
        <v>0.87211757648470301</v>
      </c>
      <c r="G94" t="s">
        <v>14</v>
      </c>
      <c r="H94">
        <v>3304</v>
      </c>
      <c r="I94" s="6">
        <f>E94/H94</f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2">
        <f>(((L94/60)/60)/24)+DATE(1970,1,1)</f>
        <v>43056.25</v>
      </c>
      <c r="O94" s="12">
        <f>(((M94/60)/60)/24)+DATE(1970,1,1)</f>
        <v>43091.25</v>
      </c>
      <c r="P94" t="b">
        <v>0</v>
      </c>
      <c r="Q94" t="b">
        <v>0</v>
      </c>
      <c r="R94" t="s">
        <v>119</v>
      </c>
      <c r="S94" t="s">
        <v>2046</v>
      </c>
      <c r="T94" t="s">
        <v>2052</v>
      </c>
    </row>
    <row r="95" spans="1:20" ht="34" x14ac:dyDescent="0.2">
      <c r="A95">
        <v>116</v>
      </c>
      <c r="B95" s="4" t="s">
        <v>282</v>
      </c>
      <c r="C95" s="3" t="s">
        <v>283</v>
      </c>
      <c r="D95">
        <v>7200</v>
      </c>
      <c r="E95">
        <v>6336</v>
      </c>
      <c r="F95" s="5">
        <f>E95/D95</f>
        <v>0.88</v>
      </c>
      <c r="G95" t="s">
        <v>14</v>
      </c>
      <c r="H95">
        <v>73</v>
      </c>
      <c r="I95" s="6">
        <f>E95/H95</f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2">
        <f>(((L95/60)/60)/24)+DATE(1970,1,1)</f>
        <v>42265.208333333328</v>
      </c>
      <c r="O95" s="12">
        <f>(((M95/60)/60)/24)+DATE(1970,1,1)</f>
        <v>42266.208333333328</v>
      </c>
      <c r="P95" t="b">
        <v>0</v>
      </c>
      <c r="Q95" t="b">
        <v>0</v>
      </c>
      <c r="R95" t="s">
        <v>33</v>
      </c>
      <c r="S95" t="s">
        <v>2038</v>
      </c>
      <c r="T95" t="s">
        <v>2039</v>
      </c>
    </row>
    <row r="96" spans="1:20" ht="17" x14ac:dyDescent="0.2">
      <c r="A96">
        <v>122</v>
      </c>
      <c r="B96" s="4" t="s">
        <v>295</v>
      </c>
      <c r="C96" s="3" t="s">
        <v>296</v>
      </c>
      <c r="D96">
        <v>136800</v>
      </c>
      <c r="E96">
        <v>88055</v>
      </c>
      <c r="F96" s="5">
        <f>E96/D96</f>
        <v>0.64367690058479532</v>
      </c>
      <c r="G96" t="s">
        <v>14</v>
      </c>
      <c r="H96">
        <v>3387</v>
      </c>
      <c r="I96" s="6">
        <f>E96/H96</f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2">
        <f>(((L96/60)/60)/24)+DATE(1970,1,1)</f>
        <v>41970.25</v>
      </c>
      <c r="O96" s="12">
        <f>(((M96/60)/60)/24)+DATE(1970,1,1)</f>
        <v>41997.25</v>
      </c>
      <c r="P96" t="b">
        <v>0</v>
      </c>
      <c r="Q96" t="b">
        <v>0</v>
      </c>
      <c r="R96" t="s">
        <v>119</v>
      </c>
      <c r="S96" t="s">
        <v>2046</v>
      </c>
      <c r="T96" t="s">
        <v>2052</v>
      </c>
    </row>
    <row r="97" spans="1:20" ht="17" x14ac:dyDescent="0.2">
      <c r="A97">
        <v>123</v>
      </c>
      <c r="B97" s="4" t="s">
        <v>297</v>
      </c>
      <c r="C97" s="3" t="s">
        <v>298</v>
      </c>
      <c r="D97">
        <v>177700</v>
      </c>
      <c r="E97">
        <v>33092</v>
      </c>
      <c r="F97" s="5">
        <f>E97/D97</f>
        <v>0.18622397298818233</v>
      </c>
      <c r="G97" t="s">
        <v>14</v>
      </c>
      <c r="H97">
        <v>662</v>
      </c>
      <c r="I97" s="6">
        <f>E97/H97</f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2">
        <f>(((L97/60)/60)/24)+DATE(1970,1,1)</f>
        <v>42332.25</v>
      </c>
      <c r="O97" s="12">
        <f>(((M97/60)/60)/24)+DATE(1970,1,1)</f>
        <v>42335.25</v>
      </c>
      <c r="P97" t="b">
        <v>1</v>
      </c>
      <c r="Q97" t="b">
        <v>0</v>
      </c>
      <c r="R97" t="s">
        <v>33</v>
      </c>
      <c r="S97" t="s">
        <v>2038</v>
      </c>
      <c r="T97" t="s">
        <v>2039</v>
      </c>
    </row>
    <row r="98" spans="1:20" ht="17" x14ac:dyDescent="0.2">
      <c r="A98">
        <v>126</v>
      </c>
      <c r="B98" s="4" t="s">
        <v>303</v>
      </c>
      <c r="C98" s="3" t="s">
        <v>304</v>
      </c>
      <c r="D98">
        <v>180200</v>
      </c>
      <c r="E98">
        <v>69617</v>
      </c>
      <c r="F98" s="5">
        <f>E98/D98</f>
        <v>0.38633185349611543</v>
      </c>
      <c r="G98" t="s">
        <v>14</v>
      </c>
      <c r="H98">
        <v>774</v>
      </c>
      <c r="I98" s="6">
        <f>E98/H98</f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2">
        <f>(((L98/60)/60)/24)+DATE(1970,1,1)</f>
        <v>42596.208333333328</v>
      </c>
      <c r="O98" s="12">
        <f>(((M98/60)/60)/24)+DATE(1970,1,1)</f>
        <v>42624.208333333328</v>
      </c>
      <c r="P98" t="b">
        <v>0</v>
      </c>
      <c r="Q98" t="b">
        <v>1</v>
      </c>
      <c r="R98" t="s">
        <v>33</v>
      </c>
      <c r="S98" t="s">
        <v>2038</v>
      </c>
      <c r="T98" t="s">
        <v>2039</v>
      </c>
    </row>
    <row r="99" spans="1:20" ht="17" x14ac:dyDescent="0.2">
      <c r="A99">
        <v>127</v>
      </c>
      <c r="B99" s="4" t="s">
        <v>305</v>
      </c>
      <c r="C99" s="3" t="s">
        <v>306</v>
      </c>
      <c r="D99">
        <v>103200</v>
      </c>
      <c r="E99">
        <v>53067</v>
      </c>
      <c r="F99" s="5">
        <f>E99/D99</f>
        <v>0.51421511627906979</v>
      </c>
      <c r="G99" t="s">
        <v>14</v>
      </c>
      <c r="H99">
        <v>672</v>
      </c>
      <c r="I99" s="6">
        <f>E99/H99</f>
        <v>78.96875</v>
      </c>
      <c r="J99" t="s">
        <v>15</v>
      </c>
      <c r="K99" t="s">
        <v>16</v>
      </c>
      <c r="L99">
        <v>1273640400</v>
      </c>
      <c r="M99">
        <v>1273899600</v>
      </c>
      <c r="N99" s="12">
        <f>(((L99/60)/60)/24)+DATE(1970,1,1)</f>
        <v>40310.208333333336</v>
      </c>
      <c r="O99" s="12">
        <f>(((M99/60)/60)/24)+DATE(1970,1,1)</f>
        <v>40313.208333333336</v>
      </c>
      <c r="P99" t="b">
        <v>0</v>
      </c>
      <c r="Q99" t="b">
        <v>0</v>
      </c>
      <c r="R99" t="s">
        <v>33</v>
      </c>
      <c r="S99" t="s">
        <v>2038</v>
      </c>
      <c r="T99" t="s">
        <v>2039</v>
      </c>
    </row>
    <row r="100" spans="1:20" ht="17" x14ac:dyDescent="0.2">
      <c r="A100">
        <v>134</v>
      </c>
      <c r="B100" s="4" t="s">
        <v>320</v>
      </c>
      <c r="C100" s="3" t="s">
        <v>321</v>
      </c>
      <c r="D100">
        <v>99500</v>
      </c>
      <c r="E100">
        <v>89288</v>
      </c>
      <c r="F100" s="5">
        <f>E100/D100</f>
        <v>0.89736683417085428</v>
      </c>
      <c r="G100" t="s">
        <v>14</v>
      </c>
      <c r="H100">
        <v>940</v>
      </c>
      <c r="I100" s="6">
        <f>E100/H100</f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2">
        <f>(((L100/60)/60)/24)+DATE(1970,1,1)</f>
        <v>40713.208333333336</v>
      </c>
      <c r="O100" s="12">
        <f>(((M100/60)/60)/24)+DATE(1970,1,1)</f>
        <v>40762.208333333336</v>
      </c>
      <c r="P100" t="b">
        <v>0</v>
      </c>
      <c r="Q100" t="b">
        <v>1</v>
      </c>
      <c r="R100" t="s">
        <v>42</v>
      </c>
      <c r="S100" t="s">
        <v>2040</v>
      </c>
      <c r="T100" t="s">
        <v>2041</v>
      </c>
    </row>
    <row r="101" spans="1:20" ht="17" x14ac:dyDescent="0.2">
      <c r="A101">
        <v>135</v>
      </c>
      <c r="B101" s="4" t="s">
        <v>322</v>
      </c>
      <c r="C101" s="3" t="s">
        <v>323</v>
      </c>
      <c r="D101">
        <v>7700</v>
      </c>
      <c r="E101">
        <v>5488</v>
      </c>
      <c r="F101" s="5">
        <f>E101/D101</f>
        <v>0.71272727272727276</v>
      </c>
      <c r="G101" t="s">
        <v>14</v>
      </c>
      <c r="H101">
        <v>117</v>
      </c>
      <c r="I101" s="6">
        <f>E101/H101</f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2">
        <f>(((L101/60)/60)/24)+DATE(1970,1,1)</f>
        <v>41340.25</v>
      </c>
      <c r="O101" s="12">
        <f>(((M101/60)/60)/24)+DATE(1970,1,1)</f>
        <v>41345.208333333336</v>
      </c>
      <c r="P101" t="b">
        <v>0</v>
      </c>
      <c r="Q101" t="b">
        <v>1</v>
      </c>
      <c r="R101" t="s">
        <v>33</v>
      </c>
      <c r="S101" t="s">
        <v>2038</v>
      </c>
      <c r="T101" t="s">
        <v>2039</v>
      </c>
    </row>
    <row r="102" spans="1:20" ht="34" x14ac:dyDescent="0.2">
      <c r="A102">
        <v>138</v>
      </c>
      <c r="B102" s="4" t="s">
        <v>328</v>
      </c>
      <c r="C102" s="3" t="s">
        <v>329</v>
      </c>
      <c r="D102">
        <v>9600</v>
      </c>
      <c r="E102">
        <v>9216</v>
      </c>
      <c r="F102" s="5">
        <f>E102/D102</f>
        <v>0.96</v>
      </c>
      <c r="G102" t="s">
        <v>14</v>
      </c>
      <c r="H102">
        <v>115</v>
      </c>
      <c r="I102" s="6">
        <f>E102/H102</f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2">
        <f>(((L102/60)/60)/24)+DATE(1970,1,1)</f>
        <v>41180.208333333336</v>
      </c>
      <c r="O102" s="12">
        <f>(((M102/60)/60)/24)+DATE(1970,1,1)</f>
        <v>41186.208333333336</v>
      </c>
      <c r="P102" t="b">
        <v>0</v>
      </c>
      <c r="Q102" t="b">
        <v>0</v>
      </c>
      <c r="R102" t="s">
        <v>292</v>
      </c>
      <c r="S102" t="s">
        <v>2049</v>
      </c>
      <c r="T102" t="s">
        <v>2060</v>
      </c>
    </row>
    <row r="103" spans="1:20" ht="17" x14ac:dyDescent="0.2">
      <c r="A103">
        <v>139</v>
      </c>
      <c r="B103" s="4" t="s">
        <v>330</v>
      </c>
      <c r="C103" s="3" t="s">
        <v>331</v>
      </c>
      <c r="D103">
        <v>92100</v>
      </c>
      <c r="E103">
        <v>19246</v>
      </c>
      <c r="F103" s="5">
        <f>E103/D103</f>
        <v>0.20896851248642778</v>
      </c>
      <c r="G103" t="s">
        <v>14</v>
      </c>
      <c r="H103">
        <v>326</v>
      </c>
      <c r="I103" s="6">
        <f>E103/H103</f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2">
        <f>(((L103/60)/60)/24)+DATE(1970,1,1)</f>
        <v>42115.208333333328</v>
      </c>
      <c r="O103" s="12">
        <f>(((M103/60)/60)/24)+DATE(1970,1,1)</f>
        <v>42131.208333333328</v>
      </c>
      <c r="P103" t="b">
        <v>0</v>
      </c>
      <c r="Q103" t="b">
        <v>1</v>
      </c>
      <c r="R103" t="s">
        <v>65</v>
      </c>
      <c r="S103" t="s">
        <v>2036</v>
      </c>
      <c r="T103" t="s">
        <v>2045</v>
      </c>
    </row>
    <row r="104" spans="1:20" ht="17" x14ac:dyDescent="0.2">
      <c r="A104">
        <v>150</v>
      </c>
      <c r="B104" s="4" t="s">
        <v>352</v>
      </c>
      <c r="C104" s="3" t="s">
        <v>353</v>
      </c>
      <c r="D104">
        <v>100</v>
      </c>
      <c r="E104">
        <v>1</v>
      </c>
      <c r="F104" s="5">
        <f>E104/D104</f>
        <v>0.01</v>
      </c>
      <c r="G104" t="s">
        <v>14</v>
      </c>
      <c r="H104">
        <v>1</v>
      </c>
      <c r="I104" s="6">
        <f>E104/H104</f>
        <v>1</v>
      </c>
      <c r="J104" t="s">
        <v>21</v>
      </c>
      <c r="K104" t="s">
        <v>22</v>
      </c>
      <c r="L104">
        <v>1544940000</v>
      </c>
      <c r="M104">
        <v>1545026400</v>
      </c>
      <c r="N104" s="12">
        <f>(((L104/60)/60)/24)+DATE(1970,1,1)</f>
        <v>43450.25</v>
      </c>
      <c r="O104" s="12">
        <f>(((M104/60)/60)/24)+DATE(1970,1,1)</f>
        <v>43451.25</v>
      </c>
      <c r="P104" t="b">
        <v>0</v>
      </c>
      <c r="Q104" t="b">
        <v>0</v>
      </c>
      <c r="R104" t="s">
        <v>23</v>
      </c>
      <c r="S104" t="s">
        <v>2034</v>
      </c>
      <c r="T104" t="s">
        <v>2035</v>
      </c>
    </row>
    <row r="105" spans="1:20" ht="17" x14ac:dyDescent="0.2">
      <c r="A105">
        <v>151</v>
      </c>
      <c r="B105" s="4" t="s">
        <v>354</v>
      </c>
      <c r="C105" s="3" t="s">
        <v>355</v>
      </c>
      <c r="D105">
        <v>137200</v>
      </c>
      <c r="E105">
        <v>88037</v>
      </c>
      <c r="F105" s="5">
        <f>E105/D105</f>
        <v>0.64166909620991253</v>
      </c>
      <c r="G105" t="s">
        <v>14</v>
      </c>
      <c r="H105">
        <v>1467</v>
      </c>
      <c r="I105" s="6">
        <f>E105/H105</f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2">
        <f>(((L105/60)/60)/24)+DATE(1970,1,1)</f>
        <v>41799.208333333336</v>
      </c>
      <c r="O105" s="12">
        <f>(((M105/60)/60)/24)+DATE(1970,1,1)</f>
        <v>41850.208333333336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153</v>
      </c>
      <c r="B106" s="4" t="s">
        <v>358</v>
      </c>
      <c r="C106" s="3" t="s">
        <v>359</v>
      </c>
      <c r="D106">
        <v>189400</v>
      </c>
      <c r="E106">
        <v>176112</v>
      </c>
      <c r="F106" s="5">
        <f>E106/D106</f>
        <v>0.92984160506863778</v>
      </c>
      <c r="G106" t="s">
        <v>14</v>
      </c>
      <c r="H106">
        <v>5681</v>
      </c>
      <c r="I106" s="6">
        <f>E106/H106</f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2">
        <f>(((L106/60)/60)/24)+DATE(1970,1,1)</f>
        <v>41201.208333333336</v>
      </c>
      <c r="O106" s="12">
        <f>(((M106/60)/60)/24)+DATE(1970,1,1)</f>
        <v>41207.208333333336</v>
      </c>
      <c r="P106" t="b">
        <v>0</v>
      </c>
      <c r="Q106" t="b">
        <v>0</v>
      </c>
      <c r="R106" t="s">
        <v>33</v>
      </c>
      <c r="S106" t="s">
        <v>2038</v>
      </c>
      <c r="T106" t="s">
        <v>2039</v>
      </c>
    </row>
    <row r="107" spans="1:20" ht="17" x14ac:dyDescent="0.2">
      <c r="A107">
        <v>154</v>
      </c>
      <c r="B107" s="4" t="s">
        <v>360</v>
      </c>
      <c r="C107" s="3" t="s">
        <v>361</v>
      </c>
      <c r="D107">
        <v>171300</v>
      </c>
      <c r="E107">
        <v>100650</v>
      </c>
      <c r="F107" s="5">
        <f>E107/D107</f>
        <v>0.58756567425569173</v>
      </c>
      <c r="G107" t="s">
        <v>14</v>
      </c>
      <c r="H107">
        <v>1059</v>
      </c>
      <c r="I107" s="6">
        <f>E107/H107</f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2">
        <f>(((L107/60)/60)/24)+DATE(1970,1,1)</f>
        <v>42502.208333333328</v>
      </c>
      <c r="O107" s="12">
        <f>(((M107/60)/60)/24)+DATE(1970,1,1)</f>
        <v>42525.208333333328</v>
      </c>
      <c r="P107" t="b">
        <v>0</v>
      </c>
      <c r="Q107" t="b">
        <v>1</v>
      </c>
      <c r="R107" t="s">
        <v>60</v>
      </c>
      <c r="S107" t="s">
        <v>2034</v>
      </c>
      <c r="T107" t="s">
        <v>2044</v>
      </c>
    </row>
    <row r="108" spans="1:20" ht="17" x14ac:dyDescent="0.2">
      <c r="A108">
        <v>155</v>
      </c>
      <c r="B108" s="4" t="s">
        <v>362</v>
      </c>
      <c r="C108" s="3" t="s">
        <v>363</v>
      </c>
      <c r="D108">
        <v>139500</v>
      </c>
      <c r="E108">
        <v>90706</v>
      </c>
      <c r="F108" s="5">
        <f>E108/D108</f>
        <v>0.65022222222222226</v>
      </c>
      <c r="G108" t="s">
        <v>14</v>
      </c>
      <c r="H108">
        <v>1194</v>
      </c>
      <c r="I108" s="6">
        <f>E108/H108</f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2">
        <f>(((L108/60)/60)/24)+DATE(1970,1,1)</f>
        <v>40262.208333333336</v>
      </c>
      <c r="O108" s="12">
        <f>(((M108/60)/60)/24)+DATE(1970,1,1)</f>
        <v>40277.208333333336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17" x14ac:dyDescent="0.2">
      <c r="A109">
        <v>157</v>
      </c>
      <c r="B109" s="4" t="s">
        <v>366</v>
      </c>
      <c r="C109" s="3" t="s">
        <v>367</v>
      </c>
      <c r="D109">
        <v>4200</v>
      </c>
      <c r="E109">
        <v>2212</v>
      </c>
      <c r="F109" s="5">
        <f>E109/D109</f>
        <v>0.52666666666666662</v>
      </c>
      <c r="G109" t="s">
        <v>14</v>
      </c>
      <c r="H109">
        <v>30</v>
      </c>
      <c r="I109" s="6">
        <f>E109/H109</f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2">
        <f>(((L109/60)/60)/24)+DATE(1970,1,1)</f>
        <v>41638.25</v>
      </c>
      <c r="O109" s="12">
        <f>(((M109/60)/60)/24)+DATE(1970,1,1)</f>
        <v>41650.25</v>
      </c>
      <c r="P109" t="b">
        <v>0</v>
      </c>
      <c r="Q109" t="b">
        <v>0</v>
      </c>
      <c r="R109" t="s">
        <v>122</v>
      </c>
      <c r="S109" t="s">
        <v>2053</v>
      </c>
      <c r="T109" t="s">
        <v>2054</v>
      </c>
    </row>
    <row r="110" spans="1:20" ht="34" x14ac:dyDescent="0.2">
      <c r="A110">
        <v>161</v>
      </c>
      <c r="B110" s="4" t="s">
        <v>374</v>
      </c>
      <c r="C110" s="3" t="s">
        <v>375</v>
      </c>
      <c r="D110">
        <v>5500</v>
      </c>
      <c r="E110">
        <v>4300</v>
      </c>
      <c r="F110" s="5">
        <f>E110/D110</f>
        <v>0.78181818181818186</v>
      </c>
      <c r="G110" t="s">
        <v>14</v>
      </c>
      <c r="H110">
        <v>75</v>
      </c>
      <c r="I110" s="6">
        <f>E110/H110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2">
        <f>(((L110/60)/60)/24)+DATE(1970,1,1)</f>
        <v>42270.208333333328</v>
      </c>
      <c r="O110" s="12">
        <f>(((M110/60)/60)/24)+DATE(1970,1,1)</f>
        <v>42276.208333333328</v>
      </c>
      <c r="P110" t="b">
        <v>0</v>
      </c>
      <c r="Q110" t="b">
        <v>1</v>
      </c>
      <c r="R110" t="s">
        <v>28</v>
      </c>
      <c r="S110" t="s">
        <v>2036</v>
      </c>
      <c r="T110" t="s">
        <v>2037</v>
      </c>
    </row>
    <row r="111" spans="1:20" ht="17" x14ac:dyDescent="0.2">
      <c r="A111">
        <v>168</v>
      </c>
      <c r="B111" s="4" t="s">
        <v>388</v>
      </c>
      <c r="C111" s="3" t="s">
        <v>389</v>
      </c>
      <c r="D111">
        <v>128100</v>
      </c>
      <c r="E111">
        <v>40107</v>
      </c>
      <c r="F111" s="5">
        <f>E111/D111</f>
        <v>0.3130913348946136</v>
      </c>
      <c r="G111" t="s">
        <v>14</v>
      </c>
      <c r="H111">
        <v>955</v>
      </c>
      <c r="I111" s="6">
        <f>E111/H111</f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2">
        <f>(((L111/60)/60)/24)+DATE(1970,1,1)</f>
        <v>43518.25</v>
      </c>
      <c r="O111" s="12">
        <f>(((M111/60)/60)/24)+DATE(1970,1,1)</f>
        <v>43541.208333333328</v>
      </c>
      <c r="P111" t="b">
        <v>0</v>
      </c>
      <c r="Q111" t="b">
        <v>1</v>
      </c>
      <c r="R111" t="s">
        <v>60</v>
      </c>
      <c r="S111" t="s">
        <v>2034</v>
      </c>
      <c r="T111" t="s">
        <v>2044</v>
      </c>
    </row>
    <row r="112" spans="1:20" ht="17" x14ac:dyDescent="0.2">
      <c r="A112">
        <v>170</v>
      </c>
      <c r="B112" s="4" t="s">
        <v>392</v>
      </c>
      <c r="C112" s="3" t="s">
        <v>393</v>
      </c>
      <c r="D112">
        <v>188100</v>
      </c>
      <c r="E112">
        <v>5528</v>
      </c>
      <c r="F112" s="5">
        <f>E112/D112</f>
        <v>2.9388623072833599E-2</v>
      </c>
      <c r="G112" t="s">
        <v>14</v>
      </c>
      <c r="H112">
        <v>67</v>
      </c>
      <c r="I112" s="6">
        <f>E112/H112</f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2">
        <f>(((L112/60)/60)/24)+DATE(1970,1,1)</f>
        <v>42950.208333333328</v>
      </c>
      <c r="O112" s="12">
        <f>(((M112/60)/60)/24)+DATE(1970,1,1)</f>
        <v>42957.208333333328</v>
      </c>
      <c r="P112" t="b">
        <v>0</v>
      </c>
      <c r="Q112" t="b">
        <v>0</v>
      </c>
      <c r="R112" t="s">
        <v>60</v>
      </c>
      <c r="S112" t="s">
        <v>2034</v>
      </c>
      <c r="T112" t="s">
        <v>2044</v>
      </c>
    </row>
    <row r="113" spans="1:20" ht="34" x14ac:dyDescent="0.2">
      <c r="A113">
        <v>171</v>
      </c>
      <c r="B113" s="4" t="s">
        <v>394</v>
      </c>
      <c r="C113" s="3" t="s">
        <v>395</v>
      </c>
      <c r="D113">
        <v>4900</v>
      </c>
      <c r="E113">
        <v>521</v>
      </c>
      <c r="F113" s="5">
        <f>E113/D113</f>
        <v>0.1063265306122449</v>
      </c>
      <c r="G113" t="s">
        <v>14</v>
      </c>
      <c r="H113">
        <v>5</v>
      </c>
      <c r="I113" s="6">
        <f>E113/H113</f>
        <v>104.2</v>
      </c>
      <c r="J113" t="s">
        <v>21</v>
      </c>
      <c r="K113" t="s">
        <v>22</v>
      </c>
      <c r="L113">
        <v>1395291600</v>
      </c>
      <c r="M113">
        <v>1397192400</v>
      </c>
      <c r="N113" s="12">
        <f>(((L113/60)/60)/24)+DATE(1970,1,1)</f>
        <v>41718.208333333336</v>
      </c>
      <c r="O113" s="12">
        <f>(((M113/60)/60)/24)+DATE(1970,1,1)</f>
        <v>41740.208333333336</v>
      </c>
      <c r="P113" t="b">
        <v>0</v>
      </c>
      <c r="Q113" t="b">
        <v>0</v>
      </c>
      <c r="R113" t="s">
        <v>206</v>
      </c>
      <c r="S113" t="s">
        <v>2046</v>
      </c>
      <c r="T113" t="s">
        <v>2058</v>
      </c>
    </row>
    <row r="114" spans="1:20" ht="17" x14ac:dyDescent="0.2">
      <c r="A114">
        <v>172</v>
      </c>
      <c r="B114" s="4" t="s">
        <v>396</v>
      </c>
      <c r="C114" s="3" t="s">
        <v>397</v>
      </c>
      <c r="D114">
        <v>800</v>
      </c>
      <c r="E114">
        <v>663</v>
      </c>
      <c r="F114" s="5">
        <f>E114/D114</f>
        <v>0.82874999999999999</v>
      </c>
      <c r="G114" t="s">
        <v>14</v>
      </c>
      <c r="H114">
        <v>26</v>
      </c>
      <c r="I114" s="6">
        <f>E114/H114</f>
        <v>25.5</v>
      </c>
      <c r="J114" t="s">
        <v>21</v>
      </c>
      <c r="K114" t="s">
        <v>22</v>
      </c>
      <c r="L114">
        <v>1405746000</v>
      </c>
      <c r="M114">
        <v>1407042000</v>
      </c>
      <c r="N114" s="12">
        <f>(((L114/60)/60)/24)+DATE(1970,1,1)</f>
        <v>41839.208333333336</v>
      </c>
      <c r="O114" s="12">
        <f>(((M114/60)/60)/24)+DATE(1970,1,1)</f>
        <v>41854.208333333336</v>
      </c>
      <c r="P114" t="b">
        <v>0</v>
      </c>
      <c r="Q114" t="b">
        <v>1</v>
      </c>
      <c r="R114" t="s">
        <v>42</v>
      </c>
      <c r="S114" t="s">
        <v>2040</v>
      </c>
      <c r="T114" t="s">
        <v>2041</v>
      </c>
    </row>
    <row r="115" spans="1:20" ht="17" x14ac:dyDescent="0.2">
      <c r="A115">
        <v>175</v>
      </c>
      <c r="B115" s="4" t="s">
        <v>402</v>
      </c>
      <c r="C115" s="3" t="s">
        <v>403</v>
      </c>
      <c r="D115">
        <v>181200</v>
      </c>
      <c r="E115">
        <v>47459</v>
      </c>
      <c r="F115" s="5">
        <f>E115/D115</f>
        <v>0.26191501103752757</v>
      </c>
      <c r="G115" t="s">
        <v>14</v>
      </c>
      <c r="H115">
        <v>1130</v>
      </c>
      <c r="I115" s="6">
        <f>E115/H115</f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2">
        <f>(((L115/60)/60)/24)+DATE(1970,1,1)</f>
        <v>42613.208333333328</v>
      </c>
      <c r="O115" s="12">
        <f>(((M115/60)/60)/24)+DATE(1970,1,1)</f>
        <v>42632.208333333328</v>
      </c>
      <c r="P115" t="b">
        <v>0</v>
      </c>
      <c r="Q115" t="b">
        <v>0</v>
      </c>
      <c r="R115" t="s">
        <v>33</v>
      </c>
      <c r="S115" t="s">
        <v>2038</v>
      </c>
      <c r="T115" t="s">
        <v>2039</v>
      </c>
    </row>
    <row r="116" spans="1:20" ht="34" x14ac:dyDescent="0.2">
      <c r="A116">
        <v>176</v>
      </c>
      <c r="B116" s="4" t="s">
        <v>404</v>
      </c>
      <c r="C116" s="3" t="s">
        <v>405</v>
      </c>
      <c r="D116">
        <v>115000</v>
      </c>
      <c r="E116">
        <v>86060</v>
      </c>
      <c r="F116" s="5">
        <f>E116/D116</f>
        <v>0.74834782608695649</v>
      </c>
      <c r="G116" t="s">
        <v>14</v>
      </c>
      <c r="H116">
        <v>782</v>
      </c>
      <c r="I116" s="6">
        <f>E116/H116</f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2">
        <f>(((L116/60)/60)/24)+DATE(1970,1,1)</f>
        <v>42616.208333333328</v>
      </c>
      <c r="O116" s="12">
        <f>(((M116/60)/60)/24)+DATE(1970,1,1)</f>
        <v>42625.208333333328</v>
      </c>
      <c r="P116" t="b">
        <v>0</v>
      </c>
      <c r="Q116" t="b">
        <v>0</v>
      </c>
      <c r="R116" t="s">
        <v>33</v>
      </c>
      <c r="S116" t="s">
        <v>2038</v>
      </c>
      <c r="T116" t="s">
        <v>2039</v>
      </c>
    </row>
    <row r="117" spans="1:20" ht="17" x14ac:dyDescent="0.2">
      <c r="A117">
        <v>178</v>
      </c>
      <c r="B117" s="4" t="s">
        <v>408</v>
      </c>
      <c r="C117" s="3" t="s">
        <v>409</v>
      </c>
      <c r="D117">
        <v>7200</v>
      </c>
      <c r="E117">
        <v>6927</v>
      </c>
      <c r="F117" s="5">
        <f>E117/D117</f>
        <v>0.96208333333333329</v>
      </c>
      <c r="G117" t="s">
        <v>14</v>
      </c>
      <c r="H117">
        <v>210</v>
      </c>
      <c r="I117" s="6">
        <f>E117/H117</f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2">
        <f>(((L117/60)/60)/24)+DATE(1970,1,1)</f>
        <v>42999.208333333328</v>
      </c>
      <c r="O117" s="12">
        <f>(((M117/60)/60)/24)+DATE(1970,1,1)</f>
        <v>43008.208333333328</v>
      </c>
      <c r="P117" t="b">
        <v>0</v>
      </c>
      <c r="Q117" t="b">
        <v>0</v>
      </c>
      <c r="R117" t="s">
        <v>17</v>
      </c>
      <c r="S117" t="s">
        <v>2032</v>
      </c>
      <c r="T117" t="s">
        <v>2033</v>
      </c>
    </row>
    <row r="118" spans="1:20" ht="17" x14ac:dyDescent="0.2">
      <c r="A118">
        <v>181</v>
      </c>
      <c r="B118" s="4" t="s">
        <v>414</v>
      </c>
      <c r="C118" s="3" t="s">
        <v>415</v>
      </c>
      <c r="D118">
        <v>8600</v>
      </c>
      <c r="E118">
        <v>5315</v>
      </c>
      <c r="F118" s="5">
        <f>E118/D118</f>
        <v>0.61802325581395345</v>
      </c>
      <c r="G118" t="s">
        <v>14</v>
      </c>
      <c r="H118">
        <v>136</v>
      </c>
      <c r="I118" s="6">
        <f>E118/H118</f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2">
        <f>(((L118/60)/60)/24)+DATE(1970,1,1)</f>
        <v>43012.208333333328</v>
      </c>
      <c r="O118" s="12">
        <f>(((M118/60)/60)/24)+DATE(1970,1,1)</f>
        <v>43030.208333333328</v>
      </c>
      <c r="P118" t="b">
        <v>0</v>
      </c>
      <c r="Q118" t="b">
        <v>0</v>
      </c>
      <c r="R118" t="s">
        <v>28</v>
      </c>
      <c r="S118" t="s">
        <v>2036</v>
      </c>
      <c r="T118" t="s">
        <v>2037</v>
      </c>
    </row>
    <row r="119" spans="1:20" ht="34" x14ac:dyDescent="0.2">
      <c r="A119">
        <v>183</v>
      </c>
      <c r="B119" s="4" t="s">
        <v>418</v>
      </c>
      <c r="C119" s="3" t="s">
        <v>419</v>
      </c>
      <c r="D119">
        <v>5100</v>
      </c>
      <c r="E119">
        <v>3525</v>
      </c>
      <c r="F119" s="5">
        <f>E119/D119</f>
        <v>0.69117647058823528</v>
      </c>
      <c r="G119" t="s">
        <v>14</v>
      </c>
      <c r="H119">
        <v>86</v>
      </c>
      <c r="I119" s="6">
        <f>E119/H119</f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2">
        <f>(((L119/60)/60)/24)+DATE(1970,1,1)</f>
        <v>40430.208333333336</v>
      </c>
      <c r="O119" s="12">
        <f>(((M119/60)/60)/24)+DATE(1970,1,1)</f>
        <v>40443.208333333336</v>
      </c>
      <c r="P119" t="b">
        <v>0</v>
      </c>
      <c r="Q119" t="b">
        <v>0</v>
      </c>
      <c r="R119" t="s">
        <v>23</v>
      </c>
      <c r="S119" t="s">
        <v>2034</v>
      </c>
      <c r="T119" t="s">
        <v>2035</v>
      </c>
    </row>
    <row r="120" spans="1:20" ht="17" x14ac:dyDescent="0.2">
      <c r="A120">
        <v>185</v>
      </c>
      <c r="B120" s="4" t="s">
        <v>422</v>
      </c>
      <c r="C120" s="3" t="s">
        <v>423</v>
      </c>
      <c r="D120">
        <v>1000</v>
      </c>
      <c r="E120">
        <v>718</v>
      </c>
      <c r="F120" s="5">
        <f>E120/D120</f>
        <v>0.71799999999999997</v>
      </c>
      <c r="G120" t="s">
        <v>14</v>
      </c>
      <c r="H120">
        <v>19</v>
      </c>
      <c r="I120" s="6">
        <f>E120/H120</f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2">
        <f>(((L120/60)/60)/24)+DATE(1970,1,1)</f>
        <v>43233.208333333328</v>
      </c>
      <c r="O120" s="12">
        <f>(((M120/60)/60)/24)+DATE(1970,1,1)</f>
        <v>43244.208333333328</v>
      </c>
      <c r="P120" t="b">
        <v>0</v>
      </c>
      <c r="Q120" t="b">
        <v>0</v>
      </c>
      <c r="R120" t="s">
        <v>269</v>
      </c>
      <c r="S120" t="s">
        <v>2040</v>
      </c>
      <c r="T120" t="s">
        <v>2059</v>
      </c>
    </row>
    <row r="121" spans="1:20" ht="17" x14ac:dyDescent="0.2">
      <c r="A121">
        <v>186</v>
      </c>
      <c r="B121" s="4" t="s">
        <v>424</v>
      </c>
      <c r="C121" s="3" t="s">
        <v>425</v>
      </c>
      <c r="D121">
        <v>88800</v>
      </c>
      <c r="E121">
        <v>28358</v>
      </c>
      <c r="F121" s="5">
        <f>E121/D121</f>
        <v>0.31934684684684683</v>
      </c>
      <c r="G121" t="s">
        <v>14</v>
      </c>
      <c r="H121">
        <v>886</v>
      </c>
      <c r="I121" s="6">
        <f>E121/H121</f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2">
        <f>(((L121/60)/60)/24)+DATE(1970,1,1)</f>
        <v>41782.208333333336</v>
      </c>
      <c r="O121" s="12">
        <f>(((M121/60)/60)/24)+DATE(1970,1,1)</f>
        <v>41797.208333333336</v>
      </c>
      <c r="P121" t="b">
        <v>0</v>
      </c>
      <c r="Q121" t="b">
        <v>0</v>
      </c>
      <c r="R121" t="s">
        <v>33</v>
      </c>
      <c r="S121" t="s">
        <v>2038</v>
      </c>
      <c r="T121" t="s">
        <v>2039</v>
      </c>
    </row>
    <row r="122" spans="1:20" ht="17" x14ac:dyDescent="0.2">
      <c r="A122">
        <v>188</v>
      </c>
      <c r="B122" s="4" t="s">
        <v>428</v>
      </c>
      <c r="C122" s="3" t="s">
        <v>429</v>
      </c>
      <c r="D122">
        <v>8200</v>
      </c>
      <c r="E122">
        <v>2625</v>
      </c>
      <c r="F122" s="5">
        <f>E122/D122</f>
        <v>0.3201219512195122</v>
      </c>
      <c r="G122" t="s">
        <v>14</v>
      </c>
      <c r="H122">
        <v>35</v>
      </c>
      <c r="I122" s="6">
        <f>E122/H122</f>
        <v>75</v>
      </c>
      <c r="J122" t="s">
        <v>107</v>
      </c>
      <c r="K122" t="s">
        <v>108</v>
      </c>
      <c r="L122">
        <v>1417500000</v>
      </c>
      <c r="M122">
        <v>1417586400</v>
      </c>
      <c r="N122" s="12">
        <f>(((L122/60)/60)/24)+DATE(1970,1,1)</f>
        <v>41975.25</v>
      </c>
      <c r="O122" s="12">
        <f>(((M122/60)/60)/24)+DATE(1970,1,1)</f>
        <v>41976.25</v>
      </c>
      <c r="P122" t="b">
        <v>0</v>
      </c>
      <c r="Q122" t="b">
        <v>0</v>
      </c>
      <c r="R122" t="s">
        <v>33</v>
      </c>
      <c r="S122" t="s">
        <v>2038</v>
      </c>
      <c r="T122" t="s">
        <v>2039</v>
      </c>
    </row>
    <row r="123" spans="1:20" ht="17" x14ac:dyDescent="0.2">
      <c r="A123">
        <v>190</v>
      </c>
      <c r="B123" s="4" t="s">
        <v>432</v>
      </c>
      <c r="C123" s="3" t="s">
        <v>433</v>
      </c>
      <c r="D123">
        <v>3700</v>
      </c>
      <c r="E123">
        <v>2538</v>
      </c>
      <c r="F123" s="5">
        <f>E123/D123</f>
        <v>0.68594594594594593</v>
      </c>
      <c r="G123" t="s">
        <v>14</v>
      </c>
      <c r="H123">
        <v>24</v>
      </c>
      <c r="I123" s="6">
        <f>E123/H123</f>
        <v>105.75</v>
      </c>
      <c r="J123" t="s">
        <v>21</v>
      </c>
      <c r="K123" t="s">
        <v>22</v>
      </c>
      <c r="L123">
        <v>1370322000</v>
      </c>
      <c r="M123">
        <v>1370408400</v>
      </c>
      <c r="N123" s="12">
        <f>(((L123/60)/60)/24)+DATE(1970,1,1)</f>
        <v>41429.208333333336</v>
      </c>
      <c r="O123" s="12">
        <f>(((M123/60)/60)/24)+DATE(1970,1,1)</f>
        <v>41430.208333333336</v>
      </c>
      <c r="P123" t="b">
        <v>0</v>
      </c>
      <c r="Q123" t="b">
        <v>1</v>
      </c>
      <c r="R123" t="s">
        <v>33</v>
      </c>
      <c r="S123" t="s">
        <v>2038</v>
      </c>
      <c r="T123" t="s">
        <v>2039</v>
      </c>
    </row>
    <row r="124" spans="1:20" ht="17" x14ac:dyDescent="0.2">
      <c r="A124">
        <v>191</v>
      </c>
      <c r="B124" s="4" t="s">
        <v>434</v>
      </c>
      <c r="C124" s="3" t="s">
        <v>435</v>
      </c>
      <c r="D124">
        <v>8400</v>
      </c>
      <c r="E124">
        <v>3188</v>
      </c>
      <c r="F124" s="5">
        <f>E124/D124</f>
        <v>0.37952380952380954</v>
      </c>
      <c r="G124" t="s">
        <v>14</v>
      </c>
      <c r="H124">
        <v>86</v>
      </c>
      <c r="I124" s="6">
        <f>E124/H124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2">
        <f>(((L124/60)/60)/24)+DATE(1970,1,1)</f>
        <v>43536.208333333328</v>
      </c>
      <c r="O124" s="12">
        <f>(((M124/60)/60)/24)+DATE(1970,1,1)</f>
        <v>43539.208333333328</v>
      </c>
      <c r="P124" t="b">
        <v>0</v>
      </c>
      <c r="Q124" t="b">
        <v>0</v>
      </c>
      <c r="R124" t="s">
        <v>33</v>
      </c>
      <c r="S124" t="s">
        <v>2038</v>
      </c>
      <c r="T124" t="s">
        <v>2039</v>
      </c>
    </row>
    <row r="125" spans="1:20" ht="17" x14ac:dyDescent="0.2">
      <c r="A125">
        <v>192</v>
      </c>
      <c r="B125" s="4" t="s">
        <v>436</v>
      </c>
      <c r="C125" s="3" t="s">
        <v>437</v>
      </c>
      <c r="D125">
        <v>42600</v>
      </c>
      <c r="E125">
        <v>8517</v>
      </c>
      <c r="F125" s="5">
        <f>E125/D125</f>
        <v>0.19992957746478873</v>
      </c>
      <c r="G125" t="s">
        <v>14</v>
      </c>
      <c r="H125">
        <v>243</v>
      </c>
      <c r="I125" s="6">
        <f>E125/H125</f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2">
        <f>(((L125/60)/60)/24)+DATE(1970,1,1)</f>
        <v>41817.208333333336</v>
      </c>
      <c r="O125" s="12">
        <f>(((M125/60)/60)/24)+DATE(1970,1,1)</f>
        <v>41821.208333333336</v>
      </c>
      <c r="P125" t="b">
        <v>0</v>
      </c>
      <c r="Q125" t="b">
        <v>0</v>
      </c>
      <c r="R125" t="s">
        <v>23</v>
      </c>
      <c r="S125" t="s">
        <v>2034</v>
      </c>
      <c r="T125" t="s">
        <v>2035</v>
      </c>
    </row>
    <row r="126" spans="1:20" ht="17" x14ac:dyDescent="0.2">
      <c r="A126">
        <v>193</v>
      </c>
      <c r="B126" s="4" t="s">
        <v>438</v>
      </c>
      <c r="C126" s="3" t="s">
        <v>439</v>
      </c>
      <c r="D126">
        <v>6600</v>
      </c>
      <c r="E126">
        <v>3012</v>
      </c>
      <c r="F126" s="5">
        <f>E126/D126</f>
        <v>0.45636363636363636</v>
      </c>
      <c r="G126" t="s">
        <v>14</v>
      </c>
      <c r="H126">
        <v>65</v>
      </c>
      <c r="I126" s="6">
        <f>E126/H126</f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2">
        <f>(((L126/60)/60)/24)+DATE(1970,1,1)</f>
        <v>43198.208333333328</v>
      </c>
      <c r="O126" s="12">
        <f>(((M126/60)/60)/24)+DATE(1970,1,1)</f>
        <v>43202.208333333328</v>
      </c>
      <c r="P126" t="b">
        <v>1</v>
      </c>
      <c r="Q126" t="b">
        <v>0</v>
      </c>
      <c r="R126" t="s">
        <v>60</v>
      </c>
      <c r="S126" t="s">
        <v>2034</v>
      </c>
      <c r="T126" t="s">
        <v>2044</v>
      </c>
    </row>
    <row r="127" spans="1:20" ht="17" x14ac:dyDescent="0.2">
      <c r="A127">
        <v>196</v>
      </c>
      <c r="B127" s="4" t="s">
        <v>444</v>
      </c>
      <c r="C127" s="3" t="s">
        <v>445</v>
      </c>
      <c r="D127">
        <v>8200</v>
      </c>
      <c r="E127">
        <v>5178</v>
      </c>
      <c r="F127" s="5">
        <f>E127/D127</f>
        <v>0.63146341463414635</v>
      </c>
      <c r="G127" t="s">
        <v>14</v>
      </c>
      <c r="H127">
        <v>100</v>
      </c>
      <c r="I127" s="6">
        <f>E127/H127</f>
        <v>51.78</v>
      </c>
      <c r="J127" t="s">
        <v>36</v>
      </c>
      <c r="K127" t="s">
        <v>37</v>
      </c>
      <c r="L127">
        <v>1472878800</v>
      </c>
      <c r="M127">
        <v>1474520400</v>
      </c>
      <c r="N127" s="12">
        <f>(((L127/60)/60)/24)+DATE(1970,1,1)</f>
        <v>42616.208333333328</v>
      </c>
      <c r="O127" s="12">
        <f>(((M127/60)/60)/24)+DATE(1970,1,1)</f>
        <v>42635.208333333328</v>
      </c>
      <c r="P127" t="b">
        <v>0</v>
      </c>
      <c r="Q127" t="b">
        <v>0</v>
      </c>
      <c r="R127" t="s">
        <v>65</v>
      </c>
      <c r="S127" t="s">
        <v>2036</v>
      </c>
      <c r="T127" t="s">
        <v>2045</v>
      </c>
    </row>
    <row r="128" spans="1:20" ht="17" x14ac:dyDescent="0.2">
      <c r="A128">
        <v>198</v>
      </c>
      <c r="B128" s="4" t="s">
        <v>448</v>
      </c>
      <c r="C128" s="3" t="s">
        <v>449</v>
      </c>
      <c r="D128">
        <v>63200</v>
      </c>
      <c r="E128">
        <v>6041</v>
      </c>
      <c r="F128" s="5">
        <f>E128/D128</f>
        <v>9.5585443037974685E-2</v>
      </c>
      <c r="G128" t="s">
        <v>14</v>
      </c>
      <c r="H128">
        <v>168</v>
      </c>
      <c r="I128" s="6">
        <f>E128/H128</f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2">
        <f>(((L128/60)/60)/24)+DATE(1970,1,1)</f>
        <v>40396.208333333336</v>
      </c>
      <c r="O128" s="12">
        <f>(((M128/60)/60)/24)+DATE(1970,1,1)</f>
        <v>40425.208333333336</v>
      </c>
      <c r="P128" t="b">
        <v>0</v>
      </c>
      <c r="Q128" t="b">
        <v>0</v>
      </c>
      <c r="R128" t="s">
        <v>50</v>
      </c>
      <c r="S128" t="s">
        <v>2034</v>
      </c>
      <c r="T128" t="s">
        <v>2042</v>
      </c>
    </row>
    <row r="129" spans="1:20" ht="17" x14ac:dyDescent="0.2">
      <c r="A129">
        <v>199</v>
      </c>
      <c r="B129" s="4" t="s">
        <v>450</v>
      </c>
      <c r="C129" s="3" t="s">
        <v>451</v>
      </c>
      <c r="D129">
        <v>1800</v>
      </c>
      <c r="E129">
        <v>968</v>
      </c>
      <c r="F129" s="5">
        <f>E129/D129</f>
        <v>0.5377777777777778</v>
      </c>
      <c r="G129" t="s">
        <v>14</v>
      </c>
      <c r="H129">
        <v>13</v>
      </c>
      <c r="I129" s="6">
        <f>E129/H129</f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2">
        <f>(((L129/60)/60)/24)+DATE(1970,1,1)</f>
        <v>42192.208333333328</v>
      </c>
      <c r="O129" s="12">
        <f>(((M129/60)/60)/24)+DATE(1970,1,1)</f>
        <v>42196.208333333328</v>
      </c>
      <c r="P129" t="b">
        <v>0</v>
      </c>
      <c r="Q129" t="b">
        <v>0</v>
      </c>
      <c r="R129" t="s">
        <v>23</v>
      </c>
      <c r="S129" t="s">
        <v>2034</v>
      </c>
      <c r="T129" t="s">
        <v>2035</v>
      </c>
    </row>
    <row r="130" spans="1:20" ht="17" x14ac:dyDescent="0.2">
      <c r="A130">
        <v>200</v>
      </c>
      <c r="B130" s="4" t="s">
        <v>452</v>
      </c>
      <c r="C130" s="3" t="s">
        <v>453</v>
      </c>
      <c r="D130">
        <v>100</v>
      </c>
      <c r="E130">
        <v>2</v>
      </c>
      <c r="F130" s="5">
        <f>E130/D130</f>
        <v>0.02</v>
      </c>
      <c r="G130" t="s">
        <v>14</v>
      </c>
      <c r="H130">
        <v>1</v>
      </c>
      <c r="I130" s="6">
        <f>E130/H130</f>
        <v>2</v>
      </c>
      <c r="J130" t="s">
        <v>15</v>
      </c>
      <c r="K130" t="s">
        <v>16</v>
      </c>
      <c r="L130">
        <v>1269493200</v>
      </c>
      <c r="M130">
        <v>1270443600</v>
      </c>
      <c r="N130" s="12">
        <f>(((L130/60)/60)/24)+DATE(1970,1,1)</f>
        <v>40262.208333333336</v>
      </c>
      <c r="O130" s="12">
        <f>(((M130/60)/60)/24)+DATE(1970,1,1)</f>
        <v>40273.208333333336</v>
      </c>
      <c r="P130" t="b">
        <v>0</v>
      </c>
      <c r="Q130" t="b">
        <v>0</v>
      </c>
      <c r="R130" t="s">
        <v>33</v>
      </c>
      <c r="S130" t="s">
        <v>2038</v>
      </c>
      <c r="T130" t="s">
        <v>2039</v>
      </c>
    </row>
    <row r="131" spans="1:20" ht="17" x14ac:dyDescent="0.2">
      <c r="A131">
        <v>204</v>
      </c>
      <c r="B131" s="4" t="s">
        <v>460</v>
      </c>
      <c r="C131" s="3" t="s">
        <v>461</v>
      </c>
      <c r="D131">
        <v>75000</v>
      </c>
      <c r="E131">
        <v>2529</v>
      </c>
      <c r="F131" s="5">
        <f>E131/D131</f>
        <v>3.372E-2</v>
      </c>
      <c r="G131" t="s">
        <v>14</v>
      </c>
      <c r="H131">
        <v>40</v>
      </c>
      <c r="I131" s="6">
        <f>E131/H131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2">
        <f>(((L131/60)/60)/24)+DATE(1970,1,1)</f>
        <v>40636.208333333336</v>
      </c>
      <c r="O131" s="12">
        <f>(((M131/60)/60)/24)+DATE(1970,1,1)</f>
        <v>40646.208333333336</v>
      </c>
      <c r="P131" t="b">
        <v>0</v>
      </c>
      <c r="Q131" t="b">
        <v>0</v>
      </c>
      <c r="R131" t="s">
        <v>159</v>
      </c>
      <c r="S131" t="s">
        <v>2034</v>
      </c>
      <c r="T131" t="s">
        <v>2057</v>
      </c>
    </row>
    <row r="132" spans="1:20" ht="17" x14ac:dyDescent="0.2">
      <c r="A132">
        <v>210</v>
      </c>
      <c r="B132" s="4" t="s">
        <v>472</v>
      </c>
      <c r="C132" s="3" t="s">
        <v>473</v>
      </c>
      <c r="D132">
        <v>9400</v>
      </c>
      <c r="E132">
        <v>6338</v>
      </c>
      <c r="F132" s="5">
        <f>E132/D132</f>
        <v>0.67425531914893622</v>
      </c>
      <c r="G132" t="s">
        <v>14</v>
      </c>
      <c r="H132">
        <v>226</v>
      </c>
      <c r="I132" s="6">
        <f>E132/H132</f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2">
        <f>(((L132/60)/60)/24)+DATE(1970,1,1)</f>
        <v>42797.25</v>
      </c>
      <c r="O132" s="12">
        <f>(((M132/60)/60)/24)+DATE(1970,1,1)</f>
        <v>42824.208333333328</v>
      </c>
      <c r="P132" t="b">
        <v>0</v>
      </c>
      <c r="Q132" t="b">
        <v>0</v>
      </c>
      <c r="R132" t="s">
        <v>474</v>
      </c>
      <c r="S132" t="s">
        <v>2040</v>
      </c>
      <c r="T132" t="s">
        <v>2062</v>
      </c>
    </row>
    <row r="133" spans="1:20" ht="34" x14ac:dyDescent="0.2">
      <c r="A133">
        <v>211</v>
      </c>
      <c r="B133" s="4" t="s">
        <v>475</v>
      </c>
      <c r="C133" s="3" t="s">
        <v>476</v>
      </c>
      <c r="D133">
        <v>104400</v>
      </c>
      <c r="E133">
        <v>99100</v>
      </c>
      <c r="F133" s="5">
        <f>E133/D133</f>
        <v>0.9492337164750958</v>
      </c>
      <c r="G133" t="s">
        <v>14</v>
      </c>
      <c r="H133">
        <v>1625</v>
      </c>
      <c r="I133" s="6">
        <f>E133/H133</f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2">
        <f>(((L133/60)/60)/24)+DATE(1970,1,1)</f>
        <v>41513.208333333336</v>
      </c>
      <c r="O133" s="12">
        <f>(((M133/60)/60)/24)+DATE(1970,1,1)</f>
        <v>41537.208333333336</v>
      </c>
      <c r="P133" t="b">
        <v>0</v>
      </c>
      <c r="Q133" t="b">
        <v>0</v>
      </c>
      <c r="R133" t="s">
        <v>33</v>
      </c>
      <c r="S133" t="s">
        <v>2038</v>
      </c>
      <c r="T133" t="s">
        <v>2039</v>
      </c>
    </row>
    <row r="134" spans="1:20" ht="17" x14ac:dyDescent="0.2">
      <c r="A134">
        <v>215</v>
      </c>
      <c r="B134" s="4" t="s">
        <v>483</v>
      </c>
      <c r="C134" s="3" t="s">
        <v>484</v>
      </c>
      <c r="D134">
        <v>156800</v>
      </c>
      <c r="E134">
        <v>6024</v>
      </c>
      <c r="F134" s="5">
        <f>E134/D134</f>
        <v>3.8418367346938778E-2</v>
      </c>
      <c r="G134" t="s">
        <v>14</v>
      </c>
      <c r="H134">
        <v>143</v>
      </c>
      <c r="I134" s="6">
        <f>E134/H134</f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2">
        <f>(((L134/60)/60)/24)+DATE(1970,1,1)</f>
        <v>43509.25</v>
      </c>
      <c r="O134" s="12">
        <f>(((M134/60)/60)/24)+DATE(1970,1,1)</f>
        <v>43511.25</v>
      </c>
      <c r="P134" t="b">
        <v>0</v>
      </c>
      <c r="Q134" t="b">
        <v>0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217</v>
      </c>
      <c r="B135" s="4" t="s">
        <v>487</v>
      </c>
      <c r="C135" s="3" t="s">
        <v>488</v>
      </c>
      <c r="D135">
        <v>129400</v>
      </c>
      <c r="E135">
        <v>57911</v>
      </c>
      <c r="F135" s="5">
        <f>E135/D135</f>
        <v>0.44753477588871715</v>
      </c>
      <c r="G135" t="s">
        <v>14</v>
      </c>
      <c r="H135">
        <v>934</v>
      </c>
      <c r="I135" s="6">
        <f>E135/H135</f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2">
        <f>(((L135/60)/60)/24)+DATE(1970,1,1)</f>
        <v>43583.208333333328</v>
      </c>
      <c r="O135" s="12">
        <f>(((M135/60)/60)/24)+DATE(1970,1,1)</f>
        <v>43592.208333333328</v>
      </c>
      <c r="P135" t="b">
        <v>0</v>
      </c>
      <c r="Q135" t="b">
        <v>0</v>
      </c>
      <c r="R135" t="s">
        <v>474</v>
      </c>
      <c r="S135" t="s">
        <v>2040</v>
      </c>
      <c r="T135" t="s">
        <v>2062</v>
      </c>
    </row>
    <row r="136" spans="1:20" ht="17" x14ac:dyDescent="0.2">
      <c r="A136">
        <v>220</v>
      </c>
      <c r="B136" s="4" t="s">
        <v>493</v>
      </c>
      <c r="C136" s="3" t="s">
        <v>494</v>
      </c>
      <c r="D136">
        <v>7900</v>
      </c>
      <c r="E136">
        <v>667</v>
      </c>
      <c r="F136" s="5">
        <f>E136/D136</f>
        <v>8.4430379746835441E-2</v>
      </c>
      <c r="G136" t="s">
        <v>14</v>
      </c>
      <c r="H136">
        <v>17</v>
      </c>
      <c r="I136" s="6">
        <f>E136/H136</f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2">
        <f>(((L136/60)/60)/24)+DATE(1970,1,1)</f>
        <v>40725.208333333336</v>
      </c>
      <c r="O136" s="12">
        <f>(((M136/60)/60)/24)+DATE(1970,1,1)</f>
        <v>40743.208333333336</v>
      </c>
      <c r="P136" t="b">
        <v>1</v>
      </c>
      <c r="Q136" t="b">
        <v>0</v>
      </c>
      <c r="R136" t="s">
        <v>33</v>
      </c>
      <c r="S136" t="s">
        <v>2038</v>
      </c>
      <c r="T136" t="s">
        <v>2039</v>
      </c>
    </row>
    <row r="137" spans="1:20" ht="34" x14ac:dyDescent="0.2">
      <c r="A137">
        <v>221</v>
      </c>
      <c r="B137" s="4" t="s">
        <v>495</v>
      </c>
      <c r="C137" s="3" t="s">
        <v>496</v>
      </c>
      <c r="D137">
        <v>121500</v>
      </c>
      <c r="E137">
        <v>119830</v>
      </c>
      <c r="F137" s="5">
        <f>E137/D137</f>
        <v>0.9862551440329218</v>
      </c>
      <c r="G137" t="s">
        <v>14</v>
      </c>
      <c r="H137">
        <v>2179</v>
      </c>
      <c r="I137" s="6">
        <f>E137/H137</f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2">
        <f>(((L137/60)/60)/24)+DATE(1970,1,1)</f>
        <v>41081.208333333336</v>
      </c>
      <c r="O137" s="12">
        <f>(((M137/60)/60)/24)+DATE(1970,1,1)</f>
        <v>41083.208333333336</v>
      </c>
      <c r="P137" t="b">
        <v>1</v>
      </c>
      <c r="Q137" t="b">
        <v>0</v>
      </c>
      <c r="R137" t="s">
        <v>17</v>
      </c>
      <c r="S137" t="s">
        <v>2032</v>
      </c>
      <c r="T137" t="s">
        <v>2033</v>
      </c>
    </row>
    <row r="138" spans="1:20" ht="17" x14ac:dyDescent="0.2">
      <c r="A138">
        <v>223</v>
      </c>
      <c r="B138" s="4" t="s">
        <v>499</v>
      </c>
      <c r="C138" s="3" t="s">
        <v>500</v>
      </c>
      <c r="D138">
        <v>87300</v>
      </c>
      <c r="E138">
        <v>81897</v>
      </c>
      <c r="F138" s="5">
        <f>E138/D138</f>
        <v>0.93810996563573879</v>
      </c>
      <c r="G138" t="s">
        <v>14</v>
      </c>
      <c r="H138">
        <v>931</v>
      </c>
      <c r="I138" s="6">
        <f>E138/H138</f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2">
        <f>(((L138/60)/60)/24)+DATE(1970,1,1)</f>
        <v>42445.208333333328</v>
      </c>
      <c r="O138" s="12">
        <f>(((M138/60)/60)/24)+DATE(1970,1,1)</f>
        <v>42459.208333333328</v>
      </c>
      <c r="P138" t="b">
        <v>0</v>
      </c>
      <c r="Q138" t="b">
        <v>0</v>
      </c>
      <c r="R138" t="s">
        <v>33</v>
      </c>
      <c r="S138" t="s">
        <v>2038</v>
      </c>
      <c r="T138" t="s">
        <v>2039</v>
      </c>
    </row>
    <row r="139" spans="1:20" ht="34" x14ac:dyDescent="0.2">
      <c r="A139">
        <v>235</v>
      </c>
      <c r="B139" s="4" t="s">
        <v>522</v>
      </c>
      <c r="C139" s="3" t="s">
        <v>523</v>
      </c>
      <c r="D139">
        <v>8600</v>
      </c>
      <c r="E139">
        <v>3589</v>
      </c>
      <c r="F139" s="5">
        <f>E139/D139</f>
        <v>0.41732558139534881</v>
      </c>
      <c r="G139" t="s">
        <v>14</v>
      </c>
      <c r="H139">
        <v>92</v>
      </c>
      <c r="I139" s="6">
        <f>E139/H139</f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2">
        <f>(((L139/60)/60)/24)+DATE(1970,1,1)</f>
        <v>42779.25</v>
      </c>
      <c r="O139" s="12">
        <f>(((M139/60)/60)/24)+DATE(1970,1,1)</f>
        <v>42784.25</v>
      </c>
      <c r="P139" t="b">
        <v>0</v>
      </c>
      <c r="Q139" t="b">
        <v>0</v>
      </c>
      <c r="R139" t="s">
        <v>71</v>
      </c>
      <c r="S139" t="s">
        <v>2040</v>
      </c>
      <c r="T139" t="s">
        <v>2048</v>
      </c>
    </row>
    <row r="140" spans="1:20" ht="17" x14ac:dyDescent="0.2">
      <c r="A140">
        <v>236</v>
      </c>
      <c r="B140" s="4" t="s">
        <v>524</v>
      </c>
      <c r="C140" s="3" t="s">
        <v>525</v>
      </c>
      <c r="D140">
        <v>39500</v>
      </c>
      <c r="E140">
        <v>4323</v>
      </c>
      <c r="F140" s="5">
        <f>E140/D140</f>
        <v>0.10944303797468355</v>
      </c>
      <c r="G140" t="s">
        <v>14</v>
      </c>
      <c r="H140">
        <v>57</v>
      </c>
      <c r="I140" s="6">
        <f>E140/H140</f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2">
        <f>(((L140/60)/60)/24)+DATE(1970,1,1)</f>
        <v>43641.208333333328</v>
      </c>
      <c r="O140" s="12">
        <f>(((M140/60)/60)/24)+DATE(1970,1,1)</f>
        <v>43648.208333333328</v>
      </c>
      <c r="P140" t="b">
        <v>0</v>
      </c>
      <c r="Q140" t="b">
        <v>1</v>
      </c>
      <c r="R140" t="s">
        <v>23</v>
      </c>
      <c r="S140" t="s">
        <v>2034</v>
      </c>
      <c r="T140" t="s">
        <v>2035</v>
      </c>
    </row>
    <row r="141" spans="1:20" ht="34" x14ac:dyDescent="0.2">
      <c r="A141">
        <v>239</v>
      </c>
      <c r="B141" s="4" t="s">
        <v>530</v>
      </c>
      <c r="C141" s="3" t="s">
        <v>531</v>
      </c>
      <c r="D141">
        <v>3200</v>
      </c>
      <c r="E141">
        <v>3127</v>
      </c>
      <c r="F141" s="5">
        <f>E141/D141</f>
        <v>0.97718749999999999</v>
      </c>
      <c r="G141" t="s">
        <v>14</v>
      </c>
      <c r="H141">
        <v>41</v>
      </c>
      <c r="I141" s="6">
        <f>E141/H141</f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2">
        <f>(((L141/60)/60)/24)+DATE(1970,1,1)</f>
        <v>42245.208333333328</v>
      </c>
      <c r="O141" s="12">
        <f>(((M141/60)/60)/24)+DATE(1970,1,1)</f>
        <v>42249.208333333328</v>
      </c>
      <c r="P141" t="b">
        <v>0</v>
      </c>
      <c r="Q141" t="b">
        <v>0</v>
      </c>
      <c r="R141" t="s">
        <v>65</v>
      </c>
      <c r="S141" t="s">
        <v>2036</v>
      </c>
      <c r="T141" t="s">
        <v>2045</v>
      </c>
    </row>
    <row r="142" spans="1:20" ht="17" x14ac:dyDescent="0.2">
      <c r="A142">
        <v>250</v>
      </c>
      <c r="B142" s="4" t="s">
        <v>552</v>
      </c>
      <c r="C142" s="3" t="s">
        <v>553</v>
      </c>
      <c r="D142">
        <v>100</v>
      </c>
      <c r="E142">
        <v>3</v>
      </c>
      <c r="F142" s="5">
        <f>E142/D142</f>
        <v>0.03</v>
      </c>
      <c r="G142" t="s">
        <v>14</v>
      </c>
      <c r="H142">
        <v>1</v>
      </c>
      <c r="I142" s="6">
        <f>E142/H142</f>
        <v>3</v>
      </c>
      <c r="J142" t="s">
        <v>21</v>
      </c>
      <c r="K142" t="s">
        <v>22</v>
      </c>
      <c r="L142">
        <v>1264399200</v>
      </c>
      <c r="M142">
        <v>1267423200</v>
      </c>
      <c r="N142" s="12">
        <f>(((L142/60)/60)/24)+DATE(1970,1,1)</f>
        <v>40203.25</v>
      </c>
      <c r="O142" s="12">
        <f>(((M142/60)/60)/24)+DATE(1970,1,1)</f>
        <v>40238.25</v>
      </c>
      <c r="P142" t="b">
        <v>0</v>
      </c>
      <c r="Q142" t="b">
        <v>0</v>
      </c>
      <c r="R142" t="s">
        <v>23</v>
      </c>
      <c r="S142" t="s">
        <v>2034</v>
      </c>
      <c r="T142" t="s">
        <v>2035</v>
      </c>
    </row>
    <row r="143" spans="1:20" ht="17" x14ac:dyDescent="0.2">
      <c r="A143">
        <v>251</v>
      </c>
      <c r="B143" s="4" t="s">
        <v>554</v>
      </c>
      <c r="C143" s="3" t="s">
        <v>555</v>
      </c>
      <c r="D143">
        <v>7100</v>
      </c>
      <c r="E143">
        <v>3840</v>
      </c>
      <c r="F143" s="5">
        <f>E143/D143</f>
        <v>0.54084507042253516</v>
      </c>
      <c r="G143" t="s">
        <v>14</v>
      </c>
      <c r="H143">
        <v>101</v>
      </c>
      <c r="I143" s="6">
        <f>E143/H143</f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2">
        <f>(((L143/60)/60)/24)+DATE(1970,1,1)</f>
        <v>41252.25</v>
      </c>
      <c r="O143" s="12">
        <f>(((M143/60)/60)/24)+DATE(1970,1,1)</f>
        <v>41254.25</v>
      </c>
      <c r="P143" t="b">
        <v>0</v>
      </c>
      <c r="Q143" t="b">
        <v>0</v>
      </c>
      <c r="R143" t="s">
        <v>33</v>
      </c>
      <c r="S143" t="s">
        <v>2038</v>
      </c>
      <c r="T143" t="s">
        <v>2039</v>
      </c>
    </row>
    <row r="144" spans="1:20" ht="17" x14ac:dyDescent="0.2">
      <c r="A144">
        <v>253</v>
      </c>
      <c r="B144" s="4" t="s">
        <v>558</v>
      </c>
      <c r="C144" s="3" t="s">
        <v>559</v>
      </c>
      <c r="D144">
        <v>121500</v>
      </c>
      <c r="E144">
        <v>108161</v>
      </c>
      <c r="F144" s="5">
        <f>E144/D144</f>
        <v>0.8902139917695473</v>
      </c>
      <c r="G144" t="s">
        <v>14</v>
      </c>
      <c r="H144">
        <v>1335</v>
      </c>
      <c r="I144" s="6">
        <f>E144/H144</f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2">
        <f>(((L144/60)/60)/24)+DATE(1970,1,1)</f>
        <v>40641.208333333336</v>
      </c>
      <c r="O144" s="12">
        <f>(((M144/60)/60)/24)+DATE(1970,1,1)</f>
        <v>40653.208333333336</v>
      </c>
      <c r="P144" t="b">
        <v>0</v>
      </c>
      <c r="Q144" t="b">
        <v>0</v>
      </c>
      <c r="R144" t="s">
        <v>53</v>
      </c>
      <c r="S144" t="s">
        <v>2040</v>
      </c>
      <c r="T144" t="s">
        <v>2043</v>
      </c>
    </row>
    <row r="145" spans="1:20" ht="17" x14ac:dyDescent="0.2">
      <c r="A145">
        <v>256</v>
      </c>
      <c r="B145" s="4" t="s">
        <v>564</v>
      </c>
      <c r="C145" s="3" t="s">
        <v>565</v>
      </c>
      <c r="D145">
        <v>4100</v>
      </c>
      <c r="E145">
        <v>959</v>
      </c>
      <c r="F145" s="5">
        <f>E145/D145</f>
        <v>0.23390243902439026</v>
      </c>
      <c r="G145" t="s">
        <v>14</v>
      </c>
      <c r="H145">
        <v>15</v>
      </c>
      <c r="I145" s="6">
        <f>E145/H145</f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2">
        <f>(((L145/60)/60)/24)+DATE(1970,1,1)</f>
        <v>42393.25</v>
      </c>
      <c r="O145" s="12">
        <f>(((M145/60)/60)/24)+DATE(1970,1,1)</f>
        <v>42430.25</v>
      </c>
      <c r="P145" t="b">
        <v>0</v>
      </c>
      <c r="Q145" t="b">
        <v>0</v>
      </c>
      <c r="R145" t="s">
        <v>23</v>
      </c>
      <c r="S145" t="s">
        <v>2034</v>
      </c>
      <c r="T145" t="s">
        <v>2035</v>
      </c>
    </row>
    <row r="146" spans="1:20" ht="34" x14ac:dyDescent="0.2">
      <c r="A146">
        <v>261</v>
      </c>
      <c r="B146" s="4" t="s">
        <v>574</v>
      </c>
      <c r="C146" s="3" t="s">
        <v>575</v>
      </c>
      <c r="D146">
        <v>84300</v>
      </c>
      <c r="E146">
        <v>26303</v>
      </c>
      <c r="F146" s="5">
        <f>E146/D146</f>
        <v>0.31201660735468567</v>
      </c>
      <c r="G146" t="s">
        <v>14</v>
      </c>
      <c r="H146">
        <v>454</v>
      </c>
      <c r="I146" s="6">
        <f>E146/H146</f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2">
        <f>(((L146/60)/60)/24)+DATE(1970,1,1)</f>
        <v>40415.208333333336</v>
      </c>
      <c r="O146" s="12">
        <f>(((M146/60)/60)/24)+DATE(1970,1,1)</f>
        <v>40419.208333333336</v>
      </c>
      <c r="P146" t="b">
        <v>0</v>
      </c>
      <c r="Q146" t="b">
        <v>1</v>
      </c>
      <c r="R146" t="s">
        <v>23</v>
      </c>
      <c r="S146" t="s">
        <v>2034</v>
      </c>
      <c r="T146" t="s">
        <v>2035</v>
      </c>
    </row>
    <row r="147" spans="1:20" ht="17" x14ac:dyDescent="0.2">
      <c r="A147">
        <v>266</v>
      </c>
      <c r="B147" s="4" t="s">
        <v>584</v>
      </c>
      <c r="C147" s="3" t="s">
        <v>585</v>
      </c>
      <c r="D147">
        <v>111900</v>
      </c>
      <c r="E147">
        <v>85902</v>
      </c>
      <c r="F147" s="5">
        <f>E147/D147</f>
        <v>0.76766756032171579</v>
      </c>
      <c r="G147" t="s">
        <v>14</v>
      </c>
      <c r="H147">
        <v>3182</v>
      </c>
      <c r="I147" s="6">
        <f>E147/H147</f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2">
        <f>(((L147/60)/60)/24)+DATE(1970,1,1)</f>
        <v>41950.25</v>
      </c>
      <c r="O147" s="12">
        <f>(((M147/60)/60)/24)+DATE(1970,1,1)</f>
        <v>41983.25</v>
      </c>
      <c r="P147" t="b">
        <v>0</v>
      </c>
      <c r="Q147" t="b">
        <v>1</v>
      </c>
      <c r="R147" t="s">
        <v>159</v>
      </c>
      <c r="S147" t="s">
        <v>2034</v>
      </c>
      <c r="T147" t="s">
        <v>2057</v>
      </c>
    </row>
    <row r="148" spans="1:20" ht="34" x14ac:dyDescent="0.2">
      <c r="A148">
        <v>274</v>
      </c>
      <c r="B148" s="4" t="s">
        <v>600</v>
      </c>
      <c r="C148" s="3" t="s">
        <v>601</v>
      </c>
      <c r="D148">
        <v>2400</v>
      </c>
      <c r="E148">
        <v>773</v>
      </c>
      <c r="F148" s="5">
        <f>E148/D148</f>
        <v>0.32208333333333333</v>
      </c>
      <c r="G148" t="s">
        <v>14</v>
      </c>
      <c r="H148">
        <v>15</v>
      </c>
      <c r="I148" s="6">
        <f>E148/H148</f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2">
        <f>(((L148/60)/60)/24)+DATE(1970,1,1)</f>
        <v>43045.25</v>
      </c>
      <c r="O148" s="12">
        <f>(((M148/60)/60)/24)+DATE(1970,1,1)</f>
        <v>43050.25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17" x14ac:dyDescent="0.2">
      <c r="A149">
        <v>276</v>
      </c>
      <c r="B149" s="4" t="s">
        <v>604</v>
      </c>
      <c r="C149" s="3" t="s">
        <v>605</v>
      </c>
      <c r="D149">
        <v>5500</v>
      </c>
      <c r="E149">
        <v>5324</v>
      </c>
      <c r="F149" s="5">
        <f>E149/D149</f>
        <v>0.96799999999999997</v>
      </c>
      <c r="G149" t="s">
        <v>14</v>
      </c>
      <c r="H149">
        <v>133</v>
      </c>
      <c r="I149" s="6">
        <f>E149/H149</f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2">
        <f>(((L149/60)/60)/24)+DATE(1970,1,1)</f>
        <v>41018.208333333336</v>
      </c>
      <c r="O149" s="12">
        <f>(((M149/60)/60)/24)+DATE(1970,1,1)</f>
        <v>41023.208333333336</v>
      </c>
      <c r="P149" t="b">
        <v>0</v>
      </c>
      <c r="Q149" t="b">
        <v>1</v>
      </c>
      <c r="R149" t="s">
        <v>89</v>
      </c>
      <c r="S149" t="s">
        <v>2049</v>
      </c>
      <c r="T149" t="s">
        <v>2050</v>
      </c>
    </row>
    <row r="150" spans="1:20" ht="17" x14ac:dyDescent="0.2">
      <c r="A150">
        <v>281</v>
      </c>
      <c r="B150" s="4" t="s">
        <v>614</v>
      </c>
      <c r="C150" s="3" t="s">
        <v>615</v>
      </c>
      <c r="D150">
        <v>164500</v>
      </c>
      <c r="E150">
        <v>150552</v>
      </c>
      <c r="F150" s="5">
        <f>E150/D150</f>
        <v>0.91520972644376897</v>
      </c>
      <c r="G150" t="s">
        <v>14</v>
      </c>
      <c r="H150">
        <v>2062</v>
      </c>
      <c r="I150" s="6">
        <f>E150/H150</f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2">
        <f>(((L150/60)/60)/24)+DATE(1970,1,1)</f>
        <v>40979.25</v>
      </c>
      <c r="O150" s="12">
        <f>(((M150/60)/60)/24)+DATE(1970,1,1)</f>
        <v>41000.208333333336</v>
      </c>
      <c r="P150" t="b">
        <v>0</v>
      </c>
      <c r="Q150" t="b">
        <v>1</v>
      </c>
      <c r="R150" t="s">
        <v>33</v>
      </c>
      <c r="S150" t="s">
        <v>2038</v>
      </c>
      <c r="T150" t="s">
        <v>2039</v>
      </c>
    </row>
    <row r="151" spans="1:20" ht="34" x14ac:dyDescent="0.2">
      <c r="A151">
        <v>283</v>
      </c>
      <c r="B151" s="4" t="s">
        <v>618</v>
      </c>
      <c r="C151" s="3" t="s">
        <v>619</v>
      </c>
      <c r="D151">
        <v>8100</v>
      </c>
      <c r="E151">
        <v>1517</v>
      </c>
      <c r="F151" s="5">
        <f>E151/D151</f>
        <v>0.18728395061728395</v>
      </c>
      <c r="G151" t="s">
        <v>14</v>
      </c>
      <c r="H151">
        <v>29</v>
      </c>
      <c r="I151" s="6">
        <f>E151/H151</f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2">
        <f>(((L151/60)/60)/24)+DATE(1970,1,1)</f>
        <v>42520.208333333328</v>
      </c>
      <c r="O151" s="12">
        <f>(((M151/60)/60)/24)+DATE(1970,1,1)</f>
        <v>42525.208333333328</v>
      </c>
      <c r="P151" t="b">
        <v>0</v>
      </c>
      <c r="Q151" t="b">
        <v>0</v>
      </c>
      <c r="R151" t="s">
        <v>23</v>
      </c>
      <c r="S151" t="s">
        <v>2034</v>
      </c>
      <c r="T151" t="s">
        <v>2035</v>
      </c>
    </row>
    <row r="152" spans="1:20" ht="17" x14ac:dyDescent="0.2">
      <c r="A152">
        <v>284</v>
      </c>
      <c r="B152" s="4" t="s">
        <v>620</v>
      </c>
      <c r="C152" s="3" t="s">
        <v>621</v>
      </c>
      <c r="D152">
        <v>9800</v>
      </c>
      <c r="E152">
        <v>8153</v>
      </c>
      <c r="F152" s="5">
        <f>E152/D152</f>
        <v>0.83193877551020412</v>
      </c>
      <c r="G152" t="s">
        <v>14</v>
      </c>
      <c r="H152">
        <v>132</v>
      </c>
      <c r="I152" s="6">
        <f>E152/H152</f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2">
        <f>(((L152/60)/60)/24)+DATE(1970,1,1)</f>
        <v>41030.208333333336</v>
      </c>
      <c r="O152" s="12">
        <f>(((M152/60)/60)/24)+DATE(1970,1,1)</f>
        <v>41035.208333333336</v>
      </c>
      <c r="P152" t="b">
        <v>0</v>
      </c>
      <c r="Q152" t="b">
        <v>0</v>
      </c>
      <c r="R152" t="s">
        <v>28</v>
      </c>
      <c r="S152" t="s">
        <v>2036</v>
      </c>
      <c r="T152" t="s">
        <v>2037</v>
      </c>
    </row>
    <row r="153" spans="1:20" ht="17" x14ac:dyDescent="0.2">
      <c r="A153">
        <v>288</v>
      </c>
      <c r="B153" s="4" t="s">
        <v>628</v>
      </c>
      <c r="C153" s="3" t="s">
        <v>629</v>
      </c>
      <c r="D153">
        <v>5600</v>
      </c>
      <c r="E153">
        <v>5476</v>
      </c>
      <c r="F153" s="5">
        <f>E153/D153</f>
        <v>0.97785714285714287</v>
      </c>
      <c r="G153" t="s">
        <v>14</v>
      </c>
      <c r="H153">
        <v>137</v>
      </c>
      <c r="I153" s="6">
        <f>E153/H153</f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2">
        <f>(((L153/60)/60)/24)+DATE(1970,1,1)</f>
        <v>40982.208333333336</v>
      </c>
      <c r="O153" s="12">
        <f>(((M153/60)/60)/24)+DATE(1970,1,1)</f>
        <v>40983.208333333336</v>
      </c>
      <c r="P153" t="b">
        <v>0</v>
      </c>
      <c r="Q153" t="b">
        <v>1</v>
      </c>
      <c r="R153" t="s">
        <v>148</v>
      </c>
      <c r="S153" t="s">
        <v>2034</v>
      </c>
      <c r="T153" t="s">
        <v>2056</v>
      </c>
    </row>
    <row r="154" spans="1:20" ht="17" x14ac:dyDescent="0.2">
      <c r="A154">
        <v>290</v>
      </c>
      <c r="B154" s="4" t="s">
        <v>632</v>
      </c>
      <c r="C154" s="3" t="s">
        <v>633</v>
      </c>
      <c r="D154">
        <v>168600</v>
      </c>
      <c r="E154">
        <v>91722</v>
      </c>
      <c r="F154" s="5">
        <f>E154/D154</f>
        <v>0.54402135231316728</v>
      </c>
      <c r="G154" t="s">
        <v>14</v>
      </c>
      <c r="H154">
        <v>908</v>
      </c>
      <c r="I154" s="6">
        <f>E154/H154</f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2">
        <f>(((L154/60)/60)/24)+DATE(1970,1,1)</f>
        <v>41404.208333333336</v>
      </c>
      <c r="O154" s="12">
        <f>(((M154/60)/60)/24)+DATE(1970,1,1)</f>
        <v>41436.208333333336</v>
      </c>
      <c r="P154" t="b">
        <v>0</v>
      </c>
      <c r="Q154" t="b">
        <v>1</v>
      </c>
      <c r="R154" t="s">
        <v>42</v>
      </c>
      <c r="S154" t="s">
        <v>2040</v>
      </c>
      <c r="T154" t="s">
        <v>2041</v>
      </c>
    </row>
    <row r="155" spans="1:20" ht="17" x14ac:dyDescent="0.2">
      <c r="A155">
        <v>292</v>
      </c>
      <c r="B155" s="4" t="s">
        <v>636</v>
      </c>
      <c r="C155" s="3" t="s">
        <v>637</v>
      </c>
      <c r="D155">
        <v>7300</v>
      </c>
      <c r="E155">
        <v>717</v>
      </c>
      <c r="F155" s="5">
        <f>E155/D155</f>
        <v>9.8219178082191785E-2</v>
      </c>
      <c r="G155" t="s">
        <v>14</v>
      </c>
      <c r="H155">
        <v>10</v>
      </c>
      <c r="I155" s="6">
        <f>E155/H155</f>
        <v>71.7</v>
      </c>
      <c r="J155" t="s">
        <v>21</v>
      </c>
      <c r="K155" t="s">
        <v>22</v>
      </c>
      <c r="L155">
        <v>1331874000</v>
      </c>
      <c r="M155">
        <v>1333429200</v>
      </c>
      <c r="N155" s="12">
        <f>(((L155/60)/60)/24)+DATE(1970,1,1)</f>
        <v>40984.208333333336</v>
      </c>
      <c r="O155" s="12">
        <f>(((M155/60)/60)/24)+DATE(1970,1,1)</f>
        <v>41002.208333333336</v>
      </c>
      <c r="P155" t="b">
        <v>0</v>
      </c>
      <c r="Q155" t="b">
        <v>0</v>
      </c>
      <c r="R155" t="s">
        <v>17</v>
      </c>
      <c r="S155" t="s">
        <v>2032</v>
      </c>
      <c r="T155" t="s">
        <v>2033</v>
      </c>
    </row>
    <row r="156" spans="1:20" ht="34" x14ac:dyDescent="0.2">
      <c r="A156">
        <v>295</v>
      </c>
      <c r="B156" s="4" t="s">
        <v>642</v>
      </c>
      <c r="C156" s="3" t="s">
        <v>643</v>
      </c>
      <c r="D156">
        <v>192900</v>
      </c>
      <c r="E156">
        <v>68769</v>
      </c>
      <c r="F156" s="5">
        <f>E156/D156</f>
        <v>0.35650077760497667</v>
      </c>
      <c r="G156" t="s">
        <v>14</v>
      </c>
      <c r="H156">
        <v>1910</v>
      </c>
      <c r="I156" s="6">
        <f>E156/H156</f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2">
        <f>(((L156/60)/60)/24)+DATE(1970,1,1)</f>
        <v>41562.208333333336</v>
      </c>
      <c r="O156" s="12">
        <f>(((M156/60)/60)/24)+DATE(1970,1,1)</f>
        <v>41587.25</v>
      </c>
      <c r="P156" t="b">
        <v>0</v>
      </c>
      <c r="Q156" t="b">
        <v>0</v>
      </c>
      <c r="R156" t="s">
        <v>33</v>
      </c>
      <c r="S156" t="s">
        <v>2038</v>
      </c>
      <c r="T156" t="s">
        <v>2039</v>
      </c>
    </row>
    <row r="157" spans="1:20" ht="34" x14ac:dyDescent="0.2">
      <c r="A157">
        <v>296</v>
      </c>
      <c r="B157" s="4" t="s">
        <v>644</v>
      </c>
      <c r="C157" s="3" t="s">
        <v>645</v>
      </c>
      <c r="D157">
        <v>6100</v>
      </c>
      <c r="E157">
        <v>3352</v>
      </c>
      <c r="F157" s="5">
        <f>E157/D157</f>
        <v>0.54950819672131146</v>
      </c>
      <c r="G157" t="s">
        <v>14</v>
      </c>
      <c r="H157">
        <v>38</v>
      </c>
      <c r="I157" s="6">
        <f>E157/H157</f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2">
        <f>(((L157/60)/60)/24)+DATE(1970,1,1)</f>
        <v>43493.25</v>
      </c>
      <c r="O157" s="12">
        <f>(((M157/60)/60)/24)+DATE(1970,1,1)</f>
        <v>43515.25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297</v>
      </c>
      <c r="B158" s="4" t="s">
        <v>646</v>
      </c>
      <c r="C158" s="3" t="s">
        <v>647</v>
      </c>
      <c r="D158">
        <v>7200</v>
      </c>
      <c r="E158">
        <v>6785</v>
      </c>
      <c r="F158" s="5">
        <f>E158/D158</f>
        <v>0.94236111111111109</v>
      </c>
      <c r="G158" t="s">
        <v>14</v>
      </c>
      <c r="H158">
        <v>104</v>
      </c>
      <c r="I158" s="6">
        <f>E158/H158</f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2">
        <f>(((L158/60)/60)/24)+DATE(1970,1,1)</f>
        <v>41653.25</v>
      </c>
      <c r="O158" s="12">
        <f>(((M158/60)/60)/24)+DATE(1970,1,1)</f>
        <v>41662.25</v>
      </c>
      <c r="P158" t="b">
        <v>0</v>
      </c>
      <c r="Q158" t="b">
        <v>1</v>
      </c>
      <c r="R158" t="s">
        <v>33</v>
      </c>
      <c r="S158" t="s">
        <v>2038</v>
      </c>
      <c r="T158" t="s">
        <v>2039</v>
      </c>
    </row>
    <row r="159" spans="1:20" ht="34" x14ac:dyDescent="0.2">
      <c r="A159">
        <v>299</v>
      </c>
      <c r="B159" s="4" t="s">
        <v>650</v>
      </c>
      <c r="C159" s="3" t="s">
        <v>651</v>
      </c>
      <c r="D159">
        <v>3800</v>
      </c>
      <c r="E159">
        <v>1954</v>
      </c>
      <c r="F159" s="5">
        <f>E159/D159</f>
        <v>0.51421052631578945</v>
      </c>
      <c r="G159" t="s">
        <v>14</v>
      </c>
      <c r="H159">
        <v>49</v>
      </c>
      <c r="I159" s="6">
        <f>E159/H159</f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2">
        <f>(((L159/60)/60)/24)+DATE(1970,1,1)</f>
        <v>42432.25</v>
      </c>
      <c r="O159" s="12">
        <f>(((M159/60)/60)/24)+DATE(1970,1,1)</f>
        <v>42488.208333333328</v>
      </c>
      <c r="P159" t="b">
        <v>0</v>
      </c>
      <c r="Q159" t="b">
        <v>0</v>
      </c>
      <c r="R159" t="s">
        <v>17</v>
      </c>
      <c r="S159" t="s">
        <v>2032</v>
      </c>
      <c r="T159" t="s">
        <v>2033</v>
      </c>
    </row>
    <row r="160" spans="1:20" ht="17" x14ac:dyDescent="0.2">
      <c r="A160">
        <v>300</v>
      </c>
      <c r="B160" s="4" t="s">
        <v>652</v>
      </c>
      <c r="C160" s="3" t="s">
        <v>653</v>
      </c>
      <c r="D160">
        <v>100</v>
      </c>
      <c r="E160">
        <v>5</v>
      </c>
      <c r="F160" s="5">
        <f>E160/D160</f>
        <v>0.05</v>
      </c>
      <c r="G160" t="s">
        <v>14</v>
      </c>
      <c r="H160">
        <v>1</v>
      </c>
      <c r="I160" s="6">
        <f>E160/H160</f>
        <v>5</v>
      </c>
      <c r="J160" t="s">
        <v>36</v>
      </c>
      <c r="K160" t="s">
        <v>37</v>
      </c>
      <c r="L160">
        <v>1504069200</v>
      </c>
      <c r="M160">
        <v>1504155600</v>
      </c>
      <c r="N160" s="12">
        <f>(((L160/60)/60)/24)+DATE(1970,1,1)</f>
        <v>42977.208333333328</v>
      </c>
      <c r="O160" s="12">
        <f>(((M160/60)/60)/24)+DATE(1970,1,1)</f>
        <v>42978.208333333328</v>
      </c>
      <c r="P160" t="b">
        <v>0</v>
      </c>
      <c r="Q160" t="b">
        <v>1</v>
      </c>
      <c r="R160" t="s">
        <v>68</v>
      </c>
      <c r="S160" t="s">
        <v>2046</v>
      </c>
      <c r="T160" t="s">
        <v>2047</v>
      </c>
    </row>
    <row r="161" spans="1:20" ht="17" x14ac:dyDescent="0.2">
      <c r="A161">
        <v>302</v>
      </c>
      <c r="B161" s="4" t="s">
        <v>656</v>
      </c>
      <c r="C161" s="3" t="s">
        <v>657</v>
      </c>
      <c r="D161">
        <v>76100</v>
      </c>
      <c r="E161">
        <v>24234</v>
      </c>
      <c r="F161" s="5">
        <f>E161/D161</f>
        <v>0.31844940867279897</v>
      </c>
      <c r="G161" t="s">
        <v>14</v>
      </c>
      <c r="H161">
        <v>245</v>
      </c>
      <c r="I161" s="6">
        <f>E161/H161</f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2">
        <f>(((L161/60)/60)/24)+DATE(1970,1,1)</f>
        <v>43345.208333333328</v>
      </c>
      <c r="O161" s="12">
        <f>(((M161/60)/60)/24)+DATE(1970,1,1)</f>
        <v>43359.208333333328</v>
      </c>
      <c r="P161" t="b">
        <v>0</v>
      </c>
      <c r="Q161" t="b">
        <v>0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303</v>
      </c>
      <c r="B162" s="4" t="s">
        <v>658</v>
      </c>
      <c r="C162" s="3" t="s">
        <v>659</v>
      </c>
      <c r="D162">
        <v>3400</v>
      </c>
      <c r="E162">
        <v>2809</v>
      </c>
      <c r="F162" s="5">
        <f>E162/D162</f>
        <v>0.82617647058823529</v>
      </c>
      <c r="G162" t="s">
        <v>14</v>
      </c>
      <c r="H162">
        <v>32</v>
      </c>
      <c r="I162" s="6">
        <f>E162/H162</f>
        <v>87.78125</v>
      </c>
      <c r="J162" t="s">
        <v>21</v>
      </c>
      <c r="K162" t="s">
        <v>22</v>
      </c>
      <c r="L162">
        <v>1452146400</v>
      </c>
      <c r="M162">
        <v>1452578400</v>
      </c>
      <c r="N162" s="12">
        <f>(((L162/60)/60)/24)+DATE(1970,1,1)</f>
        <v>42376.25</v>
      </c>
      <c r="O162" s="12">
        <f>(((M162/60)/60)/24)+DATE(1970,1,1)</f>
        <v>42381.25</v>
      </c>
      <c r="P162" t="b">
        <v>0</v>
      </c>
      <c r="Q162" t="b">
        <v>0</v>
      </c>
      <c r="R162" t="s">
        <v>60</v>
      </c>
      <c r="S162" t="s">
        <v>2034</v>
      </c>
      <c r="T162" t="s">
        <v>2044</v>
      </c>
    </row>
    <row r="163" spans="1:20" ht="34" x14ac:dyDescent="0.2">
      <c r="A163">
        <v>306</v>
      </c>
      <c r="B163" s="4" t="s">
        <v>664</v>
      </c>
      <c r="C163" s="3" t="s">
        <v>665</v>
      </c>
      <c r="D163">
        <v>6500</v>
      </c>
      <c r="E163">
        <v>514</v>
      </c>
      <c r="F163" s="5">
        <f>E163/D163</f>
        <v>7.9076923076923072E-2</v>
      </c>
      <c r="G163" t="s">
        <v>14</v>
      </c>
      <c r="H163">
        <v>7</v>
      </c>
      <c r="I163" s="6">
        <f>E163/H163</f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2">
        <f>(((L163/60)/60)/24)+DATE(1970,1,1)</f>
        <v>42930.208333333328</v>
      </c>
      <c r="O163" s="12">
        <f>(((M163/60)/60)/24)+DATE(1970,1,1)</f>
        <v>42933.208333333328</v>
      </c>
      <c r="P163" t="b">
        <v>0</v>
      </c>
      <c r="Q163" t="b">
        <v>1</v>
      </c>
      <c r="R163" t="s">
        <v>33</v>
      </c>
      <c r="S163" t="s">
        <v>2038</v>
      </c>
      <c r="T163" t="s">
        <v>2039</v>
      </c>
    </row>
    <row r="164" spans="1:20" ht="17" x14ac:dyDescent="0.2">
      <c r="A164">
        <v>308</v>
      </c>
      <c r="B164" s="4" t="s">
        <v>668</v>
      </c>
      <c r="C164" s="3" t="s">
        <v>669</v>
      </c>
      <c r="D164">
        <v>118200</v>
      </c>
      <c r="E164">
        <v>87560</v>
      </c>
      <c r="F164" s="5">
        <f>E164/D164</f>
        <v>0.74077834179357027</v>
      </c>
      <c r="G164" t="s">
        <v>14</v>
      </c>
      <c r="H164">
        <v>803</v>
      </c>
      <c r="I164" s="6">
        <f>E164/H164</f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2">
        <f>(((L164/60)/60)/24)+DATE(1970,1,1)</f>
        <v>40651.208333333336</v>
      </c>
      <c r="O164" s="12">
        <f>(((M164/60)/60)/24)+DATE(1970,1,1)</f>
        <v>40652.208333333336</v>
      </c>
      <c r="P164" t="b">
        <v>0</v>
      </c>
      <c r="Q164" t="b">
        <v>0</v>
      </c>
      <c r="R164" t="s">
        <v>33</v>
      </c>
      <c r="S164" t="s">
        <v>2038</v>
      </c>
      <c r="T164" t="s">
        <v>2039</v>
      </c>
    </row>
    <row r="165" spans="1:20" ht="17" x14ac:dyDescent="0.2">
      <c r="A165">
        <v>310</v>
      </c>
      <c r="B165" s="4" t="s">
        <v>672</v>
      </c>
      <c r="C165" s="3" t="s">
        <v>673</v>
      </c>
      <c r="D165">
        <v>7800</v>
      </c>
      <c r="E165">
        <v>1586</v>
      </c>
      <c r="F165" s="5">
        <f>E165/D165</f>
        <v>0.20333333333333334</v>
      </c>
      <c r="G165" t="s">
        <v>14</v>
      </c>
      <c r="H165">
        <v>16</v>
      </c>
      <c r="I165" s="6">
        <f>E165/H165</f>
        <v>99.125</v>
      </c>
      <c r="J165" t="s">
        <v>21</v>
      </c>
      <c r="K165" t="s">
        <v>22</v>
      </c>
      <c r="L165">
        <v>1270789200</v>
      </c>
      <c r="M165">
        <v>1272171600</v>
      </c>
      <c r="N165" s="12">
        <f>(((L165/60)/60)/24)+DATE(1970,1,1)</f>
        <v>40277.208333333336</v>
      </c>
      <c r="O165" s="12">
        <f>(((M165/60)/60)/24)+DATE(1970,1,1)</f>
        <v>40293.208333333336</v>
      </c>
      <c r="P165" t="b">
        <v>0</v>
      </c>
      <c r="Q165" t="b">
        <v>0</v>
      </c>
      <c r="R165" t="s">
        <v>89</v>
      </c>
      <c r="S165" t="s">
        <v>2049</v>
      </c>
      <c r="T165" t="s">
        <v>2050</v>
      </c>
    </row>
    <row r="166" spans="1:20" ht="34" x14ac:dyDescent="0.2">
      <c r="A166">
        <v>315</v>
      </c>
      <c r="B166" s="4" t="s">
        <v>682</v>
      </c>
      <c r="C166" s="3" t="s">
        <v>683</v>
      </c>
      <c r="D166">
        <v>9500</v>
      </c>
      <c r="E166">
        <v>3220</v>
      </c>
      <c r="F166" s="5">
        <f>E166/D166</f>
        <v>0.33894736842105261</v>
      </c>
      <c r="G166" t="s">
        <v>14</v>
      </c>
      <c r="H166">
        <v>31</v>
      </c>
      <c r="I166" s="6">
        <f>E166/H166</f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2">
        <f>(((L166/60)/60)/24)+DATE(1970,1,1)</f>
        <v>41783.208333333336</v>
      </c>
      <c r="O166" s="12">
        <f>(((M166/60)/60)/24)+DATE(1970,1,1)</f>
        <v>41812.208333333336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316</v>
      </c>
      <c r="B167" s="4" t="s">
        <v>684</v>
      </c>
      <c r="C167" s="3" t="s">
        <v>685</v>
      </c>
      <c r="D167">
        <v>9600</v>
      </c>
      <c r="E167">
        <v>6401</v>
      </c>
      <c r="F167" s="5">
        <f>E167/D167</f>
        <v>0.66677083333333331</v>
      </c>
      <c r="G167" t="s">
        <v>14</v>
      </c>
      <c r="H167">
        <v>108</v>
      </c>
      <c r="I167" s="6">
        <f>E167/H167</f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2">
        <f>(((L167/60)/60)/24)+DATE(1970,1,1)</f>
        <v>43788.25</v>
      </c>
      <c r="O167" s="12">
        <f>(((M167/60)/60)/24)+DATE(1970,1,1)</f>
        <v>43789.25</v>
      </c>
      <c r="P167" t="b">
        <v>0</v>
      </c>
      <c r="Q167" t="b">
        <v>1</v>
      </c>
      <c r="R167" t="s">
        <v>17</v>
      </c>
      <c r="S167" t="s">
        <v>2032</v>
      </c>
      <c r="T167" t="s">
        <v>2033</v>
      </c>
    </row>
    <row r="168" spans="1:20" ht="17" x14ac:dyDescent="0.2">
      <c r="A168">
        <v>317</v>
      </c>
      <c r="B168" s="4" t="s">
        <v>686</v>
      </c>
      <c r="C168" s="3" t="s">
        <v>687</v>
      </c>
      <c r="D168">
        <v>6600</v>
      </c>
      <c r="E168">
        <v>1269</v>
      </c>
      <c r="F168" s="5">
        <f>E168/D168</f>
        <v>0.19227272727272726</v>
      </c>
      <c r="G168" t="s">
        <v>14</v>
      </c>
      <c r="H168">
        <v>30</v>
      </c>
      <c r="I168" s="6">
        <f>E168/H168</f>
        <v>42.3</v>
      </c>
      <c r="J168" t="s">
        <v>21</v>
      </c>
      <c r="K168" t="s">
        <v>22</v>
      </c>
      <c r="L168">
        <v>1494738000</v>
      </c>
      <c r="M168">
        <v>1495861200</v>
      </c>
      <c r="N168" s="12">
        <f>(((L168/60)/60)/24)+DATE(1970,1,1)</f>
        <v>42869.208333333328</v>
      </c>
      <c r="O168" s="12">
        <f>(((M168/60)/60)/24)+DATE(1970,1,1)</f>
        <v>42882.208333333328</v>
      </c>
      <c r="P168" t="b">
        <v>0</v>
      </c>
      <c r="Q168" t="b">
        <v>0</v>
      </c>
      <c r="R168" t="s">
        <v>33</v>
      </c>
      <c r="S168" t="s">
        <v>2038</v>
      </c>
      <c r="T168" t="s">
        <v>2039</v>
      </c>
    </row>
    <row r="169" spans="1:20" ht="34" x14ac:dyDescent="0.2">
      <c r="A169">
        <v>318</v>
      </c>
      <c r="B169" s="4" t="s">
        <v>688</v>
      </c>
      <c r="C169" s="3" t="s">
        <v>689</v>
      </c>
      <c r="D169">
        <v>5700</v>
      </c>
      <c r="E169">
        <v>903</v>
      </c>
      <c r="F169" s="5">
        <f>E169/D169</f>
        <v>0.15842105263157893</v>
      </c>
      <c r="G169" t="s">
        <v>14</v>
      </c>
      <c r="H169">
        <v>17</v>
      </c>
      <c r="I169" s="6">
        <f>E169/H169</f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2">
        <f>(((L169/60)/60)/24)+DATE(1970,1,1)</f>
        <v>41684.25</v>
      </c>
      <c r="O169" s="12">
        <f>(((M169/60)/60)/24)+DATE(1970,1,1)</f>
        <v>41686.25</v>
      </c>
      <c r="P169" t="b">
        <v>0</v>
      </c>
      <c r="Q169" t="b">
        <v>0</v>
      </c>
      <c r="R169" t="s">
        <v>23</v>
      </c>
      <c r="S169" t="s">
        <v>2034</v>
      </c>
      <c r="T169" t="s">
        <v>2035</v>
      </c>
    </row>
    <row r="170" spans="1:20" ht="17" x14ac:dyDescent="0.2">
      <c r="A170">
        <v>320</v>
      </c>
      <c r="B170" s="4" t="s">
        <v>692</v>
      </c>
      <c r="C170" s="3" t="s">
        <v>693</v>
      </c>
      <c r="D170">
        <v>84400</v>
      </c>
      <c r="E170">
        <v>8092</v>
      </c>
      <c r="F170" s="5">
        <f>E170/D170</f>
        <v>9.5876777251184833E-2</v>
      </c>
      <c r="G170" t="s">
        <v>14</v>
      </c>
      <c r="H170">
        <v>80</v>
      </c>
      <c r="I170" s="6">
        <f>E170/H170</f>
        <v>101.15</v>
      </c>
      <c r="J170" t="s">
        <v>21</v>
      </c>
      <c r="K170" t="s">
        <v>22</v>
      </c>
      <c r="L170">
        <v>1305003600</v>
      </c>
      <c r="M170">
        <v>1305781200</v>
      </c>
      <c r="N170" s="12">
        <f>(((L170/60)/60)/24)+DATE(1970,1,1)</f>
        <v>40673.208333333336</v>
      </c>
      <c r="O170" s="12">
        <f>(((M170/60)/60)/24)+DATE(1970,1,1)</f>
        <v>40682.208333333336</v>
      </c>
      <c r="P170" t="b">
        <v>0</v>
      </c>
      <c r="Q170" t="b">
        <v>0</v>
      </c>
      <c r="R170" t="s">
        <v>119</v>
      </c>
      <c r="S170" t="s">
        <v>2046</v>
      </c>
      <c r="T170" t="s">
        <v>2052</v>
      </c>
    </row>
    <row r="171" spans="1:20" ht="34" x14ac:dyDescent="0.2">
      <c r="A171">
        <v>321</v>
      </c>
      <c r="B171" s="4" t="s">
        <v>694</v>
      </c>
      <c r="C171" s="3" t="s">
        <v>695</v>
      </c>
      <c r="D171">
        <v>170400</v>
      </c>
      <c r="E171">
        <v>160422</v>
      </c>
      <c r="F171" s="5">
        <f>E171/D171</f>
        <v>0.94144366197183094</v>
      </c>
      <c r="G171" t="s">
        <v>14</v>
      </c>
      <c r="H171">
        <v>2468</v>
      </c>
      <c r="I171" s="6">
        <f>E171/H171</f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2">
        <f>(((L171/60)/60)/24)+DATE(1970,1,1)</f>
        <v>40634.208333333336</v>
      </c>
      <c r="O171" s="12">
        <f>(((M171/60)/60)/24)+DATE(1970,1,1)</f>
        <v>40642.208333333336</v>
      </c>
      <c r="P171" t="b">
        <v>0</v>
      </c>
      <c r="Q171" t="b">
        <v>0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323</v>
      </c>
      <c r="B172" s="4" t="s">
        <v>698</v>
      </c>
      <c r="C172" s="3" t="s">
        <v>699</v>
      </c>
      <c r="D172">
        <v>8900</v>
      </c>
      <c r="E172">
        <v>2148</v>
      </c>
      <c r="F172" s="5">
        <f>E172/D172</f>
        <v>0.24134831460674158</v>
      </c>
      <c r="G172" t="s">
        <v>14</v>
      </c>
      <c r="H172">
        <v>26</v>
      </c>
      <c r="I172" s="6">
        <f>E172/H172</f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2">
        <f>(((L172/60)/60)/24)+DATE(1970,1,1)</f>
        <v>41725.208333333336</v>
      </c>
      <c r="O172" s="12">
        <f>(((M172/60)/60)/24)+DATE(1970,1,1)</f>
        <v>41727.208333333336</v>
      </c>
      <c r="P172" t="b">
        <v>0</v>
      </c>
      <c r="Q172" t="b">
        <v>0</v>
      </c>
      <c r="R172" t="s">
        <v>42</v>
      </c>
      <c r="S172" t="s">
        <v>2040</v>
      </c>
      <c r="T172" t="s">
        <v>2041</v>
      </c>
    </row>
    <row r="173" spans="1:20" ht="34" x14ac:dyDescent="0.2">
      <c r="A173">
        <v>325</v>
      </c>
      <c r="B173" s="4" t="s">
        <v>702</v>
      </c>
      <c r="C173" s="3" t="s">
        <v>703</v>
      </c>
      <c r="D173">
        <v>6500</v>
      </c>
      <c r="E173">
        <v>5897</v>
      </c>
      <c r="F173" s="5">
        <f>E173/D173</f>
        <v>0.90723076923076929</v>
      </c>
      <c r="G173" t="s">
        <v>14</v>
      </c>
      <c r="H173">
        <v>73</v>
      </c>
      <c r="I173" s="6">
        <f>E173/H173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2">
        <f>(((L173/60)/60)/24)+DATE(1970,1,1)</f>
        <v>43267.208333333328</v>
      </c>
      <c r="O173" s="12">
        <f>(((M173/60)/60)/24)+DATE(1970,1,1)</f>
        <v>43290.208333333328</v>
      </c>
      <c r="P173" t="b">
        <v>0</v>
      </c>
      <c r="Q173" t="b">
        <v>1</v>
      </c>
      <c r="R173" t="s">
        <v>33</v>
      </c>
      <c r="S173" t="s">
        <v>2038</v>
      </c>
      <c r="T173" t="s">
        <v>2039</v>
      </c>
    </row>
    <row r="174" spans="1:20" ht="34" x14ac:dyDescent="0.2">
      <c r="A174">
        <v>326</v>
      </c>
      <c r="B174" s="4" t="s">
        <v>704</v>
      </c>
      <c r="C174" s="3" t="s">
        <v>705</v>
      </c>
      <c r="D174">
        <v>7200</v>
      </c>
      <c r="E174">
        <v>3326</v>
      </c>
      <c r="F174" s="5">
        <f>E174/D174</f>
        <v>0.46194444444444444</v>
      </c>
      <c r="G174" t="s">
        <v>14</v>
      </c>
      <c r="H174">
        <v>128</v>
      </c>
      <c r="I174" s="6">
        <f>E174/H174</f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2">
        <f>(((L174/60)/60)/24)+DATE(1970,1,1)</f>
        <v>42364.25</v>
      </c>
      <c r="O174" s="12">
        <f>(((M174/60)/60)/24)+DATE(1970,1,1)</f>
        <v>42370.25</v>
      </c>
      <c r="P174" t="b">
        <v>0</v>
      </c>
      <c r="Q174" t="b">
        <v>0</v>
      </c>
      <c r="R174" t="s">
        <v>71</v>
      </c>
      <c r="S174" t="s">
        <v>2040</v>
      </c>
      <c r="T174" t="s">
        <v>2048</v>
      </c>
    </row>
    <row r="175" spans="1:20" ht="17" x14ac:dyDescent="0.2">
      <c r="A175">
        <v>327</v>
      </c>
      <c r="B175" s="4" t="s">
        <v>706</v>
      </c>
      <c r="C175" s="3" t="s">
        <v>707</v>
      </c>
      <c r="D175">
        <v>2600</v>
      </c>
      <c r="E175">
        <v>1002</v>
      </c>
      <c r="F175" s="5">
        <f>E175/D175</f>
        <v>0.38538461538461538</v>
      </c>
      <c r="G175" t="s">
        <v>14</v>
      </c>
      <c r="H175">
        <v>33</v>
      </c>
      <c r="I175" s="6">
        <f>E175/H175</f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2">
        <f>(((L175/60)/60)/24)+DATE(1970,1,1)</f>
        <v>43705.208333333328</v>
      </c>
      <c r="O175" s="12">
        <f>(((M175/60)/60)/24)+DATE(1970,1,1)</f>
        <v>43709.208333333328</v>
      </c>
      <c r="P175" t="b">
        <v>0</v>
      </c>
      <c r="Q175" t="b">
        <v>1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336</v>
      </c>
      <c r="B176" s="4" t="s">
        <v>724</v>
      </c>
      <c r="C176" s="3" t="s">
        <v>725</v>
      </c>
      <c r="D176">
        <v>70700</v>
      </c>
      <c r="E176">
        <v>68602</v>
      </c>
      <c r="F176" s="5">
        <f>E176/D176</f>
        <v>0.97032531824611035</v>
      </c>
      <c r="G176" t="s">
        <v>14</v>
      </c>
      <c r="H176">
        <v>1072</v>
      </c>
      <c r="I176" s="6">
        <f>E176/H176</f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2">
        <f>(((L176/60)/60)/24)+DATE(1970,1,1)</f>
        <v>40527.25</v>
      </c>
      <c r="O176" s="12">
        <f>(((M176/60)/60)/24)+DATE(1970,1,1)</f>
        <v>40528.25</v>
      </c>
      <c r="P176" t="b">
        <v>0</v>
      </c>
      <c r="Q176" t="b">
        <v>1</v>
      </c>
      <c r="R176" t="s">
        <v>23</v>
      </c>
      <c r="S176" t="s">
        <v>2034</v>
      </c>
      <c r="T176" t="s">
        <v>2035</v>
      </c>
    </row>
    <row r="177" spans="1:20" ht="17" x14ac:dyDescent="0.2">
      <c r="A177">
        <v>340</v>
      </c>
      <c r="B177" s="4" t="s">
        <v>732</v>
      </c>
      <c r="C177" s="3" t="s">
        <v>733</v>
      </c>
      <c r="D177">
        <v>37100</v>
      </c>
      <c r="E177">
        <v>34964</v>
      </c>
      <c r="F177" s="5">
        <f>E177/D177</f>
        <v>0.94242587601078165</v>
      </c>
      <c r="G177" t="s">
        <v>14</v>
      </c>
      <c r="H177">
        <v>393</v>
      </c>
      <c r="I177" s="6">
        <f>E177/H177</f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2">
        <f>(((L177/60)/60)/24)+DATE(1970,1,1)</f>
        <v>40889.25</v>
      </c>
      <c r="O177" s="12">
        <f>(((M177/60)/60)/24)+DATE(1970,1,1)</f>
        <v>40890.25</v>
      </c>
      <c r="P177" t="b">
        <v>0</v>
      </c>
      <c r="Q177" t="b">
        <v>0</v>
      </c>
      <c r="R177" t="s">
        <v>122</v>
      </c>
      <c r="S177" t="s">
        <v>2053</v>
      </c>
      <c r="T177" t="s">
        <v>2054</v>
      </c>
    </row>
    <row r="178" spans="1:20" ht="34" x14ac:dyDescent="0.2">
      <c r="A178">
        <v>341</v>
      </c>
      <c r="B178" s="4" t="s">
        <v>734</v>
      </c>
      <c r="C178" s="3" t="s">
        <v>735</v>
      </c>
      <c r="D178">
        <v>114300</v>
      </c>
      <c r="E178">
        <v>96777</v>
      </c>
      <c r="F178" s="5">
        <f>E178/D178</f>
        <v>0.84669291338582675</v>
      </c>
      <c r="G178" t="s">
        <v>14</v>
      </c>
      <c r="H178">
        <v>1257</v>
      </c>
      <c r="I178" s="6">
        <f>E178/H178</f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2">
        <f>(((L178/60)/60)/24)+DATE(1970,1,1)</f>
        <v>42244.208333333328</v>
      </c>
      <c r="O178" s="12">
        <f>(((M178/60)/60)/24)+DATE(1970,1,1)</f>
        <v>42251.208333333328</v>
      </c>
      <c r="P178" t="b">
        <v>0</v>
      </c>
      <c r="Q178" t="b">
        <v>0</v>
      </c>
      <c r="R178" t="s">
        <v>60</v>
      </c>
      <c r="S178" t="s">
        <v>2034</v>
      </c>
      <c r="T178" t="s">
        <v>2044</v>
      </c>
    </row>
    <row r="179" spans="1:20" ht="17" x14ac:dyDescent="0.2">
      <c r="A179">
        <v>342</v>
      </c>
      <c r="B179" s="4" t="s">
        <v>736</v>
      </c>
      <c r="C179" s="3" t="s">
        <v>737</v>
      </c>
      <c r="D179">
        <v>47900</v>
      </c>
      <c r="E179">
        <v>31864</v>
      </c>
      <c r="F179" s="5">
        <f>E179/D179</f>
        <v>0.66521920668058454</v>
      </c>
      <c r="G179" t="s">
        <v>14</v>
      </c>
      <c r="H179">
        <v>328</v>
      </c>
      <c r="I179" s="6">
        <f>E179/H179</f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2">
        <f>(((L179/60)/60)/24)+DATE(1970,1,1)</f>
        <v>41475.208333333336</v>
      </c>
      <c r="O179" s="12">
        <f>(((M179/60)/60)/24)+DATE(1970,1,1)</f>
        <v>41487.208333333336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343</v>
      </c>
      <c r="B180" s="4" t="s">
        <v>738</v>
      </c>
      <c r="C180" s="3" t="s">
        <v>739</v>
      </c>
      <c r="D180">
        <v>9000</v>
      </c>
      <c r="E180">
        <v>4853</v>
      </c>
      <c r="F180" s="5">
        <f>E180/D180</f>
        <v>0.53922222222222227</v>
      </c>
      <c r="G180" t="s">
        <v>14</v>
      </c>
      <c r="H180">
        <v>147</v>
      </c>
      <c r="I180" s="6">
        <f>E180/H180</f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2">
        <f>(((L180/60)/60)/24)+DATE(1970,1,1)</f>
        <v>41597.25</v>
      </c>
      <c r="O180" s="12">
        <f>(((M180/60)/60)/24)+DATE(1970,1,1)</f>
        <v>41650.25</v>
      </c>
      <c r="P180" t="b">
        <v>0</v>
      </c>
      <c r="Q180" t="b">
        <v>0</v>
      </c>
      <c r="R180" t="s">
        <v>33</v>
      </c>
      <c r="S180" t="s">
        <v>2038</v>
      </c>
      <c r="T180" t="s">
        <v>2039</v>
      </c>
    </row>
    <row r="181" spans="1:20" ht="17" x14ac:dyDescent="0.2">
      <c r="A181">
        <v>344</v>
      </c>
      <c r="B181" s="4" t="s">
        <v>740</v>
      </c>
      <c r="C181" s="3" t="s">
        <v>741</v>
      </c>
      <c r="D181">
        <v>197600</v>
      </c>
      <c r="E181">
        <v>82959</v>
      </c>
      <c r="F181" s="5">
        <f>E181/D181</f>
        <v>0.41983299595141699</v>
      </c>
      <c r="G181" t="s">
        <v>14</v>
      </c>
      <c r="H181">
        <v>830</v>
      </c>
      <c r="I181" s="6">
        <f>E181/H181</f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2">
        <f>(((L181/60)/60)/24)+DATE(1970,1,1)</f>
        <v>43122.25</v>
      </c>
      <c r="O181" s="12">
        <f>(((M181/60)/60)/24)+DATE(1970,1,1)</f>
        <v>43162.25</v>
      </c>
      <c r="P181" t="b">
        <v>0</v>
      </c>
      <c r="Q181" t="b">
        <v>0</v>
      </c>
      <c r="R181" t="s">
        <v>89</v>
      </c>
      <c r="S181" t="s">
        <v>2049</v>
      </c>
      <c r="T181" t="s">
        <v>2050</v>
      </c>
    </row>
    <row r="182" spans="1:20" ht="17" x14ac:dyDescent="0.2">
      <c r="A182">
        <v>345</v>
      </c>
      <c r="B182" s="4" t="s">
        <v>742</v>
      </c>
      <c r="C182" s="3" t="s">
        <v>743</v>
      </c>
      <c r="D182">
        <v>157600</v>
      </c>
      <c r="E182">
        <v>23159</v>
      </c>
      <c r="F182" s="5">
        <f>E182/D182</f>
        <v>0.14694796954314721</v>
      </c>
      <c r="G182" t="s">
        <v>14</v>
      </c>
      <c r="H182">
        <v>331</v>
      </c>
      <c r="I182" s="6">
        <f>E182/H182</f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2">
        <f>(((L182/60)/60)/24)+DATE(1970,1,1)</f>
        <v>42194.208333333328</v>
      </c>
      <c r="O182" s="12">
        <f>(((M182/60)/60)/24)+DATE(1970,1,1)</f>
        <v>42195.208333333328</v>
      </c>
      <c r="P182" t="b">
        <v>0</v>
      </c>
      <c r="Q182" t="b">
        <v>0</v>
      </c>
      <c r="R182" t="s">
        <v>53</v>
      </c>
      <c r="S182" t="s">
        <v>2040</v>
      </c>
      <c r="T182" t="s">
        <v>2043</v>
      </c>
    </row>
    <row r="183" spans="1:20" ht="17" x14ac:dyDescent="0.2">
      <c r="A183">
        <v>346</v>
      </c>
      <c r="B183" s="4" t="s">
        <v>744</v>
      </c>
      <c r="C183" s="3" t="s">
        <v>745</v>
      </c>
      <c r="D183">
        <v>8000</v>
      </c>
      <c r="E183">
        <v>2758</v>
      </c>
      <c r="F183" s="5">
        <f>E183/D183</f>
        <v>0.34475</v>
      </c>
      <c r="G183" t="s">
        <v>14</v>
      </c>
      <c r="H183">
        <v>25</v>
      </c>
      <c r="I183" s="6">
        <f>E183/H183</f>
        <v>110.32</v>
      </c>
      <c r="J183" t="s">
        <v>21</v>
      </c>
      <c r="K183" t="s">
        <v>22</v>
      </c>
      <c r="L183">
        <v>1503550800</v>
      </c>
      <c r="M183">
        <v>1508302800</v>
      </c>
      <c r="N183" s="12">
        <f>(((L183/60)/60)/24)+DATE(1970,1,1)</f>
        <v>42971.208333333328</v>
      </c>
      <c r="O183" s="12">
        <f>(((M183/60)/60)/24)+DATE(1970,1,1)</f>
        <v>43026.208333333328</v>
      </c>
      <c r="P183" t="b">
        <v>0</v>
      </c>
      <c r="Q183" t="b">
        <v>1</v>
      </c>
      <c r="R183" t="s">
        <v>60</v>
      </c>
      <c r="S183" t="s">
        <v>2034</v>
      </c>
      <c r="T183" t="s">
        <v>2044</v>
      </c>
    </row>
    <row r="184" spans="1:20" ht="17" x14ac:dyDescent="0.2">
      <c r="A184">
        <v>348</v>
      </c>
      <c r="B184" s="4" t="s">
        <v>748</v>
      </c>
      <c r="C184" s="3" t="s">
        <v>749</v>
      </c>
      <c r="D184">
        <v>199000</v>
      </c>
      <c r="E184">
        <v>142823</v>
      </c>
      <c r="F184" s="5">
        <f>E184/D184</f>
        <v>0.71770351758793971</v>
      </c>
      <c r="G184" t="s">
        <v>14</v>
      </c>
      <c r="H184">
        <v>3483</v>
      </c>
      <c r="I184" s="6">
        <f>E184/H184</f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2">
        <f>(((L184/60)/60)/24)+DATE(1970,1,1)</f>
        <v>42782.25</v>
      </c>
      <c r="O184" s="12">
        <f>(((M184/60)/60)/24)+DATE(1970,1,1)</f>
        <v>42795.25</v>
      </c>
      <c r="P184" t="b">
        <v>0</v>
      </c>
      <c r="Q184" t="b">
        <v>0</v>
      </c>
      <c r="R184" t="s">
        <v>17</v>
      </c>
      <c r="S184" t="s">
        <v>2032</v>
      </c>
      <c r="T184" t="s">
        <v>2033</v>
      </c>
    </row>
    <row r="185" spans="1:20" ht="17" x14ac:dyDescent="0.2">
      <c r="A185">
        <v>349</v>
      </c>
      <c r="B185" s="4" t="s">
        <v>750</v>
      </c>
      <c r="C185" s="3" t="s">
        <v>751</v>
      </c>
      <c r="D185">
        <v>180800</v>
      </c>
      <c r="E185">
        <v>95958</v>
      </c>
      <c r="F185" s="5">
        <f>E185/D185</f>
        <v>0.53074115044247783</v>
      </c>
      <c r="G185" t="s">
        <v>14</v>
      </c>
      <c r="H185">
        <v>923</v>
      </c>
      <c r="I185" s="6">
        <f>E185/H185</f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2">
        <f>(((L185/60)/60)/24)+DATE(1970,1,1)</f>
        <v>42930.208333333328</v>
      </c>
      <c r="O185" s="12">
        <f>(((M185/60)/60)/24)+DATE(1970,1,1)</f>
        <v>42960.208333333328</v>
      </c>
      <c r="P185" t="b">
        <v>0</v>
      </c>
      <c r="Q185" t="b">
        <v>0</v>
      </c>
      <c r="R185" t="s">
        <v>33</v>
      </c>
      <c r="S185" t="s">
        <v>2038</v>
      </c>
      <c r="T185" t="s">
        <v>2039</v>
      </c>
    </row>
    <row r="186" spans="1:20" ht="17" x14ac:dyDescent="0.2">
      <c r="A186">
        <v>350</v>
      </c>
      <c r="B186" s="4" t="s">
        <v>752</v>
      </c>
      <c r="C186" s="3" t="s">
        <v>753</v>
      </c>
      <c r="D186">
        <v>100</v>
      </c>
      <c r="E186">
        <v>5</v>
      </c>
      <c r="F186" s="5">
        <f>E186/D186</f>
        <v>0.05</v>
      </c>
      <c r="G186" t="s">
        <v>14</v>
      </c>
      <c r="H186">
        <v>1</v>
      </c>
      <c r="I186" s="6">
        <f>E186/H186</f>
        <v>5</v>
      </c>
      <c r="J186" t="s">
        <v>21</v>
      </c>
      <c r="K186" t="s">
        <v>22</v>
      </c>
      <c r="L186">
        <v>1432098000</v>
      </c>
      <c r="M186">
        <v>1433653200</v>
      </c>
      <c r="N186" s="12">
        <f>(((L186/60)/60)/24)+DATE(1970,1,1)</f>
        <v>42144.208333333328</v>
      </c>
      <c r="O186" s="12">
        <f>(((M186/60)/60)/24)+DATE(1970,1,1)</f>
        <v>42162.208333333328</v>
      </c>
      <c r="P186" t="b">
        <v>0</v>
      </c>
      <c r="Q186" t="b">
        <v>1</v>
      </c>
      <c r="R186" t="s">
        <v>159</v>
      </c>
      <c r="S186" t="s">
        <v>2034</v>
      </c>
      <c r="T186" t="s">
        <v>2057</v>
      </c>
    </row>
    <row r="187" spans="1:20" ht="17" x14ac:dyDescent="0.2">
      <c r="A187">
        <v>352</v>
      </c>
      <c r="B187" s="4" t="s">
        <v>756</v>
      </c>
      <c r="C187" s="3" t="s">
        <v>757</v>
      </c>
      <c r="D187">
        <v>2800</v>
      </c>
      <c r="E187">
        <v>977</v>
      </c>
      <c r="F187" s="5">
        <f>E187/D187</f>
        <v>0.34892857142857142</v>
      </c>
      <c r="G187" t="s">
        <v>14</v>
      </c>
      <c r="H187">
        <v>33</v>
      </c>
      <c r="I187" s="6">
        <f>E187/H187</f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2">
        <f>(((L187/60)/60)/24)+DATE(1970,1,1)</f>
        <v>42315.25</v>
      </c>
      <c r="O187" s="12">
        <f>(((M187/60)/60)/24)+DATE(1970,1,1)</f>
        <v>42323.25</v>
      </c>
      <c r="P187" t="b">
        <v>0</v>
      </c>
      <c r="Q187" t="b">
        <v>0</v>
      </c>
      <c r="R187" t="s">
        <v>33</v>
      </c>
      <c r="S187" t="s">
        <v>2038</v>
      </c>
      <c r="T187" t="s">
        <v>2039</v>
      </c>
    </row>
    <row r="188" spans="1:20" ht="17" x14ac:dyDescent="0.2">
      <c r="A188">
        <v>356</v>
      </c>
      <c r="B188" s="4" t="s">
        <v>764</v>
      </c>
      <c r="C188" s="3" t="s">
        <v>765</v>
      </c>
      <c r="D188">
        <v>9300</v>
      </c>
      <c r="E188">
        <v>3431</v>
      </c>
      <c r="F188" s="5">
        <f>E188/D188</f>
        <v>0.36892473118279567</v>
      </c>
      <c r="G188" t="s">
        <v>14</v>
      </c>
      <c r="H188">
        <v>40</v>
      </c>
      <c r="I188" s="6">
        <f>E188/H188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2">
        <f>(((L188/60)/60)/24)+DATE(1970,1,1)</f>
        <v>40922.25</v>
      </c>
      <c r="O188" s="12">
        <f>(((M188/60)/60)/24)+DATE(1970,1,1)</f>
        <v>40931.25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358</v>
      </c>
      <c r="B189" s="4" t="s">
        <v>768</v>
      </c>
      <c r="C189" s="3" t="s">
        <v>769</v>
      </c>
      <c r="D189">
        <v>9700</v>
      </c>
      <c r="E189">
        <v>1146</v>
      </c>
      <c r="F189" s="5">
        <f>E189/D189</f>
        <v>0.11814432989690722</v>
      </c>
      <c r="G189" t="s">
        <v>14</v>
      </c>
      <c r="H189">
        <v>23</v>
      </c>
      <c r="I189" s="6">
        <f>E189/H189</f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2">
        <f>(((L189/60)/60)/24)+DATE(1970,1,1)</f>
        <v>43322.208333333328</v>
      </c>
      <c r="O189" s="12">
        <f>(((M189/60)/60)/24)+DATE(1970,1,1)</f>
        <v>43325.208333333328</v>
      </c>
      <c r="P189" t="b">
        <v>1</v>
      </c>
      <c r="Q189" t="b">
        <v>0</v>
      </c>
      <c r="R189" t="s">
        <v>122</v>
      </c>
      <c r="S189" t="s">
        <v>2053</v>
      </c>
      <c r="T189" t="s">
        <v>2054</v>
      </c>
    </row>
    <row r="190" spans="1:20" ht="17" x14ac:dyDescent="0.2">
      <c r="A190">
        <v>367</v>
      </c>
      <c r="B190" s="4" t="s">
        <v>786</v>
      </c>
      <c r="C190" s="3" t="s">
        <v>787</v>
      </c>
      <c r="D190">
        <v>9900</v>
      </c>
      <c r="E190">
        <v>1870</v>
      </c>
      <c r="F190" s="5">
        <f>E190/D190</f>
        <v>0.18888888888888888</v>
      </c>
      <c r="G190" t="s">
        <v>14</v>
      </c>
      <c r="H190">
        <v>75</v>
      </c>
      <c r="I190" s="6">
        <f>E190/H190</f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2">
        <f>(((L190/60)/60)/24)+DATE(1970,1,1)</f>
        <v>41930.208333333336</v>
      </c>
      <c r="O190" s="12">
        <f>(((M190/60)/60)/24)+DATE(1970,1,1)</f>
        <v>41954.25</v>
      </c>
      <c r="P190" t="b">
        <v>0</v>
      </c>
      <c r="Q190" t="b">
        <v>1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371</v>
      </c>
      <c r="B191" s="4" t="s">
        <v>794</v>
      </c>
      <c r="C191" s="3" t="s">
        <v>795</v>
      </c>
      <c r="D191">
        <v>189200</v>
      </c>
      <c r="E191">
        <v>128410</v>
      </c>
      <c r="F191" s="5">
        <f>E191/D191</f>
        <v>0.67869978858350954</v>
      </c>
      <c r="G191" t="s">
        <v>14</v>
      </c>
      <c r="H191">
        <v>2176</v>
      </c>
      <c r="I191" s="6">
        <f>E191/H191</f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2">
        <f>(((L191/60)/60)/24)+DATE(1970,1,1)</f>
        <v>42043.25</v>
      </c>
      <c r="O191" s="12">
        <f>(((M191/60)/60)/24)+DATE(1970,1,1)</f>
        <v>42094.208333333328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34" x14ac:dyDescent="0.2">
      <c r="A192">
        <v>374</v>
      </c>
      <c r="B192" s="4" t="s">
        <v>800</v>
      </c>
      <c r="C192" s="3" t="s">
        <v>801</v>
      </c>
      <c r="D192">
        <v>167400</v>
      </c>
      <c r="E192">
        <v>22073</v>
      </c>
      <c r="F192" s="5">
        <f>E192/D192</f>
        <v>0.13185782556750297</v>
      </c>
      <c r="G192" t="s">
        <v>14</v>
      </c>
      <c r="H192">
        <v>441</v>
      </c>
      <c r="I192" s="6">
        <f>E192/H192</f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2">
        <f>(((L192/60)/60)/24)+DATE(1970,1,1)</f>
        <v>43476.25</v>
      </c>
      <c r="O192" s="12">
        <f>(((M192/60)/60)/24)+DATE(1970,1,1)</f>
        <v>43481.25</v>
      </c>
      <c r="P192" t="b">
        <v>0</v>
      </c>
      <c r="Q192" t="b">
        <v>1</v>
      </c>
      <c r="R192" t="s">
        <v>42</v>
      </c>
      <c r="S192" t="s">
        <v>2040</v>
      </c>
      <c r="T192" t="s">
        <v>2041</v>
      </c>
    </row>
    <row r="193" spans="1:20" ht="34" x14ac:dyDescent="0.2">
      <c r="A193">
        <v>375</v>
      </c>
      <c r="B193" s="4" t="s">
        <v>802</v>
      </c>
      <c r="C193" s="3" t="s">
        <v>803</v>
      </c>
      <c r="D193">
        <v>2700</v>
      </c>
      <c r="E193">
        <v>1479</v>
      </c>
      <c r="F193" s="5">
        <f>E193/D193</f>
        <v>0.54777777777777781</v>
      </c>
      <c r="G193" t="s">
        <v>14</v>
      </c>
      <c r="H193">
        <v>25</v>
      </c>
      <c r="I193" s="6">
        <f>E193/H193</f>
        <v>59.16</v>
      </c>
      <c r="J193" t="s">
        <v>21</v>
      </c>
      <c r="K193" t="s">
        <v>22</v>
      </c>
      <c r="L193">
        <v>1444971600</v>
      </c>
      <c r="M193">
        <v>1449900000</v>
      </c>
      <c r="N193" s="12">
        <f>(((L193/60)/60)/24)+DATE(1970,1,1)</f>
        <v>42293.208333333328</v>
      </c>
      <c r="O193" s="12">
        <f>(((M193/60)/60)/24)+DATE(1970,1,1)</f>
        <v>42350.25</v>
      </c>
      <c r="P193" t="b">
        <v>0</v>
      </c>
      <c r="Q193" t="b">
        <v>0</v>
      </c>
      <c r="R193" t="s">
        <v>60</v>
      </c>
      <c r="S193" t="s">
        <v>2034</v>
      </c>
      <c r="T193" t="s">
        <v>2044</v>
      </c>
    </row>
    <row r="194" spans="1:20" ht="17" x14ac:dyDescent="0.2">
      <c r="A194">
        <v>377</v>
      </c>
      <c r="B194" s="4" t="s">
        <v>806</v>
      </c>
      <c r="C194" s="3" t="s">
        <v>807</v>
      </c>
      <c r="D194">
        <v>49700</v>
      </c>
      <c r="E194">
        <v>5098</v>
      </c>
      <c r="F194" s="5">
        <f>E194/D194</f>
        <v>0.10257545271629778</v>
      </c>
      <c r="G194" t="s">
        <v>14</v>
      </c>
      <c r="H194">
        <v>127</v>
      </c>
      <c r="I194" s="6">
        <f>E194/H194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2">
        <f>(((L194/60)/60)/24)+DATE(1970,1,1)</f>
        <v>43760.208333333328</v>
      </c>
      <c r="O194" s="12">
        <f>(((M194/60)/60)/24)+DATE(1970,1,1)</f>
        <v>43774.25</v>
      </c>
      <c r="P194" t="b">
        <v>0</v>
      </c>
      <c r="Q194" t="b">
        <v>0</v>
      </c>
      <c r="R194" t="s">
        <v>33</v>
      </c>
      <c r="S194" t="s">
        <v>2038</v>
      </c>
      <c r="T194" t="s">
        <v>2039</v>
      </c>
    </row>
    <row r="195" spans="1:20" ht="17" x14ac:dyDescent="0.2">
      <c r="A195">
        <v>378</v>
      </c>
      <c r="B195" s="4" t="s">
        <v>808</v>
      </c>
      <c r="C195" s="3" t="s">
        <v>809</v>
      </c>
      <c r="D195">
        <v>178200</v>
      </c>
      <c r="E195">
        <v>24882</v>
      </c>
      <c r="F195" s="5">
        <f>E195/D195</f>
        <v>0.13962962962962963</v>
      </c>
      <c r="G195" t="s">
        <v>14</v>
      </c>
      <c r="H195">
        <v>355</v>
      </c>
      <c r="I195" s="6">
        <f>E195/H195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2">
        <f>(((L195/60)/60)/24)+DATE(1970,1,1)</f>
        <v>43241.208333333328</v>
      </c>
      <c r="O195" s="12">
        <f>(((M195/60)/60)/24)+DATE(1970,1,1)</f>
        <v>43279.208333333328</v>
      </c>
      <c r="P195" t="b">
        <v>0</v>
      </c>
      <c r="Q195" t="b">
        <v>0</v>
      </c>
      <c r="R195" t="s">
        <v>42</v>
      </c>
      <c r="S195" t="s">
        <v>2040</v>
      </c>
      <c r="T195" t="s">
        <v>2041</v>
      </c>
    </row>
    <row r="196" spans="1:20" ht="17" x14ac:dyDescent="0.2">
      <c r="A196">
        <v>379</v>
      </c>
      <c r="B196" s="4" t="s">
        <v>810</v>
      </c>
      <c r="C196" s="3" t="s">
        <v>811</v>
      </c>
      <c r="D196">
        <v>7200</v>
      </c>
      <c r="E196">
        <v>2912</v>
      </c>
      <c r="F196" s="5">
        <f>E196/D196</f>
        <v>0.40444444444444444</v>
      </c>
      <c r="G196" t="s">
        <v>14</v>
      </c>
      <c r="H196">
        <v>44</v>
      </c>
      <c r="I196" s="6">
        <f>E196/H196</f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2">
        <f>(((L196/60)/60)/24)+DATE(1970,1,1)</f>
        <v>40843.208333333336</v>
      </c>
      <c r="O196" s="12">
        <f>(((M196/60)/60)/24)+DATE(1970,1,1)</f>
        <v>40857.25</v>
      </c>
      <c r="P196" t="b">
        <v>0</v>
      </c>
      <c r="Q196" t="b">
        <v>0</v>
      </c>
      <c r="R196" t="s">
        <v>33</v>
      </c>
      <c r="S196" t="s">
        <v>2038</v>
      </c>
      <c r="T196" t="s">
        <v>2039</v>
      </c>
    </row>
    <row r="197" spans="1:20" ht="34" x14ac:dyDescent="0.2">
      <c r="A197">
        <v>382</v>
      </c>
      <c r="B197" s="4" t="s">
        <v>816</v>
      </c>
      <c r="C197" s="3" t="s">
        <v>817</v>
      </c>
      <c r="D197">
        <v>9100</v>
      </c>
      <c r="E197">
        <v>5803</v>
      </c>
      <c r="F197" s="5">
        <f>E197/D197</f>
        <v>0.63769230769230767</v>
      </c>
      <c r="G197" t="s">
        <v>14</v>
      </c>
      <c r="H197">
        <v>67</v>
      </c>
      <c r="I197" s="6">
        <f>E197/H197</f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2">
        <f>(((L197/60)/60)/24)+DATE(1970,1,1)</f>
        <v>43024.208333333328</v>
      </c>
      <c r="O197" s="12">
        <f>(((M197/60)/60)/24)+DATE(1970,1,1)</f>
        <v>43043.208333333328</v>
      </c>
      <c r="P197" t="b">
        <v>0</v>
      </c>
      <c r="Q197" t="b">
        <v>0</v>
      </c>
      <c r="R197" t="s">
        <v>122</v>
      </c>
      <c r="S197" t="s">
        <v>2053</v>
      </c>
      <c r="T197" t="s">
        <v>2054</v>
      </c>
    </row>
    <row r="198" spans="1:20" ht="34" x14ac:dyDescent="0.2">
      <c r="A198">
        <v>386</v>
      </c>
      <c r="B198" s="4" t="s">
        <v>824</v>
      </c>
      <c r="C198" s="3" t="s">
        <v>825</v>
      </c>
      <c r="D198">
        <v>135500</v>
      </c>
      <c r="E198">
        <v>103554</v>
      </c>
      <c r="F198" s="5">
        <f>E198/D198</f>
        <v>0.76423616236162362</v>
      </c>
      <c r="G198" t="s">
        <v>14</v>
      </c>
      <c r="H198">
        <v>1068</v>
      </c>
      <c r="I198" s="6">
        <f>E198/H198</f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2">
        <f>(((L198/60)/60)/24)+DATE(1970,1,1)</f>
        <v>40355.208333333336</v>
      </c>
      <c r="O198" s="12">
        <f>(((M198/60)/60)/24)+DATE(1970,1,1)</f>
        <v>40367.208333333336</v>
      </c>
      <c r="P198" t="b">
        <v>0</v>
      </c>
      <c r="Q198" t="b">
        <v>0</v>
      </c>
      <c r="R198" t="s">
        <v>33</v>
      </c>
      <c r="S198" t="s">
        <v>2038</v>
      </c>
      <c r="T198" t="s">
        <v>2039</v>
      </c>
    </row>
    <row r="199" spans="1:20" ht="17" x14ac:dyDescent="0.2">
      <c r="A199">
        <v>387</v>
      </c>
      <c r="B199" s="4" t="s">
        <v>826</v>
      </c>
      <c r="C199" s="3" t="s">
        <v>827</v>
      </c>
      <c r="D199">
        <v>109000</v>
      </c>
      <c r="E199">
        <v>42795</v>
      </c>
      <c r="F199" s="5">
        <f>E199/D199</f>
        <v>0.39261467889908258</v>
      </c>
      <c r="G199" t="s">
        <v>14</v>
      </c>
      <c r="H199">
        <v>424</v>
      </c>
      <c r="I199" s="6">
        <f>E199/H199</f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2">
        <f>(((L199/60)/60)/24)+DATE(1970,1,1)</f>
        <v>41072.208333333336</v>
      </c>
      <c r="O199" s="12">
        <f>(((M199/60)/60)/24)+DATE(1970,1,1)</f>
        <v>41077.208333333336</v>
      </c>
      <c r="P199" t="b">
        <v>0</v>
      </c>
      <c r="Q199" t="b">
        <v>0</v>
      </c>
      <c r="R199" t="s">
        <v>65</v>
      </c>
      <c r="S199" t="s">
        <v>2036</v>
      </c>
      <c r="T199" t="s">
        <v>2045</v>
      </c>
    </row>
    <row r="200" spans="1:20" ht="17" x14ac:dyDescent="0.2">
      <c r="A200">
        <v>391</v>
      </c>
      <c r="B200" s="4" t="s">
        <v>834</v>
      </c>
      <c r="C200" s="3" t="s">
        <v>835</v>
      </c>
      <c r="D200">
        <v>60400</v>
      </c>
      <c r="E200">
        <v>4393</v>
      </c>
      <c r="F200" s="5">
        <f>E200/D200</f>
        <v>7.27317880794702E-2</v>
      </c>
      <c r="G200" t="s">
        <v>14</v>
      </c>
      <c r="H200">
        <v>151</v>
      </c>
      <c r="I200" s="6">
        <f>E200/H200</f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2">
        <f>(((L200/60)/60)/24)+DATE(1970,1,1)</f>
        <v>41653.25</v>
      </c>
      <c r="O200" s="12">
        <f>(((M200/60)/60)/24)+DATE(1970,1,1)</f>
        <v>41655.25</v>
      </c>
      <c r="P200" t="b">
        <v>0</v>
      </c>
      <c r="Q200" t="b">
        <v>0</v>
      </c>
      <c r="R200" t="s">
        <v>68</v>
      </c>
      <c r="S200" t="s">
        <v>2046</v>
      </c>
      <c r="T200" t="s">
        <v>2047</v>
      </c>
    </row>
    <row r="201" spans="1:20" ht="34" x14ac:dyDescent="0.2">
      <c r="A201">
        <v>392</v>
      </c>
      <c r="B201" s="4" t="s">
        <v>836</v>
      </c>
      <c r="C201" s="3" t="s">
        <v>837</v>
      </c>
      <c r="D201">
        <v>102900</v>
      </c>
      <c r="E201">
        <v>67546</v>
      </c>
      <c r="F201" s="5">
        <f>E201/D201</f>
        <v>0.65642371234207963</v>
      </c>
      <c r="G201" t="s">
        <v>14</v>
      </c>
      <c r="H201">
        <v>1608</v>
      </c>
      <c r="I201" s="6">
        <f>E201/H201</f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2">
        <f>(((L201/60)/60)/24)+DATE(1970,1,1)</f>
        <v>40549.25</v>
      </c>
      <c r="O201" s="12">
        <f>(((M201/60)/60)/24)+DATE(1970,1,1)</f>
        <v>40551.25</v>
      </c>
      <c r="P201" t="b">
        <v>0</v>
      </c>
      <c r="Q201" t="b">
        <v>0</v>
      </c>
      <c r="R201" t="s">
        <v>65</v>
      </c>
      <c r="S201" t="s">
        <v>2036</v>
      </c>
      <c r="T201" t="s">
        <v>2045</v>
      </c>
    </row>
    <row r="202" spans="1:20" ht="17" x14ac:dyDescent="0.2">
      <c r="A202">
        <v>399</v>
      </c>
      <c r="B202" s="4" t="s">
        <v>849</v>
      </c>
      <c r="C202" s="3" t="s">
        <v>850</v>
      </c>
      <c r="D202">
        <v>97300</v>
      </c>
      <c r="E202">
        <v>62127</v>
      </c>
      <c r="F202" s="5">
        <f>E202/D202</f>
        <v>0.63850976361767731</v>
      </c>
      <c r="G202" t="s">
        <v>14</v>
      </c>
      <c r="H202">
        <v>941</v>
      </c>
      <c r="I202" s="6">
        <f>E202/H202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2">
        <f>(((L202/60)/60)/24)+DATE(1970,1,1)</f>
        <v>40576.25</v>
      </c>
      <c r="O202" s="12">
        <f>(((M202/60)/60)/24)+DATE(1970,1,1)</f>
        <v>40583.25</v>
      </c>
      <c r="P202" t="b">
        <v>0</v>
      </c>
      <c r="Q202" t="b">
        <v>0</v>
      </c>
      <c r="R202" t="s">
        <v>60</v>
      </c>
      <c r="S202" t="s">
        <v>2034</v>
      </c>
      <c r="T202" t="s">
        <v>2044</v>
      </c>
    </row>
    <row r="203" spans="1:20" ht="34" x14ac:dyDescent="0.2">
      <c r="A203">
        <v>400</v>
      </c>
      <c r="B203" s="4" t="s">
        <v>851</v>
      </c>
      <c r="C203" s="3" t="s">
        <v>852</v>
      </c>
      <c r="D203">
        <v>100</v>
      </c>
      <c r="E203">
        <v>2</v>
      </c>
      <c r="F203" s="5">
        <f>E203/D203</f>
        <v>0.02</v>
      </c>
      <c r="G203" t="s">
        <v>14</v>
      </c>
      <c r="H203">
        <v>1</v>
      </c>
      <c r="I203" s="6">
        <f>E203/H203</f>
        <v>2</v>
      </c>
      <c r="J203" t="s">
        <v>21</v>
      </c>
      <c r="K203" t="s">
        <v>22</v>
      </c>
      <c r="L203">
        <v>1376629200</v>
      </c>
      <c r="M203">
        <v>1378530000</v>
      </c>
      <c r="N203" s="12">
        <f>(((L203/60)/60)/24)+DATE(1970,1,1)</f>
        <v>41502.208333333336</v>
      </c>
      <c r="O203" s="12">
        <f>(((M203/60)/60)/24)+DATE(1970,1,1)</f>
        <v>41524.208333333336</v>
      </c>
      <c r="P203" t="b">
        <v>0</v>
      </c>
      <c r="Q203" t="b">
        <v>1</v>
      </c>
      <c r="R203" t="s">
        <v>122</v>
      </c>
      <c r="S203" t="s">
        <v>2053</v>
      </c>
      <c r="T203" t="s">
        <v>2054</v>
      </c>
    </row>
    <row r="204" spans="1:20" ht="17" x14ac:dyDescent="0.2">
      <c r="A204">
        <v>402</v>
      </c>
      <c r="B204" s="4" t="s">
        <v>855</v>
      </c>
      <c r="C204" s="3" t="s">
        <v>856</v>
      </c>
      <c r="D204">
        <v>7300</v>
      </c>
      <c r="E204">
        <v>2946</v>
      </c>
      <c r="F204" s="5">
        <f>E204/D204</f>
        <v>0.40356164383561643</v>
      </c>
      <c r="G204" t="s">
        <v>14</v>
      </c>
      <c r="H204">
        <v>40</v>
      </c>
      <c r="I204" s="6">
        <f>E204/H204</f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2">
        <f>(((L204/60)/60)/24)+DATE(1970,1,1)</f>
        <v>40914.25</v>
      </c>
      <c r="O204" s="12">
        <f>(((M204/60)/60)/24)+DATE(1970,1,1)</f>
        <v>40961.25</v>
      </c>
      <c r="P204" t="b">
        <v>0</v>
      </c>
      <c r="Q204" t="b">
        <v>1</v>
      </c>
      <c r="R204" t="s">
        <v>100</v>
      </c>
      <c r="S204" t="s">
        <v>2040</v>
      </c>
      <c r="T204" t="s">
        <v>2051</v>
      </c>
    </row>
    <row r="205" spans="1:20" ht="17" x14ac:dyDescent="0.2">
      <c r="A205">
        <v>403</v>
      </c>
      <c r="B205" s="4" t="s">
        <v>857</v>
      </c>
      <c r="C205" s="3" t="s">
        <v>858</v>
      </c>
      <c r="D205">
        <v>195800</v>
      </c>
      <c r="E205">
        <v>168820</v>
      </c>
      <c r="F205" s="5">
        <f>E205/D205</f>
        <v>0.86220633299284988</v>
      </c>
      <c r="G205" t="s">
        <v>14</v>
      </c>
      <c r="H205">
        <v>3015</v>
      </c>
      <c r="I205" s="6">
        <f>E205/H205</f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2">
        <f>(((L205/60)/60)/24)+DATE(1970,1,1)</f>
        <v>40310.208333333336</v>
      </c>
      <c r="O205" s="12">
        <f>(((M205/60)/60)/24)+DATE(1970,1,1)</f>
        <v>40346.208333333336</v>
      </c>
      <c r="P205" t="b">
        <v>0</v>
      </c>
      <c r="Q205" t="b">
        <v>1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405</v>
      </c>
      <c r="B206" s="4" t="s">
        <v>861</v>
      </c>
      <c r="C206" s="3" t="s">
        <v>862</v>
      </c>
      <c r="D206">
        <v>29600</v>
      </c>
      <c r="E206">
        <v>26527</v>
      </c>
      <c r="F206" s="5">
        <f>E206/D206</f>
        <v>0.89618243243243245</v>
      </c>
      <c r="G206" t="s">
        <v>14</v>
      </c>
      <c r="H206">
        <v>435</v>
      </c>
      <c r="I206" s="6">
        <f>E206/H206</f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2">
        <f>(((L206/60)/60)/24)+DATE(1970,1,1)</f>
        <v>43255.208333333328</v>
      </c>
      <c r="O206" s="12">
        <f>(((M206/60)/60)/24)+DATE(1970,1,1)</f>
        <v>43305.208333333328</v>
      </c>
      <c r="P206" t="b">
        <v>0</v>
      </c>
      <c r="Q206" t="b">
        <v>0</v>
      </c>
      <c r="R206" t="s">
        <v>33</v>
      </c>
      <c r="S206" t="s">
        <v>2038</v>
      </c>
      <c r="T206" t="s">
        <v>2039</v>
      </c>
    </row>
    <row r="207" spans="1:20" ht="17" x14ac:dyDescent="0.2">
      <c r="A207">
        <v>409</v>
      </c>
      <c r="B207" s="4" t="s">
        <v>243</v>
      </c>
      <c r="C207" s="3" t="s">
        <v>869</v>
      </c>
      <c r="D207">
        <v>135600</v>
      </c>
      <c r="E207">
        <v>62804</v>
      </c>
      <c r="F207" s="5">
        <f>E207/D207</f>
        <v>0.46315634218289087</v>
      </c>
      <c r="G207" t="s">
        <v>14</v>
      </c>
      <c r="H207">
        <v>714</v>
      </c>
      <c r="I207" s="6">
        <f>E207/H207</f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2">
        <f>(((L207/60)/60)/24)+DATE(1970,1,1)</f>
        <v>42843.208333333328</v>
      </c>
      <c r="O207" s="12">
        <f>(((M207/60)/60)/24)+DATE(1970,1,1)</f>
        <v>42847.208333333328</v>
      </c>
      <c r="P207" t="b">
        <v>0</v>
      </c>
      <c r="Q207" t="b">
        <v>0</v>
      </c>
      <c r="R207" t="s">
        <v>23</v>
      </c>
      <c r="S207" t="s">
        <v>2034</v>
      </c>
      <c r="T207" t="s">
        <v>2035</v>
      </c>
    </row>
    <row r="208" spans="1:20" ht="17" x14ac:dyDescent="0.2">
      <c r="A208">
        <v>414</v>
      </c>
      <c r="B208" s="4" t="s">
        <v>878</v>
      </c>
      <c r="C208" s="3" t="s">
        <v>879</v>
      </c>
      <c r="D208">
        <v>188200</v>
      </c>
      <c r="E208">
        <v>159405</v>
      </c>
      <c r="F208" s="5">
        <f>E208/D208</f>
        <v>0.84699787460148779</v>
      </c>
      <c r="G208" t="s">
        <v>14</v>
      </c>
      <c r="H208">
        <v>5497</v>
      </c>
      <c r="I208" s="6">
        <f>E208/H208</f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2">
        <f>(((L208/60)/60)/24)+DATE(1970,1,1)</f>
        <v>40288.208333333336</v>
      </c>
      <c r="O208" s="12">
        <f>(((M208/60)/60)/24)+DATE(1970,1,1)</f>
        <v>40296.208333333336</v>
      </c>
      <c r="P208" t="b">
        <v>0</v>
      </c>
      <c r="Q208" t="b">
        <v>1</v>
      </c>
      <c r="R208" t="s">
        <v>17</v>
      </c>
      <c r="S208" t="s">
        <v>2032</v>
      </c>
      <c r="T208" t="s">
        <v>2033</v>
      </c>
    </row>
    <row r="209" spans="1:20" ht="17" x14ac:dyDescent="0.2">
      <c r="A209">
        <v>415</v>
      </c>
      <c r="B209" s="4" t="s">
        <v>880</v>
      </c>
      <c r="C209" s="3" t="s">
        <v>881</v>
      </c>
      <c r="D209">
        <v>113500</v>
      </c>
      <c r="E209">
        <v>12552</v>
      </c>
      <c r="F209" s="5">
        <f>E209/D209</f>
        <v>0.11059030837004405</v>
      </c>
      <c r="G209" t="s">
        <v>14</v>
      </c>
      <c r="H209">
        <v>418</v>
      </c>
      <c r="I209" s="6">
        <f>E209/H209</f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2">
        <f>(((L209/60)/60)/24)+DATE(1970,1,1)</f>
        <v>40921.25</v>
      </c>
      <c r="O209" s="12">
        <f>(((M209/60)/60)/24)+DATE(1970,1,1)</f>
        <v>40938.25</v>
      </c>
      <c r="P209" t="b">
        <v>0</v>
      </c>
      <c r="Q209" t="b">
        <v>0</v>
      </c>
      <c r="R209" t="s">
        <v>33</v>
      </c>
      <c r="S209" t="s">
        <v>2038</v>
      </c>
      <c r="T209" t="s">
        <v>2039</v>
      </c>
    </row>
    <row r="210" spans="1:20" ht="34" x14ac:dyDescent="0.2">
      <c r="A210">
        <v>416</v>
      </c>
      <c r="B210" s="4" t="s">
        <v>882</v>
      </c>
      <c r="C210" s="3" t="s">
        <v>883</v>
      </c>
      <c r="D210">
        <v>134600</v>
      </c>
      <c r="E210">
        <v>59007</v>
      </c>
      <c r="F210" s="5">
        <f>E210/D210</f>
        <v>0.43838781575037145</v>
      </c>
      <c r="G210" t="s">
        <v>14</v>
      </c>
      <c r="H210">
        <v>1439</v>
      </c>
      <c r="I210" s="6">
        <f>E210/H210</f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2">
        <f>(((L210/60)/60)/24)+DATE(1970,1,1)</f>
        <v>40560.25</v>
      </c>
      <c r="O210" s="12">
        <f>(((M210/60)/60)/24)+DATE(1970,1,1)</f>
        <v>40569.25</v>
      </c>
      <c r="P210" t="b">
        <v>0</v>
      </c>
      <c r="Q210" t="b">
        <v>1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417</v>
      </c>
      <c r="B211" s="4" t="s">
        <v>884</v>
      </c>
      <c r="C211" s="3" t="s">
        <v>885</v>
      </c>
      <c r="D211">
        <v>1700</v>
      </c>
      <c r="E211">
        <v>943</v>
      </c>
      <c r="F211" s="5">
        <f>E211/D211</f>
        <v>0.55470588235294116</v>
      </c>
      <c r="G211" t="s">
        <v>14</v>
      </c>
      <c r="H211">
        <v>15</v>
      </c>
      <c r="I211" s="6">
        <f>E211/H211</f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2">
        <f>(((L211/60)/60)/24)+DATE(1970,1,1)</f>
        <v>43407.208333333328</v>
      </c>
      <c r="O211" s="12">
        <f>(((M211/60)/60)/24)+DATE(1970,1,1)</f>
        <v>43431.25</v>
      </c>
      <c r="P211" t="b">
        <v>0</v>
      </c>
      <c r="Q211" t="b">
        <v>0</v>
      </c>
      <c r="R211" t="s">
        <v>33</v>
      </c>
      <c r="S211" t="s">
        <v>2038</v>
      </c>
      <c r="T211" t="s">
        <v>2039</v>
      </c>
    </row>
    <row r="212" spans="1:20" ht="17" x14ac:dyDescent="0.2">
      <c r="A212">
        <v>418</v>
      </c>
      <c r="B212" s="4" t="s">
        <v>105</v>
      </c>
      <c r="C212" s="3" t="s">
        <v>886</v>
      </c>
      <c r="D212">
        <v>163700</v>
      </c>
      <c r="E212">
        <v>93963</v>
      </c>
      <c r="F212" s="5">
        <f>E212/D212</f>
        <v>0.57399511301160655</v>
      </c>
      <c r="G212" t="s">
        <v>14</v>
      </c>
      <c r="H212">
        <v>1999</v>
      </c>
      <c r="I212" s="6">
        <f>E212/H212</f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2">
        <f>(((L212/60)/60)/24)+DATE(1970,1,1)</f>
        <v>41035.208333333336</v>
      </c>
      <c r="O212" s="12">
        <f>(((M212/60)/60)/24)+DATE(1970,1,1)</f>
        <v>41036.208333333336</v>
      </c>
      <c r="P212" t="b">
        <v>0</v>
      </c>
      <c r="Q212" t="b">
        <v>0</v>
      </c>
      <c r="R212" t="s">
        <v>42</v>
      </c>
      <c r="S212" t="s">
        <v>2040</v>
      </c>
      <c r="T212" t="s">
        <v>2041</v>
      </c>
    </row>
    <row r="213" spans="1:20" ht="17" x14ac:dyDescent="0.2">
      <c r="A213">
        <v>421</v>
      </c>
      <c r="B213" s="4" t="s">
        <v>891</v>
      </c>
      <c r="C213" s="3" t="s">
        <v>892</v>
      </c>
      <c r="D213">
        <v>9400</v>
      </c>
      <c r="E213">
        <v>6015</v>
      </c>
      <c r="F213" s="5">
        <f>E213/D213</f>
        <v>0.63989361702127656</v>
      </c>
      <c r="G213" t="s">
        <v>14</v>
      </c>
      <c r="H213">
        <v>118</v>
      </c>
      <c r="I213" s="6">
        <f>E213/H213</f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2">
        <f>(((L213/60)/60)/24)+DATE(1970,1,1)</f>
        <v>42915.208333333328</v>
      </c>
      <c r="O213" s="12">
        <f>(((M213/60)/60)/24)+DATE(1970,1,1)</f>
        <v>42945.208333333328</v>
      </c>
      <c r="P213" t="b">
        <v>0</v>
      </c>
      <c r="Q213" t="b">
        <v>1</v>
      </c>
      <c r="R213" t="s">
        <v>65</v>
      </c>
      <c r="S213" t="s">
        <v>2036</v>
      </c>
      <c r="T213" t="s">
        <v>2045</v>
      </c>
    </row>
    <row r="214" spans="1:20" ht="17" x14ac:dyDescent="0.2">
      <c r="A214">
        <v>423</v>
      </c>
      <c r="B214" s="4" t="s">
        <v>895</v>
      </c>
      <c r="C214" s="3" t="s">
        <v>896</v>
      </c>
      <c r="D214">
        <v>147800</v>
      </c>
      <c r="E214">
        <v>15723</v>
      </c>
      <c r="F214" s="5">
        <f>E214/D214</f>
        <v>0.10638024357239513</v>
      </c>
      <c r="G214" t="s">
        <v>14</v>
      </c>
      <c r="H214">
        <v>162</v>
      </c>
      <c r="I214" s="6">
        <f>E214/H214</f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2">
        <f>(((L214/60)/60)/24)+DATE(1970,1,1)</f>
        <v>40808.208333333336</v>
      </c>
      <c r="O214" s="12">
        <f>(((M214/60)/60)/24)+DATE(1970,1,1)</f>
        <v>40810.208333333336</v>
      </c>
      <c r="P214" t="b">
        <v>0</v>
      </c>
      <c r="Q214" t="b">
        <v>1</v>
      </c>
      <c r="R214" t="s">
        <v>17</v>
      </c>
      <c r="S214" t="s">
        <v>2032</v>
      </c>
      <c r="T214" t="s">
        <v>2033</v>
      </c>
    </row>
    <row r="215" spans="1:20" ht="17" x14ac:dyDescent="0.2">
      <c r="A215">
        <v>424</v>
      </c>
      <c r="B215" s="4" t="s">
        <v>897</v>
      </c>
      <c r="C215" s="3" t="s">
        <v>898</v>
      </c>
      <c r="D215">
        <v>5100</v>
      </c>
      <c r="E215">
        <v>2064</v>
      </c>
      <c r="F215" s="5">
        <f>E215/D215</f>
        <v>0.40470588235294119</v>
      </c>
      <c r="G215" t="s">
        <v>14</v>
      </c>
      <c r="H215">
        <v>83</v>
      </c>
      <c r="I215" s="6">
        <f>E215/H215</f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2">
        <f>(((L215/60)/60)/24)+DATE(1970,1,1)</f>
        <v>43208.208333333328</v>
      </c>
      <c r="O215" s="12">
        <f>(((M215/60)/60)/24)+DATE(1970,1,1)</f>
        <v>43214.208333333328</v>
      </c>
      <c r="P215" t="b">
        <v>0</v>
      </c>
      <c r="Q215" t="b">
        <v>0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428</v>
      </c>
      <c r="B216" s="4" t="s">
        <v>905</v>
      </c>
      <c r="C216" s="3" t="s">
        <v>906</v>
      </c>
      <c r="D216">
        <v>101400</v>
      </c>
      <c r="E216">
        <v>47037</v>
      </c>
      <c r="F216" s="5">
        <f>E216/D216</f>
        <v>0.46387573964497042</v>
      </c>
      <c r="G216" t="s">
        <v>14</v>
      </c>
      <c r="H216">
        <v>747</v>
      </c>
      <c r="I216" s="6">
        <f>E216/H216</f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2">
        <f>(((L216/60)/60)/24)+DATE(1970,1,1)</f>
        <v>40585.25</v>
      </c>
      <c r="O216" s="12">
        <f>(((M216/60)/60)/24)+DATE(1970,1,1)</f>
        <v>40592.25</v>
      </c>
      <c r="P216" t="b">
        <v>0</v>
      </c>
      <c r="Q216" t="b">
        <v>0</v>
      </c>
      <c r="R216" t="s">
        <v>71</v>
      </c>
      <c r="S216" t="s">
        <v>2040</v>
      </c>
      <c r="T216" t="s">
        <v>2048</v>
      </c>
    </row>
    <row r="217" spans="1:20" ht="34" x14ac:dyDescent="0.2">
      <c r="A217">
        <v>430</v>
      </c>
      <c r="B217" s="4" t="s">
        <v>909</v>
      </c>
      <c r="C217" s="3" t="s">
        <v>910</v>
      </c>
      <c r="D217">
        <v>8100</v>
      </c>
      <c r="E217">
        <v>5487</v>
      </c>
      <c r="F217" s="5">
        <f>E217/D217</f>
        <v>0.67740740740740746</v>
      </c>
      <c r="G217" t="s">
        <v>14</v>
      </c>
      <c r="H217">
        <v>84</v>
      </c>
      <c r="I217" s="6">
        <f>E217/H217</f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2">
        <f>(((L217/60)/60)/24)+DATE(1970,1,1)</f>
        <v>43737.208333333328</v>
      </c>
      <c r="O217" s="12">
        <f>(((M217/60)/60)/24)+DATE(1970,1,1)</f>
        <v>43771.208333333328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432</v>
      </c>
      <c r="B218" s="4" t="s">
        <v>913</v>
      </c>
      <c r="C218" s="3" t="s">
        <v>914</v>
      </c>
      <c r="D218">
        <v>7700</v>
      </c>
      <c r="E218">
        <v>6369</v>
      </c>
      <c r="F218" s="5">
        <f>E218/D218</f>
        <v>0.82714285714285718</v>
      </c>
      <c r="G218" t="s">
        <v>14</v>
      </c>
      <c r="H218">
        <v>91</v>
      </c>
      <c r="I218" s="6">
        <f>E218/H218</f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2">
        <f>(((L218/60)/60)/24)+DATE(1970,1,1)</f>
        <v>41761.208333333336</v>
      </c>
      <c r="O218" s="12">
        <f>(((M218/60)/60)/24)+DATE(1970,1,1)</f>
        <v>41781.208333333336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433</v>
      </c>
      <c r="B219" s="4" t="s">
        <v>915</v>
      </c>
      <c r="C219" s="3" t="s">
        <v>916</v>
      </c>
      <c r="D219">
        <v>121400</v>
      </c>
      <c r="E219">
        <v>65755</v>
      </c>
      <c r="F219" s="5">
        <f>E219/D219</f>
        <v>0.54163920922570019</v>
      </c>
      <c r="G219" t="s">
        <v>14</v>
      </c>
      <c r="H219">
        <v>792</v>
      </c>
      <c r="I219" s="6">
        <f>E219/H219</f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2">
        <f>(((L219/60)/60)/24)+DATE(1970,1,1)</f>
        <v>41603.25</v>
      </c>
      <c r="O219" s="12">
        <f>(((M219/60)/60)/24)+DATE(1970,1,1)</f>
        <v>41619.25</v>
      </c>
      <c r="P219" t="b">
        <v>0</v>
      </c>
      <c r="Q219" t="b">
        <v>1</v>
      </c>
      <c r="R219" t="s">
        <v>42</v>
      </c>
      <c r="S219" t="s">
        <v>2040</v>
      </c>
      <c r="T219" t="s">
        <v>2041</v>
      </c>
    </row>
    <row r="220" spans="1:20" ht="17" x14ac:dyDescent="0.2">
      <c r="A220">
        <v>441</v>
      </c>
      <c r="B220" s="4" t="s">
        <v>931</v>
      </c>
      <c r="C220" s="3" t="s">
        <v>932</v>
      </c>
      <c r="D220">
        <v>7000</v>
      </c>
      <c r="E220">
        <v>1744</v>
      </c>
      <c r="F220" s="5">
        <f>E220/D220</f>
        <v>0.24914285714285714</v>
      </c>
      <c r="G220" t="s">
        <v>14</v>
      </c>
      <c r="H220">
        <v>32</v>
      </c>
      <c r="I220" s="6">
        <f>E220/H220</f>
        <v>54.5</v>
      </c>
      <c r="J220" t="s">
        <v>21</v>
      </c>
      <c r="K220" t="s">
        <v>22</v>
      </c>
      <c r="L220">
        <v>1335416400</v>
      </c>
      <c r="M220">
        <v>1337835600</v>
      </c>
      <c r="N220" s="12">
        <f>(((L220/60)/60)/24)+DATE(1970,1,1)</f>
        <v>41025.208333333336</v>
      </c>
      <c r="O220" s="12">
        <f>(((M220/60)/60)/24)+DATE(1970,1,1)</f>
        <v>41053.208333333336</v>
      </c>
      <c r="P220" t="b">
        <v>0</v>
      </c>
      <c r="Q220" t="b">
        <v>0</v>
      </c>
      <c r="R220" t="s">
        <v>65</v>
      </c>
      <c r="S220" t="s">
        <v>2036</v>
      </c>
      <c r="T220" t="s">
        <v>2045</v>
      </c>
    </row>
    <row r="221" spans="1:20" ht="17" x14ac:dyDescent="0.2">
      <c r="A221">
        <v>446</v>
      </c>
      <c r="B221" s="4" t="s">
        <v>940</v>
      </c>
      <c r="C221" s="3" t="s">
        <v>941</v>
      </c>
      <c r="D221">
        <v>6800</v>
      </c>
      <c r="E221">
        <v>5579</v>
      </c>
      <c r="F221" s="5">
        <f>E221/D221</f>
        <v>0.82044117647058823</v>
      </c>
      <c r="G221" t="s">
        <v>14</v>
      </c>
      <c r="H221">
        <v>186</v>
      </c>
      <c r="I221" s="6">
        <f>E221/H221</f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2">
        <f>(((L221/60)/60)/24)+DATE(1970,1,1)</f>
        <v>41261.25</v>
      </c>
      <c r="O221" s="12">
        <f>(((M221/60)/60)/24)+DATE(1970,1,1)</f>
        <v>41263.25</v>
      </c>
      <c r="P221" t="b">
        <v>0</v>
      </c>
      <c r="Q221" t="b">
        <v>0</v>
      </c>
      <c r="R221" t="s">
        <v>65</v>
      </c>
      <c r="S221" t="s">
        <v>2036</v>
      </c>
      <c r="T221" t="s">
        <v>2045</v>
      </c>
    </row>
    <row r="222" spans="1:20" ht="17" x14ac:dyDescent="0.2">
      <c r="A222">
        <v>448</v>
      </c>
      <c r="B222" s="4" t="s">
        <v>944</v>
      </c>
      <c r="C222" s="3" t="s">
        <v>945</v>
      </c>
      <c r="D222">
        <v>89900</v>
      </c>
      <c r="E222">
        <v>45384</v>
      </c>
      <c r="F222" s="5">
        <f>E222/D222</f>
        <v>0.50482758620689661</v>
      </c>
      <c r="G222" t="s">
        <v>14</v>
      </c>
      <c r="H222">
        <v>605</v>
      </c>
      <c r="I222" s="6">
        <f>E222/H222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f>(((L222/60)/60)/24)+DATE(1970,1,1)</f>
        <v>41378.208333333336</v>
      </c>
      <c r="O222" s="12">
        <f>(((M222/60)/60)/24)+DATE(1970,1,1)</f>
        <v>41380.208333333336</v>
      </c>
      <c r="P222" t="b">
        <v>0</v>
      </c>
      <c r="Q222" t="b">
        <v>1</v>
      </c>
      <c r="R222" t="s">
        <v>89</v>
      </c>
      <c r="S222" t="s">
        <v>2049</v>
      </c>
      <c r="T222" t="s">
        <v>2050</v>
      </c>
    </row>
    <row r="223" spans="1:20" ht="17" x14ac:dyDescent="0.2">
      <c r="A223">
        <v>450</v>
      </c>
      <c r="B223" s="4" t="s">
        <v>948</v>
      </c>
      <c r="C223" s="3" t="s">
        <v>949</v>
      </c>
      <c r="D223">
        <v>100</v>
      </c>
      <c r="E223">
        <v>4</v>
      </c>
      <c r="F223" s="5">
        <f>E223/D223</f>
        <v>0.04</v>
      </c>
      <c r="G223" t="s">
        <v>14</v>
      </c>
      <c r="H223">
        <v>1</v>
      </c>
      <c r="I223" s="6">
        <f>E223/H223</f>
        <v>4</v>
      </c>
      <c r="J223" t="s">
        <v>15</v>
      </c>
      <c r="K223" t="s">
        <v>16</v>
      </c>
      <c r="L223">
        <v>1540098000</v>
      </c>
      <c r="M223">
        <v>1542088800</v>
      </c>
      <c r="N223" s="12">
        <f>(((L223/60)/60)/24)+DATE(1970,1,1)</f>
        <v>43394.208333333328</v>
      </c>
      <c r="O223" s="12">
        <f>(((M223/60)/60)/24)+DATE(1970,1,1)</f>
        <v>43417.25</v>
      </c>
      <c r="P223" t="b">
        <v>0</v>
      </c>
      <c r="Q223" t="b">
        <v>0</v>
      </c>
      <c r="R223" t="s">
        <v>71</v>
      </c>
      <c r="S223" t="s">
        <v>2040</v>
      </c>
      <c r="T223" t="s">
        <v>2048</v>
      </c>
    </row>
    <row r="224" spans="1:20" ht="34" x14ac:dyDescent="0.2">
      <c r="A224">
        <v>452</v>
      </c>
      <c r="B224" s="4" t="s">
        <v>952</v>
      </c>
      <c r="C224" s="3" t="s">
        <v>953</v>
      </c>
      <c r="D224">
        <v>4800</v>
      </c>
      <c r="E224">
        <v>3045</v>
      </c>
      <c r="F224" s="5">
        <f>E224/D224</f>
        <v>0.63437500000000002</v>
      </c>
      <c r="G224" t="s">
        <v>14</v>
      </c>
      <c r="H224">
        <v>31</v>
      </c>
      <c r="I224" s="6">
        <f>E224/H224</f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2">
        <f>(((L224/60)/60)/24)+DATE(1970,1,1)</f>
        <v>40365.208333333336</v>
      </c>
      <c r="O224" s="12">
        <f>(((M224/60)/60)/24)+DATE(1970,1,1)</f>
        <v>40366.208333333336</v>
      </c>
      <c r="P224" t="b">
        <v>0</v>
      </c>
      <c r="Q224" t="b">
        <v>0</v>
      </c>
      <c r="R224" t="s">
        <v>53</v>
      </c>
      <c r="S224" t="s">
        <v>2040</v>
      </c>
      <c r="T224" t="s">
        <v>2043</v>
      </c>
    </row>
    <row r="225" spans="1:20" ht="34" x14ac:dyDescent="0.2">
      <c r="A225">
        <v>453</v>
      </c>
      <c r="B225" s="4" t="s">
        <v>954</v>
      </c>
      <c r="C225" s="3" t="s">
        <v>955</v>
      </c>
      <c r="D225">
        <v>182400</v>
      </c>
      <c r="E225">
        <v>102749</v>
      </c>
      <c r="F225" s="5">
        <f>E225/D225</f>
        <v>0.56331688596491225</v>
      </c>
      <c r="G225" t="s">
        <v>14</v>
      </c>
      <c r="H225">
        <v>1181</v>
      </c>
      <c r="I225" s="6">
        <f>E225/H225</f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2">
        <f>(((L225/60)/60)/24)+DATE(1970,1,1)</f>
        <v>42705.25</v>
      </c>
      <c r="O225" s="12">
        <f>(((M225/60)/60)/24)+DATE(1970,1,1)</f>
        <v>42746.25</v>
      </c>
      <c r="P225" t="b">
        <v>0</v>
      </c>
      <c r="Q225" t="b">
        <v>0</v>
      </c>
      <c r="R225" t="s">
        <v>474</v>
      </c>
      <c r="S225" t="s">
        <v>2040</v>
      </c>
      <c r="T225" t="s">
        <v>2062</v>
      </c>
    </row>
    <row r="226" spans="1:20" ht="17" x14ac:dyDescent="0.2">
      <c r="A226">
        <v>454</v>
      </c>
      <c r="B226" s="4" t="s">
        <v>956</v>
      </c>
      <c r="C226" s="3" t="s">
        <v>957</v>
      </c>
      <c r="D226">
        <v>4000</v>
      </c>
      <c r="E226">
        <v>1763</v>
      </c>
      <c r="F226" s="5">
        <f>E226/D226</f>
        <v>0.44074999999999998</v>
      </c>
      <c r="G226" t="s">
        <v>14</v>
      </c>
      <c r="H226">
        <v>39</v>
      </c>
      <c r="I226" s="6">
        <f>E226/H226</f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2">
        <f>(((L226/60)/60)/24)+DATE(1970,1,1)</f>
        <v>41568.208333333336</v>
      </c>
      <c r="O226" s="12">
        <f>(((M226/60)/60)/24)+DATE(1970,1,1)</f>
        <v>41604.25</v>
      </c>
      <c r="P226" t="b">
        <v>0</v>
      </c>
      <c r="Q226" t="b">
        <v>1</v>
      </c>
      <c r="R226" t="s">
        <v>53</v>
      </c>
      <c r="S226" t="s">
        <v>2040</v>
      </c>
      <c r="T226" t="s">
        <v>2043</v>
      </c>
    </row>
    <row r="227" spans="1:20" ht="17" x14ac:dyDescent="0.2">
      <c r="A227">
        <v>457</v>
      </c>
      <c r="B227" s="4" t="s">
        <v>962</v>
      </c>
      <c r="C227" s="3" t="s">
        <v>963</v>
      </c>
      <c r="D227">
        <v>5000</v>
      </c>
      <c r="E227">
        <v>1332</v>
      </c>
      <c r="F227" s="5">
        <f>E227/D227</f>
        <v>0.26640000000000003</v>
      </c>
      <c r="G227" t="s">
        <v>14</v>
      </c>
      <c r="H227">
        <v>46</v>
      </c>
      <c r="I227" s="6">
        <f>E227/H227</f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2">
        <f>(((L227/60)/60)/24)+DATE(1970,1,1)</f>
        <v>42657.208333333328</v>
      </c>
      <c r="O227" s="12">
        <f>(((M227/60)/60)/24)+DATE(1970,1,1)</f>
        <v>42659.208333333328</v>
      </c>
      <c r="P227" t="b">
        <v>0</v>
      </c>
      <c r="Q227" t="b">
        <v>0</v>
      </c>
      <c r="R227" t="s">
        <v>33</v>
      </c>
      <c r="S227" t="s">
        <v>2038</v>
      </c>
      <c r="T227" t="s">
        <v>2039</v>
      </c>
    </row>
    <row r="228" spans="1:20" ht="17" x14ac:dyDescent="0.2">
      <c r="A228">
        <v>459</v>
      </c>
      <c r="B228" s="4" t="s">
        <v>966</v>
      </c>
      <c r="C228" s="3" t="s">
        <v>967</v>
      </c>
      <c r="D228">
        <v>6300</v>
      </c>
      <c r="E228">
        <v>5674</v>
      </c>
      <c r="F228" s="5">
        <f>E228/D228</f>
        <v>0.90063492063492068</v>
      </c>
      <c r="G228" t="s">
        <v>14</v>
      </c>
      <c r="H228">
        <v>105</v>
      </c>
      <c r="I228" s="6">
        <f>E228/H228</f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2">
        <f>(((L228/60)/60)/24)+DATE(1970,1,1)</f>
        <v>42001.25</v>
      </c>
      <c r="O228" s="12">
        <f>(((M228/60)/60)/24)+DATE(1970,1,1)</f>
        <v>42026.25</v>
      </c>
      <c r="P228" t="b">
        <v>0</v>
      </c>
      <c r="Q228" t="b">
        <v>0</v>
      </c>
      <c r="R228" t="s">
        <v>42</v>
      </c>
      <c r="S228" t="s">
        <v>2040</v>
      </c>
      <c r="T228" t="s">
        <v>2041</v>
      </c>
    </row>
    <row r="229" spans="1:20" ht="17" x14ac:dyDescent="0.2">
      <c r="A229">
        <v>462</v>
      </c>
      <c r="B229" s="4" t="s">
        <v>972</v>
      </c>
      <c r="C229" s="3" t="s">
        <v>973</v>
      </c>
      <c r="D229">
        <v>188800</v>
      </c>
      <c r="E229">
        <v>57734</v>
      </c>
      <c r="F229" s="5">
        <f>E229/D229</f>
        <v>0.30579449152542371</v>
      </c>
      <c r="G229" t="s">
        <v>14</v>
      </c>
      <c r="H229">
        <v>535</v>
      </c>
      <c r="I229" s="6">
        <f>E229/H229</f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2">
        <f>(((L229/60)/60)/24)+DATE(1970,1,1)</f>
        <v>41304.25</v>
      </c>
      <c r="O229" s="12">
        <f>(((M229/60)/60)/24)+DATE(1970,1,1)</f>
        <v>41342.25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468</v>
      </c>
      <c r="B230" s="4" t="s">
        <v>984</v>
      </c>
      <c r="C230" s="3" t="s">
        <v>985</v>
      </c>
      <c r="D230">
        <v>4000</v>
      </c>
      <c r="E230">
        <v>1620</v>
      </c>
      <c r="F230" s="5">
        <f>E230/D230</f>
        <v>0.40500000000000003</v>
      </c>
      <c r="G230" t="s">
        <v>14</v>
      </c>
      <c r="H230">
        <v>16</v>
      </c>
      <c r="I230" s="6">
        <f>E230/H230</f>
        <v>101.25</v>
      </c>
      <c r="J230" t="s">
        <v>21</v>
      </c>
      <c r="K230" t="s">
        <v>22</v>
      </c>
      <c r="L230">
        <v>1555218000</v>
      </c>
      <c r="M230">
        <v>1556600400</v>
      </c>
      <c r="N230" s="12">
        <f>(((L230/60)/60)/24)+DATE(1970,1,1)</f>
        <v>43569.208333333328</v>
      </c>
      <c r="O230" s="12">
        <f>(((M230/60)/60)/24)+DATE(1970,1,1)</f>
        <v>43585.208333333328</v>
      </c>
      <c r="P230" t="b">
        <v>0</v>
      </c>
      <c r="Q230" t="b">
        <v>0</v>
      </c>
      <c r="R230" t="s">
        <v>33</v>
      </c>
      <c r="S230" t="s">
        <v>2038</v>
      </c>
      <c r="T230" t="s">
        <v>2039</v>
      </c>
    </row>
    <row r="231" spans="1:20" ht="34" x14ac:dyDescent="0.2">
      <c r="A231">
        <v>472</v>
      </c>
      <c r="B231" s="4" t="s">
        <v>991</v>
      </c>
      <c r="C231" s="3" t="s">
        <v>992</v>
      </c>
      <c r="D231">
        <v>153800</v>
      </c>
      <c r="E231">
        <v>60342</v>
      </c>
      <c r="F231" s="5">
        <f>E231/D231</f>
        <v>0.39234070221066319</v>
      </c>
      <c r="G231" t="s">
        <v>14</v>
      </c>
      <c r="H231">
        <v>575</v>
      </c>
      <c r="I231" s="6">
        <f>E231/H231</f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2">
        <f>(((L231/60)/60)/24)+DATE(1970,1,1)</f>
        <v>43535.208333333328</v>
      </c>
      <c r="O231" s="12">
        <f>(((M231/60)/60)/24)+DATE(1970,1,1)</f>
        <v>43589.208333333328</v>
      </c>
      <c r="P231" t="b">
        <v>0</v>
      </c>
      <c r="Q231" t="b">
        <v>0</v>
      </c>
      <c r="R231" t="s">
        <v>23</v>
      </c>
      <c r="S231" t="s">
        <v>2034</v>
      </c>
      <c r="T231" t="s">
        <v>2035</v>
      </c>
    </row>
    <row r="232" spans="1:20" ht="34" x14ac:dyDescent="0.2">
      <c r="A232">
        <v>476</v>
      </c>
      <c r="B232" s="4" t="s">
        <v>999</v>
      </c>
      <c r="C232" s="3" t="s">
        <v>1000</v>
      </c>
      <c r="D232">
        <v>191500</v>
      </c>
      <c r="E232">
        <v>57122</v>
      </c>
      <c r="F232" s="5">
        <f>E232/D232</f>
        <v>0.29828720626631855</v>
      </c>
      <c r="G232" t="s">
        <v>14</v>
      </c>
      <c r="H232">
        <v>1120</v>
      </c>
      <c r="I232" s="6">
        <f>E232/H232</f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2">
        <f>(((L232/60)/60)/24)+DATE(1970,1,1)</f>
        <v>43322.208333333328</v>
      </c>
      <c r="O232" s="12">
        <f>(((M232/60)/60)/24)+DATE(1970,1,1)</f>
        <v>43328.208333333328</v>
      </c>
      <c r="P232" t="b">
        <v>0</v>
      </c>
      <c r="Q232" t="b">
        <v>0</v>
      </c>
      <c r="R232" t="s">
        <v>119</v>
      </c>
      <c r="S232" t="s">
        <v>2046</v>
      </c>
      <c r="T232" t="s">
        <v>2052</v>
      </c>
    </row>
    <row r="233" spans="1:20" ht="17" x14ac:dyDescent="0.2">
      <c r="A233">
        <v>477</v>
      </c>
      <c r="B233" s="4" t="s">
        <v>1001</v>
      </c>
      <c r="C233" s="3" t="s">
        <v>1002</v>
      </c>
      <c r="D233">
        <v>8500</v>
      </c>
      <c r="E233">
        <v>4613</v>
      </c>
      <c r="F233" s="5">
        <f>E233/D233</f>
        <v>0.54270588235294115</v>
      </c>
      <c r="G233" t="s">
        <v>14</v>
      </c>
      <c r="H233">
        <v>113</v>
      </c>
      <c r="I233" s="6">
        <f>E233/H233</f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2">
        <f>(((L233/60)/60)/24)+DATE(1970,1,1)</f>
        <v>40720.208333333336</v>
      </c>
      <c r="O233" s="12">
        <f>(((M233/60)/60)/24)+DATE(1970,1,1)</f>
        <v>40747.208333333336</v>
      </c>
      <c r="P233" t="b">
        <v>0</v>
      </c>
      <c r="Q233" t="b">
        <v>0</v>
      </c>
      <c r="R233" t="s">
        <v>474</v>
      </c>
      <c r="S233" t="s">
        <v>2040</v>
      </c>
      <c r="T233" t="s">
        <v>2062</v>
      </c>
    </row>
    <row r="234" spans="1:20" ht="34" x14ac:dyDescent="0.2">
      <c r="A234">
        <v>481</v>
      </c>
      <c r="B234" s="4" t="s">
        <v>1009</v>
      </c>
      <c r="C234" s="3" t="s">
        <v>1010</v>
      </c>
      <c r="D234">
        <v>196600</v>
      </c>
      <c r="E234">
        <v>159931</v>
      </c>
      <c r="F234" s="5">
        <f>E234/D234</f>
        <v>0.81348423194303154</v>
      </c>
      <c r="G234" t="s">
        <v>14</v>
      </c>
      <c r="H234">
        <v>1538</v>
      </c>
      <c r="I234" s="6">
        <f>E234/H234</f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2">
        <f>(((L234/60)/60)/24)+DATE(1970,1,1)</f>
        <v>41913.208333333336</v>
      </c>
      <c r="O234" s="12">
        <f>(((M234/60)/60)/24)+DATE(1970,1,1)</f>
        <v>41955.25</v>
      </c>
      <c r="P234" t="b">
        <v>0</v>
      </c>
      <c r="Q234" t="b">
        <v>1</v>
      </c>
      <c r="R234" t="s">
        <v>33</v>
      </c>
      <c r="S234" t="s">
        <v>2038</v>
      </c>
      <c r="T234" t="s">
        <v>2039</v>
      </c>
    </row>
    <row r="235" spans="1:20" ht="34" x14ac:dyDescent="0.2">
      <c r="A235">
        <v>482</v>
      </c>
      <c r="B235" s="4" t="s">
        <v>1011</v>
      </c>
      <c r="C235" s="3" t="s">
        <v>1012</v>
      </c>
      <c r="D235">
        <v>4200</v>
      </c>
      <c r="E235">
        <v>689</v>
      </c>
      <c r="F235" s="5">
        <f>E235/D235</f>
        <v>0.16404761904761905</v>
      </c>
      <c r="G235" t="s">
        <v>14</v>
      </c>
      <c r="H235">
        <v>9</v>
      </c>
      <c r="I235" s="6">
        <f>E235/H235</f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2">
        <f>(((L235/60)/60)/24)+DATE(1970,1,1)</f>
        <v>40963.25</v>
      </c>
      <c r="O235" s="12">
        <f>(((M235/60)/60)/24)+DATE(1970,1,1)</f>
        <v>40974.25</v>
      </c>
      <c r="P235" t="b">
        <v>0</v>
      </c>
      <c r="Q235" t="b">
        <v>1</v>
      </c>
      <c r="R235" t="s">
        <v>119</v>
      </c>
      <c r="S235" t="s">
        <v>2046</v>
      </c>
      <c r="T235" t="s">
        <v>2052</v>
      </c>
    </row>
    <row r="236" spans="1:20" ht="17" x14ac:dyDescent="0.2">
      <c r="A236">
        <v>483</v>
      </c>
      <c r="B236" s="4" t="s">
        <v>1013</v>
      </c>
      <c r="C236" s="3" t="s">
        <v>1014</v>
      </c>
      <c r="D236">
        <v>91400</v>
      </c>
      <c r="E236">
        <v>48236</v>
      </c>
      <c r="F236" s="5">
        <f>E236/D236</f>
        <v>0.52774617067833696</v>
      </c>
      <c r="G236" t="s">
        <v>14</v>
      </c>
      <c r="H236">
        <v>554</v>
      </c>
      <c r="I236" s="6">
        <f>E236/H236</f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2">
        <f>(((L236/60)/60)/24)+DATE(1970,1,1)</f>
        <v>43811.25</v>
      </c>
      <c r="O236" s="12">
        <f>(((M236/60)/60)/24)+DATE(1970,1,1)</f>
        <v>43818.25</v>
      </c>
      <c r="P236" t="b">
        <v>0</v>
      </c>
      <c r="Q236" t="b">
        <v>0</v>
      </c>
      <c r="R236" t="s">
        <v>33</v>
      </c>
      <c r="S236" t="s">
        <v>2038</v>
      </c>
      <c r="T236" t="s">
        <v>2039</v>
      </c>
    </row>
    <row r="237" spans="1:20" ht="34" x14ac:dyDescent="0.2">
      <c r="A237">
        <v>485</v>
      </c>
      <c r="B237" s="4" t="s">
        <v>1017</v>
      </c>
      <c r="C237" s="3" t="s">
        <v>1018</v>
      </c>
      <c r="D237">
        <v>90600</v>
      </c>
      <c r="E237">
        <v>27844</v>
      </c>
      <c r="F237" s="5">
        <f>E237/D237</f>
        <v>0.30732891832229581</v>
      </c>
      <c r="G237" t="s">
        <v>14</v>
      </c>
      <c r="H237">
        <v>648</v>
      </c>
      <c r="I237" s="6">
        <f>E237/H237</f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2">
        <f>(((L237/60)/60)/24)+DATE(1970,1,1)</f>
        <v>43626.208333333328</v>
      </c>
      <c r="O237" s="12">
        <f>(((M237/60)/60)/24)+DATE(1970,1,1)</f>
        <v>43667.208333333328</v>
      </c>
      <c r="P237" t="b">
        <v>0</v>
      </c>
      <c r="Q237" t="b">
        <v>0</v>
      </c>
      <c r="R237" t="s">
        <v>33</v>
      </c>
      <c r="S237" t="s">
        <v>2038</v>
      </c>
      <c r="T237" t="s">
        <v>2039</v>
      </c>
    </row>
    <row r="238" spans="1:20" ht="34" x14ac:dyDescent="0.2">
      <c r="A238">
        <v>486</v>
      </c>
      <c r="B238" s="4" t="s">
        <v>1019</v>
      </c>
      <c r="C238" s="3" t="s">
        <v>1020</v>
      </c>
      <c r="D238">
        <v>5200</v>
      </c>
      <c r="E238">
        <v>702</v>
      </c>
      <c r="F238" s="5">
        <f>E238/D238</f>
        <v>0.13500000000000001</v>
      </c>
      <c r="G238" t="s">
        <v>14</v>
      </c>
      <c r="H238">
        <v>21</v>
      </c>
      <c r="I238" s="6">
        <f>E238/H238</f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2">
        <f>(((L238/60)/60)/24)+DATE(1970,1,1)</f>
        <v>43168.25</v>
      </c>
      <c r="O238" s="12">
        <f>(((M238/60)/60)/24)+DATE(1970,1,1)</f>
        <v>43183.208333333328</v>
      </c>
      <c r="P238" t="b">
        <v>0</v>
      </c>
      <c r="Q238" t="b">
        <v>1</v>
      </c>
      <c r="R238" t="s">
        <v>206</v>
      </c>
      <c r="S238" t="s">
        <v>2046</v>
      </c>
      <c r="T238" t="s">
        <v>2058</v>
      </c>
    </row>
    <row r="239" spans="1:20" ht="17" x14ac:dyDescent="0.2">
      <c r="A239">
        <v>496</v>
      </c>
      <c r="B239" s="4" t="s">
        <v>1040</v>
      </c>
      <c r="C239" s="3" t="s">
        <v>1041</v>
      </c>
      <c r="D239">
        <v>183800</v>
      </c>
      <c r="E239">
        <v>1667</v>
      </c>
      <c r="F239" s="5">
        <f>E239/D239</f>
        <v>9.0696409140369975E-3</v>
      </c>
      <c r="G239" t="s">
        <v>14</v>
      </c>
      <c r="H239">
        <v>54</v>
      </c>
      <c r="I239" s="6">
        <f>E239/H239</f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2">
        <f>(((L239/60)/60)/24)+DATE(1970,1,1)</f>
        <v>42876.208333333328</v>
      </c>
      <c r="O239" s="12">
        <f>(((M239/60)/60)/24)+DATE(1970,1,1)</f>
        <v>42893.208333333328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497</v>
      </c>
      <c r="B240" s="4" t="s">
        <v>1042</v>
      </c>
      <c r="C240" s="3" t="s">
        <v>1043</v>
      </c>
      <c r="D240">
        <v>9800</v>
      </c>
      <c r="E240">
        <v>3349</v>
      </c>
      <c r="F240" s="5">
        <f>E240/D240</f>
        <v>0.34173469387755101</v>
      </c>
      <c r="G240" t="s">
        <v>14</v>
      </c>
      <c r="H240">
        <v>120</v>
      </c>
      <c r="I240" s="6">
        <f>E240/H240</f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2">
        <f>(((L240/60)/60)/24)+DATE(1970,1,1)</f>
        <v>42724.25</v>
      </c>
      <c r="O240" s="12">
        <f>(((M240/60)/60)/24)+DATE(1970,1,1)</f>
        <v>42724.25</v>
      </c>
      <c r="P240" t="b">
        <v>0</v>
      </c>
      <c r="Q240" t="b">
        <v>1</v>
      </c>
      <c r="R240" t="s">
        <v>65</v>
      </c>
      <c r="S240" t="s">
        <v>2036</v>
      </c>
      <c r="T240" t="s">
        <v>2045</v>
      </c>
    </row>
    <row r="241" spans="1:20" ht="17" x14ac:dyDescent="0.2">
      <c r="A241">
        <v>498</v>
      </c>
      <c r="B241" s="4" t="s">
        <v>1044</v>
      </c>
      <c r="C241" s="3" t="s">
        <v>1045</v>
      </c>
      <c r="D241">
        <v>193400</v>
      </c>
      <c r="E241">
        <v>46317</v>
      </c>
      <c r="F241" s="5">
        <f>E241/D241</f>
        <v>0.239488107549121</v>
      </c>
      <c r="G241" t="s">
        <v>14</v>
      </c>
      <c r="H241">
        <v>579</v>
      </c>
      <c r="I241" s="6">
        <f>E241/H241</f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2">
        <f>(((L241/60)/60)/24)+DATE(1970,1,1)</f>
        <v>42005.25</v>
      </c>
      <c r="O241" s="12">
        <f>(((M241/60)/60)/24)+DATE(1970,1,1)</f>
        <v>42007.25</v>
      </c>
      <c r="P241" t="b">
        <v>0</v>
      </c>
      <c r="Q241" t="b">
        <v>0</v>
      </c>
      <c r="R241" t="s">
        <v>28</v>
      </c>
      <c r="S241" t="s">
        <v>2036</v>
      </c>
      <c r="T241" t="s">
        <v>2037</v>
      </c>
    </row>
    <row r="242" spans="1:20" ht="34" x14ac:dyDescent="0.2">
      <c r="A242">
        <v>499</v>
      </c>
      <c r="B242" s="4" t="s">
        <v>1046</v>
      </c>
      <c r="C242" s="3" t="s">
        <v>1047</v>
      </c>
      <c r="D242">
        <v>163800</v>
      </c>
      <c r="E242">
        <v>78743</v>
      </c>
      <c r="F242" s="5">
        <f>E242/D242</f>
        <v>0.48072649572649573</v>
      </c>
      <c r="G242" t="s">
        <v>14</v>
      </c>
      <c r="H242">
        <v>2072</v>
      </c>
      <c r="I242" s="6">
        <f>E242/H242</f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2">
        <f>(((L242/60)/60)/24)+DATE(1970,1,1)</f>
        <v>42444.208333333328</v>
      </c>
      <c r="O242" s="12">
        <f>(((M242/60)/60)/24)+DATE(1970,1,1)</f>
        <v>42449.208333333328</v>
      </c>
      <c r="P242" t="b">
        <v>0</v>
      </c>
      <c r="Q242" t="b">
        <v>1</v>
      </c>
      <c r="R242" t="s">
        <v>42</v>
      </c>
      <c r="S242" t="s">
        <v>2040</v>
      </c>
      <c r="T242" t="s">
        <v>2041</v>
      </c>
    </row>
    <row r="243" spans="1:20" ht="17" x14ac:dyDescent="0.2">
      <c r="A243">
        <v>500</v>
      </c>
      <c r="B243" s="4" t="s">
        <v>1048</v>
      </c>
      <c r="C243" s="3" t="s">
        <v>1049</v>
      </c>
      <c r="D243">
        <v>100</v>
      </c>
      <c r="E243">
        <v>0</v>
      </c>
      <c r="F243" s="5">
        <f>E243/D243</f>
        <v>0</v>
      </c>
      <c r="G243" t="s">
        <v>14</v>
      </c>
      <c r="H243">
        <v>0</v>
      </c>
      <c r="I243" s="6" t="e">
        <f>E243/H243</f>
        <v>#DIV/0!</v>
      </c>
      <c r="J243" t="s">
        <v>21</v>
      </c>
      <c r="K243" t="s">
        <v>22</v>
      </c>
      <c r="L243">
        <v>1367384400</v>
      </c>
      <c r="M243">
        <v>1369803600</v>
      </c>
      <c r="N243" s="12">
        <f>(((L243/60)/60)/24)+DATE(1970,1,1)</f>
        <v>41395.208333333336</v>
      </c>
      <c r="O243" s="12">
        <f>(((M243/60)/60)/24)+DATE(1970,1,1)</f>
        <v>41423.208333333336</v>
      </c>
      <c r="P243" t="b">
        <v>0</v>
      </c>
      <c r="Q243" t="b">
        <v>1</v>
      </c>
      <c r="R243" t="s">
        <v>33</v>
      </c>
      <c r="S243" t="s">
        <v>2038</v>
      </c>
      <c r="T243" t="s">
        <v>2039</v>
      </c>
    </row>
    <row r="244" spans="1:20" ht="17" x14ac:dyDescent="0.2">
      <c r="A244">
        <v>501</v>
      </c>
      <c r="B244" s="4" t="s">
        <v>1050</v>
      </c>
      <c r="C244" s="3" t="s">
        <v>1051</v>
      </c>
      <c r="D244">
        <v>153600</v>
      </c>
      <c r="E244">
        <v>107743</v>
      </c>
      <c r="F244" s="5">
        <f>E244/D244</f>
        <v>0.70145182291666663</v>
      </c>
      <c r="G244" t="s">
        <v>14</v>
      </c>
      <c r="H244">
        <v>1796</v>
      </c>
      <c r="I244" s="6">
        <f>E244/H244</f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2">
        <f>(((L244/60)/60)/24)+DATE(1970,1,1)</f>
        <v>41345.208333333336</v>
      </c>
      <c r="O244" s="12">
        <f>(((M244/60)/60)/24)+DATE(1970,1,1)</f>
        <v>41347.208333333336</v>
      </c>
      <c r="P244" t="b">
        <v>0</v>
      </c>
      <c r="Q244" t="b">
        <v>0</v>
      </c>
      <c r="R244" t="s">
        <v>42</v>
      </c>
      <c r="S244" t="s">
        <v>2040</v>
      </c>
      <c r="T244" t="s">
        <v>2041</v>
      </c>
    </row>
    <row r="245" spans="1:20" ht="17" x14ac:dyDescent="0.2">
      <c r="A245">
        <v>504</v>
      </c>
      <c r="B245" s="4" t="s">
        <v>1055</v>
      </c>
      <c r="C245" s="3" t="s">
        <v>1056</v>
      </c>
      <c r="D245">
        <v>7500</v>
      </c>
      <c r="E245">
        <v>6924</v>
      </c>
      <c r="F245" s="5">
        <f>E245/D245</f>
        <v>0.92320000000000002</v>
      </c>
      <c r="G245" t="s">
        <v>14</v>
      </c>
      <c r="H245">
        <v>62</v>
      </c>
      <c r="I245" s="6">
        <f>E245/H245</f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2">
        <f>(((L245/60)/60)/24)+DATE(1970,1,1)</f>
        <v>42142.208333333328</v>
      </c>
      <c r="O245" s="12">
        <f>(((M245/60)/60)/24)+DATE(1970,1,1)</f>
        <v>42143.208333333328</v>
      </c>
      <c r="P245" t="b">
        <v>0</v>
      </c>
      <c r="Q245" t="b">
        <v>0</v>
      </c>
      <c r="R245" t="s">
        <v>23</v>
      </c>
      <c r="S245" t="s">
        <v>2034</v>
      </c>
      <c r="T245" t="s">
        <v>2035</v>
      </c>
    </row>
    <row r="246" spans="1:20" ht="17" x14ac:dyDescent="0.2">
      <c r="A246">
        <v>505</v>
      </c>
      <c r="B246" s="4" t="s">
        <v>1057</v>
      </c>
      <c r="C246" s="3" t="s">
        <v>1058</v>
      </c>
      <c r="D246">
        <v>89900</v>
      </c>
      <c r="E246">
        <v>12497</v>
      </c>
      <c r="F246" s="5">
        <f>E246/D246</f>
        <v>0.13901001112347053</v>
      </c>
      <c r="G246" t="s">
        <v>14</v>
      </c>
      <c r="H246">
        <v>347</v>
      </c>
      <c r="I246" s="6">
        <f>E246/H246</f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2">
        <f>(((L246/60)/60)/24)+DATE(1970,1,1)</f>
        <v>41341.25</v>
      </c>
      <c r="O246" s="12">
        <f>(((M246/60)/60)/24)+DATE(1970,1,1)</f>
        <v>41383.208333333336</v>
      </c>
      <c r="P246" t="b">
        <v>0</v>
      </c>
      <c r="Q246" t="b">
        <v>1</v>
      </c>
      <c r="R246" t="s">
        <v>133</v>
      </c>
      <c r="S246" t="s">
        <v>2046</v>
      </c>
      <c r="T246" t="s">
        <v>2055</v>
      </c>
    </row>
    <row r="247" spans="1:20" ht="34" x14ac:dyDescent="0.2">
      <c r="A247">
        <v>507</v>
      </c>
      <c r="B247" s="4" t="s">
        <v>1061</v>
      </c>
      <c r="C247" s="3" t="s">
        <v>1062</v>
      </c>
      <c r="D247">
        <v>2100</v>
      </c>
      <c r="E247">
        <v>837</v>
      </c>
      <c r="F247" s="5">
        <f>E247/D247</f>
        <v>0.39857142857142858</v>
      </c>
      <c r="G247" t="s">
        <v>14</v>
      </c>
      <c r="H247">
        <v>19</v>
      </c>
      <c r="I247" s="6">
        <f>E247/H247</f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2">
        <f>(((L247/60)/60)/24)+DATE(1970,1,1)</f>
        <v>41373.208333333336</v>
      </c>
      <c r="O247" s="12">
        <f>(((M247/60)/60)/24)+DATE(1970,1,1)</f>
        <v>41422.208333333336</v>
      </c>
      <c r="P247" t="b">
        <v>0</v>
      </c>
      <c r="Q247" t="b">
        <v>1</v>
      </c>
      <c r="R247" t="s">
        <v>28</v>
      </c>
      <c r="S247" t="s">
        <v>2036</v>
      </c>
      <c r="T247" t="s">
        <v>2037</v>
      </c>
    </row>
    <row r="248" spans="1:20" ht="17" x14ac:dyDescent="0.2">
      <c r="A248">
        <v>509</v>
      </c>
      <c r="B248" s="4" t="s">
        <v>398</v>
      </c>
      <c r="C248" s="3" t="s">
        <v>1065</v>
      </c>
      <c r="D248">
        <v>168500</v>
      </c>
      <c r="E248">
        <v>119510</v>
      </c>
      <c r="F248" s="5">
        <f>E248/D248</f>
        <v>0.70925816023738875</v>
      </c>
      <c r="G248" t="s">
        <v>14</v>
      </c>
      <c r="H248">
        <v>1258</v>
      </c>
      <c r="I248" s="6">
        <f>E248/H248</f>
        <v>95</v>
      </c>
      <c r="J248" t="s">
        <v>21</v>
      </c>
      <c r="K248" t="s">
        <v>22</v>
      </c>
      <c r="L248">
        <v>1336194000</v>
      </c>
      <c r="M248">
        <v>1337058000</v>
      </c>
      <c r="N248" s="12">
        <f>(((L248/60)/60)/24)+DATE(1970,1,1)</f>
        <v>41034.208333333336</v>
      </c>
      <c r="O248" s="12">
        <f>(((M248/60)/60)/24)+DATE(1970,1,1)</f>
        <v>41044.208333333336</v>
      </c>
      <c r="P248" t="b">
        <v>0</v>
      </c>
      <c r="Q248" t="b">
        <v>0</v>
      </c>
      <c r="R248" t="s">
        <v>33</v>
      </c>
      <c r="S248" t="s">
        <v>2038</v>
      </c>
      <c r="T248" t="s">
        <v>2039</v>
      </c>
    </row>
    <row r="249" spans="1:20" ht="17" x14ac:dyDescent="0.2">
      <c r="A249">
        <v>511</v>
      </c>
      <c r="B249" s="4" t="s">
        <v>1068</v>
      </c>
      <c r="C249" s="3" t="s">
        <v>1069</v>
      </c>
      <c r="D249">
        <v>147800</v>
      </c>
      <c r="E249">
        <v>35498</v>
      </c>
      <c r="F249" s="5">
        <f>E249/D249</f>
        <v>0.24017591339648173</v>
      </c>
      <c r="G249" t="s">
        <v>14</v>
      </c>
      <c r="H249">
        <v>362</v>
      </c>
      <c r="I249" s="6">
        <f>E249/H249</f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2">
        <f>(((L249/60)/60)/24)+DATE(1970,1,1)</f>
        <v>43671.208333333328</v>
      </c>
      <c r="O249" s="12">
        <f>(((M249/60)/60)/24)+DATE(1970,1,1)</f>
        <v>43681.208333333328</v>
      </c>
      <c r="P249" t="b">
        <v>0</v>
      </c>
      <c r="Q249" t="b">
        <v>0</v>
      </c>
      <c r="R249" t="s">
        <v>33</v>
      </c>
      <c r="S249" t="s">
        <v>2038</v>
      </c>
      <c r="T249" t="s">
        <v>2039</v>
      </c>
    </row>
    <row r="250" spans="1:20" ht="17" x14ac:dyDescent="0.2">
      <c r="A250">
        <v>515</v>
      </c>
      <c r="B250" s="4" t="s">
        <v>1076</v>
      </c>
      <c r="C250" s="3" t="s">
        <v>1077</v>
      </c>
      <c r="D250">
        <v>8600</v>
      </c>
      <c r="E250">
        <v>4797</v>
      </c>
      <c r="F250" s="5">
        <f>E250/D250</f>
        <v>0.55779069767441858</v>
      </c>
      <c r="G250" t="s">
        <v>14</v>
      </c>
      <c r="H250">
        <v>133</v>
      </c>
      <c r="I250" s="6">
        <f>E250/H250</f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2">
        <f>(((L250/60)/60)/24)+DATE(1970,1,1)</f>
        <v>40900.25</v>
      </c>
      <c r="O250" s="12">
        <f>(((M250/60)/60)/24)+DATE(1970,1,1)</f>
        <v>40902.25</v>
      </c>
      <c r="P250" t="b">
        <v>0</v>
      </c>
      <c r="Q250" t="b">
        <v>1</v>
      </c>
      <c r="R250" t="s">
        <v>33</v>
      </c>
      <c r="S250" t="s">
        <v>2038</v>
      </c>
      <c r="T250" t="s">
        <v>2039</v>
      </c>
    </row>
    <row r="251" spans="1:20" ht="17" x14ac:dyDescent="0.2">
      <c r="A251">
        <v>516</v>
      </c>
      <c r="B251" s="4" t="s">
        <v>1078</v>
      </c>
      <c r="C251" s="3" t="s">
        <v>1079</v>
      </c>
      <c r="D251">
        <v>125400</v>
      </c>
      <c r="E251">
        <v>53324</v>
      </c>
      <c r="F251" s="5">
        <f>E251/D251</f>
        <v>0.42523125996810207</v>
      </c>
      <c r="G251" t="s">
        <v>14</v>
      </c>
      <c r="H251">
        <v>846</v>
      </c>
      <c r="I251" s="6">
        <f>E251/H251</f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2">
        <f>(((L251/60)/60)/24)+DATE(1970,1,1)</f>
        <v>40396.208333333336</v>
      </c>
      <c r="O251" s="12">
        <f>(((M251/60)/60)/24)+DATE(1970,1,1)</f>
        <v>40434.208333333336</v>
      </c>
      <c r="P251" t="b">
        <v>0</v>
      </c>
      <c r="Q251" t="b">
        <v>0</v>
      </c>
      <c r="R251" t="s">
        <v>68</v>
      </c>
      <c r="S251" t="s">
        <v>2046</v>
      </c>
      <c r="T251" t="s">
        <v>2047</v>
      </c>
    </row>
    <row r="252" spans="1:20" ht="34" x14ac:dyDescent="0.2">
      <c r="A252">
        <v>518</v>
      </c>
      <c r="B252" s="4" t="s">
        <v>1082</v>
      </c>
      <c r="C252" s="3" t="s">
        <v>1083</v>
      </c>
      <c r="D252">
        <v>8800</v>
      </c>
      <c r="E252">
        <v>622</v>
      </c>
      <c r="F252" s="5">
        <f>E252/D252</f>
        <v>7.0681818181818179E-2</v>
      </c>
      <c r="G252" t="s">
        <v>14</v>
      </c>
      <c r="H252">
        <v>10</v>
      </c>
      <c r="I252" s="6">
        <f>E252/H252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12">
        <f>(((L252/60)/60)/24)+DATE(1970,1,1)</f>
        <v>43154.25</v>
      </c>
      <c r="O252" s="12">
        <f>(((M252/60)/60)/24)+DATE(1970,1,1)</f>
        <v>43156.25</v>
      </c>
      <c r="P252" t="b">
        <v>0</v>
      </c>
      <c r="Q252" t="b">
        <v>1</v>
      </c>
      <c r="R252" t="s">
        <v>71</v>
      </c>
      <c r="S252" t="s">
        <v>2040</v>
      </c>
      <c r="T252" t="s">
        <v>2048</v>
      </c>
    </row>
    <row r="253" spans="1:20" ht="34" x14ac:dyDescent="0.2">
      <c r="A253">
        <v>522</v>
      </c>
      <c r="B253" s="4" t="s">
        <v>1089</v>
      </c>
      <c r="C253" s="3" t="s">
        <v>1090</v>
      </c>
      <c r="D253">
        <v>50500</v>
      </c>
      <c r="E253">
        <v>16389</v>
      </c>
      <c r="F253" s="5">
        <f>E253/D253</f>
        <v>0.32453465346534655</v>
      </c>
      <c r="G253" t="s">
        <v>14</v>
      </c>
      <c r="H253">
        <v>191</v>
      </c>
      <c r="I253" s="6">
        <f>E253/H253</f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2">
        <f>(((L253/60)/60)/24)+DATE(1970,1,1)</f>
        <v>41093.208333333336</v>
      </c>
      <c r="O253" s="12">
        <f>(((M253/60)/60)/24)+DATE(1970,1,1)</f>
        <v>41105.208333333336</v>
      </c>
      <c r="P253" t="b">
        <v>0</v>
      </c>
      <c r="Q253" t="b">
        <v>0</v>
      </c>
      <c r="R253" t="s">
        <v>100</v>
      </c>
      <c r="S253" t="s">
        <v>2040</v>
      </c>
      <c r="T253" t="s">
        <v>2051</v>
      </c>
    </row>
    <row r="254" spans="1:20" ht="17" x14ac:dyDescent="0.2">
      <c r="A254">
        <v>524</v>
      </c>
      <c r="B254" s="4" t="s">
        <v>1093</v>
      </c>
      <c r="C254" s="3" t="s">
        <v>1094</v>
      </c>
      <c r="D254">
        <v>96700</v>
      </c>
      <c r="E254">
        <v>81136</v>
      </c>
      <c r="F254" s="5">
        <f>E254/D254</f>
        <v>0.83904860392967939</v>
      </c>
      <c r="G254" t="s">
        <v>14</v>
      </c>
      <c r="H254">
        <v>1979</v>
      </c>
      <c r="I254" s="6">
        <f>E254/H254</f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2">
        <f>(((L254/60)/60)/24)+DATE(1970,1,1)</f>
        <v>40294.208333333336</v>
      </c>
      <c r="O254" s="12">
        <f>(((M254/60)/60)/24)+DATE(1970,1,1)</f>
        <v>40307.208333333336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34" x14ac:dyDescent="0.2">
      <c r="A255">
        <v>525</v>
      </c>
      <c r="B255" s="4" t="s">
        <v>1095</v>
      </c>
      <c r="C255" s="3" t="s">
        <v>1096</v>
      </c>
      <c r="D255">
        <v>2100</v>
      </c>
      <c r="E255">
        <v>1768</v>
      </c>
      <c r="F255" s="5">
        <f>E255/D255</f>
        <v>0.84190476190476193</v>
      </c>
      <c r="G255" t="s">
        <v>14</v>
      </c>
      <c r="H255">
        <v>63</v>
      </c>
      <c r="I255" s="6">
        <f>E255/H255</f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2">
        <f>(((L255/60)/60)/24)+DATE(1970,1,1)</f>
        <v>40505.25</v>
      </c>
      <c r="O255" s="12">
        <f>(((M255/60)/60)/24)+DATE(1970,1,1)</f>
        <v>40509.25</v>
      </c>
      <c r="P255" t="b">
        <v>0</v>
      </c>
      <c r="Q255" t="b">
        <v>0</v>
      </c>
      <c r="R255" t="s">
        <v>65</v>
      </c>
      <c r="S255" t="s">
        <v>2036</v>
      </c>
      <c r="T255" t="s">
        <v>2045</v>
      </c>
    </row>
    <row r="256" spans="1:20" ht="17" x14ac:dyDescent="0.2">
      <c r="A256">
        <v>527</v>
      </c>
      <c r="B256" s="4" t="s">
        <v>1099</v>
      </c>
      <c r="C256" s="3" t="s">
        <v>1100</v>
      </c>
      <c r="D256">
        <v>189200</v>
      </c>
      <c r="E256">
        <v>188480</v>
      </c>
      <c r="F256" s="5">
        <f>E256/D256</f>
        <v>0.99619450317124736</v>
      </c>
      <c r="G256" t="s">
        <v>14</v>
      </c>
      <c r="H256">
        <v>6080</v>
      </c>
      <c r="I256" s="6">
        <f>E256/H256</f>
        <v>31</v>
      </c>
      <c r="J256" t="s">
        <v>15</v>
      </c>
      <c r="K256" t="s">
        <v>16</v>
      </c>
      <c r="L256">
        <v>1454652000</v>
      </c>
      <c r="M256">
        <v>1457762400</v>
      </c>
      <c r="N256" s="12">
        <f>(((L256/60)/60)/24)+DATE(1970,1,1)</f>
        <v>42405.25</v>
      </c>
      <c r="O256" s="12">
        <f>(((M256/60)/60)/24)+DATE(1970,1,1)</f>
        <v>42441.25</v>
      </c>
      <c r="P256" t="b">
        <v>0</v>
      </c>
      <c r="Q256" t="b">
        <v>0</v>
      </c>
      <c r="R256" t="s">
        <v>71</v>
      </c>
      <c r="S256" t="s">
        <v>2040</v>
      </c>
      <c r="T256" t="s">
        <v>2048</v>
      </c>
    </row>
    <row r="257" spans="1:20" ht="17" x14ac:dyDescent="0.2">
      <c r="A257">
        <v>528</v>
      </c>
      <c r="B257" s="4" t="s">
        <v>1101</v>
      </c>
      <c r="C257" s="3" t="s">
        <v>1102</v>
      </c>
      <c r="D257">
        <v>9000</v>
      </c>
      <c r="E257">
        <v>7227</v>
      </c>
      <c r="F257" s="5">
        <f>E257/D257</f>
        <v>0.80300000000000005</v>
      </c>
      <c r="G257" t="s">
        <v>14</v>
      </c>
      <c r="H257">
        <v>80</v>
      </c>
      <c r="I257" s="6">
        <f>E257/H257</f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2">
        <f>(((L257/60)/60)/24)+DATE(1970,1,1)</f>
        <v>41601.25</v>
      </c>
      <c r="O257" s="12">
        <f>(((M257/60)/60)/24)+DATE(1970,1,1)</f>
        <v>41646.25</v>
      </c>
      <c r="P257" t="b">
        <v>0</v>
      </c>
      <c r="Q257" t="b">
        <v>0</v>
      </c>
      <c r="R257" t="s">
        <v>60</v>
      </c>
      <c r="S257" t="s">
        <v>2034</v>
      </c>
      <c r="T257" t="s">
        <v>2044</v>
      </c>
    </row>
    <row r="258" spans="1:20" ht="17" x14ac:dyDescent="0.2">
      <c r="A258">
        <v>529</v>
      </c>
      <c r="B258" s="4" t="s">
        <v>1103</v>
      </c>
      <c r="C258" s="3" t="s">
        <v>1104</v>
      </c>
      <c r="D258">
        <v>5100</v>
      </c>
      <c r="E258">
        <v>574</v>
      </c>
      <c r="F258" s="5">
        <f>E258/D258</f>
        <v>0.11254901960784314</v>
      </c>
      <c r="G258" t="s">
        <v>14</v>
      </c>
      <c r="H258">
        <v>9</v>
      </c>
      <c r="I258" s="6">
        <f>E258/H258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2">
        <f>(((L258/60)/60)/24)+DATE(1970,1,1)</f>
        <v>41769.208333333336</v>
      </c>
      <c r="O258" s="12">
        <f>(((M258/60)/60)/24)+DATE(1970,1,1)</f>
        <v>41797.208333333336</v>
      </c>
      <c r="P258" t="b">
        <v>0</v>
      </c>
      <c r="Q258" t="b">
        <v>0</v>
      </c>
      <c r="R258" t="s">
        <v>89</v>
      </c>
      <c r="S258" t="s">
        <v>2049</v>
      </c>
      <c r="T258" t="s">
        <v>2050</v>
      </c>
    </row>
    <row r="259" spans="1:20" ht="34" x14ac:dyDescent="0.2">
      <c r="A259">
        <v>530</v>
      </c>
      <c r="B259" s="4" t="s">
        <v>1105</v>
      </c>
      <c r="C259" s="3" t="s">
        <v>1106</v>
      </c>
      <c r="D259">
        <v>105000</v>
      </c>
      <c r="E259">
        <v>96328</v>
      </c>
      <c r="F259" s="5">
        <f>E259/D259</f>
        <v>0.91740952380952379</v>
      </c>
      <c r="G259" t="s">
        <v>14</v>
      </c>
      <c r="H259">
        <v>1784</v>
      </c>
      <c r="I259" s="6">
        <f>E259/H259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2">
        <f>(((L259/60)/60)/24)+DATE(1970,1,1)</f>
        <v>40421.208333333336</v>
      </c>
      <c r="O259" s="12">
        <f>(((M259/60)/60)/24)+DATE(1970,1,1)</f>
        <v>40435.208333333336</v>
      </c>
      <c r="P259" t="b">
        <v>0</v>
      </c>
      <c r="Q259" t="b">
        <v>1</v>
      </c>
      <c r="R259" t="s">
        <v>119</v>
      </c>
      <c r="S259" t="s">
        <v>2046</v>
      </c>
      <c r="T259" t="s">
        <v>2052</v>
      </c>
    </row>
    <row r="260" spans="1:20" ht="17" x14ac:dyDescent="0.2">
      <c r="A260">
        <v>534</v>
      </c>
      <c r="B260" s="4" t="s">
        <v>1113</v>
      </c>
      <c r="C260" s="3" t="s">
        <v>1114</v>
      </c>
      <c r="D260">
        <v>89100</v>
      </c>
      <c r="E260">
        <v>13385</v>
      </c>
      <c r="F260" s="5">
        <f>E260/D260</f>
        <v>0.15022446689113356</v>
      </c>
      <c r="G260" t="s">
        <v>14</v>
      </c>
      <c r="H260">
        <v>243</v>
      </c>
      <c r="I260" s="6">
        <f>E260/H260</f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2">
        <f>(((L260/60)/60)/24)+DATE(1970,1,1)</f>
        <v>43329.208333333328</v>
      </c>
      <c r="O260" s="12">
        <f>(((M260/60)/60)/24)+DATE(1970,1,1)</f>
        <v>43330.208333333328</v>
      </c>
      <c r="P260" t="b">
        <v>0</v>
      </c>
      <c r="Q260" t="b">
        <v>1</v>
      </c>
      <c r="R260" t="s">
        <v>53</v>
      </c>
      <c r="S260" t="s">
        <v>2040</v>
      </c>
      <c r="T260" t="s">
        <v>2043</v>
      </c>
    </row>
    <row r="261" spans="1:20" ht="17" x14ac:dyDescent="0.2">
      <c r="A261">
        <v>538</v>
      </c>
      <c r="B261" s="4" t="s">
        <v>1121</v>
      </c>
      <c r="C261" s="3" t="s">
        <v>1122</v>
      </c>
      <c r="D261">
        <v>151300</v>
      </c>
      <c r="E261">
        <v>57034</v>
      </c>
      <c r="F261" s="5">
        <f>E261/D261</f>
        <v>0.37695968274950431</v>
      </c>
      <c r="G261" t="s">
        <v>14</v>
      </c>
      <c r="H261">
        <v>1296</v>
      </c>
      <c r="I261" s="6">
        <f>E261/H261</f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2">
        <f>(((L261/60)/60)/24)+DATE(1970,1,1)</f>
        <v>41539.208333333336</v>
      </c>
      <c r="O261" s="12">
        <f>(((M261/60)/60)/24)+DATE(1970,1,1)</f>
        <v>41555.208333333336</v>
      </c>
      <c r="P261" t="b">
        <v>0</v>
      </c>
      <c r="Q261" t="b">
        <v>0</v>
      </c>
      <c r="R261" t="s">
        <v>292</v>
      </c>
      <c r="S261" t="s">
        <v>2049</v>
      </c>
      <c r="T261" t="s">
        <v>2060</v>
      </c>
    </row>
    <row r="262" spans="1:20" ht="17" x14ac:dyDescent="0.2">
      <c r="A262">
        <v>539</v>
      </c>
      <c r="B262" s="4" t="s">
        <v>1123</v>
      </c>
      <c r="C262" s="3" t="s">
        <v>1124</v>
      </c>
      <c r="D262">
        <v>9800</v>
      </c>
      <c r="E262">
        <v>7120</v>
      </c>
      <c r="F262" s="5">
        <f>E262/D262</f>
        <v>0.72653061224489801</v>
      </c>
      <c r="G262" t="s">
        <v>14</v>
      </c>
      <c r="H262">
        <v>77</v>
      </c>
      <c r="I262" s="6">
        <f>E262/H262</f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2">
        <f>(((L262/60)/60)/24)+DATE(1970,1,1)</f>
        <v>43647.208333333328</v>
      </c>
      <c r="O262" s="12">
        <f>(((M262/60)/60)/24)+DATE(1970,1,1)</f>
        <v>43653.208333333328</v>
      </c>
      <c r="P262" t="b">
        <v>0</v>
      </c>
      <c r="Q262" t="b">
        <v>1</v>
      </c>
      <c r="R262" t="s">
        <v>17</v>
      </c>
      <c r="S262" t="s">
        <v>2032</v>
      </c>
      <c r="T262" t="s">
        <v>2033</v>
      </c>
    </row>
    <row r="263" spans="1:20" ht="17" x14ac:dyDescent="0.2">
      <c r="A263">
        <v>541</v>
      </c>
      <c r="B263" s="4" t="s">
        <v>1127</v>
      </c>
      <c r="C263" s="3" t="s">
        <v>1128</v>
      </c>
      <c r="D263">
        <v>178000</v>
      </c>
      <c r="E263">
        <v>43086</v>
      </c>
      <c r="F263" s="5">
        <f>E263/D263</f>
        <v>0.24205617977528091</v>
      </c>
      <c r="G263" t="s">
        <v>14</v>
      </c>
      <c r="H263">
        <v>395</v>
      </c>
      <c r="I263" s="6">
        <f>E263/H263</f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2">
        <f>(((L263/60)/60)/24)+DATE(1970,1,1)</f>
        <v>42165.208333333328</v>
      </c>
      <c r="O263" s="12">
        <f>(((M263/60)/60)/24)+DATE(1970,1,1)</f>
        <v>42191.208333333328</v>
      </c>
      <c r="P263" t="b">
        <v>0</v>
      </c>
      <c r="Q263" t="b">
        <v>0</v>
      </c>
      <c r="R263" t="s">
        <v>292</v>
      </c>
      <c r="S263" t="s">
        <v>2049</v>
      </c>
      <c r="T263" t="s">
        <v>2060</v>
      </c>
    </row>
    <row r="264" spans="1:20" ht="17" x14ac:dyDescent="0.2">
      <c r="A264">
        <v>542</v>
      </c>
      <c r="B264" s="4" t="s">
        <v>1129</v>
      </c>
      <c r="C264" s="3" t="s">
        <v>1130</v>
      </c>
      <c r="D264">
        <v>77000</v>
      </c>
      <c r="E264">
        <v>1930</v>
      </c>
      <c r="F264" s="5">
        <f>E264/D264</f>
        <v>2.5064935064935064E-2</v>
      </c>
      <c r="G264" t="s">
        <v>14</v>
      </c>
      <c r="H264">
        <v>49</v>
      </c>
      <c r="I264" s="6">
        <f>E264/H264</f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2">
        <f>(((L264/60)/60)/24)+DATE(1970,1,1)</f>
        <v>42391.25</v>
      </c>
      <c r="O264" s="12">
        <f>(((M264/60)/60)/24)+DATE(1970,1,1)</f>
        <v>42421.25</v>
      </c>
      <c r="P264" t="b">
        <v>0</v>
      </c>
      <c r="Q264" t="b">
        <v>0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543</v>
      </c>
      <c r="B265" s="4" t="s">
        <v>1131</v>
      </c>
      <c r="C265" s="3" t="s">
        <v>1132</v>
      </c>
      <c r="D265">
        <v>84900</v>
      </c>
      <c r="E265">
        <v>13864</v>
      </c>
      <c r="F265" s="5">
        <f>E265/D265</f>
        <v>0.1632979976442874</v>
      </c>
      <c r="G265" t="s">
        <v>14</v>
      </c>
      <c r="H265">
        <v>180</v>
      </c>
      <c r="I265" s="6">
        <f>E265/H265</f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2">
        <f>(((L265/60)/60)/24)+DATE(1970,1,1)</f>
        <v>41528.208333333336</v>
      </c>
      <c r="O265" s="12">
        <f>(((M265/60)/60)/24)+DATE(1970,1,1)</f>
        <v>41543.208333333336</v>
      </c>
      <c r="P265" t="b">
        <v>0</v>
      </c>
      <c r="Q265" t="b">
        <v>0</v>
      </c>
      <c r="R265" t="s">
        <v>89</v>
      </c>
      <c r="S265" t="s">
        <v>2049</v>
      </c>
      <c r="T265" t="s">
        <v>2050</v>
      </c>
    </row>
    <row r="266" spans="1:20" ht="17" x14ac:dyDescent="0.2">
      <c r="A266">
        <v>545</v>
      </c>
      <c r="B266" s="4" t="s">
        <v>1135</v>
      </c>
      <c r="C266" s="3" t="s">
        <v>1136</v>
      </c>
      <c r="D266">
        <v>184800</v>
      </c>
      <c r="E266">
        <v>164109</v>
      </c>
      <c r="F266" s="5">
        <f>E266/D266</f>
        <v>0.88803571428571426</v>
      </c>
      <c r="G266" t="s">
        <v>14</v>
      </c>
      <c r="H266">
        <v>2690</v>
      </c>
      <c r="I266" s="6">
        <f>E266/H266</f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2">
        <f>(((L266/60)/60)/24)+DATE(1970,1,1)</f>
        <v>43824.25</v>
      </c>
      <c r="O266" s="12">
        <f>(((M266/60)/60)/24)+DATE(1970,1,1)</f>
        <v>43844.25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551</v>
      </c>
      <c r="B267" s="4" t="s">
        <v>1147</v>
      </c>
      <c r="C267" s="3" t="s">
        <v>1148</v>
      </c>
      <c r="D267">
        <v>180100</v>
      </c>
      <c r="E267">
        <v>105598</v>
      </c>
      <c r="F267" s="5">
        <f>E267/D267</f>
        <v>0.58632981676846196</v>
      </c>
      <c r="G267" t="s">
        <v>14</v>
      </c>
      <c r="H267">
        <v>2779</v>
      </c>
      <c r="I267" s="6">
        <f>E267/H267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2">
        <f>(((L267/60)/60)/24)+DATE(1970,1,1)</f>
        <v>41993.25</v>
      </c>
      <c r="O267" s="12">
        <f>(((M267/60)/60)/24)+DATE(1970,1,1)</f>
        <v>42033.25</v>
      </c>
      <c r="P267" t="b">
        <v>0</v>
      </c>
      <c r="Q267" t="b">
        <v>1</v>
      </c>
      <c r="R267" t="s">
        <v>28</v>
      </c>
      <c r="S267" t="s">
        <v>2036</v>
      </c>
      <c r="T267" t="s">
        <v>2037</v>
      </c>
    </row>
    <row r="268" spans="1:20" ht="17" x14ac:dyDescent="0.2">
      <c r="A268">
        <v>552</v>
      </c>
      <c r="B268" s="4" t="s">
        <v>1149</v>
      </c>
      <c r="C268" s="3" t="s">
        <v>1150</v>
      </c>
      <c r="D268">
        <v>9000</v>
      </c>
      <c r="E268">
        <v>8866</v>
      </c>
      <c r="F268" s="5">
        <f>E268/D268</f>
        <v>0.98511111111111116</v>
      </c>
      <c r="G268" t="s">
        <v>14</v>
      </c>
      <c r="H268">
        <v>92</v>
      </c>
      <c r="I268" s="6">
        <f>E268/H268</f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2">
        <f>(((L268/60)/60)/24)+DATE(1970,1,1)</f>
        <v>42700.25</v>
      </c>
      <c r="O268" s="12">
        <f>(((M268/60)/60)/24)+DATE(1970,1,1)</f>
        <v>42702.25</v>
      </c>
      <c r="P268" t="b">
        <v>0</v>
      </c>
      <c r="Q268" t="b">
        <v>0</v>
      </c>
      <c r="R268" t="s">
        <v>33</v>
      </c>
      <c r="S268" t="s">
        <v>2038</v>
      </c>
      <c r="T268" t="s">
        <v>2039</v>
      </c>
    </row>
    <row r="269" spans="1:20" ht="34" x14ac:dyDescent="0.2">
      <c r="A269">
        <v>553</v>
      </c>
      <c r="B269" s="4" t="s">
        <v>1151</v>
      </c>
      <c r="C269" s="3" t="s">
        <v>1152</v>
      </c>
      <c r="D269">
        <v>170600</v>
      </c>
      <c r="E269">
        <v>75022</v>
      </c>
      <c r="F269" s="5">
        <f>E269/D269</f>
        <v>0.43975381008206332</v>
      </c>
      <c r="G269" t="s">
        <v>14</v>
      </c>
      <c r="H269">
        <v>1028</v>
      </c>
      <c r="I269" s="6">
        <f>E269/H269</f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2">
        <f>(((L269/60)/60)/24)+DATE(1970,1,1)</f>
        <v>40545.25</v>
      </c>
      <c r="O269" s="12">
        <f>(((M269/60)/60)/24)+DATE(1970,1,1)</f>
        <v>40546.25</v>
      </c>
      <c r="P269" t="b">
        <v>0</v>
      </c>
      <c r="Q269" t="b">
        <v>0</v>
      </c>
      <c r="R269" t="s">
        <v>23</v>
      </c>
      <c r="S269" t="s">
        <v>2034</v>
      </c>
      <c r="T269" t="s">
        <v>2035</v>
      </c>
    </row>
    <row r="270" spans="1:20" ht="34" x14ac:dyDescent="0.2">
      <c r="A270">
        <v>562</v>
      </c>
      <c r="B270" s="4" t="s">
        <v>1168</v>
      </c>
      <c r="C270" s="3" t="s">
        <v>1169</v>
      </c>
      <c r="D270">
        <v>9900</v>
      </c>
      <c r="E270">
        <v>1269</v>
      </c>
      <c r="F270" s="5">
        <f>E270/D270</f>
        <v>0.12818181818181817</v>
      </c>
      <c r="G270" t="s">
        <v>14</v>
      </c>
      <c r="H270">
        <v>26</v>
      </c>
      <c r="I270" s="6">
        <f>E270/H270</f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2">
        <f>(((L270/60)/60)/24)+DATE(1970,1,1)</f>
        <v>43536.208333333328</v>
      </c>
      <c r="O270" s="12">
        <f>(((M270/60)/60)/24)+DATE(1970,1,1)</f>
        <v>43538.208333333328</v>
      </c>
      <c r="P270" t="b">
        <v>0</v>
      </c>
      <c r="Q270" t="b">
        <v>0</v>
      </c>
      <c r="R270" t="s">
        <v>23</v>
      </c>
      <c r="S270" t="s">
        <v>2034</v>
      </c>
      <c r="T270" t="s">
        <v>2035</v>
      </c>
    </row>
    <row r="271" spans="1:20" ht="17" x14ac:dyDescent="0.2">
      <c r="A271">
        <v>564</v>
      </c>
      <c r="B271" s="4" t="s">
        <v>1172</v>
      </c>
      <c r="C271" s="3" t="s">
        <v>1173</v>
      </c>
      <c r="D271">
        <v>168700</v>
      </c>
      <c r="E271">
        <v>141393</v>
      </c>
      <c r="F271" s="5">
        <f>E271/D271</f>
        <v>0.83813278008298753</v>
      </c>
      <c r="G271" t="s">
        <v>14</v>
      </c>
      <c r="H271">
        <v>1790</v>
      </c>
      <c r="I271" s="6">
        <f>E271/H271</f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2">
        <f>(((L271/60)/60)/24)+DATE(1970,1,1)</f>
        <v>42078.208333333328</v>
      </c>
      <c r="O271" s="12">
        <f>(((M271/60)/60)/24)+DATE(1970,1,1)</f>
        <v>42086.208333333328</v>
      </c>
      <c r="P271" t="b">
        <v>0</v>
      </c>
      <c r="Q271" t="b">
        <v>0</v>
      </c>
      <c r="R271" t="s">
        <v>33</v>
      </c>
      <c r="S271" t="s">
        <v>2038</v>
      </c>
      <c r="T271" t="s">
        <v>2039</v>
      </c>
    </row>
    <row r="272" spans="1:20" ht="17" x14ac:dyDescent="0.2">
      <c r="A272">
        <v>566</v>
      </c>
      <c r="B272" s="4" t="s">
        <v>1176</v>
      </c>
      <c r="C272" s="3" t="s">
        <v>1177</v>
      </c>
      <c r="D272">
        <v>9300</v>
      </c>
      <c r="E272">
        <v>4124</v>
      </c>
      <c r="F272" s="5">
        <f>E272/D272</f>
        <v>0.44344086021505374</v>
      </c>
      <c r="G272" t="s">
        <v>14</v>
      </c>
      <c r="H272">
        <v>37</v>
      </c>
      <c r="I272" s="6">
        <f>E272/H272</f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2">
        <f>(((L272/60)/60)/24)+DATE(1970,1,1)</f>
        <v>42424.25</v>
      </c>
      <c r="O272" s="12">
        <f>(((M272/60)/60)/24)+DATE(1970,1,1)</f>
        <v>42447.208333333328</v>
      </c>
      <c r="P272" t="b">
        <v>0</v>
      </c>
      <c r="Q272" t="b">
        <v>1</v>
      </c>
      <c r="R272" t="s">
        <v>50</v>
      </c>
      <c r="S272" t="s">
        <v>2034</v>
      </c>
      <c r="T272" t="s">
        <v>2042</v>
      </c>
    </row>
    <row r="273" spans="1:20" ht="17" x14ac:dyDescent="0.2">
      <c r="A273">
        <v>571</v>
      </c>
      <c r="B273" s="4" t="s">
        <v>1186</v>
      </c>
      <c r="C273" s="3" t="s">
        <v>1187</v>
      </c>
      <c r="D273">
        <v>3500</v>
      </c>
      <c r="E273">
        <v>3295</v>
      </c>
      <c r="F273" s="5">
        <f>E273/D273</f>
        <v>0.94142857142857139</v>
      </c>
      <c r="G273" t="s">
        <v>14</v>
      </c>
      <c r="H273">
        <v>35</v>
      </c>
      <c r="I273" s="6">
        <f>E273/H273</f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2">
        <f>(((L273/60)/60)/24)+DATE(1970,1,1)</f>
        <v>42174.208333333328</v>
      </c>
      <c r="O273" s="12">
        <f>(((M273/60)/60)/24)+DATE(1970,1,1)</f>
        <v>42221.208333333328</v>
      </c>
      <c r="P273" t="b">
        <v>0</v>
      </c>
      <c r="Q273" t="b">
        <v>0</v>
      </c>
      <c r="R273" t="s">
        <v>100</v>
      </c>
      <c r="S273" t="s">
        <v>2040</v>
      </c>
      <c r="T273" t="s">
        <v>2051</v>
      </c>
    </row>
    <row r="274" spans="1:20" ht="17" x14ac:dyDescent="0.2">
      <c r="A274">
        <v>575</v>
      </c>
      <c r="B274" s="4" t="s">
        <v>1194</v>
      </c>
      <c r="C274" s="3" t="s">
        <v>1195</v>
      </c>
      <c r="D274">
        <v>83300</v>
      </c>
      <c r="E274">
        <v>52421</v>
      </c>
      <c r="F274" s="5">
        <f>E274/D274</f>
        <v>0.62930372148859548</v>
      </c>
      <c r="G274" t="s">
        <v>14</v>
      </c>
      <c r="H274">
        <v>558</v>
      </c>
      <c r="I274" s="6">
        <f>E274/H274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2">
        <f>(((L274/60)/60)/24)+DATE(1970,1,1)</f>
        <v>41779.208333333336</v>
      </c>
      <c r="O274" s="12">
        <f>(((M274/60)/60)/24)+DATE(1970,1,1)</f>
        <v>41782.208333333336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34" x14ac:dyDescent="0.2">
      <c r="A275">
        <v>576</v>
      </c>
      <c r="B275" s="4" t="s">
        <v>1196</v>
      </c>
      <c r="C275" s="3" t="s">
        <v>1197</v>
      </c>
      <c r="D275">
        <v>9700</v>
      </c>
      <c r="E275">
        <v>6298</v>
      </c>
      <c r="F275" s="5">
        <f>E275/D275</f>
        <v>0.6492783505154639</v>
      </c>
      <c r="G275" t="s">
        <v>14</v>
      </c>
      <c r="H275">
        <v>64</v>
      </c>
      <c r="I275" s="6">
        <f>E275/H275</f>
        <v>98.40625</v>
      </c>
      <c r="J275" t="s">
        <v>21</v>
      </c>
      <c r="K275" t="s">
        <v>22</v>
      </c>
      <c r="L275">
        <v>1509512400</v>
      </c>
      <c r="M275">
        <v>1510984800</v>
      </c>
      <c r="N275" s="12">
        <f>(((L275/60)/60)/24)+DATE(1970,1,1)</f>
        <v>43040.208333333328</v>
      </c>
      <c r="O275" s="12">
        <f>(((M275/60)/60)/24)+DATE(1970,1,1)</f>
        <v>43057.25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17" x14ac:dyDescent="0.2">
      <c r="A276">
        <v>578</v>
      </c>
      <c r="B276" s="4" t="s">
        <v>1200</v>
      </c>
      <c r="C276" s="3" t="s">
        <v>1201</v>
      </c>
      <c r="D276">
        <v>96500</v>
      </c>
      <c r="E276">
        <v>16168</v>
      </c>
      <c r="F276" s="5">
        <f>E276/D276</f>
        <v>0.1675440414507772</v>
      </c>
      <c r="G276" t="s">
        <v>14</v>
      </c>
      <c r="H276">
        <v>245</v>
      </c>
      <c r="I276" s="6">
        <f>E276/H276</f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2">
        <f>(((L276/60)/60)/24)+DATE(1970,1,1)</f>
        <v>40878.25</v>
      </c>
      <c r="O276" s="12">
        <f>(((M276/60)/60)/24)+DATE(1970,1,1)</f>
        <v>40881.25</v>
      </c>
      <c r="P276" t="b">
        <v>0</v>
      </c>
      <c r="Q276" t="b">
        <v>0</v>
      </c>
      <c r="R276" t="s">
        <v>474</v>
      </c>
      <c r="S276" t="s">
        <v>2040</v>
      </c>
      <c r="T276" t="s">
        <v>2062</v>
      </c>
    </row>
    <row r="277" spans="1:20" ht="17" x14ac:dyDescent="0.2">
      <c r="A277">
        <v>581</v>
      </c>
      <c r="B277" s="4" t="s">
        <v>1205</v>
      </c>
      <c r="C277" s="3" t="s">
        <v>1206</v>
      </c>
      <c r="D277">
        <v>6000</v>
      </c>
      <c r="E277">
        <v>3841</v>
      </c>
      <c r="F277" s="5">
        <f>E277/D277</f>
        <v>0.64016666666666666</v>
      </c>
      <c r="G277" t="s">
        <v>14</v>
      </c>
      <c r="H277">
        <v>71</v>
      </c>
      <c r="I277" s="6">
        <f>E277/H277</f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2">
        <f>(((L277/60)/60)/24)+DATE(1970,1,1)</f>
        <v>40662.208333333336</v>
      </c>
      <c r="O277" s="12">
        <f>(((M277/60)/60)/24)+DATE(1970,1,1)</f>
        <v>40677.208333333336</v>
      </c>
      <c r="P277" t="b">
        <v>0</v>
      </c>
      <c r="Q277" t="b">
        <v>0</v>
      </c>
      <c r="R277" t="s">
        <v>28</v>
      </c>
      <c r="S277" t="s">
        <v>2036</v>
      </c>
      <c r="T277" t="s">
        <v>2037</v>
      </c>
    </row>
    <row r="278" spans="1:20" ht="17" x14ac:dyDescent="0.2">
      <c r="A278">
        <v>582</v>
      </c>
      <c r="B278" s="4" t="s">
        <v>1207</v>
      </c>
      <c r="C278" s="3" t="s">
        <v>1208</v>
      </c>
      <c r="D278">
        <v>8700</v>
      </c>
      <c r="E278">
        <v>4531</v>
      </c>
      <c r="F278" s="5">
        <f>E278/D278</f>
        <v>0.5208045977011494</v>
      </c>
      <c r="G278" t="s">
        <v>14</v>
      </c>
      <c r="H278">
        <v>42</v>
      </c>
      <c r="I278" s="6">
        <f>E278/H278</f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2">
        <f>(((L278/60)/60)/24)+DATE(1970,1,1)</f>
        <v>42165.208333333328</v>
      </c>
      <c r="O278" s="12">
        <f>(((M278/60)/60)/24)+DATE(1970,1,1)</f>
        <v>42170.208333333328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17" x14ac:dyDescent="0.2">
      <c r="A279">
        <v>587</v>
      </c>
      <c r="B279" s="4" t="s">
        <v>1216</v>
      </c>
      <c r="C279" s="3" t="s">
        <v>1217</v>
      </c>
      <c r="D279">
        <v>9400</v>
      </c>
      <c r="E279">
        <v>6852</v>
      </c>
      <c r="F279" s="5">
        <f>E279/D279</f>
        <v>0.72893617021276591</v>
      </c>
      <c r="G279" t="s">
        <v>14</v>
      </c>
      <c r="H279">
        <v>156</v>
      </c>
      <c r="I279" s="6">
        <f>E279/H279</f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2">
        <f>(((L279/60)/60)/24)+DATE(1970,1,1)</f>
        <v>43484.25</v>
      </c>
      <c r="O279" s="12">
        <f>(((M279/60)/60)/24)+DATE(1970,1,1)</f>
        <v>43536.208333333328</v>
      </c>
      <c r="P279" t="b">
        <v>0</v>
      </c>
      <c r="Q279" t="b">
        <v>1</v>
      </c>
      <c r="R279" t="s">
        <v>17</v>
      </c>
      <c r="S279" t="s">
        <v>2032</v>
      </c>
      <c r="T279" t="s">
        <v>2033</v>
      </c>
    </row>
    <row r="280" spans="1:20" ht="17" x14ac:dyDescent="0.2">
      <c r="A280">
        <v>588</v>
      </c>
      <c r="B280" s="4" t="s">
        <v>1218</v>
      </c>
      <c r="C280" s="3" t="s">
        <v>1219</v>
      </c>
      <c r="D280">
        <v>157600</v>
      </c>
      <c r="E280">
        <v>124517</v>
      </c>
      <c r="F280" s="5">
        <f>E280/D280</f>
        <v>0.7900824873096447</v>
      </c>
      <c r="G280" t="s">
        <v>14</v>
      </c>
      <c r="H280">
        <v>1368</v>
      </c>
      <c r="I280" s="6">
        <f>E280/H280</f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2">
        <f>(((L280/60)/60)/24)+DATE(1970,1,1)</f>
        <v>40262.208333333336</v>
      </c>
      <c r="O280" s="12">
        <f>(((M280/60)/60)/24)+DATE(1970,1,1)</f>
        <v>40293.208333333336</v>
      </c>
      <c r="P280" t="b">
        <v>0</v>
      </c>
      <c r="Q280" t="b">
        <v>0</v>
      </c>
      <c r="R280" t="s">
        <v>33</v>
      </c>
      <c r="S280" t="s">
        <v>2038</v>
      </c>
      <c r="T280" t="s">
        <v>2039</v>
      </c>
    </row>
    <row r="281" spans="1:20" ht="17" x14ac:dyDescent="0.2">
      <c r="A281">
        <v>589</v>
      </c>
      <c r="B281" s="4" t="s">
        <v>1220</v>
      </c>
      <c r="C281" s="3" t="s">
        <v>1221</v>
      </c>
      <c r="D281">
        <v>7900</v>
      </c>
      <c r="E281">
        <v>5113</v>
      </c>
      <c r="F281" s="5">
        <f>E281/D281</f>
        <v>0.64721518987341775</v>
      </c>
      <c r="G281" t="s">
        <v>14</v>
      </c>
      <c r="H281">
        <v>102</v>
      </c>
      <c r="I281" s="6">
        <f>E281/H281</f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2">
        <f>(((L281/60)/60)/24)+DATE(1970,1,1)</f>
        <v>42190.208333333328</v>
      </c>
      <c r="O281" s="12">
        <f>(((M281/60)/60)/24)+DATE(1970,1,1)</f>
        <v>42197.208333333328</v>
      </c>
      <c r="P281" t="b">
        <v>0</v>
      </c>
      <c r="Q281" t="b">
        <v>0</v>
      </c>
      <c r="R281" t="s">
        <v>42</v>
      </c>
      <c r="S281" t="s">
        <v>2040</v>
      </c>
      <c r="T281" t="s">
        <v>2041</v>
      </c>
    </row>
    <row r="282" spans="1:20" ht="34" x14ac:dyDescent="0.2">
      <c r="A282">
        <v>590</v>
      </c>
      <c r="B282" s="4" t="s">
        <v>1222</v>
      </c>
      <c r="C282" s="3" t="s">
        <v>1223</v>
      </c>
      <c r="D282">
        <v>7100</v>
      </c>
      <c r="E282">
        <v>5824</v>
      </c>
      <c r="F282" s="5">
        <f>E282/D282</f>
        <v>0.82028169014084507</v>
      </c>
      <c r="G282" t="s">
        <v>14</v>
      </c>
      <c r="H282">
        <v>86</v>
      </c>
      <c r="I282" s="6">
        <f>E282/H282</f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2">
        <f>(((L282/60)/60)/24)+DATE(1970,1,1)</f>
        <v>41994.25</v>
      </c>
      <c r="O282" s="12">
        <f>(((M282/60)/60)/24)+DATE(1970,1,1)</f>
        <v>42005.25</v>
      </c>
      <c r="P282" t="b">
        <v>0</v>
      </c>
      <c r="Q282" t="b">
        <v>0</v>
      </c>
      <c r="R282" t="s">
        <v>133</v>
      </c>
      <c r="S282" t="s">
        <v>2046</v>
      </c>
      <c r="T282" t="s">
        <v>2055</v>
      </c>
    </row>
    <row r="283" spans="1:20" ht="34" x14ac:dyDescent="0.2">
      <c r="A283">
        <v>592</v>
      </c>
      <c r="B283" s="4" t="s">
        <v>1226</v>
      </c>
      <c r="C283" s="3" t="s">
        <v>1227</v>
      </c>
      <c r="D283">
        <v>156800</v>
      </c>
      <c r="E283">
        <v>20243</v>
      </c>
      <c r="F283" s="5">
        <f>E283/D283</f>
        <v>0.12910076530612244</v>
      </c>
      <c r="G283" t="s">
        <v>14</v>
      </c>
      <c r="H283">
        <v>253</v>
      </c>
      <c r="I283" s="6">
        <f>E283/H283</f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2">
        <f>(((L283/60)/60)/24)+DATE(1970,1,1)</f>
        <v>41789.208333333336</v>
      </c>
      <c r="O283" s="12">
        <f>(((M283/60)/60)/24)+DATE(1970,1,1)</f>
        <v>41798.208333333336</v>
      </c>
      <c r="P283" t="b">
        <v>0</v>
      </c>
      <c r="Q283" t="b">
        <v>0</v>
      </c>
      <c r="R283" t="s">
        <v>33</v>
      </c>
      <c r="S283" t="s">
        <v>2038</v>
      </c>
      <c r="T283" t="s">
        <v>2039</v>
      </c>
    </row>
    <row r="284" spans="1:20" ht="34" x14ac:dyDescent="0.2">
      <c r="A284">
        <v>594</v>
      </c>
      <c r="B284" s="4" t="s">
        <v>1230</v>
      </c>
      <c r="C284" s="3" t="s">
        <v>1231</v>
      </c>
      <c r="D284">
        <v>157300</v>
      </c>
      <c r="E284">
        <v>11167</v>
      </c>
      <c r="F284" s="5">
        <f>E284/D284</f>
        <v>7.0991735537190084E-2</v>
      </c>
      <c r="G284" t="s">
        <v>14</v>
      </c>
      <c r="H284">
        <v>157</v>
      </c>
      <c r="I284" s="6">
        <f>E284/H284</f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2">
        <f>(((L284/60)/60)/24)+DATE(1970,1,1)</f>
        <v>42548.208333333328</v>
      </c>
      <c r="O284" s="12">
        <f>(((M284/60)/60)/24)+DATE(1970,1,1)</f>
        <v>42551.208333333328</v>
      </c>
      <c r="P284" t="b">
        <v>0</v>
      </c>
      <c r="Q284" t="b">
        <v>1</v>
      </c>
      <c r="R284" t="s">
        <v>33</v>
      </c>
      <c r="S284" t="s">
        <v>2038</v>
      </c>
      <c r="T284" t="s">
        <v>2039</v>
      </c>
    </row>
    <row r="285" spans="1:20" ht="17" x14ac:dyDescent="0.2">
      <c r="A285">
        <v>596</v>
      </c>
      <c r="B285" s="4" t="s">
        <v>1234</v>
      </c>
      <c r="C285" s="3" t="s">
        <v>1235</v>
      </c>
      <c r="D285">
        <v>7900</v>
      </c>
      <c r="E285">
        <v>7875</v>
      </c>
      <c r="F285" s="5">
        <f>E285/D285</f>
        <v>0.99683544303797467</v>
      </c>
      <c r="G285" t="s">
        <v>14</v>
      </c>
      <c r="H285">
        <v>183</v>
      </c>
      <c r="I285" s="6">
        <f>E285/H285</f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2">
        <f>(((L285/60)/60)/24)+DATE(1970,1,1)</f>
        <v>42434.25</v>
      </c>
      <c r="O285" s="12">
        <f>(((M285/60)/60)/24)+DATE(1970,1,1)</f>
        <v>42441.25</v>
      </c>
      <c r="P285" t="b">
        <v>0</v>
      </c>
      <c r="Q285" t="b">
        <v>1</v>
      </c>
      <c r="R285" t="s">
        <v>53</v>
      </c>
      <c r="S285" t="s">
        <v>2040</v>
      </c>
      <c r="T285" t="s">
        <v>2043</v>
      </c>
    </row>
    <row r="286" spans="1:20" ht="34" x14ac:dyDescent="0.2">
      <c r="A286">
        <v>599</v>
      </c>
      <c r="B286" s="4" t="s">
        <v>1240</v>
      </c>
      <c r="C286" s="3" t="s">
        <v>1241</v>
      </c>
      <c r="D286">
        <v>140300</v>
      </c>
      <c r="E286">
        <v>5112</v>
      </c>
      <c r="F286" s="5">
        <f>E286/D286</f>
        <v>3.6436208125445471E-2</v>
      </c>
      <c r="G286" t="s">
        <v>14</v>
      </c>
      <c r="H286">
        <v>82</v>
      </c>
      <c r="I286" s="6">
        <f>E286/H286</f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2">
        <f>(((L286/60)/60)/24)+DATE(1970,1,1)</f>
        <v>42047.25</v>
      </c>
      <c r="O286" s="12">
        <f>(((M286/60)/60)/24)+DATE(1970,1,1)</f>
        <v>42055.25</v>
      </c>
      <c r="P286" t="b">
        <v>0</v>
      </c>
      <c r="Q286" t="b">
        <v>0</v>
      </c>
      <c r="R286" t="s">
        <v>42</v>
      </c>
      <c r="S286" t="s">
        <v>2040</v>
      </c>
      <c r="T286" t="s">
        <v>2041</v>
      </c>
    </row>
    <row r="287" spans="1:20" ht="17" x14ac:dyDescent="0.2">
      <c r="A287">
        <v>600</v>
      </c>
      <c r="B287" s="4" t="s">
        <v>1242</v>
      </c>
      <c r="C287" s="3" t="s">
        <v>1243</v>
      </c>
      <c r="D287">
        <v>100</v>
      </c>
      <c r="E287">
        <v>5</v>
      </c>
      <c r="F287" s="5">
        <f>E287/D287</f>
        <v>0.05</v>
      </c>
      <c r="G287" t="s">
        <v>14</v>
      </c>
      <c r="H287">
        <v>1</v>
      </c>
      <c r="I287" s="6">
        <f>E287/H287</f>
        <v>5</v>
      </c>
      <c r="J287" t="s">
        <v>40</v>
      </c>
      <c r="K287" t="s">
        <v>41</v>
      </c>
      <c r="L287">
        <v>1375160400</v>
      </c>
      <c r="M287">
        <v>1376197200</v>
      </c>
      <c r="N287" s="12">
        <f>(((L287/60)/60)/24)+DATE(1970,1,1)</f>
        <v>41485.208333333336</v>
      </c>
      <c r="O287" s="12">
        <f>(((M287/60)/60)/24)+DATE(1970,1,1)</f>
        <v>41497.208333333336</v>
      </c>
      <c r="P287" t="b">
        <v>0</v>
      </c>
      <c r="Q287" t="b">
        <v>0</v>
      </c>
      <c r="R287" t="s">
        <v>17</v>
      </c>
      <c r="S287" t="s">
        <v>2032</v>
      </c>
      <c r="T287" t="s">
        <v>2033</v>
      </c>
    </row>
    <row r="288" spans="1:20" ht="17" x14ac:dyDescent="0.2">
      <c r="A288">
        <v>618</v>
      </c>
      <c r="B288" s="4" t="s">
        <v>1278</v>
      </c>
      <c r="C288" s="3" t="s">
        <v>1279</v>
      </c>
      <c r="D288">
        <v>198600</v>
      </c>
      <c r="E288">
        <v>97037</v>
      </c>
      <c r="F288" s="5">
        <f>E288/D288</f>
        <v>0.48860523665659616</v>
      </c>
      <c r="G288" t="s">
        <v>14</v>
      </c>
      <c r="H288">
        <v>1198</v>
      </c>
      <c r="I288" s="6">
        <f>E288/H288</f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2">
        <f>(((L288/60)/60)/24)+DATE(1970,1,1)</f>
        <v>41396.208333333336</v>
      </c>
      <c r="O288" s="12">
        <f>(((M288/60)/60)/24)+DATE(1970,1,1)</f>
        <v>41417.208333333336</v>
      </c>
      <c r="P288" t="b">
        <v>0</v>
      </c>
      <c r="Q288" t="b">
        <v>0</v>
      </c>
      <c r="R288" t="s">
        <v>68</v>
      </c>
      <c r="S288" t="s">
        <v>2046</v>
      </c>
      <c r="T288" t="s">
        <v>2047</v>
      </c>
    </row>
    <row r="289" spans="1:20" ht="17" x14ac:dyDescent="0.2">
      <c r="A289">
        <v>619</v>
      </c>
      <c r="B289" s="4" t="s">
        <v>1280</v>
      </c>
      <c r="C289" s="3" t="s">
        <v>1281</v>
      </c>
      <c r="D289">
        <v>195900</v>
      </c>
      <c r="E289">
        <v>55757</v>
      </c>
      <c r="F289" s="5">
        <f>E289/D289</f>
        <v>0.28461970393057684</v>
      </c>
      <c r="G289" t="s">
        <v>14</v>
      </c>
      <c r="H289">
        <v>648</v>
      </c>
      <c r="I289" s="6">
        <f>E289/H289</f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2">
        <f>(((L289/60)/60)/24)+DATE(1970,1,1)</f>
        <v>40669.208333333336</v>
      </c>
      <c r="O289" s="12">
        <f>(((M289/60)/60)/24)+DATE(1970,1,1)</f>
        <v>40670.208333333336</v>
      </c>
      <c r="P289" t="b">
        <v>1</v>
      </c>
      <c r="Q289" t="b">
        <v>1</v>
      </c>
      <c r="R289" t="s">
        <v>33</v>
      </c>
      <c r="S289" t="s">
        <v>2038</v>
      </c>
      <c r="T289" t="s">
        <v>2039</v>
      </c>
    </row>
    <row r="290" spans="1:20" ht="17" x14ac:dyDescent="0.2">
      <c r="A290">
        <v>622</v>
      </c>
      <c r="B290" s="4" t="s">
        <v>1286</v>
      </c>
      <c r="C290" s="3" t="s">
        <v>1287</v>
      </c>
      <c r="D290">
        <v>189000</v>
      </c>
      <c r="E290">
        <v>5916</v>
      </c>
      <c r="F290" s="5">
        <f>E290/D290</f>
        <v>3.1301587301587303E-2</v>
      </c>
      <c r="G290" t="s">
        <v>14</v>
      </c>
      <c r="H290">
        <v>64</v>
      </c>
      <c r="I290" s="6">
        <f>E290/H290</f>
        <v>92.4375</v>
      </c>
      <c r="J290" t="s">
        <v>21</v>
      </c>
      <c r="K290" t="s">
        <v>22</v>
      </c>
      <c r="L290">
        <v>1523768400</v>
      </c>
      <c r="M290">
        <v>1526014800</v>
      </c>
      <c r="N290" s="12">
        <f>(((L290/60)/60)/24)+DATE(1970,1,1)</f>
        <v>43205.208333333328</v>
      </c>
      <c r="O290" s="12">
        <f>(((M290/60)/60)/24)+DATE(1970,1,1)</f>
        <v>43231.208333333328</v>
      </c>
      <c r="P290" t="b">
        <v>0</v>
      </c>
      <c r="Q290" t="b">
        <v>0</v>
      </c>
      <c r="R290" t="s">
        <v>60</v>
      </c>
      <c r="S290" t="s">
        <v>2034</v>
      </c>
      <c r="T290" t="s">
        <v>2044</v>
      </c>
    </row>
    <row r="291" spans="1:20" ht="34" x14ac:dyDescent="0.2">
      <c r="A291">
        <v>625</v>
      </c>
      <c r="B291" s="4" t="s">
        <v>1292</v>
      </c>
      <c r="C291" s="3" t="s">
        <v>1293</v>
      </c>
      <c r="D291">
        <v>7500</v>
      </c>
      <c r="E291">
        <v>5803</v>
      </c>
      <c r="F291" s="5">
        <f>E291/D291</f>
        <v>0.77373333333333338</v>
      </c>
      <c r="G291" t="s">
        <v>14</v>
      </c>
      <c r="H291">
        <v>62</v>
      </c>
      <c r="I291" s="6">
        <f>E291/H291</f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2">
        <f>(((L291/60)/60)/24)+DATE(1970,1,1)</f>
        <v>43857.25</v>
      </c>
      <c r="O291" s="12">
        <f>(((M291/60)/60)/24)+DATE(1970,1,1)</f>
        <v>43871.25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629</v>
      </c>
      <c r="B292" s="4" t="s">
        <v>1300</v>
      </c>
      <c r="C292" s="3" t="s">
        <v>1301</v>
      </c>
      <c r="D292">
        <v>85900</v>
      </c>
      <c r="E292">
        <v>55476</v>
      </c>
      <c r="F292" s="5">
        <f>E292/D292</f>
        <v>0.64582072176949945</v>
      </c>
      <c r="G292" t="s">
        <v>14</v>
      </c>
      <c r="H292">
        <v>750</v>
      </c>
      <c r="I292" s="6">
        <f>E292/H292</f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2">
        <f>(((L292/60)/60)/24)+DATE(1970,1,1)</f>
        <v>42557.208333333328</v>
      </c>
      <c r="O292" s="12">
        <f>(((M292/60)/60)/24)+DATE(1970,1,1)</f>
        <v>42559.208333333328</v>
      </c>
      <c r="P292" t="b">
        <v>0</v>
      </c>
      <c r="Q292" t="b">
        <v>1</v>
      </c>
      <c r="R292" t="s">
        <v>33</v>
      </c>
      <c r="S292" t="s">
        <v>2038</v>
      </c>
      <c r="T292" t="s">
        <v>2039</v>
      </c>
    </row>
    <row r="293" spans="1:20" ht="34" x14ac:dyDescent="0.2">
      <c r="A293">
        <v>633</v>
      </c>
      <c r="B293" s="4" t="s">
        <v>1308</v>
      </c>
      <c r="C293" s="3" t="s">
        <v>1309</v>
      </c>
      <c r="D293">
        <v>6700</v>
      </c>
      <c r="E293">
        <v>5569</v>
      </c>
      <c r="F293" s="5">
        <f>E293/D293</f>
        <v>0.83119402985074631</v>
      </c>
      <c r="G293" t="s">
        <v>14</v>
      </c>
      <c r="H293">
        <v>105</v>
      </c>
      <c r="I293" s="6">
        <f>E293/H293</f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2">
        <f>(((L293/60)/60)/24)+DATE(1970,1,1)</f>
        <v>42315.25</v>
      </c>
      <c r="O293" s="12">
        <f>(((M293/60)/60)/24)+DATE(1970,1,1)</f>
        <v>42319.25</v>
      </c>
      <c r="P293" t="b">
        <v>0</v>
      </c>
      <c r="Q293" t="b">
        <v>0</v>
      </c>
      <c r="R293" t="s">
        <v>71</v>
      </c>
      <c r="S293" t="s">
        <v>2040</v>
      </c>
      <c r="T293" t="s">
        <v>2048</v>
      </c>
    </row>
    <row r="294" spans="1:20" ht="17" x14ac:dyDescent="0.2">
      <c r="A294">
        <v>636</v>
      </c>
      <c r="B294" s="4" t="s">
        <v>1314</v>
      </c>
      <c r="C294" s="3" t="s">
        <v>1315</v>
      </c>
      <c r="D294">
        <v>197700</v>
      </c>
      <c r="E294">
        <v>127591</v>
      </c>
      <c r="F294" s="5">
        <f>E294/D294</f>
        <v>0.64537683358624176</v>
      </c>
      <c r="G294" t="s">
        <v>14</v>
      </c>
      <c r="H294">
        <v>2604</v>
      </c>
      <c r="I294" s="6">
        <f>E294/H294</f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2">
        <f>(((L294/60)/60)/24)+DATE(1970,1,1)</f>
        <v>40926.25</v>
      </c>
      <c r="O294" s="12">
        <f>(((M294/60)/60)/24)+DATE(1970,1,1)</f>
        <v>40971.25</v>
      </c>
      <c r="P294" t="b">
        <v>0</v>
      </c>
      <c r="Q294" t="b">
        <v>1</v>
      </c>
      <c r="R294" t="s">
        <v>71</v>
      </c>
      <c r="S294" t="s">
        <v>2040</v>
      </c>
      <c r="T294" t="s">
        <v>2048</v>
      </c>
    </row>
    <row r="295" spans="1:20" ht="17" x14ac:dyDescent="0.2">
      <c r="A295">
        <v>637</v>
      </c>
      <c r="B295" s="4" t="s">
        <v>1316</v>
      </c>
      <c r="C295" s="3" t="s">
        <v>1317</v>
      </c>
      <c r="D295">
        <v>8500</v>
      </c>
      <c r="E295">
        <v>6750</v>
      </c>
      <c r="F295" s="5">
        <f>E295/D295</f>
        <v>0.79411764705882348</v>
      </c>
      <c r="G295" t="s">
        <v>14</v>
      </c>
      <c r="H295">
        <v>65</v>
      </c>
      <c r="I295" s="6">
        <f>E295/H295</f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2">
        <f>(((L295/60)/60)/24)+DATE(1970,1,1)</f>
        <v>42688.25</v>
      </c>
      <c r="O295" s="12">
        <f>(((M295/60)/60)/24)+DATE(1970,1,1)</f>
        <v>42696.25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638</v>
      </c>
      <c r="B296" s="4" t="s">
        <v>1318</v>
      </c>
      <c r="C296" s="3" t="s">
        <v>1319</v>
      </c>
      <c r="D296">
        <v>81600</v>
      </c>
      <c r="E296">
        <v>9318</v>
      </c>
      <c r="F296" s="5">
        <f>E296/D296</f>
        <v>0.11419117647058824</v>
      </c>
      <c r="G296" t="s">
        <v>14</v>
      </c>
      <c r="H296">
        <v>94</v>
      </c>
      <c r="I296" s="6">
        <f>E296/H296</f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2">
        <f>(((L296/60)/60)/24)+DATE(1970,1,1)</f>
        <v>40386.208333333336</v>
      </c>
      <c r="O296" s="12">
        <f>(((M296/60)/60)/24)+DATE(1970,1,1)</f>
        <v>40398.208333333336</v>
      </c>
      <c r="P296" t="b">
        <v>0</v>
      </c>
      <c r="Q296" t="b">
        <v>1</v>
      </c>
      <c r="R296" t="s">
        <v>33</v>
      </c>
      <c r="S296" t="s">
        <v>2038</v>
      </c>
      <c r="T296" t="s">
        <v>2039</v>
      </c>
    </row>
    <row r="297" spans="1:20" ht="17" x14ac:dyDescent="0.2">
      <c r="A297">
        <v>640</v>
      </c>
      <c r="B297" s="4" t="s">
        <v>1322</v>
      </c>
      <c r="C297" s="3" t="s">
        <v>1323</v>
      </c>
      <c r="D297">
        <v>119800</v>
      </c>
      <c r="E297">
        <v>19769</v>
      </c>
      <c r="F297" s="5">
        <f>E297/D297</f>
        <v>0.16501669449081802</v>
      </c>
      <c r="G297" t="s">
        <v>14</v>
      </c>
      <c r="H297">
        <v>257</v>
      </c>
      <c r="I297" s="6">
        <f>E297/H297</f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2">
        <f>(((L297/60)/60)/24)+DATE(1970,1,1)</f>
        <v>42387.25</v>
      </c>
      <c r="O297" s="12">
        <f>(((M297/60)/60)/24)+DATE(1970,1,1)</f>
        <v>42390.25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17" x14ac:dyDescent="0.2">
      <c r="A298">
        <v>644</v>
      </c>
      <c r="B298" s="4" t="s">
        <v>1330</v>
      </c>
      <c r="C298" s="3" t="s">
        <v>1331</v>
      </c>
      <c r="D298">
        <v>169400</v>
      </c>
      <c r="E298">
        <v>81984</v>
      </c>
      <c r="F298" s="5">
        <f>E298/D298</f>
        <v>0.48396694214876035</v>
      </c>
      <c r="G298" t="s">
        <v>14</v>
      </c>
      <c r="H298">
        <v>2928</v>
      </c>
      <c r="I298" s="6">
        <f>E298/H298</f>
        <v>28</v>
      </c>
      <c r="J298" t="s">
        <v>15</v>
      </c>
      <c r="K298" t="s">
        <v>16</v>
      </c>
      <c r="L298">
        <v>1545112800</v>
      </c>
      <c r="M298">
        <v>1546495200</v>
      </c>
      <c r="N298" s="12">
        <f>(((L298/60)/60)/24)+DATE(1970,1,1)</f>
        <v>43452.25</v>
      </c>
      <c r="O298" s="12">
        <f>(((M298/60)/60)/24)+DATE(1970,1,1)</f>
        <v>43468.25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645</v>
      </c>
      <c r="B299" s="4" t="s">
        <v>1332</v>
      </c>
      <c r="C299" s="3" t="s">
        <v>1333</v>
      </c>
      <c r="D299">
        <v>192100</v>
      </c>
      <c r="E299">
        <v>178483</v>
      </c>
      <c r="F299" s="5">
        <f>E299/D299</f>
        <v>0.92911504424778757</v>
      </c>
      <c r="G299" t="s">
        <v>14</v>
      </c>
      <c r="H299">
        <v>4697</v>
      </c>
      <c r="I299" s="6">
        <f>E299/H299</f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2">
        <f>(((L299/60)/60)/24)+DATE(1970,1,1)</f>
        <v>43369.208333333328</v>
      </c>
      <c r="O299" s="12">
        <f>(((M299/60)/60)/24)+DATE(1970,1,1)</f>
        <v>43390.208333333328</v>
      </c>
      <c r="P299" t="b">
        <v>0</v>
      </c>
      <c r="Q299" t="b">
        <v>1</v>
      </c>
      <c r="R299" t="s">
        <v>23</v>
      </c>
      <c r="S299" t="s">
        <v>2034</v>
      </c>
      <c r="T299" t="s">
        <v>2035</v>
      </c>
    </row>
    <row r="300" spans="1:20" ht="17" x14ac:dyDescent="0.2">
      <c r="A300">
        <v>646</v>
      </c>
      <c r="B300" s="4" t="s">
        <v>1334</v>
      </c>
      <c r="C300" s="3" t="s">
        <v>1335</v>
      </c>
      <c r="D300">
        <v>98700</v>
      </c>
      <c r="E300">
        <v>87448</v>
      </c>
      <c r="F300" s="5">
        <f>E300/D300</f>
        <v>0.88599797365754818</v>
      </c>
      <c r="G300" t="s">
        <v>14</v>
      </c>
      <c r="H300">
        <v>2915</v>
      </c>
      <c r="I300" s="6">
        <f>E300/H300</f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2">
        <f>(((L300/60)/60)/24)+DATE(1970,1,1)</f>
        <v>41346.208333333336</v>
      </c>
      <c r="O300" s="12">
        <f>(((M300/60)/60)/24)+DATE(1970,1,1)</f>
        <v>41357.208333333336</v>
      </c>
      <c r="P300" t="b">
        <v>0</v>
      </c>
      <c r="Q300" t="b">
        <v>0</v>
      </c>
      <c r="R300" t="s">
        <v>89</v>
      </c>
      <c r="S300" t="s">
        <v>2049</v>
      </c>
      <c r="T300" t="s">
        <v>2050</v>
      </c>
    </row>
    <row r="301" spans="1:20" ht="17" x14ac:dyDescent="0.2">
      <c r="A301">
        <v>647</v>
      </c>
      <c r="B301" s="4" t="s">
        <v>1336</v>
      </c>
      <c r="C301" s="3" t="s">
        <v>1337</v>
      </c>
      <c r="D301">
        <v>4500</v>
      </c>
      <c r="E301">
        <v>1863</v>
      </c>
      <c r="F301" s="5">
        <f>E301/D301</f>
        <v>0.41399999999999998</v>
      </c>
      <c r="G301" t="s">
        <v>14</v>
      </c>
      <c r="H301">
        <v>18</v>
      </c>
      <c r="I301" s="6">
        <f>E301/H301</f>
        <v>103.5</v>
      </c>
      <c r="J301" t="s">
        <v>21</v>
      </c>
      <c r="K301" t="s">
        <v>22</v>
      </c>
      <c r="L301">
        <v>1523250000</v>
      </c>
      <c r="M301">
        <v>1525323600</v>
      </c>
      <c r="N301" s="12">
        <f>(((L301/60)/60)/24)+DATE(1970,1,1)</f>
        <v>43199.208333333328</v>
      </c>
      <c r="O301" s="12">
        <f>(((M301/60)/60)/24)+DATE(1970,1,1)</f>
        <v>43223.208333333328</v>
      </c>
      <c r="P301" t="b">
        <v>0</v>
      </c>
      <c r="Q301" t="b">
        <v>0</v>
      </c>
      <c r="R301" t="s">
        <v>206</v>
      </c>
      <c r="S301" t="s">
        <v>2046</v>
      </c>
      <c r="T301" t="s">
        <v>2058</v>
      </c>
    </row>
    <row r="302" spans="1:20" ht="17" x14ac:dyDescent="0.2">
      <c r="A302">
        <v>649</v>
      </c>
      <c r="B302" s="4" t="s">
        <v>1340</v>
      </c>
      <c r="C302" s="3" t="s">
        <v>1341</v>
      </c>
      <c r="D302">
        <v>121700</v>
      </c>
      <c r="E302">
        <v>59003</v>
      </c>
      <c r="F302" s="5">
        <f>E302/D302</f>
        <v>0.48482333607230893</v>
      </c>
      <c r="G302" t="s">
        <v>14</v>
      </c>
      <c r="H302">
        <v>602</v>
      </c>
      <c r="I302" s="6">
        <f>E302/H302</f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2">
        <f>(((L302/60)/60)/24)+DATE(1970,1,1)</f>
        <v>40471.208333333336</v>
      </c>
      <c r="O302" s="12">
        <f>(((M302/60)/60)/24)+DATE(1970,1,1)</f>
        <v>40482.208333333336</v>
      </c>
      <c r="P302" t="b">
        <v>1</v>
      </c>
      <c r="Q302" t="b">
        <v>1</v>
      </c>
      <c r="R302" t="s">
        <v>33</v>
      </c>
      <c r="S302" t="s">
        <v>2038</v>
      </c>
      <c r="T302" t="s">
        <v>2039</v>
      </c>
    </row>
    <row r="303" spans="1:20" ht="17" x14ac:dyDescent="0.2">
      <c r="A303">
        <v>650</v>
      </c>
      <c r="B303" s="4" t="s">
        <v>1342</v>
      </c>
      <c r="C303" s="3" t="s">
        <v>1343</v>
      </c>
      <c r="D303">
        <v>100</v>
      </c>
      <c r="E303">
        <v>2</v>
      </c>
      <c r="F303" s="5">
        <f>E303/D303</f>
        <v>0.02</v>
      </c>
      <c r="G303" t="s">
        <v>14</v>
      </c>
      <c r="H303">
        <v>1</v>
      </c>
      <c r="I303" s="6">
        <f>E303/H303</f>
        <v>2</v>
      </c>
      <c r="J303" t="s">
        <v>21</v>
      </c>
      <c r="K303" t="s">
        <v>22</v>
      </c>
      <c r="L303">
        <v>1404795600</v>
      </c>
      <c r="M303">
        <v>1407128400</v>
      </c>
      <c r="N303" s="12">
        <f>(((L303/60)/60)/24)+DATE(1970,1,1)</f>
        <v>41828.208333333336</v>
      </c>
      <c r="O303" s="12">
        <f>(((M303/60)/60)/24)+DATE(1970,1,1)</f>
        <v>41855.208333333336</v>
      </c>
      <c r="P303" t="b">
        <v>0</v>
      </c>
      <c r="Q303" t="b">
        <v>0</v>
      </c>
      <c r="R303" t="s">
        <v>159</v>
      </c>
      <c r="S303" t="s">
        <v>2034</v>
      </c>
      <c r="T303" t="s">
        <v>2057</v>
      </c>
    </row>
    <row r="304" spans="1:20" ht="17" x14ac:dyDescent="0.2">
      <c r="A304">
        <v>651</v>
      </c>
      <c r="B304" s="4" t="s">
        <v>1344</v>
      </c>
      <c r="C304" s="3" t="s">
        <v>1345</v>
      </c>
      <c r="D304">
        <v>196700</v>
      </c>
      <c r="E304">
        <v>174039</v>
      </c>
      <c r="F304" s="5">
        <f>E304/D304</f>
        <v>0.88479410269445857</v>
      </c>
      <c r="G304" t="s">
        <v>14</v>
      </c>
      <c r="H304">
        <v>3868</v>
      </c>
      <c r="I304" s="6">
        <f>E304/H304</f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2">
        <f>(((L304/60)/60)/24)+DATE(1970,1,1)</f>
        <v>41692.25</v>
      </c>
      <c r="O304" s="12">
        <f>(((M304/60)/60)/24)+DATE(1970,1,1)</f>
        <v>41707.25</v>
      </c>
      <c r="P304" t="b">
        <v>0</v>
      </c>
      <c r="Q304" t="b">
        <v>0</v>
      </c>
      <c r="R304" t="s">
        <v>100</v>
      </c>
      <c r="S304" t="s">
        <v>2040</v>
      </c>
      <c r="T304" t="s">
        <v>2051</v>
      </c>
    </row>
    <row r="305" spans="1:20" ht="34" x14ac:dyDescent="0.2">
      <c r="A305">
        <v>656</v>
      </c>
      <c r="B305" s="4" t="s">
        <v>1354</v>
      </c>
      <c r="C305" s="3" t="s">
        <v>1355</v>
      </c>
      <c r="D305">
        <v>118400</v>
      </c>
      <c r="E305">
        <v>49879</v>
      </c>
      <c r="F305" s="5">
        <f>E305/D305</f>
        <v>0.42127533783783783</v>
      </c>
      <c r="G305" t="s">
        <v>14</v>
      </c>
      <c r="H305">
        <v>504</v>
      </c>
      <c r="I305" s="6">
        <f>E305/H305</f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2">
        <f>(((L305/60)/60)/24)+DATE(1970,1,1)</f>
        <v>43097.25</v>
      </c>
      <c r="O305" s="12">
        <f>(((M305/60)/60)/24)+DATE(1970,1,1)</f>
        <v>43102.25</v>
      </c>
      <c r="P305" t="b">
        <v>0</v>
      </c>
      <c r="Q305" t="b">
        <v>0</v>
      </c>
      <c r="R305" t="s">
        <v>17</v>
      </c>
      <c r="S305" t="s">
        <v>2032</v>
      </c>
      <c r="T305" t="s">
        <v>2033</v>
      </c>
    </row>
    <row r="306" spans="1:20" ht="17" x14ac:dyDescent="0.2">
      <c r="A306">
        <v>657</v>
      </c>
      <c r="B306" s="4" t="s">
        <v>1356</v>
      </c>
      <c r="C306" s="3" t="s">
        <v>1357</v>
      </c>
      <c r="D306">
        <v>10000</v>
      </c>
      <c r="E306">
        <v>824</v>
      </c>
      <c r="F306" s="5">
        <f>E306/D306</f>
        <v>8.2400000000000001E-2</v>
      </c>
      <c r="G306" t="s">
        <v>14</v>
      </c>
      <c r="H306">
        <v>14</v>
      </c>
      <c r="I306" s="6">
        <f>E306/H306</f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2">
        <f>(((L306/60)/60)/24)+DATE(1970,1,1)</f>
        <v>43096.25</v>
      </c>
      <c r="O306" s="12">
        <f>(((M306/60)/60)/24)+DATE(1970,1,1)</f>
        <v>43112.25</v>
      </c>
      <c r="P306" t="b">
        <v>0</v>
      </c>
      <c r="Q306" t="b">
        <v>0</v>
      </c>
      <c r="R306" t="s">
        <v>474</v>
      </c>
      <c r="S306" t="s">
        <v>2040</v>
      </c>
      <c r="T306" t="s">
        <v>2062</v>
      </c>
    </row>
    <row r="307" spans="1:20" ht="17" x14ac:dyDescent="0.2">
      <c r="A307">
        <v>659</v>
      </c>
      <c r="B307" s="4" t="s">
        <v>1360</v>
      </c>
      <c r="C307" s="3" t="s">
        <v>1361</v>
      </c>
      <c r="D307">
        <v>120700</v>
      </c>
      <c r="E307">
        <v>57010</v>
      </c>
      <c r="F307" s="5">
        <f>E307/D307</f>
        <v>0.47232808616404309</v>
      </c>
      <c r="G307" t="s">
        <v>14</v>
      </c>
      <c r="H307">
        <v>750</v>
      </c>
      <c r="I307" s="6">
        <f>E307/H307</f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2">
        <f>(((L307/60)/60)/24)+DATE(1970,1,1)</f>
        <v>40570.25</v>
      </c>
      <c r="O307" s="12">
        <f>(((M307/60)/60)/24)+DATE(1970,1,1)</f>
        <v>40571.25</v>
      </c>
      <c r="P307" t="b">
        <v>0</v>
      </c>
      <c r="Q307" t="b">
        <v>0</v>
      </c>
      <c r="R307" t="s">
        <v>42</v>
      </c>
      <c r="S307" t="s">
        <v>2040</v>
      </c>
      <c r="T307" t="s">
        <v>2041</v>
      </c>
    </row>
    <row r="308" spans="1:20" ht="17" x14ac:dyDescent="0.2">
      <c r="A308">
        <v>660</v>
      </c>
      <c r="B308" s="4" t="s">
        <v>1362</v>
      </c>
      <c r="C308" s="3" t="s">
        <v>1363</v>
      </c>
      <c r="D308">
        <v>9100</v>
      </c>
      <c r="E308">
        <v>7438</v>
      </c>
      <c r="F308" s="5">
        <f>E308/D308</f>
        <v>0.81736263736263737</v>
      </c>
      <c r="G308" t="s">
        <v>14</v>
      </c>
      <c r="H308">
        <v>77</v>
      </c>
      <c r="I308" s="6">
        <f>E308/H308</f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2">
        <f>(((L308/60)/60)/24)+DATE(1970,1,1)</f>
        <v>42237.208333333328</v>
      </c>
      <c r="O308" s="12">
        <f>(((M308/60)/60)/24)+DATE(1970,1,1)</f>
        <v>42246.208333333328</v>
      </c>
      <c r="P308" t="b">
        <v>1</v>
      </c>
      <c r="Q308" t="b">
        <v>0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661</v>
      </c>
      <c r="B309" s="4" t="s">
        <v>1364</v>
      </c>
      <c r="C309" s="3" t="s">
        <v>1365</v>
      </c>
      <c r="D309">
        <v>106800</v>
      </c>
      <c r="E309">
        <v>57872</v>
      </c>
      <c r="F309" s="5">
        <f>E309/D309</f>
        <v>0.54187265917603</v>
      </c>
      <c r="G309" t="s">
        <v>14</v>
      </c>
      <c r="H309">
        <v>752</v>
      </c>
      <c r="I309" s="6">
        <f>E309/H309</f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2">
        <f>(((L309/60)/60)/24)+DATE(1970,1,1)</f>
        <v>40996.208333333336</v>
      </c>
      <c r="O309" s="12">
        <f>(((M309/60)/60)/24)+DATE(1970,1,1)</f>
        <v>41026.208333333336</v>
      </c>
      <c r="P309" t="b">
        <v>0</v>
      </c>
      <c r="Q309" t="b">
        <v>0</v>
      </c>
      <c r="R309" t="s">
        <v>159</v>
      </c>
      <c r="S309" t="s">
        <v>2034</v>
      </c>
      <c r="T309" t="s">
        <v>2057</v>
      </c>
    </row>
    <row r="310" spans="1:20" ht="17" x14ac:dyDescent="0.2">
      <c r="A310">
        <v>662</v>
      </c>
      <c r="B310" s="4" t="s">
        <v>1366</v>
      </c>
      <c r="C310" s="3" t="s">
        <v>1367</v>
      </c>
      <c r="D310">
        <v>9100</v>
      </c>
      <c r="E310">
        <v>8906</v>
      </c>
      <c r="F310" s="5">
        <f>E310/D310</f>
        <v>0.97868131868131869</v>
      </c>
      <c r="G310" t="s">
        <v>14</v>
      </c>
      <c r="H310">
        <v>131</v>
      </c>
      <c r="I310" s="6">
        <f>E310/H310</f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2">
        <f>(((L310/60)/60)/24)+DATE(1970,1,1)</f>
        <v>43443.25</v>
      </c>
      <c r="O310" s="12">
        <f>(((M310/60)/60)/24)+DATE(1970,1,1)</f>
        <v>43447.25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663</v>
      </c>
      <c r="B311" s="4" t="s">
        <v>1368</v>
      </c>
      <c r="C311" s="3" t="s">
        <v>1369</v>
      </c>
      <c r="D311">
        <v>10000</v>
      </c>
      <c r="E311">
        <v>7724</v>
      </c>
      <c r="F311" s="5">
        <f>E311/D311</f>
        <v>0.77239999999999998</v>
      </c>
      <c r="G311" t="s">
        <v>14</v>
      </c>
      <c r="H311">
        <v>87</v>
      </c>
      <c r="I311" s="6">
        <f>E311/H311</f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2">
        <f>(((L311/60)/60)/24)+DATE(1970,1,1)</f>
        <v>40458.208333333336</v>
      </c>
      <c r="O311" s="12">
        <f>(((M311/60)/60)/24)+DATE(1970,1,1)</f>
        <v>40481.208333333336</v>
      </c>
      <c r="P311" t="b">
        <v>0</v>
      </c>
      <c r="Q311" t="b">
        <v>0</v>
      </c>
      <c r="R311" t="s">
        <v>33</v>
      </c>
      <c r="S311" t="s">
        <v>2038</v>
      </c>
      <c r="T311" t="s">
        <v>2039</v>
      </c>
    </row>
    <row r="312" spans="1:20" ht="17" x14ac:dyDescent="0.2">
      <c r="A312">
        <v>664</v>
      </c>
      <c r="B312" s="4" t="s">
        <v>708</v>
      </c>
      <c r="C312" s="3" t="s">
        <v>1370</v>
      </c>
      <c r="D312">
        <v>79400</v>
      </c>
      <c r="E312">
        <v>26571</v>
      </c>
      <c r="F312" s="5">
        <f>E312/D312</f>
        <v>0.33464735516372796</v>
      </c>
      <c r="G312" t="s">
        <v>14</v>
      </c>
      <c r="H312">
        <v>1063</v>
      </c>
      <c r="I312" s="6">
        <f>E312/H312</f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2">
        <f>(((L312/60)/60)/24)+DATE(1970,1,1)</f>
        <v>40959.25</v>
      </c>
      <c r="O312" s="12">
        <f>(((M312/60)/60)/24)+DATE(1970,1,1)</f>
        <v>40969.25</v>
      </c>
      <c r="P312" t="b">
        <v>0</v>
      </c>
      <c r="Q312" t="b">
        <v>0</v>
      </c>
      <c r="R312" t="s">
        <v>159</v>
      </c>
      <c r="S312" t="s">
        <v>2034</v>
      </c>
      <c r="T312" t="s">
        <v>2057</v>
      </c>
    </row>
    <row r="313" spans="1:20" ht="34" x14ac:dyDescent="0.2">
      <c r="A313">
        <v>668</v>
      </c>
      <c r="B313" s="4" t="s">
        <v>1377</v>
      </c>
      <c r="C313" s="3" t="s">
        <v>1378</v>
      </c>
      <c r="D313">
        <v>27500</v>
      </c>
      <c r="E313">
        <v>5593</v>
      </c>
      <c r="F313" s="5">
        <f>E313/D313</f>
        <v>0.20338181818181819</v>
      </c>
      <c r="G313" t="s">
        <v>14</v>
      </c>
      <c r="H313">
        <v>76</v>
      </c>
      <c r="I313" s="6">
        <f>E313/H313</f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2">
        <f>(((L313/60)/60)/24)+DATE(1970,1,1)</f>
        <v>41122.208333333336</v>
      </c>
      <c r="O313" s="12">
        <f>(((M313/60)/60)/24)+DATE(1970,1,1)</f>
        <v>41134.208333333336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672</v>
      </c>
      <c r="B314" s="4" t="s">
        <v>1384</v>
      </c>
      <c r="C314" s="3" t="s">
        <v>1385</v>
      </c>
      <c r="D314">
        <v>197900</v>
      </c>
      <c r="E314">
        <v>110689</v>
      </c>
      <c r="F314" s="5">
        <f>E314/D314</f>
        <v>0.55931783729156137</v>
      </c>
      <c r="G314" t="s">
        <v>14</v>
      </c>
      <c r="H314">
        <v>4428</v>
      </c>
      <c r="I314" s="6">
        <f>E314/H314</f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2">
        <f>(((L314/60)/60)/24)+DATE(1970,1,1)</f>
        <v>43180.208333333328</v>
      </c>
      <c r="O314" s="12">
        <f>(((M314/60)/60)/24)+DATE(1970,1,1)</f>
        <v>43190.208333333328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673</v>
      </c>
      <c r="B315" s="4" t="s">
        <v>1386</v>
      </c>
      <c r="C315" s="3" t="s">
        <v>1387</v>
      </c>
      <c r="D315">
        <v>5600</v>
      </c>
      <c r="E315">
        <v>2445</v>
      </c>
      <c r="F315" s="5">
        <f>E315/D315</f>
        <v>0.43660714285714286</v>
      </c>
      <c r="G315" t="s">
        <v>14</v>
      </c>
      <c r="H315">
        <v>58</v>
      </c>
      <c r="I315" s="6">
        <f>E315/H315</f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2">
        <f>(((L315/60)/60)/24)+DATE(1970,1,1)</f>
        <v>42475.208333333328</v>
      </c>
      <c r="O315" s="12">
        <f>(((M315/60)/60)/24)+DATE(1970,1,1)</f>
        <v>42496.208333333328</v>
      </c>
      <c r="P315" t="b">
        <v>0</v>
      </c>
      <c r="Q315" t="b">
        <v>0</v>
      </c>
      <c r="R315" t="s">
        <v>60</v>
      </c>
      <c r="S315" t="s">
        <v>2034</v>
      </c>
      <c r="T315" t="s">
        <v>2044</v>
      </c>
    </row>
    <row r="316" spans="1:20" ht="17" x14ac:dyDescent="0.2">
      <c r="A316">
        <v>677</v>
      </c>
      <c r="B316" s="4" t="s">
        <v>1394</v>
      </c>
      <c r="C316" s="3" t="s">
        <v>1395</v>
      </c>
      <c r="D316">
        <v>5300</v>
      </c>
      <c r="E316">
        <v>4432</v>
      </c>
      <c r="F316" s="5">
        <f>E316/D316</f>
        <v>0.83622641509433959</v>
      </c>
      <c r="G316" t="s">
        <v>14</v>
      </c>
      <c r="H316">
        <v>111</v>
      </c>
      <c r="I316" s="6">
        <f>E316/H316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2">
        <f>(((L316/60)/60)/24)+DATE(1970,1,1)</f>
        <v>42561.208333333328</v>
      </c>
      <c r="O316" s="12">
        <f>(((M316/60)/60)/24)+DATE(1970,1,1)</f>
        <v>42611.208333333328</v>
      </c>
      <c r="P316" t="b">
        <v>0</v>
      </c>
      <c r="Q316" t="b">
        <v>0</v>
      </c>
      <c r="R316" t="s">
        <v>119</v>
      </c>
      <c r="S316" t="s">
        <v>2046</v>
      </c>
      <c r="T316" t="s">
        <v>2052</v>
      </c>
    </row>
    <row r="317" spans="1:20" ht="34" x14ac:dyDescent="0.2">
      <c r="A317">
        <v>680</v>
      </c>
      <c r="B317" s="4" t="s">
        <v>1399</v>
      </c>
      <c r="C317" s="3" t="s">
        <v>1400</v>
      </c>
      <c r="D317">
        <v>145600</v>
      </c>
      <c r="E317">
        <v>141822</v>
      </c>
      <c r="F317" s="5">
        <f>E317/D317</f>
        <v>0.97405219780219776</v>
      </c>
      <c r="G317" t="s">
        <v>14</v>
      </c>
      <c r="H317">
        <v>2955</v>
      </c>
      <c r="I317" s="6">
        <f>E317/H317</f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2">
        <f>(((L317/60)/60)/24)+DATE(1970,1,1)</f>
        <v>43813.25</v>
      </c>
      <c r="O317" s="12">
        <f>(((M317/60)/60)/24)+DATE(1970,1,1)</f>
        <v>43815.25</v>
      </c>
      <c r="P317" t="b">
        <v>0</v>
      </c>
      <c r="Q317" t="b">
        <v>1</v>
      </c>
      <c r="R317" t="s">
        <v>292</v>
      </c>
      <c r="S317" t="s">
        <v>2049</v>
      </c>
      <c r="T317" t="s">
        <v>2060</v>
      </c>
    </row>
    <row r="318" spans="1:20" ht="34" x14ac:dyDescent="0.2">
      <c r="A318">
        <v>681</v>
      </c>
      <c r="B318" s="4" t="s">
        <v>1401</v>
      </c>
      <c r="C318" s="3" t="s">
        <v>1402</v>
      </c>
      <c r="D318">
        <v>184100</v>
      </c>
      <c r="E318">
        <v>159037</v>
      </c>
      <c r="F318" s="5">
        <f>E318/D318</f>
        <v>0.86386203150461705</v>
      </c>
      <c r="G318" t="s">
        <v>14</v>
      </c>
      <c r="H318">
        <v>1657</v>
      </c>
      <c r="I318" s="6">
        <f>E318/H318</f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2">
        <f>(((L318/60)/60)/24)+DATE(1970,1,1)</f>
        <v>40898.25</v>
      </c>
      <c r="O318" s="12">
        <f>(((M318/60)/60)/24)+DATE(1970,1,1)</f>
        <v>40904.25</v>
      </c>
      <c r="P318" t="b">
        <v>0</v>
      </c>
      <c r="Q318" t="b">
        <v>0</v>
      </c>
      <c r="R318" t="s">
        <v>33</v>
      </c>
      <c r="S318" t="s">
        <v>2038</v>
      </c>
      <c r="T318" t="s">
        <v>2039</v>
      </c>
    </row>
    <row r="319" spans="1:20" ht="17" x14ac:dyDescent="0.2">
      <c r="A319">
        <v>685</v>
      </c>
      <c r="B319" s="4" t="s">
        <v>1409</v>
      </c>
      <c r="C319" s="3" t="s">
        <v>1410</v>
      </c>
      <c r="D319">
        <v>140000</v>
      </c>
      <c r="E319">
        <v>94501</v>
      </c>
      <c r="F319" s="5">
        <f>E319/D319</f>
        <v>0.67500714285714281</v>
      </c>
      <c r="G319" t="s">
        <v>14</v>
      </c>
      <c r="H319">
        <v>926</v>
      </c>
      <c r="I319" s="6">
        <f>E319/H319</f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2">
        <f>(((L319/60)/60)/24)+DATE(1970,1,1)</f>
        <v>42239.208333333328</v>
      </c>
      <c r="O319" s="12">
        <f>(((M319/60)/60)/24)+DATE(1970,1,1)</f>
        <v>42263.208333333328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17" x14ac:dyDescent="0.2">
      <c r="A320">
        <v>692</v>
      </c>
      <c r="B320" s="4" t="s">
        <v>1423</v>
      </c>
      <c r="C320" s="3" t="s">
        <v>1424</v>
      </c>
      <c r="D320">
        <v>6000</v>
      </c>
      <c r="E320">
        <v>5438</v>
      </c>
      <c r="F320" s="5">
        <f>E320/D320</f>
        <v>0.90633333333333332</v>
      </c>
      <c r="G320" t="s">
        <v>14</v>
      </c>
      <c r="H320">
        <v>77</v>
      </c>
      <c r="I320" s="6">
        <f>E320/H320</f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2">
        <f>(((L320/60)/60)/24)+DATE(1970,1,1)</f>
        <v>43655.208333333328</v>
      </c>
      <c r="O320" s="12">
        <f>(((M320/60)/60)/24)+DATE(1970,1,1)</f>
        <v>43673.208333333328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34" x14ac:dyDescent="0.2">
      <c r="A321">
        <v>693</v>
      </c>
      <c r="B321" s="4" t="s">
        <v>1425</v>
      </c>
      <c r="C321" s="3" t="s">
        <v>1426</v>
      </c>
      <c r="D321">
        <v>180400</v>
      </c>
      <c r="E321">
        <v>115396</v>
      </c>
      <c r="F321" s="5">
        <f>E321/D321</f>
        <v>0.63966740576496672</v>
      </c>
      <c r="G321" t="s">
        <v>14</v>
      </c>
      <c r="H321">
        <v>1748</v>
      </c>
      <c r="I321" s="6">
        <f>E321/H321</f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2">
        <f>(((L321/60)/60)/24)+DATE(1970,1,1)</f>
        <v>43025.208333333328</v>
      </c>
      <c r="O321" s="12">
        <f>(((M321/60)/60)/24)+DATE(1970,1,1)</f>
        <v>43042.208333333328</v>
      </c>
      <c r="P321" t="b">
        <v>0</v>
      </c>
      <c r="Q321" t="b">
        <v>0</v>
      </c>
      <c r="R321" t="s">
        <v>33</v>
      </c>
      <c r="S321" t="s">
        <v>2038</v>
      </c>
      <c r="T321" t="s">
        <v>2039</v>
      </c>
    </row>
    <row r="322" spans="1:20" ht="17" x14ac:dyDescent="0.2">
      <c r="A322">
        <v>694</v>
      </c>
      <c r="B322" s="4" t="s">
        <v>1427</v>
      </c>
      <c r="C322" s="3" t="s">
        <v>1428</v>
      </c>
      <c r="D322">
        <v>9100</v>
      </c>
      <c r="E322">
        <v>7656</v>
      </c>
      <c r="F322" s="5">
        <f>E322/D322</f>
        <v>0.84131868131868137</v>
      </c>
      <c r="G322" t="s">
        <v>14</v>
      </c>
      <c r="H322">
        <v>79</v>
      </c>
      <c r="I322" s="6">
        <f>E322/H322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2">
        <f>(((L322/60)/60)/24)+DATE(1970,1,1)</f>
        <v>43066.25</v>
      </c>
      <c r="O322" s="12">
        <f>(((M322/60)/60)/24)+DATE(1970,1,1)</f>
        <v>43103.25</v>
      </c>
      <c r="P322" t="b">
        <v>0</v>
      </c>
      <c r="Q322" t="b">
        <v>0</v>
      </c>
      <c r="R322" t="s">
        <v>33</v>
      </c>
      <c r="S322" t="s">
        <v>2038</v>
      </c>
      <c r="T322" t="s">
        <v>2039</v>
      </c>
    </row>
    <row r="323" spans="1:20" ht="17" x14ac:dyDescent="0.2">
      <c r="A323">
        <v>696</v>
      </c>
      <c r="B323" s="4" t="s">
        <v>1431</v>
      </c>
      <c r="C323" s="3" t="s">
        <v>1432</v>
      </c>
      <c r="D323">
        <v>164100</v>
      </c>
      <c r="E323">
        <v>96888</v>
      </c>
      <c r="F323" s="5">
        <f>E323/D323</f>
        <v>0.59042047531992692</v>
      </c>
      <c r="G323" t="s">
        <v>14</v>
      </c>
      <c r="H323">
        <v>889</v>
      </c>
      <c r="I323" s="6">
        <f>E323/H323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2">
        <f>(((L323/60)/60)/24)+DATE(1970,1,1)</f>
        <v>42114.208333333328</v>
      </c>
      <c r="O323" s="12">
        <f>(((M323/60)/60)/24)+DATE(1970,1,1)</f>
        <v>42115.208333333328</v>
      </c>
      <c r="P323" t="b">
        <v>0</v>
      </c>
      <c r="Q323" t="b">
        <v>1</v>
      </c>
      <c r="R323" t="s">
        <v>33</v>
      </c>
      <c r="S323" t="s">
        <v>2038</v>
      </c>
      <c r="T323" t="s">
        <v>2039</v>
      </c>
    </row>
    <row r="324" spans="1:20" ht="17" x14ac:dyDescent="0.2">
      <c r="A324">
        <v>699</v>
      </c>
      <c r="B324" s="4" t="s">
        <v>444</v>
      </c>
      <c r="C324" s="3" t="s">
        <v>1437</v>
      </c>
      <c r="D324">
        <v>7400</v>
      </c>
      <c r="E324">
        <v>6245</v>
      </c>
      <c r="F324" s="5">
        <f>E324/D324</f>
        <v>0.8439189189189189</v>
      </c>
      <c r="G324" t="s">
        <v>14</v>
      </c>
      <c r="H324">
        <v>56</v>
      </c>
      <c r="I324" s="6">
        <f>E324/H324</f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2">
        <f>(((L324/60)/60)/24)+DATE(1970,1,1)</f>
        <v>43641.208333333328</v>
      </c>
      <c r="O324" s="12">
        <f>(((M324/60)/60)/24)+DATE(1970,1,1)</f>
        <v>43642.208333333328</v>
      </c>
      <c r="P324" t="b">
        <v>0</v>
      </c>
      <c r="Q324" t="b">
        <v>0</v>
      </c>
      <c r="R324" t="s">
        <v>53</v>
      </c>
      <c r="S324" t="s">
        <v>2040</v>
      </c>
      <c r="T324" t="s">
        <v>2043</v>
      </c>
    </row>
    <row r="325" spans="1:20" ht="34" x14ac:dyDescent="0.2">
      <c r="A325">
        <v>700</v>
      </c>
      <c r="B325" s="4" t="s">
        <v>1438</v>
      </c>
      <c r="C325" s="3" t="s">
        <v>1439</v>
      </c>
      <c r="D325">
        <v>100</v>
      </c>
      <c r="E325">
        <v>3</v>
      </c>
      <c r="F325" s="5">
        <f>E325/D325</f>
        <v>0.03</v>
      </c>
      <c r="G325" t="s">
        <v>14</v>
      </c>
      <c r="H325">
        <v>1</v>
      </c>
      <c r="I325" s="6">
        <f>E325/H325</f>
        <v>3</v>
      </c>
      <c r="J325" t="s">
        <v>21</v>
      </c>
      <c r="K325" t="s">
        <v>22</v>
      </c>
      <c r="L325">
        <v>1264399200</v>
      </c>
      <c r="M325">
        <v>1265695200</v>
      </c>
      <c r="N325" s="12">
        <f>(((L325/60)/60)/24)+DATE(1970,1,1)</f>
        <v>40203.25</v>
      </c>
      <c r="O325" s="12">
        <f>(((M325/60)/60)/24)+DATE(1970,1,1)</f>
        <v>40218.25</v>
      </c>
      <c r="P325" t="b">
        <v>0</v>
      </c>
      <c r="Q325" t="b">
        <v>0</v>
      </c>
      <c r="R325" t="s">
        <v>65</v>
      </c>
      <c r="S325" t="s">
        <v>2036</v>
      </c>
      <c r="T325" t="s">
        <v>2045</v>
      </c>
    </row>
    <row r="326" spans="1:20" ht="34" x14ac:dyDescent="0.2">
      <c r="A326">
        <v>702</v>
      </c>
      <c r="B326" s="4" t="s">
        <v>1442</v>
      </c>
      <c r="C326" s="3" t="s">
        <v>1443</v>
      </c>
      <c r="D326">
        <v>8700</v>
      </c>
      <c r="E326">
        <v>4710</v>
      </c>
      <c r="F326" s="5">
        <f>E326/D326</f>
        <v>0.54137931034482756</v>
      </c>
      <c r="G326" t="s">
        <v>14</v>
      </c>
      <c r="H326">
        <v>83</v>
      </c>
      <c r="I326" s="6">
        <f>E326/H326</f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2">
        <f>(((L326/60)/60)/24)+DATE(1970,1,1)</f>
        <v>41477.208333333336</v>
      </c>
      <c r="O326" s="12">
        <f>(((M326/60)/60)/24)+DATE(1970,1,1)</f>
        <v>41482.208333333336</v>
      </c>
      <c r="P326" t="b">
        <v>0</v>
      </c>
      <c r="Q326" t="b">
        <v>0</v>
      </c>
      <c r="R326" t="s">
        <v>65</v>
      </c>
      <c r="S326" t="s">
        <v>2036</v>
      </c>
      <c r="T326" t="s">
        <v>2045</v>
      </c>
    </row>
    <row r="327" spans="1:20" ht="17" x14ac:dyDescent="0.2">
      <c r="A327">
        <v>705</v>
      </c>
      <c r="B327" s="4" t="s">
        <v>1448</v>
      </c>
      <c r="C327" s="3" t="s">
        <v>1449</v>
      </c>
      <c r="D327">
        <v>169700</v>
      </c>
      <c r="E327">
        <v>168048</v>
      </c>
      <c r="F327" s="5">
        <f>E327/D327</f>
        <v>0.99026517383618151</v>
      </c>
      <c r="G327" t="s">
        <v>14</v>
      </c>
      <c r="H327">
        <v>2025</v>
      </c>
      <c r="I327" s="6">
        <f>E327/H327</f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2">
        <f>(((L327/60)/60)/24)+DATE(1970,1,1)</f>
        <v>41619.25</v>
      </c>
      <c r="O327" s="12">
        <f>(((M327/60)/60)/24)+DATE(1970,1,1)</f>
        <v>41623.25</v>
      </c>
      <c r="P327" t="b">
        <v>0</v>
      </c>
      <c r="Q327" t="b">
        <v>0</v>
      </c>
      <c r="R327" t="s">
        <v>68</v>
      </c>
      <c r="S327" t="s">
        <v>2046</v>
      </c>
      <c r="T327" t="s">
        <v>2047</v>
      </c>
    </row>
    <row r="328" spans="1:20" ht="34" x14ac:dyDescent="0.2">
      <c r="A328">
        <v>711</v>
      </c>
      <c r="B328" s="4" t="s">
        <v>1460</v>
      </c>
      <c r="C328" s="3" t="s">
        <v>1461</v>
      </c>
      <c r="D328">
        <v>6200</v>
      </c>
      <c r="E328">
        <v>1260</v>
      </c>
      <c r="F328" s="5">
        <f>E328/D328</f>
        <v>0.20322580645161289</v>
      </c>
      <c r="G328" t="s">
        <v>14</v>
      </c>
      <c r="H328">
        <v>14</v>
      </c>
      <c r="I328" s="6">
        <f>E328/H328</f>
        <v>90</v>
      </c>
      <c r="J328" t="s">
        <v>107</v>
      </c>
      <c r="K328" t="s">
        <v>108</v>
      </c>
      <c r="L328">
        <v>1453615200</v>
      </c>
      <c r="M328">
        <v>1453788000</v>
      </c>
      <c r="N328" s="12">
        <f>(((L328/60)/60)/24)+DATE(1970,1,1)</f>
        <v>42393.25</v>
      </c>
      <c r="O328" s="12">
        <f>(((M328/60)/60)/24)+DATE(1970,1,1)</f>
        <v>42395.25</v>
      </c>
      <c r="P328" t="b">
        <v>1</v>
      </c>
      <c r="Q328" t="b">
        <v>1</v>
      </c>
      <c r="R328" t="s">
        <v>33</v>
      </c>
      <c r="S328" t="s">
        <v>2038</v>
      </c>
      <c r="T328" t="s">
        <v>2039</v>
      </c>
    </row>
    <row r="329" spans="1:20" ht="17" x14ac:dyDescent="0.2">
      <c r="A329">
        <v>715</v>
      </c>
      <c r="B329" s="4" t="s">
        <v>1468</v>
      </c>
      <c r="C329" s="3" t="s">
        <v>1469</v>
      </c>
      <c r="D329">
        <v>118000</v>
      </c>
      <c r="E329">
        <v>28870</v>
      </c>
      <c r="F329" s="5">
        <f>E329/D329</f>
        <v>0.24466101694915254</v>
      </c>
      <c r="G329" t="s">
        <v>14</v>
      </c>
      <c r="H329">
        <v>656</v>
      </c>
      <c r="I329" s="6">
        <f>E329/H329</f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2">
        <f>(((L329/60)/60)/24)+DATE(1970,1,1)</f>
        <v>40397.208333333336</v>
      </c>
      <c r="O329" s="12">
        <f>(((M329/60)/60)/24)+DATE(1970,1,1)</f>
        <v>40402.208333333336</v>
      </c>
      <c r="P329" t="b">
        <v>0</v>
      </c>
      <c r="Q329" t="b">
        <v>0</v>
      </c>
      <c r="R329" t="s">
        <v>292</v>
      </c>
      <c r="S329" t="s">
        <v>2049</v>
      </c>
      <c r="T329" t="s">
        <v>2060</v>
      </c>
    </row>
    <row r="330" spans="1:20" ht="17" x14ac:dyDescent="0.2">
      <c r="A330">
        <v>725</v>
      </c>
      <c r="B330" s="4" t="s">
        <v>1488</v>
      </c>
      <c r="C330" s="3" t="s">
        <v>1489</v>
      </c>
      <c r="D330">
        <v>193200</v>
      </c>
      <c r="E330">
        <v>97369</v>
      </c>
      <c r="F330" s="5">
        <f>E330/D330</f>
        <v>0.50398033126293995</v>
      </c>
      <c r="G330" t="s">
        <v>14</v>
      </c>
      <c r="H330">
        <v>1596</v>
      </c>
      <c r="I330" s="6">
        <f>E330/H330</f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2">
        <f>(((L330/60)/60)/24)+DATE(1970,1,1)</f>
        <v>41958.25</v>
      </c>
      <c r="O330" s="12">
        <f>(((M330/60)/60)/24)+DATE(1970,1,1)</f>
        <v>41960.25</v>
      </c>
      <c r="P330" t="b">
        <v>0</v>
      </c>
      <c r="Q330" t="b">
        <v>0</v>
      </c>
      <c r="R330" t="s">
        <v>292</v>
      </c>
      <c r="S330" t="s">
        <v>2049</v>
      </c>
      <c r="T330" t="s">
        <v>2060</v>
      </c>
    </row>
    <row r="331" spans="1:20" ht="34" x14ac:dyDescent="0.2">
      <c r="A331">
        <v>728</v>
      </c>
      <c r="B331" s="4" t="s">
        <v>1494</v>
      </c>
      <c r="C331" s="3" t="s">
        <v>1495</v>
      </c>
      <c r="D331">
        <v>4200</v>
      </c>
      <c r="E331">
        <v>735</v>
      </c>
      <c r="F331" s="5">
        <f>E331/D331</f>
        <v>0.17499999999999999</v>
      </c>
      <c r="G331" t="s">
        <v>14</v>
      </c>
      <c r="H331">
        <v>10</v>
      </c>
      <c r="I331" s="6">
        <f>E331/H331</f>
        <v>73.5</v>
      </c>
      <c r="J331" t="s">
        <v>21</v>
      </c>
      <c r="K331" t="s">
        <v>22</v>
      </c>
      <c r="L331">
        <v>1464152400</v>
      </c>
      <c r="M331">
        <v>1465102800</v>
      </c>
      <c r="N331" s="12">
        <f>(((L331/60)/60)/24)+DATE(1970,1,1)</f>
        <v>42515.208333333328</v>
      </c>
      <c r="O331" s="12">
        <f>(((M331/60)/60)/24)+DATE(1970,1,1)</f>
        <v>42526.208333333328</v>
      </c>
      <c r="P331" t="b">
        <v>0</v>
      </c>
      <c r="Q331" t="b">
        <v>0</v>
      </c>
      <c r="R331" t="s">
        <v>33</v>
      </c>
      <c r="S331" t="s">
        <v>2038</v>
      </c>
      <c r="T331" t="s">
        <v>2039</v>
      </c>
    </row>
    <row r="332" spans="1:20" ht="17" x14ac:dyDescent="0.2">
      <c r="A332">
        <v>732</v>
      </c>
      <c r="B332" s="4" t="s">
        <v>1502</v>
      </c>
      <c r="C332" s="3" t="s">
        <v>1503</v>
      </c>
      <c r="D332">
        <v>117000</v>
      </c>
      <c r="E332">
        <v>107622</v>
      </c>
      <c r="F332" s="5">
        <f>E332/D332</f>
        <v>0.91984615384615387</v>
      </c>
      <c r="G332" t="s">
        <v>14</v>
      </c>
      <c r="H332">
        <v>1121</v>
      </c>
      <c r="I332" s="6">
        <f>E332/H332</f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2">
        <f>(((L332/60)/60)/24)+DATE(1970,1,1)</f>
        <v>42816.208333333328</v>
      </c>
      <c r="O332" s="12">
        <f>(((M332/60)/60)/24)+DATE(1970,1,1)</f>
        <v>42839.208333333328</v>
      </c>
      <c r="P332" t="b">
        <v>0</v>
      </c>
      <c r="Q332" t="b">
        <v>1</v>
      </c>
      <c r="R332" t="s">
        <v>23</v>
      </c>
      <c r="S332" t="s">
        <v>2034</v>
      </c>
      <c r="T332" t="s">
        <v>2035</v>
      </c>
    </row>
    <row r="333" spans="1:20" ht="34" x14ac:dyDescent="0.2">
      <c r="A333">
        <v>738</v>
      </c>
      <c r="B333" s="4" t="s">
        <v>1032</v>
      </c>
      <c r="C333" s="3" t="s">
        <v>1514</v>
      </c>
      <c r="D333">
        <v>74700</v>
      </c>
      <c r="E333">
        <v>1557</v>
      </c>
      <c r="F333" s="5">
        <f>E333/D333</f>
        <v>2.0843373493975904E-2</v>
      </c>
      <c r="G333" t="s">
        <v>14</v>
      </c>
      <c r="H333">
        <v>15</v>
      </c>
      <c r="I333" s="6">
        <f>E333/H333</f>
        <v>103.8</v>
      </c>
      <c r="J333" t="s">
        <v>21</v>
      </c>
      <c r="K333" t="s">
        <v>22</v>
      </c>
      <c r="L333">
        <v>1416117600</v>
      </c>
      <c r="M333">
        <v>1418018400</v>
      </c>
      <c r="N333" s="12">
        <f>(((L333/60)/60)/24)+DATE(1970,1,1)</f>
        <v>41959.25</v>
      </c>
      <c r="O333" s="12">
        <f>(((M333/60)/60)/24)+DATE(1970,1,1)</f>
        <v>41981.25</v>
      </c>
      <c r="P333" t="b">
        <v>0</v>
      </c>
      <c r="Q333" t="b">
        <v>1</v>
      </c>
      <c r="R333" t="s">
        <v>33</v>
      </c>
      <c r="S333" t="s">
        <v>2038</v>
      </c>
      <c r="T333" t="s">
        <v>2039</v>
      </c>
    </row>
    <row r="334" spans="1:20" ht="17" x14ac:dyDescent="0.2">
      <c r="A334">
        <v>739</v>
      </c>
      <c r="B334" s="4" t="s">
        <v>1515</v>
      </c>
      <c r="C334" s="3" t="s">
        <v>1516</v>
      </c>
      <c r="D334">
        <v>10000</v>
      </c>
      <c r="E334">
        <v>6100</v>
      </c>
      <c r="F334" s="5">
        <f>E334/D334</f>
        <v>0.61</v>
      </c>
      <c r="G334" t="s">
        <v>14</v>
      </c>
      <c r="H334">
        <v>191</v>
      </c>
      <c r="I334" s="6">
        <f>E334/H334</f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2">
        <f>(((L334/60)/60)/24)+DATE(1970,1,1)</f>
        <v>41089.208333333336</v>
      </c>
      <c r="O334" s="12">
        <f>(((M334/60)/60)/24)+DATE(1970,1,1)</f>
        <v>41090.208333333336</v>
      </c>
      <c r="P334" t="b">
        <v>0</v>
      </c>
      <c r="Q334" t="b">
        <v>0</v>
      </c>
      <c r="R334" t="s">
        <v>60</v>
      </c>
      <c r="S334" t="s">
        <v>2034</v>
      </c>
      <c r="T334" t="s">
        <v>2044</v>
      </c>
    </row>
    <row r="335" spans="1:20" ht="34" x14ac:dyDescent="0.2">
      <c r="A335">
        <v>740</v>
      </c>
      <c r="B335" s="4" t="s">
        <v>1517</v>
      </c>
      <c r="C335" s="3" t="s">
        <v>1518</v>
      </c>
      <c r="D335">
        <v>5300</v>
      </c>
      <c r="E335">
        <v>1592</v>
      </c>
      <c r="F335" s="5">
        <f>E335/D335</f>
        <v>0.30037735849056602</v>
      </c>
      <c r="G335" t="s">
        <v>14</v>
      </c>
      <c r="H335">
        <v>16</v>
      </c>
      <c r="I335" s="6">
        <f>E335/H335</f>
        <v>99.5</v>
      </c>
      <c r="J335" t="s">
        <v>21</v>
      </c>
      <c r="K335" t="s">
        <v>22</v>
      </c>
      <c r="L335">
        <v>1486101600</v>
      </c>
      <c r="M335">
        <v>1486360800</v>
      </c>
      <c r="N335" s="12">
        <f>(((L335/60)/60)/24)+DATE(1970,1,1)</f>
        <v>42769.25</v>
      </c>
      <c r="O335" s="12">
        <f>(((M335/60)/60)/24)+DATE(1970,1,1)</f>
        <v>42772.25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34" x14ac:dyDescent="0.2">
      <c r="A336">
        <v>743</v>
      </c>
      <c r="B336" s="4" t="s">
        <v>1522</v>
      </c>
      <c r="C336" s="3" t="s">
        <v>1523</v>
      </c>
      <c r="D336">
        <v>3900</v>
      </c>
      <c r="E336">
        <v>504</v>
      </c>
      <c r="F336" s="5">
        <f>E336/D336</f>
        <v>0.12923076923076923</v>
      </c>
      <c r="G336" t="s">
        <v>14</v>
      </c>
      <c r="H336">
        <v>17</v>
      </c>
      <c r="I336" s="6">
        <f>E336/H336</f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2">
        <f>(((L336/60)/60)/24)+DATE(1970,1,1)</f>
        <v>42298.208333333328</v>
      </c>
      <c r="O336" s="12">
        <f>(((M336/60)/60)/24)+DATE(1970,1,1)</f>
        <v>42304.208333333328</v>
      </c>
      <c r="P336" t="b">
        <v>0</v>
      </c>
      <c r="Q336" t="b">
        <v>1</v>
      </c>
      <c r="R336" t="s">
        <v>33</v>
      </c>
      <c r="S336" t="s">
        <v>2038</v>
      </c>
      <c r="T336" t="s">
        <v>2039</v>
      </c>
    </row>
    <row r="337" spans="1:20" ht="34" x14ac:dyDescent="0.2">
      <c r="A337">
        <v>745</v>
      </c>
      <c r="B337" s="4" t="s">
        <v>1526</v>
      </c>
      <c r="C337" s="3" t="s">
        <v>1527</v>
      </c>
      <c r="D337">
        <v>6900</v>
      </c>
      <c r="E337">
        <v>2091</v>
      </c>
      <c r="F337" s="5">
        <f>E337/D337</f>
        <v>0.30304347826086958</v>
      </c>
      <c r="G337" t="s">
        <v>14</v>
      </c>
      <c r="H337">
        <v>34</v>
      </c>
      <c r="I337" s="6">
        <f>E337/H337</f>
        <v>61.5</v>
      </c>
      <c r="J337" t="s">
        <v>21</v>
      </c>
      <c r="K337" t="s">
        <v>22</v>
      </c>
      <c r="L337">
        <v>1275195600</v>
      </c>
      <c r="M337">
        <v>1277528400</v>
      </c>
      <c r="N337" s="12">
        <f>(((L337/60)/60)/24)+DATE(1970,1,1)</f>
        <v>40328.208333333336</v>
      </c>
      <c r="O337" s="12">
        <f>(((M337/60)/60)/24)+DATE(1970,1,1)</f>
        <v>40355.208333333336</v>
      </c>
      <c r="P337" t="b">
        <v>0</v>
      </c>
      <c r="Q337" t="b">
        <v>0</v>
      </c>
      <c r="R337" t="s">
        <v>65</v>
      </c>
      <c r="S337" t="s">
        <v>2036</v>
      </c>
      <c r="T337" t="s">
        <v>2045</v>
      </c>
    </row>
    <row r="338" spans="1:20" ht="17" x14ac:dyDescent="0.2">
      <c r="A338">
        <v>750</v>
      </c>
      <c r="B338" s="4" t="s">
        <v>1536</v>
      </c>
      <c r="C338" s="3" t="s">
        <v>1537</v>
      </c>
      <c r="D338">
        <v>100</v>
      </c>
      <c r="E338">
        <v>1</v>
      </c>
      <c r="F338" s="5">
        <f>E338/D338</f>
        <v>0.01</v>
      </c>
      <c r="G338" t="s">
        <v>14</v>
      </c>
      <c r="H338">
        <v>1</v>
      </c>
      <c r="I338" s="6">
        <f>E338/H338</f>
        <v>1</v>
      </c>
      <c r="J338" t="s">
        <v>40</v>
      </c>
      <c r="K338" t="s">
        <v>41</v>
      </c>
      <c r="L338">
        <v>1277960400</v>
      </c>
      <c r="M338">
        <v>1280120400</v>
      </c>
      <c r="N338" s="12">
        <f>(((L338/60)/60)/24)+DATE(1970,1,1)</f>
        <v>40360.208333333336</v>
      </c>
      <c r="O338" s="12">
        <f>(((M338/60)/60)/24)+DATE(1970,1,1)</f>
        <v>40385.208333333336</v>
      </c>
      <c r="P338" t="b">
        <v>0</v>
      </c>
      <c r="Q338" t="b">
        <v>0</v>
      </c>
      <c r="R338" t="s">
        <v>50</v>
      </c>
      <c r="S338" t="s">
        <v>2034</v>
      </c>
      <c r="T338" t="s">
        <v>2042</v>
      </c>
    </row>
    <row r="339" spans="1:20" ht="34" x14ac:dyDescent="0.2">
      <c r="A339">
        <v>759</v>
      </c>
      <c r="B339" s="4" t="s">
        <v>1554</v>
      </c>
      <c r="C339" s="3" t="s">
        <v>1555</v>
      </c>
      <c r="D339">
        <v>167500</v>
      </c>
      <c r="E339">
        <v>114615</v>
      </c>
      <c r="F339" s="5">
        <f>E339/D339</f>
        <v>0.6842686567164179</v>
      </c>
      <c r="G339" t="s">
        <v>14</v>
      </c>
      <c r="H339">
        <v>1274</v>
      </c>
      <c r="I339" s="6">
        <f>E339/H339</f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2">
        <f>(((L339/60)/60)/24)+DATE(1970,1,1)</f>
        <v>43136.25</v>
      </c>
      <c r="O339" s="12">
        <f>(((M339/60)/60)/24)+DATE(1970,1,1)</f>
        <v>43166.25</v>
      </c>
      <c r="P339" t="b">
        <v>0</v>
      </c>
      <c r="Q339" t="b">
        <v>0</v>
      </c>
      <c r="R339" t="s">
        <v>50</v>
      </c>
      <c r="S339" t="s">
        <v>2034</v>
      </c>
      <c r="T339" t="s">
        <v>2042</v>
      </c>
    </row>
    <row r="340" spans="1:20" ht="17" x14ac:dyDescent="0.2">
      <c r="A340">
        <v>760</v>
      </c>
      <c r="B340" s="4" t="s">
        <v>1556</v>
      </c>
      <c r="C340" s="3" t="s">
        <v>1557</v>
      </c>
      <c r="D340">
        <v>48300</v>
      </c>
      <c r="E340">
        <v>16592</v>
      </c>
      <c r="F340" s="5">
        <f>E340/D340</f>
        <v>0.34351966873706002</v>
      </c>
      <c r="G340" t="s">
        <v>14</v>
      </c>
      <c r="H340">
        <v>210</v>
      </c>
      <c r="I340" s="6">
        <f>E340/H340</f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2">
        <f>(((L340/60)/60)/24)+DATE(1970,1,1)</f>
        <v>43678.208333333328</v>
      </c>
      <c r="O340" s="12">
        <f>(((M340/60)/60)/24)+DATE(1970,1,1)</f>
        <v>43707.208333333328</v>
      </c>
      <c r="P340" t="b">
        <v>0</v>
      </c>
      <c r="Q340" t="b">
        <v>1</v>
      </c>
      <c r="R340" t="s">
        <v>89</v>
      </c>
      <c r="S340" t="s">
        <v>2049</v>
      </c>
      <c r="T340" t="s">
        <v>2050</v>
      </c>
    </row>
    <row r="341" spans="1:20" ht="34" x14ac:dyDescent="0.2">
      <c r="A341">
        <v>766</v>
      </c>
      <c r="B341" s="4" t="s">
        <v>1567</v>
      </c>
      <c r="C341" s="3" t="s">
        <v>1568</v>
      </c>
      <c r="D341">
        <v>43800</v>
      </c>
      <c r="E341">
        <v>13653</v>
      </c>
      <c r="F341" s="5">
        <f>E341/D341</f>
        <v>0.31171232876712329</v>
      </c>
      <c r="G341" t="s">
        <v>14</v>
      </c>
      <c r="H341">
        <v>248</v>
      </c>
      <c r="I341" s="6">
        <f>E341/H341</f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2">
        <f>(((L341/60)/60)/24)+DATE(1970,1,1)</f>
        <v>43362.208333333328</v>
      </c>
      <c r="O341" s="12">
        <f>(((M341/60)/60)/24)+DATE(1970,1,1)</f>
        <v>43363.208333333328</v>
      </c>
      <c r="P341" t="b">
        <v>0</v>
      </c>
      <c r="Q341" t="b">
        <v>0</v>
      </c>
      <c r="R341" t="s">
        <v>474</v>
      </c>
      <c r="S341" t="s">
        <v>2040</v>
      </c>
      <c r="T341" t="s">
        <v>2062</v>
      </c>
    </row>
    <row r="342" spans="1:20" ht="17" x14ac:dyDescent="0.2">
      <c r="A342">
        <v>767</v>
      </c>
      <c r="B342" s="4" t="s">
        <v>1569</v>
      </c>
      <c r="C342" s="3" t="s">
        <v>1570</v>
      </c>
      <c r="D342">
        <v>97200</v>
      </c>
      <c r="E342">
        <v>55372</v>
      </c>
      <c r="F342" s="5">
        <f>E342/D342</f>
        <v>0.56967078189300413</v>
      </c>
      <c r="G342" t="s">
        <v>14</v>
      </c>
      <c r="H342">
        <v>513</v>
      </c>
      <c r="I342" s="6">
        <f>E342/H342</f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2">
        <f>(((L342/60)/60)/24)+DATE(1970,1,1)</f>
        <v>42283.208333333328</v>
      </c>
      <c r="O342" s="12">
        <f>(((M342/60)/60)/24)+DATE(1970,1,1)</f>
        <v>42328.25</v>
      </c>
      <c r="P342" t="b">
        <v>0</v>
      </c>
      <c r="Q342" t="b">
        <v>0</v>
      </c>
      <c r="R342" t="s">
        <v>206</v>
      </c>
      <c r="S342" t="s">
        <v>2046</v>
      </c>
      <c r="T342" t="s">
        <v>2058</v>
      </c>
    </row>
    <row r="343" spans="1:20" ht="17" x14ac:dyDescent="0.2">
      <c r="A343">
        <v>769</v>
      </c>
      <c r="B343" s="4" t="s">
        <v>1573</v>
      </c>
      <c r="C343" s="3" t="s">
        <v>1574</v>
      </c>
      <c r="D343">
        <v>125600</v>
      </c>
      <c r="E343">
        <v>109106</v>
      </c>
      <c r="F343" s="5">
        <f>E343/D343</f>
        <v>0.86867834394904464</v>
      </c>
      <c r="G343" t="s">
        <v>14</v>
      </c>
      <c r="H343">
        <v>3410</v>
      </c>
      <c r="I343" s="6">
        <f>E343/H343</f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2">
        <f>(((L343/60)/60)/24)+DATE(1970,1,1)</f>
        <v>41501.208333333336</v>
      </c>
      <c r="O343" s="12">
        <f>(((M343/60)/60)/24)+DATE(1970,1,1)</f>
        <v>41527.208333333336</v>
      </c>
      <c r="P343" t="b">
        <v>0</v>
      </c>
      <c r="Q343" t="b">
        <v>0</v>
      </c>
      <c r="R343" t="s">
        <v>89</v>
      </c>
      <c r="S343" t="s">
        <v>2049</v>
      </c>
      <c r="T343" t="s">
        <v>2050</v>
      </c>
    </row>
    <row r="344" spans="1:20" ht="34" x14ac:dyDescent="0.2">
      <c r="A344">
        <v>775</v>
      </c>
      <c r="B344" s="4" t="s">
        <v>1585</v>
      </c>
      <c r="C344" s="3" t="s">
        <v>1586</v>
      </c>
      <c r="D344">
        <v>9400</v>
      </c>
      <c r="E344">
        <v>968</v>
      </c>
      <c r="F344" s="5">
        <f>E344/D344</f>
        <v>0.10297872340425532</v>
      </c>
      <c r="G344" t="s">
        <v>14</v>
      </c>
      <c r="H344">
        <v>10</v>
      </c>
      <c r="I344" s="6">
        <f>E344/H344</f>
        <v>96.8</v>
      </c>
      <c r="J344" t="s">
        <v>21</v>
      </c>
      <c r="K344" t="s">
        <v>22</v>
      </c>
      <c r="L344">
        <v>1415253600</v>
      </c>
      <c r="M344">
        <v>1416117600</v>
      </c>
      <c r="N344" s="12">
        <f>(((L344/60)/60)/24)+DATE(1970,1,1)</f>
        <v>41949.25</v>
      </c>
      <c r="O344" s="12">
        <f>(((M344/60)/60)/24)+DATE(1970,1,1)</f>
        <v>41959.25</v>
      </c>
      <c r="P344" t="b">
        <v>0</v>
      </c>
      <c r="Q344" t="b">
        <v>0</v>
      </c>
      <c r="R344" t="s">
        <v>23</v>
      </c>
      <c r="S344" t="s">
        <v>2034</v>
      </c>
      <c r="T344" t="s">
        <v>2035</v>
      </c>
    </row>
    <row r="345" spans="1:20" ht="17" x14ac:dyDescent="0.2">
      <c r="A345">
        <v>776</v>
      </c>
      <c r="B345" s="4" t="s">
        <v>1587</v>
      </c>
      <c r="C345" s="3" t="s">
        <v>1588</v>
      </c>
      <c r="D345">
        <v>110800</v>
      </c>
      <c r="E345">
        <v>72623</v>
      </c>
      <c r="F345" s="5">
        <f>E345/D345</f>
        <v>0.65544223826714798</v>
      </c>
      <c r="G345" t="s">
        <v>14</v>
      </c>
      <c r="H345">
        <v>2201</v>
      </c>
      <c r="I345" s="6">
        <f>E345/H345</f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2">
        <f>(((L345/60)/60)/24)+DATE(1970,1,1)</f>
        <v>43650.208333333328</v>
      </c>
      <c r="O345" s="12">
        <f>(((M345/60)/60)/24)+DATE(1970,1,1)</f>
        <v>43668.208333333328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777</v>
      </c>
      <c r="B346" s="4" t="s">
        <v>1589</v>
      </c>
      <c r="C346" s="3" t="s">
        <v>1590</v>
      </c>
      <c r="D346">
        <v>93800</v>
      </c>
      <c r="E346">
        <v>45987</v>
      </c>
      <c r="F346" s="5">
        <f>E346/D346</f>
        <v>0.49026652452025588</v>
      </c>
      <c r="G346" t="s">
        <v>14</v>
      </c>
      <c r="H346">
        <v>676</v>
      </c>
      <c r="I346" s="6">
        <f>E346/H346</f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2">
        <f>(((L346/60)/60)/24)+DATE(1970,1,1)</f>
        <v>40809.208333333336</v>
      </c>
      <c r="O346" s="12">
        <f>(((M346/60)/60)/24)+DATE(1970,1,1)</f>
        <v>40838.208333333336</v>
      </c>
      <c r="P346" t="b">
        <v>0</v>
      </c>
      <c r="Q346" t="b">
        <v>0</v>
      </c>
      <c r="R346" t="s">
        <v>33</v>
      </c>
      <c r="S346" t="s">
        <v>2038</v>
      </c>
      <c r="T346" t="s">
        <v>2039</v>
      </c>
    </row>
    <row r="347" spans="1:20" ht="17" x14ac:dyDescent="0.2">
      <c r="A347">
        <v>779</v>
      </c>
      <c r="B347" s="4" t="s">
        <v>1593</v>
      </c>
      <c r="C347" s="3" t="s">
        <v>1594</v>
      </c>
      <c r="D347">
        <v>108700</v>
      </c>
      <c r="E347">
        <v>87293</v>
      </c>
      <c r="F347" s="5">
        <f>E347/D347</f>
        <v>0.80306347746090156</v>
      </c>
      <c r="G347" t="s">
        <v>14</v>
      </c>
      <c r="H347">
        <v>831</v>
      </c>
      <c r="I347" s="6">
        <f>E347/H347</f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2">
        <f>(((L347/60)/60)/24)+DATE(1970,1,1)</f>
        <v>42230.208333333328</v>
      </c>
      <c r="O347" s="12">
        <f>(((M347/60)/60)/24)+DATE(1970,1,1)</f>
        <v>42239.208333333328</v>
      </c>
      <c r="P347" t="b">
        <v>0</v>
      </c>
      <c r="Q347" t="b">
        <v>1</v>
      </c>
      <c r="R347" t="s">
        <v>33</v>
      </c>
      <c r="S347" t="s">
        <v>2038</v>
      </c>
      <c r="T347" t="s">
        <v>2039</v>
      </c>
    </row>
    <row r="348" spans="1:20" ht="17" x14ac:dyDescent="0.2">
      <c r="A348">
        <v>787</v>
      </c>
      <c r="B348" s="4" t="s">
        <v>1609</v>
      </c>
      <c r="C348" s="3" t="s">
        <v>1610</v>
      </c>
      <c r="D348">
        <v>61200</v>
      </c>
      <c r="E348">
        <v>60994</v>
      </c>
      <c r="F348" s="5">
        <f>E348/D348</f>
        <v>0.99663398692810456</v>
      </c>
      <c r="G348" t="s">
        <v>14</v>
      </c>
      <c r="H348">
        <v>859</v>
      </c>
      <c r="I348" s="6">
        <f>E348/H348</f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2">
        <f>(((L348/60)/60)/24)+DATE(1970,1,1)</f>
        <v>40684.208333333336</v>
      </c>
      <c r="O348" s="12">
        <f>(((M348/60)/60)/24)+DATE(1970,1,1)</f>
        <v>40693.208333333336</v>
      </c>
      <c r="P348" t="b">
        <v>0</v>
      </c>
      <c r="Q348" t="b">
        <v>0</v>
      </c>
      <c r="R348" t="s">
        <v>23</v>
      </c>
      <c r="S348" t="s">
        <v>2034</v>
      </c>
      <c r="T348" t="s">
        <v>2035</v>
      </c>
    </row>
    <row r="349" spans="1:20" ht="17" x14ac:dyDescent="0.2">
      <c r="A349">
        <v>789</v>
      </c>
      <c r="B349" s="4" t="s">
        <v>1613</v>
      </c>
      <c r="C349" s="3" t="s">
        <v>1614</v>
      </c>
      <c r="D349">
        <v>9000</v>
      </c>
      <c r="E349">
        <v>3351</v>
      </c>
      <c r="F349" s="5">
        <f>E349/D349</f>
        <v>0.37233333333333335</v>
      </c>
      <c r="G349" t="s">
        <v>14</v>
      </c>
      <c r="H349">
        <v>45</v>
      </c>
      <c r="I349" s="6">
        <f>E349/H349</f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2">
        <f>(((L349/60)/60)/24)+DATE(1970,1,1)</f>
        <v>41786.208333333336</v>
      </c>
      <c r="O349" s="12">
        <f>(((M349/60)/60)/24)+DATE(1970,1,1)</f>
        <v>41823.208333333336</v>
      </c>
      <c r="P349" t="b">
        <v>0</v>
      </c>
      <c r="Q349" t="b">
        <v>0</v>
      </c>
      <c r="R349" t="s">
        <v>33</v>
      </c>
      <c r="S349" t="s">
        <v>2038</v>
      </c>
      <c r="T349" t="s">
        <v>2039</v>
      </c>
    </row>
    <row r="350" spans="1:20" ht="17" x14ac:dyDescent="0.2">
      <c r="A350">
        <v>791</v>
      </c>
      <c r="B350" s="4" t="s">
        <v>1617</v>
      </c>
      <c r="C350" s="3" t="s">
        <v>1618</v>
      </c>
      <c r="D350">
        <v>2100</v>
      </c>
      <c r="E350">
        <v>540</v>
      </c>
      <c r="F350" s="5">
        <f>E350/D350</f>
        <v>0.25714285714285712</v>
      </c>
      <c r="G350" t="s">
        <v>14</v>
      </c>
      <c r="H350">
        <v>6</v>
      </c>
      <c r="I350" s="6">
        <f>E350/H350</f>
        <v>90</v>
      </c>
      <c r="J350" t="s">
        <v>21</v>
      </c>
      <c r="K350" t="s">
        <v>22</v>
      </c>
      <c r="L350">
        <v>1481436000</v>
      </c>
      <c r="M350">
        <v>1482818400</v>
      </c>
      <c r="N350" s="12">
        <f>(((L350/60)/60)/24)+DATE(1970,1,1)</f>
        <v>42715.25</v>
      </c>
      <c r="O350" s="12">
        <f>(((M350/60)/60)/24)+DATE(1970,1,1)</f>
        <v>42731.25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792</v>
      </c>
      <c r="B351" s="4" t="s">
        <v>1619</v>
      </c>
      <c r="C351" s="3" t="s">
        <v>1620</v>
      </c>
      <c r="D351">
        <v>2000</v>
      </c>
      <c r="E351">
        <v>680</v>
      </c>
      <c r="F351" s="5">
        <f>E351/D351</f>
        <v>0.34</v>
      </c>
      <c r="G351" t="s">
        <v>14</v>
      </c>
      <c r="H351">
        <v>7</v>
      </c>
      <c r="I351" s="6">
        <f>E351/H351</f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2">
        <f>(((L351/60)/60)/24)+DATE(1970,1,1)</f>
        <v>41451.208333333336</v>
      </c>
      <c r="O351" s="12">
        <f>(((M351/60)/60)/24)+DATE(1970,1,1)</f>
        <v>41479.208333333336</v>
      </c>
      <c r="P351" t="b">
        <v>0</v>
      </c>
      <c r="Q351" t="b">
        <v>1</v>
      </c>
      <c r="R351" t="s">
        <v>33</v>
      </c>
      <c r="S351" t="s">
        <v>2038</v>
      </c>
      <c r="T351" t="s">
        <v>2039</v>
      </c>
    </row>
    <row r="352" spans="1:20" ht="34" x14ac:dyDescent="0.2">
      <c r="A352">
        <v>795</v>
      </c>
      <c r="B352" s="4" t="s">
        <v>1625</v>
      </c>
      <c r="C352" s="3" t="s">
        <v>1626</v>
      </c>
      <c r="D352">
        <v>7100</v>
      </c>
      <c r="E352">
        <v>1022</v>
      </c>
      <c r="F352" s="5">
        <f>E352/D352</f>
        <v>0.14394366197183098</v>
      </c>
      <c r="G352" t="s">
        <v>14</v>
      </c>
      <c r="H352">
        <v>31</v>
      </c>
      <c r="I352" s="6">
        <f>E352/H352</f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2">
        <f>(((L352/60)/60)/24)+DATE(1970,1,1)</f>
        <v>42675.208333333328</v>
      </c>
      <c r="O352" s="12">
        <f>(((M352/60)/60)/24)+DATE(1970,1,1)</f>
        <v>42678.208333333328</v>
      </c>
      <c r="P352" t="b">
        <v>0</v>
      </c>
      <c r="Q352" t="b">
        <v>0</v>
      </c>
      <c r="R352" t="s">
        <v>53</v>
      </c>
      <c r="S352" t="s">
        <v>2040</v>
      </c>
      <c r="T352" t="s">
        <v>2043</v>
      </c>
    </row>
    <row r="353" spans="1:20" ht="17" x14ac:dyDescent="0.2">
      <c r="A353">
        <v>796</v>
      </c>
      <c r="B353" s="4" t="s">
        <v>1627</v>
      </c>
      <c r="C353" s="3" t="s">
        <v>1628</v>
      </c>
      <c r="D353">
        <v>7800</v>
      </c>
      <c r="E353">
        <v>4275</v>
      </c>
      <c r="F353" s="5">
        <f>E353/D353</f>
        <v>0.54807692307692313</v>
      </c>
      <c r="G353" t="s">
        <v>14</v>
      </c>
      <c r="H353">
        <v>78</v>
      </c>
      <c r="I353" s="6">
        <f>E353/H353</f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2">
        <f>(((L353/60)/60)/24)+DATE(1970,1,1)</f>
        <v>41859.208333333336</v>
      </c>
      <c r="O353" s="12">
        <f>(((M353/60)/60)/24)+DATE(1970,1,1)</f>
        <v>41866.208333333336</v>
      </c>
      <c r="P353" t="b">
        <v>0</v>
      </c>
      <c r="Q353" t="b">
        <v>1</v>
      </c>
      <c r="R353" t="s">
        <v>292</v>
      </c>
      <c r="S353" t="s">
        <v>2049</v>
      </c>
      <c r="T353" t="s">
        <v>2060</v>
      </c>
    </row>
    <row r="354" spans="1:20" ht="17" x14ac:dyDescent="0.2">
      <c r="A354">
        <v>799</v>
      </c>
      <c r="B354" s="4" t="s">
        <v>1633</v>
      </c>
      <c r="C354" s="3" t="s">
        <v>1634</v>
      </c>
      <c r="D354">
        <v>84500</v>
      </c>
      <c r="E354">
        <v>73522</v>
      </c>
      <c r="F354" s="5">
        <f>E354/D354</f>
        <v>0.87008284023668636</v>
      </c>
      <c r="G354" t="s">
        <v>14</v>
      </c>
      <c r="H354">
        <v>1225</v>
      </c>
      <c r="I354" s="6">
        <f>E354/H354</f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2">
        <f>(((L354/60)/60)/24)+DATE(1970,1,1)</f>
        <v>42399.25</v>
      </c>
      <c r="O354" s="12">
        <f>(((M354/60)/60)/24)+DATE(1970,1,1)</f>
        <v>42403.25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800</v>
      </c>
      <c r="B355" s="4" t="s">
        <v>1635</v>
      </c>
      <c r="C355" s="3" t="s">
        <v>1636</v>
      </c>
      <c r="D355">
        <v>100</v>
      </c>
      <c r="E355">
        <v>1</v>
      </c>
      <c r="F355" s="5">
        <f>E355/D355</f>
        <v>0.01</v>
      </c>
      <c r="G355" t="s">
        <v>14</v>
      </c>
      <c r="H355">
        <v>1</v>
      </c>
      <c r="I355" s="6">
        <f>E355/H355</f>
        <v>1</v>
      </c>
      <c r="J355" t="s">
        <v>98</v>
      </c>
      <c r="K355" t="s">
        <v>99</v>
      </c>
      <c r="L355">
        <v>1434085200</v>
      </c>
      <c r="M355">
        <v>1434430800</v>
      </c>
      <c r="N355" s="12">
        <f>(((L355/60)/60)/24)+DATE(1970,1,1)</f>
        <v>42167.208333333328</v>
      </c>
      <c r="O355" s="12">
        <f>(((M355/60)/60)/24)+DATE(1970,1,1)</f>
        <v>42171.208333333328</v>
      </c>
      <c r="P355" t="b">
        <v>0</v>
      </c>
      <c r="Q355" t="b">
        <v>0</v>
      </c>
      <c r="R355" t="s">
        <v>23</v>
      </c>
      <c r="S355" t="s">
        <v>2034</v>
      </c>
      <c r="T355" t="s">
        <v>2035</v>
      </c>
    </row>
    <row r="356" spans="1:20" ht="34" x14ac:dyDescent="0.2">
      <c r="A356">
        <v>805</v>
      </c>
      <c r="B356" s="4" t="s">
        <v>1645</v>
      </c>
      <c r="C356" s="3" t="s">
        <v>1646</v>
      </c>
      <c r="D356">
        <v>9700</v>
      </c>
      <c r="E356">
        <v>4932</v>
      </c>
      <c r="F356" s="5">
        <f>E356/D356</f>
        <v>0.50845360824742269</v>
      </c>
      <c r="G356" t="s">
        <v>14</v>
      </c>
      <c r="H356">
        <v>67</v>
      </c>
      <c r="I356" s="6">
        <f>E356/H356</f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2">
        <f>(((L356/60)/60)/24)+DATE(1970,1,1)</f>
        <v>41958.25</v>
      </c>
      <c r="O356" s="12">
        <f>(((M356/60)/60)/24)+DATE(1970,1,1)</f>
        <v>42009.25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808</v>
      </c>
      <c r="B357" s="4" t="s">
        <v>1651</v>
      </c>
      <c r="C357" s="3" t="s">
        <v>1652</v>
      </c>
      <c r="D357">
        <v>5200</v>
      </c>
      <c r="E357">
        <v>1583</v>
      </c>
      <c r="F357" s="5">
        <f>E357/D357</f>
        <v>0.30442307692307691</v>
      </c>
      <c r="G357" t="s">
        <v>14</v>
      </c>
      <c r="H357">
        <v>19</v>
      </c>
      <c r="I357" s="6">
        <f>E357/H357</f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2">
        <f>(((L357/60)/60)/24)+DATE(1970,1,1)</f>
        <v>42507.208333333328</v>
      </c>
      <c r="O357" s="12">
        <f>(((M357/60)/60)/24)+DATE(1970,1,1)</f>
        <v>42524.208333333328</v>
      </c>
      <c r="P357" t="b">
        <v>0</v>
      </c>
      <c r="Q357" t="b">
        <v>0</v>
      </c>
      <c r="R357" t="s">
        <v>17</v>
      </c>
      <c r="S357" t="s">
        <v>2032</v>
      </c>
      <c r="T357" t="s">
        <v>2033</v>
      </c>
    </row>
    <row r="358" spans="1:20" ht="17" x14ac:dyDescent="0.2">
      <c r="A358">
        <v>809</v>
      </c>
      <c r="B358" s="4" t="s">
        <v>1599</v>
      </c>
      <c r="C358" s="3" t="s">
        <v>1653</v>
      </c>
      <c r="D358">
        <v>140800</v>
      </c>
      <c r="E358">
        <v>88536</v>
      </c>
      <c r="F358" s="5">
        <f>E358/D358</f>
        <v>0.62880681818181816</v>
      </c>
      <c r="G358" t="s">
        <v>14</v>
      </c>
      <c r="H358">
        <v>2108</v>
      </c>
      <c r="I358" s="6">
        <f>E358/H358</f>
        <v>42</v>
      </c>
      <c r="J358" t="s">
        <v>98</v>
      </c>
      <c r="K358" t="s">
        <v>99</v>
      </c>
      <c r="L358">
        <v>1344920400</v>
      </c>
      <c r="M358">
        <v>1345006800</v>
      </c>
      <c r="N358" s="12">
        <f>(((L358/60)/60)/24)+DATE(1970,1,1)</f>
        <v>41135.208333333336</v>
      </c>
      <c r="O358" s="12">
        <f>(((M358/60)/60)/24)+DATE(1970,1,1)</f>
        <v>41136.208333333336</v>
      </c>
      <c r="P358" t="b">
        <v>0</v>
      </c>
      <c r="Q358" t="b">
        <v>0</v>
      </c>
      <c r="R358" t="s">
        <v>42</v>
      </c>
      <c r="S358" t="s">
        <v>2040</v>
      </c>
      <c r="T358" t="s">
        <v>2041</v>
      </c>
    </row>
    <row r="359" spans="1:20" ht="17" x14ac:dyDescent="0.2">
      <c r="A359">
        <v>811</v>
      </c>
      <c r="B359" s="4" t="s">
        <v>1656</v>
      </c>
      <c r="C359" s="3" t="s">
        <v>1657</v>
      </c>
      <c r="D359">
        <v>92500</v>
      </c>
      <c r="E359">
        <v>71320</v>
      </c>
      <c r="F359" s="5">
        <f>E359/D359</f>
        <v>0.77102702702702708</v>
      </c>
      <c r="G359" t="s">
        <v>14</v>
      </c>
      <c r="H359">
        <v>679</v>
      </c>
      <c r="I359" s="6">
        <f>E359/H359</f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2">
        <f>(((L359/60)/60)/24)+DATE(1970,1,1)</f>
        <v>42378.25</v>
      </c>
      <c r="O359" s="12">
        <f>(((M359/60)/60)/24)+DATE(1970,1,1)</f>
        <v>42380.25</v>
      </c>
      <c r="P359" t="b">
        <v>0</v>
      </c>
      <c r="Q359" t="b">
        <v>1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814</v>
      </c>
      <c r="B360" s="4" t="s">
        <v>1662</v>
      </c>
      <c r="C360" s="3" t="s">
        <v>1663</v>
      </c>
      <c r="D360">
        <v>3200</v>
      </c>
      <c r="E360">
        <v>2950</v>
      </c>
      <c r="F360" s="5">
        <f>E360/D360</f>
        <v>0.921875</v>
      </c>
      <c r="G360" t="s">
        <v>14</v>
      </c>
      <c r="H360">
        <v>36</v>
      </c>
      <c r="I360" s="6">
        <f>E360/H360</f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2">
        <f>(((L360/60)/60)/24)+DATE(1970,1,1)</f>
        <v>42517.208333333328</v>
      </c>
      <c r="O360" s="12">
        <f>(((M360/60)/60)/24)+DATE(1970,1,1)</f>
        <v>42519.208333333328</v>
      </c>
      <c r="P360" t="b">
        <v>0</v>
      </c>
      <c r="Q360" t="b">
        <v>1</v>
      </c>
      <c r="R360" t="s">
        <v>23</v>
      </c>
      <c r="S360" t="s">
        <v>2034</v>
      </c>
      <c r="T360" t="s">
        <v>2035</v>
      </c>
    </row>
    <row r="361" spans="1:20" ht="34" x14ac:dyDescent="0.2">
      <c r="A361">
        <v>819</v>
      </c>
      <c r="B361" s="4" t="s">
        <v>1671</v>
      </c>
      <c r="C361" s="3" t="s">
        <v>1672</v>
      </c>
      <c r="D361">
        <v>8900</v>
      </c>
      <c r="E361">
        <v>4509</v>
      </c>
      <c r="F361" s="5">
        <f>E361/D361</f>
        <v>0.50662921348314605</v>
      </c>
      <c r="G361" t="s">
        <v>14</v>
      </c>
      <c r="H361">
        <v>47</v>
      </c>
      <c r="I361" s="6">
        <f>E361/H361</f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2">
        <f>(((L361/60)/60)/24)+DATE(1970,1,1)</f>
        <v>41237.25</v>
      </c>
      <c r="O361" s="12">
        <f>(((M361/60)/60)/24)+DATE(1970,1,1)</f>
        <v>41252.25</v>
      </c>
      <c r="P361" t="b">
        <v>1</v>
      </c>
      <c r="Q361" t="b">
        <v>0</v>
      </c>
      <c r="R361" t="s">
        <v>89</v>
      </c>
      <c r="S361" t="s">
        <v>2049</v>
      </c>
      <c r="T361" t="s">
        <v>2050</v>
      </c>
    </row>
    <row r="362" spans="1:20" ht="34" x14ac:dyDescent="0.2">
      <c r="A362">
        <v>828</v>
      </c>
      <c r="B362" s="4" t="s">
        <v>1689</v>
      </c>
      <c r="C362" s="3" t="s">
        <v>1690</v>
      </c>
      <c r="D362">
        <v>7100</v>
      </c>
      <c r="E362">
        <v>4899</v>
      </c>
      <c r="F362" s="5">
        <f>E362/D362</f>
        <v>0.69</v>
      </c>
      <c r="G362" t="s">
        <v>14</v>
      </c>
      <c r="H362">
        <v>70</v>
      </c>
      <c r="I362" s="6">
        <f>E362/H362</f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2">
        <f>(((L362/60)/60)/24)+DATE(1970,1,1)</f>
        <v>43340.208333333328</v>
      </c>
      <c r="O362" s="12">
        <f>(((M362/60)/60)/24)+DATE(1970,1,1)</f>
        <v>43365.208333333328</v>
      </c>
      <c r="P362" t="b">
        <v>0</v>
      </c>
      <c r="Q362" t="b">
        <v>0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829</v>
      </c>
      <c r="B363" s="4" t="s">
        <v>1691</v>
      </c>
      <c r="C363" s="3" t="s">
        <v>1692</v>
      </c>
      <c r="D363">
        <v>9600</v>
      </c>
      <c r="E363">
        <v>4929</v>
      </c>
      <c r="F363" s="5">
        <f>E363/D363</f>
        <v>0.51343749999999999</v>
      </c>
      <c r="G363" t="s">
        <v>14</v>
      </c>
      <c r="H363">
        <v>154</v>
      </c>
      <c r="I363" s="6">
        <f>E363/H363</f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2">
        <f>(((L363/60)/60)/24)+DATE(1970,1,1)</f>
        <v>42164.208333333328</v>
      </c>
      <c r="O363" s="12">
        <f>(((M363/60)/60)/24)+DATE(1970,1,1)</f>
        <v>42179.208333333328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34" x14ac:dyDescent="0.2">
      <c r="A364">
        <v>830</v>
      </c>
      <c r="B364" s="4" t="s">
        <v>1693</v>
      </c>
      <c r="C364" s="3" t="s">
        <v>1694</v>
      </c>
      <c r="D364">
        <v>121600</v>
      </c>
      <c r="E364">
        <v>1424</v>
      </c>
      <c r="F364" s="5">
        <f>E364/D364</f>
        <v>1.1710526315789473E-2</v>
      </c>
      <c r="G364" t="s">
        <v>14</v>
      </c>
      <c r="H364">
        <v>22</v>
      </c>
      <c r="I364" s="6">
        <f>E364/H364</f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2">
        <f>(((L364/60)/60)/24)+DATE(1970,1,1)</f>
        <v>43103.25</v>
      </c>
      <c r="O364" s="12">
        <f>(((M364/60)/60)/24)+DATE(1970,1,1)</f>
        <v>43162.25</v>
      </c>
      <c r="P364" t="b">
        <v>0</v>
      </c>
      <c r="Q364" t="b">
        <v>0</v>
      </c>
      <c r="R364" t="s">
        <v>33</v>
      </c>
      <c r="S364" t="s">
        <v>2038</v>
      </c>
      <c r="T364" t="s">
        <v>2039</v>
      </c>
    </row>
    <row r="365" spans="1:20" ht="17" x14ac:dyDescent="0.2">
      <c r="A365">
        <v>835</v>
      </c>
      <c r="B365" s="4" t="s">
        <v>1703</v>
      </c>
      <c r="C365" s="3" t="s">
        <v>1704</v>
      </c>
      <c r="D365">
        <v>86200</v>
      </c>
      <c r="E365">
        <v>77355</v>
      </c>
      <c r="F365" s="5">
        <f>E365/D365</f>
        <v>0.89738979118329465</v>
      </c>
      <c r="G365" t="s">
        <v>14</v>
      </c>
      <c r="H365">
        <v>1758</v>
      </c>
      <c r="I365" s="6">
        <f>E365/H365</f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2">
        <f>(((L365/60)/60)/24)+DATE(1970,1,1)</f>
        <v>42063.25</v>
      </c>
      <c r="O365" s="12">
        <f>(((M365/60)/60)/24)+DATE(1970,1,1)</f>
        <v>42069.25</v>
      </c>
      <c r="P365" t="b">
        <v>0</v>
      </c>
      <c r="Q365" t="b">
        <v>0</v>
      </c>
      <c r="R365" t="s">
        <v>28</v>
      </c>
      <c r="S365" t="s">
        <v>2036</v>
      </c>
      <c r="T365" t="s">
        <v>2037</v>
      </c>
    </row>
    <row r="366" spans="1:20" ht="17" x14ac:dyDescent="0.2">
      <c r="A366">
        <v>836</v>
      </c>
      <c r="B366" s="4" t="s">
        <v>1705</v>
      </c>
      <c r="C366" s="3" t="s">
        <v>1706</v>
      </c>
      <c r="D366">
        <v>8100</v>
      </c>
      <c r="E366">
        <v>6086</v>
      </c>
      <c r="F366" s="5">
        <f>E366/D366</f>
        <v>0.75135802469135804</v>
      </c>
      <c r="G366" t="s">
        <v>14</v>
      </c>
      <c r="H366">
        <v>94</v>
      </c>
      <c r="I366" s="6">
        <f>E366/H366</f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2">
        <f>(((L366/60)/60)/24)+DATE(1970,1,1)</f>
        <v>40214.25</v>
      </c>
      <c r="O366" s="12">
        <f>(((M366/60)/60)/24)+DATE(1970,1,1)</f>
        <v>40225.25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34" x14ac:dyDescent="0.2">
      <c r="A367">
        <v>843</v>
      </c>
      <c r="B367" s="4" t="s">
        <v>1719</v>
      </c>
      <c r="C367" s="3" t="s">
        <v>1720</v>
      </c>
      <c r="D367">
        <v>8800</v>
      </c>
      <c r="E367">
        <v>2703</v>
      </c>
      <c r="F367" s="5">
        <f>E367/D367</f>
        <v>0.30715909090909088</v>
      </c>
      <c r="G367" t="s">
        <v>14</v>
      </c>
      <c r="H367">
        <v>33</v>
      </c>
      <c r="I367" s="6">
        <f>E367/H367</f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2">
        <f>(((L367/60)/60)/24)+DATE(1970,1,1)</f>
        <v>43338.208333333328</v>
      </c>
      <c r="O367" s="12">
        <f>(((M367/60)/60)/24)+DATE(1970,1,1)</f>
        <v>43344.208333333328</v>
      </c>
      <c r="P367" t="b">
        <v>0</v>
      </c>
      <c r="Q367" t="b">
        <v>0</v>
      </c>
      <c r="R367" t="s">
        <v>122</v>
      </c>
      <c r="S367" t="s">
        <v>2053</v>
      </c>
      <c r="T367" t="s">
        <v>2054</v>
      </c>
    </row>
    <row r="368" spans="1:20" ht="34" x14ac:dyDescent="0.2">
      <c r="A368">
        <v>850</v>
      </c>
      <c r="B368" s="4" t="s">
        <v>1733</v>
      </c>
      <c r="C368" s="3" t="s">
        <v>1734</v>
      </c>
      <c r="D368">
        <v>100</v>
      </c>
      <c r="E368">
        <v>1</v>
      </c>
      <c r="F368" s="5">
        <f>E368/D368</f>
        <v>0.01</v>
      </c>
      <c r="G368" t="s">
        <v>14</v>
      </c>
      <c r="H368">
        <v>1</v>
      </c>
      <c r="I368" s="6">
        <f>E368/H368</f>
        <v>1</v>
      </c>
      <c r="J368" t="s">
        <v>21</v>
      </c>
      <c r="K368" t="s">
        <v>22</v>
      </c>
      <c r="L368">
        <v>1321682400</v>
      </c>
      <c r="M368">
        <v>1322978400</v>
      </c>
      <c r="N368" s="12">
        <f>(((L368/60)/60)/24)+DATE(1970,1,1)</f>
        <v>40866.25</v>
      </c>
      <c r="O368" s="12">
        <f>(((M368/60)/60)/24)+DATE(1970,1,1)</f>
        <v>40881.25</v>
      </c>
      <c r="P368" t="b">
        <v>1</v>
      </c>
      <c r="Q368" t="b">
        <v>0</v>
      </c>
      <c r="R368" t="s">
        <v>23</v>
      </c>
      <c r="S368" t="s">
        <v>2034</v>
      </c>
      <c r="T368" t="s">
        <v>2035</v>
      </c>
    </row>
    <row r="369" spans="1:20" ht="34" x14ac:dyDescent="0.2">
      <c r="A369">
        <v>852</v>
      </c>
      <c r="B369" s="4" t="s">
        <v>1737</v>
      </c>
      <c r="C369" s="3" t="s">
        <v>1738</v>
      </c>
      <c r="D369">
        <v>4900</v>
      </c>
      <c r="E369">
        <v>2505</v>
      </c>
      <c r="F369" s="5">
        <f>E369/D369</f>
        <v>0.51122448979591839</v>
      </c>
      <c r="G369" t="s">
        <v>14</v>
      </c>
      <c r="H369">
        <v>31</v>
      </c>
      <c r="I369" s="6">
        <f>E369/H369</f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2">
        <f>(((L369/60)/60)/24)+DATE(1970,1,1)</f>
        <v>40740.208333333336</v>
      </c>
      <c r="O369" s="12">
        <f>(((M369/60)/60)/24)+DATE(1970,1,1)</f>
        <v>40750.208333333336</v>
      </c>
      <c r="P369" t="b">
        <v>0</v>
      </c>
      <c r="Q369" t="b">
        <v>1</v>
      </c>
      <c r="R369" t="s">
        <v>89</v>
      </c>
      <c r="S369" t="s">
        <v>2049</v>
      </c>
      <c r="T369" t="s">
        <v>2050</v>
      </c>
    </row>
    <row r="370" spans="1:20" ht="34" x14ac:dyDescent="0.2">
      <c r="A370">
        <v>858</v>
      </c>
      <c r="B370" s="4" t="s">
        <v>1748</v>
      </c>
      <c r="C370" s="3" t="s">
        <v>1749</v>
      </c>
      <c r="D370">
        <v>4000</v>
      </c>
      <c r="E370">
        <v>2778</v>
      </c>
      <c r="F370" s="5">
        <f>E370/D370</f>
        <v>0.69450000000000001</v>
      </c>
      <c r="G370" t="s">
        <v>14</v>
      </c>
      <c r="H370">
        <v>35</v>
      </c>
      <c r="I370" s="6">
        <f>E370/H370</f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2">
        <f>(((L370/60)/60)/24)+DATE(1970,1,1)</f>
        <v>43211.208333333328</v>
      </c>
      <c r="O370" s="12">
        <f>(((M370/60)/60)/24)+DATE(1970,1,1)</f>
        <v>43218.208333333328</v>
      </c>
      <c r="P370" t="b">
        <v>1</v>
      </c>
      <c r="Q370" t="b">
        <v>0</v>
      </c>
      <c r="R370" t="s">
        <v>17</v>
      </c>
      <c r="S370" t="s">
        <v>2032</v>
      </c>
      <c r="T370" t="s">
        <v>2033</v>
      </c>
    </row>
    <row r="371" spans="1:20" ht="34" x14ac:dyDescent="0.2">
      <c r="A371">
        <v>859</v>
      </c>
      <c r="B371" s="4" t="s">
        <v>1750</v>
      </c>
      <c r="C371" s="3" t="s">
        <v>1751</v>
      </c>
      <c r="D371">
        <v>7300</v>
      </c>
      <c r="E371">
        <v>2594</v>
      </c>
      <c r="F371" s="5">
        <f>E371/D371</f>
        <v>0.35534246575342465</v>
      </c>
      <c r="G371" t="s">
        <v>14</v>
      </c>
      <c r="H371">
        <v>63</v>
      </c>
      <c r="I371" s="6">
        <f>E371/H371</f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2">
        <f>(((L371/60)/60)/24)+DATE(1970,1,1)</f>
        <v>41334.25</v>
      </c>
      <c r="O371" s="12">
        <f>(((M371/60)/60)/24)+DATE(1970,1,1)</f>
        <v>41352.208333333336</v>
      </c>
      <c r="P371" t="b">
        <v>0</v>
      </c>
      <c r="Q371" t="b">
        <v>1</v>
      </c>
      <c r="R371" t="s">
        <v>33</v>
      </c>
      <c r="S371" t="s">
        <v>2038</v>
      </c>
      <c r="T371" t="s">
        <v>2039</v>
      </c>
    </row>
    <row r="372" spans="1:20" ht="17" x14ac:dyDescent="0.2">
      <c r="A372">
        <v>869</v>
      </c>
      <c r="B372" s="4" t="s">
        <v>1770</v>
      </c>
      <c r="C372" s="3" t="s">
        <v>1771</v>
      </c>
      <c r="D372">
        <v>161900</v>
      </c>
      <c r="E372">
        <v>38376</v>
      </c>
      <c r="F372" s="5">
        <f>E372/D372</f>
        <v>0.23703520691785052</v>
      </c>
      <c r="G372" t="s">
        <v>14</v>
      </c>
      <c r="H372">
        <v>526</v>
      </c>
      <c r="I372" s="6">
        <f>E372/H372</f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2">
        <f>(((L372/60)/60)/24)+DATE(1970,1,1)</f>
        <v>40350.208333333336</v>
      </c>
      <c r="O372" s="12">
        <f>(((M372/60)/60)/24)+DATE(1970,1,1)</f>
        <v>40364.208333333336</v>
      </c>
      <c r="P372" t="b">
        <v>0</v>
      </c>
      <c r="Q372" t="b">
        <v>0</v>
      </c>
      <c r="R372" t="s">
        <v>53</v>
      </c>
      <c r="S372" t="s">
        <v>2040</v>
      </c>
      <c r="T372" t="s">
        <v>2043</v>
      </c>
    </row>
    <row r="373" spans="1:20" ht="17" x14ac:dyDescent="0.2">
      <c r="A373">
        <v>870</v>
      </c>
      <c r="B373" s="4" t="s">
        <v>1772</v>
      </c>
      <c r="C373" s="3" t="s">
        <v>1773</v>
      </c>
      <c r="D373">
        <v>7700</v>
      </c>
      <c r="E373">
        <v>6920</v>
      </c>
      <c r="F373" s="5">
        <f>E373/D373</f>
        <v>0.89870129870129867</v>
      </c>
      <c r="G373" t="s">
        <v>14</v>
      </c>
      <c r="H373">
        <v>121</v>
      </c>
      <c r="I373" s="6">
        <f>E373/H373</f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2">
        <f>(((L373/60)/60)/24)+DATE(1970,1,1)</f>
        <v>42240.208333333328</v>
      </c>
      <c r="O373" s="12">
        <f>(((M373/60)/60)/24)+DATE(1970,1,1)</f>
        <v>42265.208333333328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17" x14ac:dyDescent="0.2">
      <c r="A374">
        <v>875</v>
      </c>
      <c r="B374" s="4" t="s">
        <v>1782</v>
      </c>
      <c r="C374" s="3" t="s">
        <v>1783</v>
      </c>
      <c r="D374">
        <v>7900</v>
      </c>
      <c r="E374">
        <v>5465</v>
      </c>
      <c r="F374" s="5">
        <f>E374/D374</f>
        <v>0.6917721518987342</v>
      </c>
      <c r="G374" t="s">
        <v>14</v>
      </c>
      <c r="H374">
        <v>67</v>
      </c>
      <c r="I374" s="6">
        <f>E374/H374</f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2">
        <f>(((L374/60)/60)/24)+DATE(1970,1,1)</f>
        <v>40556.25</v>
      </c>
      <c r="O374" s="12">
        <f>(((M374/60)/60)/24)+DATE(1970,1,1)</f>
        <v>40557.25</v>
      </c>
      <c r="P374" t="b">
        <v>0</v>
      </c>
      <c r="Q374" t="b">
        <v>0</v>
      </c>
      <c r="R374" t="s">
        <v>23</v>
      </c>
      <c r="S374" t="s">
        <v>2034</v>
      </c>
      <c r="T374" t="s">
        <v>2035</v>
      </c>
    </row>
    <row r="375" spans="1:20" ht="34" x14ac:dyDescent="0.2">
      <c r="A375">
        <v>876</v>
      </c>
      <c r="B375" s="4" t="s">
        <v>1784</v>
      </c>
      <c r="C375" s="3" t="s">
        <v>1785</v>
      </c>
      <c r="D375">
        <v>8300</v>
      </c>
      <c r="E375">
        <v>2111</v>
      </c>
      <c r="F375" s="5">
        <f>E375/D375</f>
        <v>0.25433734939759034</v>
      </c>
      <c r="G375" t="s">
        <v>14</v>
      </c>
      <c r="H375">
        <v>57</v>
      </c>
      <c r="I375" s="6">
        <f>E375/H375</f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2">
        <f>(((L375/60)/60)/24)+DATE(1970,1,1)</f>
        <v>43624.208333333328</v>
      </c>
      <c r="O375" s="12">
        <f>(((M375/60)/60)/24)+DATE(1970,1,1)</f>
        <v>43648.208333333328</v>
      </c>
      <c r="P375" t="b">
        <v>0</v>
      </c>
      <c r="Q375" t="b">
        <v>0</v>
      </c>
      <c r="R375" t="s">
        <v>122</v>
      </c>
      <c r="S375" t="s">
        <v>2053</v>
      </c>
      <c r="T375" t="s">
        <v>2054</v>
      </c>
    </row>
    <row r="376" spans="1:20" ht="17" x14ac:dyDescent="0.2">
      <c r="A376">
        <v>877</v>
      </c>
      <c r="B376" s="4" t="s">
        <v>1786</v>
      </c>
      <c r="C376" s="3" t="s">
        <v>1787</v>
      </c>
      <c r="D376">
        <v>163600</v>
      </c>
      <c r="E376">
        <v>126628</v>
      </c>
      <c r="F376" s="5">
        <f>E376/D376</f>
        <v>0.77400977995110021</v>
      </c>
      <c r="G376" t="s">
        <v>14</v>
      </c>
      <c r="H376">
        <v>1229</v>
      </c>
      <c r="I376" s="6">
        <f>E376/H376</f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2">
        <f>(((L376/60)/60)/24)+DATE(1970,1,1)</f>
        <v>42577.208333333328</v>
      </c>
      <c r="O376" s="12">
        <f>(((M376/60)/60)/24)+DATE(1970,1,1)</f>
        <v>42578.208333333328</v>
      </c>
      <c r="P376" t="b">
        <v>0</v>
      </c>
      <c r="Q376" t="b">
        <v>0</v>
      </c>
      <c r="R376" t="s">
        <v>17</v>
      </c>
      <c r="S376" t="s">
        <v>2032</v>
      </c>
      <c r="T376" t="s">
        <v>2033</v>
      </c>
    </row>
    <row r="377" spans="1:20" ht="17" x14ac:dyDescent="0.2">
      <c r="A377">
        <v>878</v>
      </c>
      <c r="B377" s="4" t="s">
        <v>1788</v>
      </c>
      <c r="C377" s="3" t="s">
        <v>1789</v>
      </c>
      <c r="D377">
        <v>2700</v>
      </c>
      <c r="E377">
        <v>1012</v>
      </c>
      <c r="F377" s="5">
        <f>E377/D377</f>
        <v>0.37481481481481482</v>
      </c>
      <c r="G377" t="s">
        <v>14</v>
      </c>
      <c r="H377">
        <v>12</v>
      </c>
      <c r="I377" s="6">
        <f>E377/H377</f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2">
        <f>(((L377/60)/60)/24)+DATE(1970,1,1)</f>
        <v>43845.25</v>
      </c>
      <c r="O377" s="12">
        <f>(((M377/60)/60)/24)+DATE(1970,1,1)</f>
        <v>43869.25</v>
      </c>
      <c r="P377" t="b">
        <v>0</v>
      </c>
      <c r="Q377" t="b">
        <v>0</v>
      </c>
      <c r="R377" t="s">
        <v>148</v>
      </c>
      <c r="S377" t="s">
        <v>2034</v>
      </c>
      <c r="T377" t="s">
        <v>2056</v>
      </c>
    </row>
    <row r="378" spans="1:20" ht="17" x14ac:dyDescent="0.2">
      <c r="A378">
        <v>881</v>
      </c>
      <c r="B378" s="4" t="s">
        <v>1794</v>
      </c>
      <c r="C378" s="3" t="s">
        <v>1795</v>
      </c>
      <c r="D378">
        <v>81300</v>
      </c>
      <c r="E378">
        <v>31665</v>
      </c>
      <c r="F378" s="5">
        <f>E378/D378</f>
        <v>0.38948339483394834</v>
      </c>
      <c r="G378" t="s">
        <v>14</v>
      </c>
      <c r="H378">
        <v>452</v>
      </c>
      <c r="I378" s="6">
        <f>E378/H378</f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2">
        <f>(((L378/60)/60)/24)+DATE(1970,1,1)</f>
        <v>42194.208333333328</v>
      </c>
      <c r="O378" s="12">
        <f>(((M378/60)/60)/24)+DATE(1970,1,1)</f>
        <v>42223.208333333328</v>
      </c>
      <c r="P378" t="b">
        <v>0</v>
      </c>
      <c r="Q378" t="b">
        <v>1</v>
      </c>
      <c r="R378" t="s">
        <v>33</v>
      </c>
      <c r="S378" t="s">
        <v>2038</v>
      </c>
      <c r="T378" t="s">
        <v>2039</v>
      </c>
    </row>
    <row r="379" spans="1:20" ht="17" x14ac:dyDescent="0.2">
      <c r="A379">
        <v>884</v>
      </c>
      <c r="B379" s="4" t="s">
        <v>1800</v>
      </c>
      <c r="C379" s="3" t="s">
        <v>1801</v>
      </c>
      <c r="D379">
        <v>170800</v>
      </c>
      <c r="E379">
        <v>109374</v>
      </c>
      <c r="F379" s="5">
        <f>E379/D379</f>
        <v>0.64036299765807958</v>
      </c>
      <c r="G379" t="s">
        <v>14</v>
      </c>
      <c r="H379">
        <v>1886</v>
      </c>
      <c r="I379" s="6">
        <f>E379/H379</f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2">
        <f>(((L379/60)/60)/24)+DATE(1970,1,1)</f>
        <v>41763.208333333336</v>
      </c>
      <c r="O379" s="12">
        <f>(((M379/60)/60)/24)+DATE(1970,1,1)</f>
        <v>41765.208333333336</v>
      </c>
      <c r="P379" t="b">
        <v>0</v>
      </c>
      <c r="Q379" t="b">
        <v>1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886</v>
      </c>
      <c r="B380" s="4" t="s">
        <v>1804</v>
      </c>
      <c r="C380" s="3" t="s">
        <v>1805</v>
      </c>
      <c r="D380">
        <v>150600</v>
      </c>
      <c r="E380">
        <v>127745</v>
      </c>
      <c r="F380" s="5">
        <f>E380/D380</f>
        <v>0.84824037184594958</v>
      </c>
      <c r="G380" t="s">
        <v>14</v>
      </c>
      <c r="H380">
        <v>1825</v>
      </c>
      <c r="I380" s="6">
        <f>E380/H380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2">
        <f>(((L380/60)/60)/24)+DATE(1970,1,1)</f>
        <v>40416.208333333336</v>
      </c>
      <c r="O380" s="12">
        <f>(((M380/60)/60)/24)+DATE(1970,1,1)</f>
        <v>40434.208333333336</v>
      </c>
      <c r="P380" t="b">
        <v>0</v>
      </c>
      <c r="Q380" t="b">
        <v>0</v>
      </c>
      <c r="R380" t="s">
        <v>60</v>
      </c>
      <c r="S380" t="s">
        <v>2034</v>
      </c>
      <c r="T380" t="s">
        <v>2044</v>
      </c>
    </row>
    <row r="381" spans="1:20" ht="34" x14ac:dyDescent="0.2">
      <c r="A381">
        <v>887</v>
      </c>
      <c r="B381" s="4" t="s">
        <v>1806</v>
      </c>
      <c r="C381" s="3" t="s">
        <v>1807</v>
      </c>
      <c r="D381">
        <v>7800</v>
      </c>
      <c r="E381">
        <v>2289</v>
      </c>
      <c r="F381" s="5">
        <f>E381/D381</f>
        <v>0.29346153846153844</v>
      </c>
      <c r="G381" t="s">
        <v>14</v>
      </c>
      <c r="H381">
        <v>31</v>
      </c>
      <c r="I381" s="6">
        <f>E381/H381</f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2">
        <f>(((L381/60)/60)/24)+DATE(1970,1,1)</f>
        <v>42202.208333333328</v>
      </c>
      <c r="O381" s="12">
        <f>(((M381/60)/60)/24)+DATE(1970,1,1)</f>
        <v>42249.208333333328</v>
      </c>
      <c r="P381" t="b">
        <v>0</v>
      </c>
      <c r="Q381" t="b">
        <v>1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895</v>
      </c>
      <c r="B382" s="4" t="s">
        <v>1822</v>
      </c>
      <c r="C382" s="3" t="s">
        <v>1823</v>
      </c>
      <c r="D382">
        <v>159800</v>
      </c>
      <c r="E382">
        <v>11108</v>
      </c>
      <c r="F382" s="5">
        <f>E382/D382</f>
        <v>6.9511889862327911E-2</v>
      </c>
      <c r="G382" t="s">
        <v>14</v>
      </c>
      <c r="H382">
        <v>107</v>
      </c>
      <c r="I382" s="6">
        <f>E382/H382</f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2">
        <f>(((L382/60)/60)/24)+DATE(1970,1,1)</f>
        <v>43134.25</v>
      </c>
      <c r="O382" s="12">
        <f>(((M382/60)/60)/24)+DATE(1970,1,1)</f>
        <v>43143.25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897</v>
      </c>
      <c r="B383" s="4" t="s">
        <v>1826</v>
      </c>
      <c r="C383" s="3" t="s">
        <v>1827</v>
      </c>
      <c r="D383">
        <v>8800</v>
      </c>
      <c r="E383">
        <v>2437</v>
      </c>
      <c r="F383" s="5">
        <f>E383/D383</f>
        <v>0.27693181818181817</v>
      </c>
      <c r="G383" t="s">
        <v>14</v>
      </c>
      <c r="H383">
        <v>27</v>
      </c>
      <c r="I383" s="6">
        <f>E383/H383</f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2">
        <f>(((L383/60)/60)/24)+DATE(1970,1,1)</f>
        <v>43583.208333333328</v>
      </c>
      <c r="O383" s="12">
        <f>(((M383/60)/60)/24)+DATE(1970,1,1)</f>
        <v>43585.208333333328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17" x14ac:dyDescent="0.2">
      <c r="A384">
        <v>898</v>
      </c>
      <c r="B384" s="4" t="s">
        <v>1828</v>
      </c>
      <c r="C384" s="3" t="s">
        <v>1829</v>
      </c>
      <c r="D384">
        <v>179100</v>
      </c>
      <c r="E384">
        <v>93991</v>
      </c>
      <c r="F384" s="5">
        <f>E384/D384</f>
        <v>0.52479620323841425</v>
      </c>
      <c r="G384" t="s">
        <v>14</v>
      </c>
      <c r="H384">
        <v>1221</v>
      </c>
      <c r="I384" s="6">
        <f>E384/H384</f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2">
        <f>(((L384/60)/60)/24)+DATE(1970,1,1)</f>
        <v>43815.25</v>
      </c>
      <c r="O384" s="12">
        <f>(((M384/60)/60)/24)+DATE(1970,1,1)</f>
        <v>43821.25</v>
      </c>
      <c r="P384" t="b">
        <v>0</v>
      </c>
      <c r="Q384" t="b">
        <v>0</v>
      </c>
      <c r="R384" t="s">
        <v>42</v>
      </c>
      <c r="S384" t="s">
        <v>2040</v>
      </c>
      <c r="T384" t="s">
        <v>2041</v>
      </c>
    </row>
    <row r="385" spans="1:20" ht="17" x14ac:dyDescent="0.2">
      <c r="A385">
        <v>900</v>
      </c>
      <c r="B385" s="4" t="s">
        <v>1832</v>
      </c>
      <c r="C385" s="3" t="s">
        <v>1833</v>
      </c>
      <c r="D385">
        <v>100</v>
      </c>
      <c r="E385">
        <v>2</v>
      </c>
      <c r="F385" s="5">
        <f>E385/D385</f>
        <v>0.02</v>
      </c>
      <c r="G385" t="s">
        <v>14</v>
      </c>
      <c r="H385">
        <v>1</v>
      </c>
      <c r="I385" s="6">
        <f>E385/H385</f>
        <v>2</v>
      </c>
      <c r="J385" t="s">
        <v>21</v>
      </c>
      <c r="K385" t="s">
        <v>22</v>
      </c>
      <c r="L385">
        <v>1411102800</v>
      </c>
      <c r="M385">
        <v>1411189200</v>
      </c>
      <c r="N385" s="12">
        <f>(((L385/60)/60)/24)+DATE(1970,1,1)</f>
        <v>41901.208333333336</v>
      </c>
      <c r="O385" s="12">
        <f>(((M385/60)/60)/24)+DATE(1970,1,1)</f>
        <v>41902.208333333336</v>
      </c>
      <c r="P385" t="b">
        <v>0</v>
      </c>
      <c r="Q385" t="b">
        <v>1</v>
      </c>
      <c r="R385" t="s">
        <v>28</v>
      </c>
      <c r="S385" t="s">
        <v>2036</v>
      </c>
      <c r="T385" t="s">
        <v>2037</v>
      </c>
    </row>
    <row r="386" spans="1:20" ht="17" x14ac:dyDescent="0.2">
      <c r="A386">
        <v>904</v>
      </c>
      <c r="B386" s="4" t="s">
        <v>1840</v>
      </c>
      <c r="C386" s="3" t="s">
        <v>1841</v>
      </c>
      <c r="D386">
        <v>6500</v>
      </c>
      <c r="E386">
        <v>795</v>
      </c>
      <c r="F386" s="5">
        <f>E386/D386</f>
        <v>0.12230769230769231</v>
      </c>
      <c r="G386" t="s">
        <v>14</v>
      </c>
      <c r="H386">
        <v>16</v>
      </c>
      <c r="I386" s="6">
        <f>E386/H386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12">
        <f>(((L386/60)/60)/24)+DATE(1970,1,1)</f>
        <v>41186.208333333336</v>
      </c>
      <c r="O386" s="12">
        <f>(((M386/60)/60)/24)+DATE(1970,1,1)</f>
        <v>41190.208333333336</v>
      </c>
      <c r="P386" t="b">
        <v>0</v>
      </c>
      <c r="Q386" t="b">
        <v>0</v>
      </c>
      <c r="R386" t="s">
        <v>133</v>
      </c>
      <c r="S386" t="s">
        <v>2046</v>
      </c>
      <c r="T386" t="s">
        <v>2055</v>
      </c>
    </row>
    <row r="387" spans="1:20" ht="17" x14ac:dyDescent="0.2">
      <c r="A387">
        <v>907</v>
      </c>
      <c r="B387" s="4" t="s">
        <v>1846</v>
      </c>
      <c r="C387" s="3" t="s">
        <v>1847</v>
      </c>
      <c r="D387">
        <v>9100</v>
      </c>
      <c r="E387">
        <v>1843</v>
      </c>
      <c r="F387" s="5">
        <f>E387/D387</f>
        <v>0.20252747252747252</v>
      </c>
      <c r="G387" t="s">
        <v>14</v>
      </c>
      <c r="H387">
        <v>41</v>
      </c>
      <c r="I387" s="6">
        <f>E387/H387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2">
        <f>(((L387/60)/60)/24)+DATE(1970,1,1)</f>
        <v>40660.208333333336</v>
      </c>
      <c r="O387" s="12">
        <f>(((M387/60)/60)/24)+DATE(1970,1,1)</f>
        <v>40667.208333333336</v>
      </c>
      <c r="P387" t="b">
        <v>0</v>
      </c>
      <c r="Q387" t="b">
        <v>0</v>
      </c>
      <c r="R387" t="s">
        <v>33</v>
      </c>
      <c r="S387" t="s">
        <v>2038</v>
      </c>
      <c r="T387" t="s">
        <v>2039</v>
      </c>
    </row>
    <row r="388" spans="1:20" ht="17" x14ac:dyDescent="0.2">
      <c r="A388">
        <v>913</v>
      </c>
      <c r="B388" s="4" t="s">
        <v>1858</v>
      </c>
      <c r="C388" s="3" t="s">
        <v>1859</v>
      </c>
      <c r="D388">
        <v>70200</v>
      </c>
      <c r="E388">
        <v>35536</v>
      </c>
      <c r="F388" s="5">
        <f>E388/D388</f>
        <v>0.50621082621082625</v>
      </c>
      <c r="G388" t="s">
        <v>14</v>
      </c>
      <c r="H388">
        <v>523</v>
      </c>
      <c r="I388" s="6">
        <f>E388/H388</f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2">
        <f>(((L388/60)/60)/24)+DATE(1970,1,1)</f>
        <v>43597.208333333328</v>
      </c>
      <c r="O388" s="12">
        <f>(((M388/60)/60)/24)+DATE(1970,1,1)</f>
        <v>43610.208333333328</v>
      </c>
      <c r="P388" t="b">
        <v>0</v>
      </c>
      <c r="Q388" t="b">
        <v>0</v>
      </c>
      <c r="R388" t="s">
        <v>53</v>
      </c>
      <c r="S388" t="s">
        <v>2040</v>
      </c>
      <c r="T388" t="s">
        <v>2043</v>
      </c>
    </row>
    <row r="389" spans="1:20" ht="17" x14ac:dyDescent="0.2">
      <c r="A389">
        <v>914</v>
      </c>
      <c r="B389" s="4" t="s">
        <v>1860</v>
      </c>
      <c r="C389" s="3" t="s">
        <v>1861</v>
      </c>
      <c r="D389">
        <v>6400</v>
      </c>
      <c r="E389">
        <v>3676</v>
      </c>
      <c r="F389" s="5">
        <f>E389/D389</f>
        <v>0.57437499999999997</v>
      </c>
      <c r="G389" t="s">
        <v>14</v>
      </c>
      <c r="H389">
        <v>141</v>
      </c>
      <c r="I389" s="6">
        <f>E389/H389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2">
        <f>(((L389/60)/60)/24)+DATE(1970,1,1)</f>
        <v>41490.208333333336</v>
      </c>
      <c r="O389" s="12">
        <f>(((M389/60)/60)/24)+DATE(1970,1,1)</f>
        <v>41502.208333333336</v>
      </c>
      <c r="P389" t="b">
        <v>0</v>
      </c>
      <c r="Q389" t="b">
        <v>0</v>
      </c>
      <c r="R389" t="s">
        <v>33</v>
      </c>
      <c r="S389" t="s">
        <v>2038</v>
      </c>
      <c r="T389" t="s">
        <v>2039</v>
      </c>
    </row>
    <row r="390" spans="1:20" ht="34" x14ac:dyDescent="0.2">
      <c r="A390">
        <v>916</v>
      </c>
      <c r="B390" s="4" t="s">
        <v>1864</v>
      </c>
      <c r="C390" s="3" t="s">
        <v>1865</v>
      </c>
      <c r="D390">
        <v>3700</v>
      </c>
      <c r="E390">
        <v>1343</v>
      </c>
      <c r="F390" s="5">
        <f>E390/D390</f>
        <v>0.36297297297297298</v>
      </c>
      <c r="G390" t="s">
        <v>14</v>
      </c>
      <c r="H390">
        <v>52</v>
      </c>
      <c r="I390" s="6">
        <f>E390/H390</f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2">
        <f>(((L390/60)/60)/24)+DATE(1970,1,1)</f>
        <v>41991.25</v>
      </c>
      <c r="O390" s="12">
        <f>(((M390/60)/60)/24)+DATE(1970,1,1)</f>
        <v>42000.25</v>
      </c>
      <c r="P390" t="b">
        <v>0</v>
      </c>
      <c r="Q390" t="b">
        <v>0</v>
      </c>
      <c r="R390" t="s">
        <v>122</v>
      </c>
      <c r="S390" t="s">
        <v>2053</v>
      </c>
      <c r="T390" t="s">
        <v>2054</v>
      </c>
    </row>
    <row r="391" spans="1:20" ht="17" x14ac:dyDescent="0.2">
      <c r="A391">
        <v>919</v>
      </c>
      <c r="B391" s="4" t="s">
        <v>1870</v>
      </c>
      <c r="C391" s="3" t="s">
        <v>1871</v>
      </c>
      <c r="D391">
        <v>35600</v>
      </c>
      <c r="E391">
        <v>20915</v>
      </c>
      <c r="F391" s="5">
        <f>E391/D391</f>
        <v>0.58750000000000002</v>
      </c>
      <c r="G391" t="s">
        <v>14</v>
      </c>
      <c r="H391">
        <v>225</v>
      </c>
      <c r="I391" s="6">
        <f>E391/H391</f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2">
        <f>(((L391/60)/60)/24)+DATE(1970,1,1)</f>
        <v>43022.208333333328</v>
      </c>
      <c r="O391" s="12">
        <f>(((M391/60)/60)/24)+DATE(1970,1,1)</f>
        <v>43054.25</v>
      </c>
      <c r="P391" t="b">
        <v>0</v>
      </c>
      <c r="Q391" t="b">
        <v>1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921</v>
      </c>
      <c r="B392" s="4" t="s">
        <v>1874</v>
      </c>
      <c r="C392" s="3" t="s">
        <v>1875</v>
      </c>
      <c r="D392">
        <v>160400</v>
      </c>
      <c r="E392">
        <v>1210</v>
      </c>
      <c r="F392" s="5">
        <f>E392/D392</f>
        <v>7.5436408977556111E-3</v>
      </c>
      <c r="G392" t="s">
        <v>14</v>
      </c>
      <c r="H392">
        <v>38</v>
      </c>
      <c r="I392" s="6">
        <f>E392/H392</f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2">
        <f>(((L392/60)/60)/24)+DATE(1970,1,1)</f>
        <v>40951.25</v>
      </c>
      <c r="O392" s="12">
        <f>(((M392/60)/60)/24)+DATE(1970,1,1)</f>
        <v>40965.25</v>
      </c>
      <c r="P392" t="b">
        <v>0</v>
      </c>
      <c r="Q392" t="b">
        <v>0</v>
      </c>
      <c r="R392" t="s">
        <v>28</v>
      </c>
      <c r="S392" t="s">
        <v>2036</v>
      </c>
      <c r="T392" t="s">
        <v>2037</v>
      </c>
    </row>
    <row r="393" spans="1:20" ht="17" x14ac:dyDescent="0.2">
      <c r="A393">
        <v>926</v>
      </c>
      <c r="B393" s="4" t="s">
        <v>1884</v>
      </c>
      <c r="C393" s="3" t="s">
        <v>1885</v>
      </c>
      <c r="D393">
        <v>8700</v>
      </c>
      <c r="E393">
        <v>1577</v>
      </c>
      <c r="F393" s="5">
        <f>E393/D393</f>
        <v>0.18126436781609195</v>
      </c>
      <c r="G393" t="s">
        <v>14</v>
      </c>
      <c r="H393">
        <v>15</v>
      </c>
      <c r="I393" s="6">
        <f>E393/H393</f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2">
        <f>(((L393/60)/60)/24)+DATE(1970,1,1)</f>
        <v>42502.208333333328</v>
      </c>
      <c r="O393" s="12">
        <f>(((M393/60)/60)/24)+DATE(1970,1,1)</f>
        <v>42506.208333333328</v>
      </c>
      <c r="P393" t="b">
        <v>0</v>
      </c>
      <c r="Q393" t="b">
        <v>0</v>
      </c>
      <c r="R393" t="s">
        <v>17</v>
      </c>
      <c r="S393" t="s">
        <v>2032</v>
      </c>
      <c r="T393" t="s">
        <v>2033</v>
      </c>
    </row>
    <row r="394" spans="1:20" ht="17" x14ac:dyDescent="0.2">
      <c r="A394">
        <v>927</v>
      </c>
      <c r="B394" s="4" t="s">
        <v>1886</v>
      </c>
      <c r="C394" s="3" t="s">
        <v>1887</v>
      </c>
      <c r="D394">
        <v>7200</v>
      </c>
      <c r="E394">
        <v>3301</v>
      </c>
      <c r="F394" s="5">
        <f>E394/D394</f>
        <v>0.45847222222222223</v>
      </c>
      <c r="G394" t="s">
        <v>14</v>
      </c>
      <c r="H394">
        <v>37</v>
      </c>
      <c r="I394" s="6">
        <f>E394/H394</f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2">
        <f>(((L394/60)/60)/24)+DATE(1970,1,1)</f>
        <v>41102.208333333336</v>
      </c>
      <c r="O394" s="12">
        <f>(((M394/60)/60)/24)+DATE(1970,1,1)</f>
        <v>41131.208333333336</v>
      </c>
      <c r="P394" t="b">
        <v>0</v>
      </c>
      <c r="Q394" t="b">
        <v>0</v>
      </c>
      <c r="R394" t="s">
        <v>33</v>
      </c>
      <c r="S394" t="s">
        <v>2038</v>
      </c>
      <c r="T394" t="s">
        <v>2039</v>
      </c>
    </row>
    <row r="395" spans="1:20" ht="17" x14ac:dyDescent="0.2">
      <c r="A395">
        <v>931</v>
      </c>
      <c r="B395" s="4" t="s">
        <v>1894</v>
      </c>
      <c r="C395" s="3" t="s">
        <v>1895</v>
      </c>
      <c r="D395">
        <v>7900</v>
      </c>
      <c r="E395">
        <v>5729</v>
      </c>
      <c r="F395" s="5">
        <f>E395/D395</f>
        <v>0.72518987341772156</v>
      </c>
      <c r="G395" t="s">
        <v>14</v>
      </c>
      <c r="H395">
        <v>112</v>
      </c>
      <c r="I395" s="6">
        <f>E395/H395</f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2">
        <f>(((L395/60)/60)/24)+DATE(1970,1,1)</f>
        <v>41818.208333333336</v>
      </c>
      <c r="O395" s="12">
        <f>(((M395/60)/60)/24)+DATE(1970,1,1)</f>
        <v>41820.208333333336</v>
      </c>
      <c r="P395" t="b">
        <v>0</v>
      </c>
      <c r="Q395" t="b">
        <v>1</v>
      </c>
      <c r="R395" t="s">
        <v>33</v>
      </c>
      <c r="S395" t="s">
        <v>2038</v>
      </c>
      <c r="T395" t="s">
        <v>2039</v>
      </c>
    </row>
    <row r="396" spans="1:20" ht="17" x14ac:dyDescent="0.2">
      <c r="A396">
        <v>936</v>
      </c>
      <c r="B396" s="4" t="s">
        <v>1246</v>
      </c>
      <c r="C396" s="3" t="s">
        <v>1904</v>
      </c>
      <c r="D396">
        <v>103200</v>
      </c>
      <c r="E396">
        <v>1690</v>
      </c>
      <c r="F396" s="5">
        <f>E396/D396</f>
        <v>1.6375968992248063E-2</v>
      </c>
      <c r="G396" t="s">
        <v>14</v>
      </c>
      <c r="H396">
        <v>21</v>
      </c>
      <c r="I396" s="6">
        <f>E396/H396</f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2">
        <f>(((L396/60)/60)/24)+DATE(1970,1,1)</f>
        <v>43668.208333333328</v>
      </c>
      <c r="O396" s="12">
        <f>(((M396/60)/60)/24)+DATE(1970,1,1)</f>
        <v>43671.208333333328</v>
      </c>
      <c r="P396" t="b">
        <v>1</v>
      </c>
      <c r="Q396" t="b">
        <v>0</v>
      </c>
      <c r="R396" t="s">
        <v>33</v>
      </c>
      <c r="S396" t="s">
        <v>2038</v>
      </c>
      <c r="T396" t="s">
        <v>2039</v>
      </c>
    </row>
    <row r="397" spans="1:20" ht="34" x14ac:dyDescent="0.2">
      <c r="A397">
        <v>939</v>
      </c>
      <c r="B397" s="4" t="s">
        <v>1909</v>
      </c>
      <c r="C397" s="3" t="s">
        <v>1910</v>
      </c>
      <c r="D397">
        <v>7800</v>
      </c>
      <c r="E397">
        <v>3839</v>
      </c>
      <c r="F397" s="5">
        <f>E397/D397</f>
        <v>0.49217948717948717</v>
      </c>
      <c r="G397" t="s">
        <v>14</v>
      </c>
      <c r="H397">
        <v>67</v>
      </c>
      <c r="I397" s="6">
        <f>E397/H397</f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2">
        <f>(((L397/60)/60)/24)+DATE(1970,1,1)</f>
        <v>40670.208333333336</v>
      </c>
      <c r="O397" s="12">
        <f>(((M397/60)/60)/24)+DATE(1970,1,1)</f>
        <v>40687.208333333336</v>
      </c>
      <c r="P397" t="b">
        <v>0</v>
      </c>
      <c r="Q397" t="b">
        <v>1</v>
      </c>
      <c r="R397" t="s">
        <v>89</v>
      </c>
      <c r="S397" t="s">
        <v>2049</v>
      </c>
      <c r="T397" t="s">
        <v>2050</v>
      </c>
    </row>
    <row r="398" spans="1:20" ht="17" x14ac:dyDescent="0.2">
      <c r="A398">
        <v>941</v>
      </c>
      <c r="B398" s="4" t="s">
        <v>1913</v>
      </c>
      <c r="C398" s="3" t="s">
        <v>1914</v>
      </c>
      <c r="D398">
        <v>43000</v>
      </c>
      <c r="E398">
        <v>5615</v>
      </c>
      <c r="F398" s="5">
        <f>E398/D398</f>
        <v>0.1305813953488372</v>
      </c>
      <c r="G398" t="s">
        <v>14</v>
      </c>
      <c r="H398">
        <v>78</v>
      </c>
      <c r="I398" s="6">
        <f>E398/H398</f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2">
        <f>(((L398/60)/60)/24)+DATE(1970,1,1)</f>
        <v>40552.25</v>
      </c>
      <c r="O398" s="12">
        <f>(((M398/60)/60)/24)+DATE(1970,1,1)</f>
        <v>40587.25</v>
      </c>
      <c r="P398" t="b">
        <v>1</v>
      </c>
      <c r="Q398" t="b">
        <v>0</v>
      </c>
      <c r="R398" t="s">
        <v>33</v>
      </c>
      <c r="S398" t="s">
        <v>2038</v>
      </c>
      <c r="T398" t="s">
        <v>2039</v>
      </c>
    </row>
    <row r="399" spans="1:20" ht="17" x14ac:dyDescent="0.2">
      <c r="A399">
        <v>942</v>
      </c>
      <c r="B399" s="4" t="s">
        <v>1907</v>
      </c>
      <c r="C399" s="3" t="s">
        <v>1915</v>
      </c>
      <c r="D399">
        <v>9600</v>
      </c>
      <c r="E399">
        <v>6205</v>
      </c>
      <c r="F399" s="5">
        <f>E399/D399</f>
        <v>0.64635416666666667</v>
      </c>
      <c r="G399" t="s">
        <v>14</v>
      </c>
      <c r="H399">
        <v>67</v>
      </c>
      <c r="I399" s="6">
        <f>E399/H399</f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2">
        <f>(((L399/60)/60)/24)+DATE(1970,1,1)</f>
        <v>40568.25</v>
      </c>
      <c r="O399" s="12">
        <f>(((M399/60)/60)/24)+DATE(1970,1,1)</f>
        <v>40571.25</v>
      </c>
      <c r="P399" t="b">
        <v>0</v>
      </c>
      <c r="Q399" t="b">
        <v>0</v>
      </c>
      <c r="R399" t="s">
        <v>33</v>
      </c>
      <c r="S399" t="s">
        <v>2038</v>
      </c>
      <c r="T399" t="s">
        <v>2039</v>
      </c>
    </row>
    <row r="400" spans="1:20" ht="17" x14ac:dyDescent="0.2">
      <c r="A400">
        <v>944</v>
      </c>
      <c r="B400" s="4" t="s">
        <v>1918</v>
      </c>
      <c r="C400" s="3" t="s">
        <v>1919</v>
      </c>
      <c r="D400">
        <v>10000</v>
      </c>
      <c r="E400">
        <v>8142</v>
      </c>
      <c r="F400" s="5">
        <f>E400/D400</f>
        <v>0.81420000000000003</v>
      </c>
      <c r="G400" t="s">
        <v>14</v>
      </c>
      <c r="H400">
        <v>263</v>
      </c>
      <c r="I400" s="6">
        <f>E400/H400</f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2">
        <f>(((L400/60)/60)/24)+DATE(1970,1,1)</f>
        <v>42776.25</v>
      </c>
      <c r="O400" s="12">
        <f>(((M400/60)/60)/24)+DATE(1970,1,1)</f>
        <v>42795.25</v>
      </c>
      <c r="P400" t="b">
        <v>0</v>
      </c>
      <c r="Q400" t="b">
        <v>0</v>
      </c>
      <c r="R400" t="s">
        <v>122</v>
      </c>
      <c r="S400" t="s">
        <v>2053</v>
      </c>
      <c r="T400" t="s">
        <v>2054</v>
      </c>
    </row>
    <row r="401" spans="1:20" ht="17" x14ac:dyDescent="0.2">
      <c r="A401">
        <v>945</v>
      </c>
      <c r="B401" s="4" t="s">
        <v>1920</v>
      </c>
      <c r="C401" s="3" t="s">
        <v>1921</v>
      </c>
      <c r="D401">
        <v>172000</v>
      </c>
      <c r="E401">
        <v>55805</v>
      </c>
      <c r="F401" s="5">
        <f>E401/D401</f>
        <v>0.32444767441860467</v>
      </c>
      <c r="G401" t="s">
        <v>14</v>
      </c>
      <c r="H401">
        <v>1691</v>
      </c>
      <c r="I401" s="6">
        <f>E401/H401</f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2">
        <f>(((L401/60)/60)/24)+DATE(1970,1,1)</f>
        <v>41004.208333333336</v>
      </c>
      <c r="O401" s="12">
        <f>(((M401/60)/60)/24)+DATE(1970,1,1)</f>
        <v>41019.208333333336</v>
      </c>
      <c r="P401" t="b">
        <v>1</v>
      </c>
      <c r="Q401" t="b">
        <v>0</v>
      </c>
      <c r="R401" t="s">
        <v>122</v>
      </c>
      <c r="S401" t="s">
        <v>2053</v>
      </c>
      <c r="T401" t="s">
        <v>2054</v>
      </c>
    </row>
    <row r="402" spans="1:20" ht="34" x14ac:dyDescent="0.2">
      <c r="A402">
        <v>946</v>
      </c>
      <c r="B402" s="4" t="s">
        <v>1922</v>
      </c>
      <c r="C402" s="3" t="s">
        <v>1923</v>
      </c>
      <c r="D402">
        <v>153700</v>
      </c>
      <c r="E402">
        <v>15238</v>
      </c>
      <c r="F402" s="5">
        <f>E402/D402</f>
        <v>9.9141184124918666E-2</v>
      </c>
      <c r="G402" t="s">
        <v>14</v>
      </c>
      <c r="H402">
        <v>181</v>
      </c>
      <c r="I402" s="6">
        <f>E402/H402</f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2">
        <f>(((L402/60)/60)/24)+DATE(1970,1,1)</f>
        <v>40710.208333333336</v>
      </c>
      <c r="O402" s="12">
        <f>(((M402/60)/60)/24)+DATE(1970,1,1)</f>
        <v>40712.208333333336</v>
      </c>
      <c r="P402" t="b">
        <v>0</v>
      </c>
      <c r="Q402" t="b">
        <v>0</v>
      </c>
      <c r="R402" t="s">
        <v>33</v>
      </c>
      <c r="S402" t="s">
        <v>2038</v>
      </c>
      <c r="T402" t="s">
        <v>2039</v>
      </c>
    </row>
    <row r="403" spans="1:20" ht="17" x14ac:dyDescent="0.2">
      <c r="A403">
        <v>947</v>
      </c>
      <c r="B403" s="4" t="s">
        <v>1924</v>
      </c>
      <c r="C403" s="3" t="s">
        <v>1925</v>
      </c>
      <c r="D403">
        <v>3600</v>
      </c>
      <c r="E403">
        <v>961</v>
      </c>
      <c r="F403" s="5">
        <f>E403/D403</f>
        <v>0.26694444444444443</v>
      </c>
      <c r="G403" t="s">
        <v>14</v>
      </c>
      <c r="H403">
        <v>13</v>
      </c>
      <c r="I403" s="6">
        <f>E403/H403</f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2">
        <f>(((L403/60)/60)/24)+DATE(1970,1,1)</f>
        <v>41908.208333333336</v>
      </c>
      <c r="O403" s="12">
        <f>(((M403/60)/60)/24)+DATE(1970,1,1)</f>
        <v>41915.208333333336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950</v>
      </c>
      <c r="B404" s="4" t="s">
        <v>1930</v>
      </c>
      <c r="C404" s="3" t="s">
        <v>1931</v>
      </c>
      <c r="D404">
        <v>100</v>
      </c>
      <c r="E404">
        <v>5</v>
      </c>
      <c r="F404" s="5">
        <f>E404/D404</f>
        <v>0.05</v>
      </c>
      <c r="G404" t="s">
        <v>14</v>
      </c>
      <c r="H404">
        <v>1</v>
      </c>
      <c r="I404" s="6">
        <f>E404/H404</f>
        <v>5</v>
      </c>
      <c r="J404" t="s">
        <v>21</v>
      </c>
      <c r="K404" t="s">
        <v>22</v>
      </c>
      <c r="L404">
        <v>1555390800</v>
      </c>
      <c r="M404">
        <v>1555822800</v>
      </c>
      <c r="N404" s="12">
        <f>(((L404/60)/60)/24)+DATE(1970,1,1)</f>
        <v>43571.208333333328</v>
      </c>
      <c r="O404" s="12">
        <f>(((M404/60)/60)/24)+DATE(1970,1,1)</f>
        <v>43576.208333333328</v>
      </c>
      <c r="P404" t="b">
        <v>0</v>
      </c>
      <c r="Q404" t="b">
        <v>1</v>
      </c>
      <c r="R404" t="s">
        <v>33</v>
      </c>
      <c r="S404" t="s">
        <v>2038</v>
      </c>
      <c r="T404" t="s">
        <v>2039</v>
      </c>
    </row>
    <row r="405" spans="1:20" ht="34" x14ac:dyDescent="0.2">
      <c r="A405">
        <v>953</v>
      </c>
      <c r="B405" s="4" t="s">
        <v>1936</v>
      </c>
      <c r="C405" s="3" t="s">
        <v>1937</v>
      </c>
      <c r="D405">
        <v>3300</v>
      </c>
      <c r="E405">
        <v>1980</v>
      </c>
      <c r="F405" s="5">
        <f>E405/D405</f>
        <v>0.6</v>
      </c>
      <c r="G405" t="s">
        <v>14</v>
      </c>
      <c r="H405">
        <v>21</v>
      </c>
      <c r="I405" s="6">
        <f>E405/H405</f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2">
        <f>(((L405/60)/60)/24)+DATE(1970,1,1)</f>
        <v>42358.25</v>
      </c>
      <c r="O405" s="12">
        <f>(((M405/60)/60)/24)+DATE(1970,1,1)</f>
        <v>42394.25</v>
      </c>
      <c r="P405" t="b">
        <v>0</v>
      </c>
      <c r="Q405" t="b">
        <v>1</v>
      </c>
      <c r="R405" t="s">
        <v>474</v>
      </c>
      <c r="S405" t="s">
        <v>2040</v>
      </c>
      <c r="T405" t="s">
        <v>2062</v>
      </c>
    </row>
    <row r="406" spans="1:20" ht="17" x14ac:dyDescent="0.2">
      <c r="A406">
        <v>956</v>
      </c>
      <c r="B406" s="4" t="s">
        <v>1942</v>
      </c>
      <c r="C406" s="3" t="s">
        <v>1943</v>
      </c>
      <c r="D406">
        <v>187600</v>
      </c>
      <c r="E406">
        <v>35698</v>
      </c>
      <c r="F406" s="5">
        <f>E406/D406</f>
        <v>0.19028784648187633</v>
      </c>
      <c r="G406" t="s">
        <v>14</v>
      </c>
      <c r="H406">
        <v>830</v>
      </c>
      <c r="I406" s="6">
        <f>E406/H406</f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2">
        <f>(((L406/60)/60)/24)+DATE(1970,1,1)</f>
        <v>42360.25</v>
      </c>
      <c r="O406" s="12">
        <f>(((M406/60)/60)/24)+DATE(1970,1,1)</f>
        <v>42364.25</v>
      </c>
      <c r="P406" t="b">
        <v>0</v>
      </c>
      <c r="Q406" t="b">
        <v>0</v>
      </c>
      <c r="R406" t="s">
        <v>474</v>
      </c>
      <c r="S406" t="s">
        <v>2040</v>
      </c>
      <c r="T406" t="s">
        <v>2062</v>
      </c>
    </row>
    <row r="407" spans="1:20" ht="17" x14ac:dyDescent="0.2">
      <c r="A407">
        <v>959</v>
      </c>
      <c r="B407" s="4" t="s">
        <v>1948</v>
      </c>
      <c r="C407" s="3" t="s">
        <v>1949</v>
      </c>
      <c r="D407">
        <v>145000</v>
      </c>
      <c r="E407">
        <v>6631</v>
      </c>
      <c r="F407" s="5">
        <f>E407/D407</f>
        <v>4.5731034482758622E-2</v>
      </c>
      <c r="G407" t="s">
        <v>14</v>
      </c>
      <c r="H407">
        <v>130</v>
      </c>
      <c r="I407" s="6">
        <f>E407/H407</f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2">
        <f>(((L407/60)/60)/24)+DATE(1970,1,1)</f>
        <v>40357.208333333336</v>
      </c>
      <c r="O407" s="12">
        <f>(((M407/60)/60)/24)+DATE(1970,1,1)</f>
        <v>40385.208333333336</v>
      </c>
      <c r="P407" t="b">
        <v>0</v>
      </c>
      <c r="Q407" t="b">
        <v>0</v>
      </c>
      <c r="R407" t="s">
        <v>206</v>
      </c>
      <c r="S407" t="s">
        <v>2046</v>
      </c>
      <c r="T407" t="s">
        <v>2058</v>
      </c>
    </row>
    <row r="408" spans="1:20" ht="17" x14ac:dyDescent="0.2">
      <c r="A408">
        <v>960</v>
      </c>
      <c r="B408" s="4" t="s">
        <v>1950</v>
      </c>
      <c r="C408" s="3" t="s">
        <v>1951</v>
      </c>
      <c r="D408">
        <v>5500</v>
      </c>
      <c r="E408">
        <v>4678</v>
      </c>
      <c r="F408" s="5">
        <f>E408/D408</f>
        <v>0.85054545454545449</v>
      </c>
      <c r="G408" t="s">
        <v>14</v>
      </c>
      <c r="H408">
        <v>55</v>
      </c>
      <c r="I408" s="6">
        <f>E408/H408</f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2">
        <f>(((L408/60)/60)/24)+DATE(1970,1,1)</f>
        <v>42408.25</v>
      </c>
      <c r="O408" s="12">
        <f>(((M408/60)/60)/24)+DATE(1970,1,1)</f>
        <v>42445.208333333328</v>
      </c>
      <c r="P408" t="b">
        <v>0</v>
      </c>
      <c r="Q408" t="b">
        <v>0</v>
      </c>
      <c r="R408" t="s">
        <v>28</v>
      </c>
      <c r="S408" t="s">
        <v>2036</v>
      </c>
      <c r="T408" t="s">
        <v>2037</v>
      </c>
    </row>
    <row r="409" spans="1:20" ht="17" x14ac:dyDescent="0.2">
      <c r="A409">
        <v>963</v>
      </c>
      <c r="B409" s="4" t="s">
        <v>1956</v>
      </c>
      <c r="C409" s="3" t="s">
        <v>1957</v>
      </c>
      <c r="D409">
        <v>5900</v>
      </c>
      <c r="E409">
        <v>4997</v>
      </c>
      <c r="F409" s="5">
        <f>E409/D409</f>
        <v>0.84694915254237291</v>
      </c>
      <c r="G409" t="s">
        <v>14</v>
      </c>
      <c r="H409">
        <v>114</v>
      </c>
      <c r="I409" s="6">
        <f>E409/H409</f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2">
        <f>(((L409/60)/60)/24)+DATE(1970,1,1)</f>
        <v>40607.25</v>
      </c>
      <c r="O409" s="12">
        <f>(((M409/60)/60)/24)+DATE(1970,1,1)</f>
        <v>40613.25</v>
      </c>
      <c r="P409" t="b">
        <v>0</v>
      </c>
      <c r="Q409" t="b">
        <v>1</v>
      </c>
      <c r="R409" t="s">
        <v>122</v>
      </c>
      <c r="S409" t="s">
        <v>2053</v>
      </c>
      <c r="T409" t="s">
        <v>2054</v>
      </c>
    </row>
    <row r="410" spans="1:20" ht="34" x14ac:dyDescent="0.2">
      <c r="A410">
        <v>970</v>
      </c>
      <c r="B410" s="4" t="s">
        <v>1969</v>
      </c>
      <c r="C410" s="3" t="s">
        <v>1970</v>
      </c>
      <c r="D410">
        <v>94900</v>
      </c>
      <c r="E410">
        <v>57659</v>
      </c>
      <c r="F410" s="5">
        <f>E410/D410</f>
        <v>0.60757639620653314</v>
      </c>
      <c r="G410" t="s">
        <v>14</v>
      </c>
      <c r="H410">
        <v>594</v>
      </c>
      <c r="I410" s="6">
        <f>E410/H410</f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2">
        <f>(((L410/60)/60)/24)+DATE(1970,1,1)</f>
        <v>40672.208333333336</v>
      </c>
      <c r="O410" s="12">
        <f>(((M410/60)/60)/24)+DATE(1970,1,1)</f>
        <v>40673.208333333336</v>
      </c>
      <c r="P410" t="b">
        <v>0</v>
      </c>
      <c r="Q410" t="b">
        <v>0</v>
      </c>
      <c r="R410" t="s">
        <v>33</v>
      </c>
      <c r="S410" t="s">
        <v>2038</v>
      </c>
      <c r="T410" t="s">
        <v>2039</v>
      </c>
    </row>
    <row r="411" spans="1:20" ht="17" x14ac:dyDescent="0.2">
      <c r="A411">
        <v>971</v>
      </c>
      <c r="B411" s="4" t="s">
        <v>1971</v>
      </c>
      <c r="C411" s="3" t="s">
        <v>1972</v>
      </c>
      <c r="D411">
        <v>5100</v>
      </c>
      <c r="E411">
        <v>1414</v>
      </c>
      <c r="F411" s="5">
        <f>E411/D411</f>
        <v>0.27725490196078434</v>
      </c>
      <c r="G411" t="s">
        <v>14</v>
      </c>
      <c r="H411">
        <v>24</v>
      </c>
      <c r="I411" s="6">
        <f>E411/H411</f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2">
        <f>(((L411/60)/60)/24)+DATE(1970,1,1)</f>
        <v>41555.208333333336</v>
      </c>
      <c r="O411" s="12">
        <f>(((M411/60)/60)/24)+DATE(1970,1,1)</f>
        <v>41561.208333333336</v>
      </c>
      <c r="P411" t="b">
        <v>0</v>
      </c>
      <c r="Q411" t="b">
        <v>0</v>
      </c>
      <c r="R411" t="s">
        <v>269</v>
      </c>
      <c r="S411" t="s">
        <v>2040</v>
      </c>
      <c r="T411" t="s">
        <v>2059</v>
      </c>
    </row>
    <row r="412" spans="1:20" ht="17" x14ac:dyDescent="0.2">
      <c r="A412">
        <v>973</v>
      </c>
      <c r="B412" s="4" t="s">
        <v>1975</v>
      </c>
      <c r="C412" s="3" t="s">
        <v>1976</v>
      </c>
      <c r="D412">
        <v>121100</v>
      </c>
      <c r="E412">
        <v>26176</v>
      </c>
      <c r="F412" s="5">
        <f>E412/D412</f>
        <v>0.21615194054500414</v>
      </c>
      <c r="G412" t="s">
        <v>14</v>
      </c>
      <c r="H412">
        <v>252</v>
      </c>
      <c r="I412" s="6">
        <f>E412/H412</f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2">
        <f>(((L412/60)/60)/24)+DATE(1970,1,1)</f>
        <v>40522.25</v>
      </c>
      <c r="O412" s="12">
        <f>(((M412/60)/60)/24)+DATE(1970,1,1)</f>
        <v>40524.25</v>
      </c>
      <c r="P412" t="b">
        <v>0</v>
      </c>
      <c r="Q412" t="b">
        <v>1</v>
      </c>
      <c r="R412" t="s">
        <v>33</v>
      </c>
      <c r="S412" t="s">
        <v>2038</v>
      </c>
      <c r="T412" t="s">
        <v>2039</v>
      </c>
    </row>
    <row r="413" spans="1:20" ht="17" x14ac:dyDescent="0.2">
      <c r="A413">
        <v>977</v>
      </c>
      <c r="B413" s="4" t="s">
        <v>1258</v>
      </c>
      <c r="C413" s="3" t="s">
        <v>1983</v>
      </c>
      <c r="D413">
        <v>7000</v>
      </c>
      <c r="E413">
        <v>5177</v>
      </c>
      <c r="F413" s="5">
        <f>E413/D413</f>
        <v>0.73957142857142855</v>
      </c>
      <c r="G413" t="s">
        <v>14</v>
      </c>
      <c r="H413">
        <v>67</v>
      </c>
      <c r="I413" s="6">
        <f>E413/H413</f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2">
        <f>(((L413/60)/60)/24)+DATE(1970,1,1)</f>
        <v>43138.25</v>
      </c>
      <c r="O413" s="12">
        <f>(((M413/60)/60)/24)+DATE(1970,1,1)</f>
        <v>43170.25</v>
      </c>
      <c r="P413" t="b">
        <v>0</v>
      </c>
      <c r="Q413" t="b">
        <v>0</v>
      </c>
      <c r="R413" t="s">
        <v>17</v>
      </c>
      <c r="S413" t="s">
        <v>2032</v>
      </c>
      <c r="T413" t="s">
        <v>2033</v>
      </c>
    </row>
    <row r="414" spans="1:20" ht="17" x14ac:dyDescent="0.2">
      <c r="A414">
        <v>980</v>
      </c>
      <c r="B414" s="4" t="s">
        <v>1988</v>
      </c>
      <c r="C414" s="3" t="s">
        <v>1989</v>
      </c>
      <c r="D414">
        <v>195200</v>
      </c>
      <c r="E414">
        <v>78630</v>
      </c>
      <c r="F414" s="5">
        <f>E414/D414</f>
        <v>0.40281762295081969</v>
      </c>
      <c r="G414" t="s">
        <v>14</v>
      </c>
      <c r="H414">
        <v>742</v>
      </c>
      <c r="I414" s="6">
        <f>E414/H414</f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2">
        <f>(((L414/60)/60)/24)+DATE(1970,1,1)</f>
        <v>42307.208333333328</v>
      </c>
      <c r="O414" s="12">
        <f>(((M414/60)/60)/24)+DATE(1970,1,1)</f>
        <v>42312.25</v>
      </c>
      <c r="P414" t="b">
        <v>1</v>
      </c>
      <c r="Q414" t="b">
        <v>0</v>
      </c>
      <c r="R414" t="s">
        <v>68</v>
      </c>
      <c r="S414" t="s">
        <v>2046</v>
      </c>
      <c r="T414" t="s">
        <v>2047</v>
      </c>
    </row>
    <row r="415" spans="1:20" ht="17" x14ac:dyDescent="0.2">
      <c r="A415">
        <v>982</v>
      </c>
      <c r="B415" s="4" t="s">
        <v>1992</v>
      </c>
      <c r="C415" s="3" t="s">
        <v>1993</v>
      </c>
      <c r="D415">
        <v>7200</v>
      </c>
      <c r="E415">
        <v>6115</v>
      </c>
      <c r="F415" s="5">
        <f>E415/D415</f>
        <v>0.84930555555555554</v>
      </c>
      <c r="G415" t="s">
        <v>14</v>
      </c>
      <c r="H415">
        <v>75</v>
      </c>
      <c r="I415" s="6">
        <f>E415/H415</f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2">
        <f>(((L415/60)/60)/24)+DATE(1970,1,1)</f>
        <v>40743.208333333336</v>
      </c>
      <c r="O415" s="12">
        <f>(((M415/60)/60)/24)+DATE(1970,1,1)</f>
        <v>40745.208333333336</v>
      </c>
      <c r="P415" t="b">
        <v>0</v>
      </c>
      <c r="Q415" t="b">
        <v>1</v>
      </c>
      <c r="R415" t="s">
        <v>42</v>
      </c>
      <c r="S415" t="s">
        <v>2040</v>
      </c>
      <c r="T415" t="s">
        <v>2041</v>
      </c>
    </row>
    <row r="416" spans="1:20" ht="17" x14ac:dyDescent="0.2">
      <c r="A416">
        <v>985</v>
      </c>
      <c r="B416" s="4" t="s">
        <v>1998</v>
      </c>
      <c r="C416" s="3" t="s">
        <v>1999</v>
      </c>
      <c r="D416">
        <v>170600</v>
      </c>
      <c r="E416">
        <v>114523</v>
      </c>
      <c r="F416" s="5">
        <f>E416/D416</f>
        <v>0.67129542790152408</v>
      </c>
      <c r="G416" t="s">
        <v>14</v>
      </c>
      <c r="H416">
        <v>4405</v>
      </c>
      <c r="I416" s="6">
        <f>E416/H416</f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2">
        <f>(((L416/60)/60)/24)+DATE(1970,1,1)</f>
        <v>41614.25</v>
      </c>
      <c r="O416" s="12">
        <f>(((M416/60)/60)/24)+DATE(1970,1,1)</f>
        <v>41640.25</v>
      </c>
      <c r="P416" t="b">
        <v>0</v>
      </c>
      <c r="Q416" t="b">
        <v>1</v>
      </c>
      <c r="R416" t="s">
        <v>23</v>
      </c>
      <c r="S416" t="s">
        <v>2034</v>
      </c>
      <c r="T416" t="s">
        <v>2035</v>
      </c>
    </row>
    <row r="417" spans="1:20" ht="34" x14ac:dyDescent="0.2">
      <c r="A417">
        <v>986</v>
      </c>
      <c r="B417" s="4" t="s">
        <v>2000</v>
      </c>
      <c r="C417" s="3" t="s">
        <v>2001</v>
      </c>
      <c r="D417">
        <v>7800</v>
      </c>
      <c r="E417">
        <v>3144</v>
      </c>
      <c r="F417" s="5">
        <f>E417/D417</f>
        <v>0.40307692307692305</v>
      </c>
      <c r="G417" t="s">
        <v>14</v>
      </c>
      <c r="H417">
        <v>92</v>
      </c>
      <c r="I417" s="6">
        <f>E417/H417</f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2">
        <f>(((L417/60)/60)/24)+DATE(1970,1,1)</f>
        <v>40638.208333333336</v>
      </c>
      <c r="O417" s="12">
        <f>(((M417/60)/60)/24)+DATE(1970,1,1)</f>
        <v>40652.208333333336</v>
      </c>
      <c r="P417" t="b">
        <v>0</v>
      </c>
      <c r="Q417" t="b">
        <v>0</v>
      </c>
      <c r="R417" t="s">
        <v>23</v>
      </c>
      <c r="S417" t="s">
        <v>2034</v>
      </c>
      <c r="T417" t="s">
        <v>2035</v>
      </c>
    </row>
    <row r="418" spans="1:20" ht="17" x14ac:dyDescent="0.2">
      <c r="A418">
        <v>988</v>
      </c>
      <c r="B418" s="4" t="s">
        <v>2004</v>
      </c>
      <c r="C418" s="3" t="s">
        <v>2005</v>
      </c>
      <c r="D418">
        <v>9400</v>
      </c>
      <c r="E418">
        <v>4899</v>
      </c>
      <c r="F418" s="5">
        <f>E418/D418</f>
        <v>0.52117021276595743</v>
      </c>
      <c r="G418" t="s">
        <v>14</v>
      </c>
      <c r="H418">
        <v>64</v>
      </c>
      <c r="I418" s="6">
        <f>E418/H418</f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2">
        <f>(((L418/60)/60)/24)+DATE(1970,1,1)</f>
        <v>42686.25</v>
      </c>
      <c r="O418" s="12">
        <f>(((M418/60)/60)/24)+DATE(1970,1,1)</f>
        <v>42707.25</v>
      </c>
      <c r="P418" t="b">
        <v>0</v>
      </c>
      <c r="Q418" t="b">
        <v>0</v>
      </c>
      <c r="R418" t="s">
        <v>133</v>
      </c>
      <c r="S418" t="s">
        <v>2046</v>
      </c>
      <c r="T418" t="s">
        <v>2055</v>
      </c>
    </row>
    <row r="419" spans="1:20" ht="17" x14ac:dyDescent="0.2">
      <c r="A419">
        <v>990</v>
      </c>
      <c r="B419" s="4" t="s">
        <v>2008</v>
      </c>
      <c r="C419" s="3" t="s">
        <v>2009</v>
      </c>
      <c r="D419">
        <v>7800</v>
      </c>
      <c r="E419">
        <v>6839</v>
      </c>
      <c r="F419" s="5">
        <f>E419/D419</f>
        <v>0.87679487179487181</v>
      </c>
      <c r="G419" t="s">
        <v>14</v>
      </c>
      <c r="H419">
        <v>64</v>
      </c>
      <c r="I419" s="6">
        <f>E419/H419</f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2">
        <f>(((L419/60)/60)/24)+DATE(1970,1,1)</f>
        <v>42432.25</v>
      </c>
      <c r="O419" s="12">
        <f>(((M419/60)/60)/24)+DATE(1970,1,1)</f>
        <v>42454.208333333328</v>
      </c>
      <c r="P419" t="b">
        <v>0</v>
      </c>
      <c r="Q419" t="b">
        <v>1</v>
      </c>
      <c r="R419" t="s">
        <v>53</v>
      </c>
      <c r="S419" t="s">
        <v>2040</v>
      </c>
      <c r="T419" t="s">
        <v>2043</v>
      </c>
    </row>
    <row r="420" spans="1:20" ht="17" x14ac:dyDescent="0.2">
      <c r="A420">
        <v>994</v>
      </c>
      <c r="B420" s="4" t="s">
        <v>2015</v>
      </c>
      <c r="C420" s="3" t="s">
        <v>2016</v>
      </c>
      <c r="D420">
        <v>141100</v>
      </c>
      <c r="E420">
        <v>74073</v>
      </c>
      <c r="F420" s="5">
        <f>E420/D420</f>
        <v>0.52496810772501767</v>
      </c>
      <c r="G420" t="s">
        <v>14</v>
      </c>
      <c r="H420">
        <v>842</v>
      </c>
      <c r="I420" s="6">
        <f>E420/H420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2">
        <f>(((L420/60)/60)/24)+DATE(1970,1,1)</f>
        <v>41929.208333333336</v>
      </c>
      <c r="O420" s="12">
        <f>(((M420/60)/60)/24)+DATE(1970,1,1)</f>
        <v>41935.208333333336</v>
      </c>
      <c r="P420" t="b">
        <v>0</v>
      </c>
      <c r="Q420" t="b">
        <v>1</v>
      </c>
      <c r="R420" t="s">
        <v>206</v>
      </c>
      <c r="S420" t="s">
        <v>2046</v>
      </c>
      <c r="T420" t="s">
        <v>2058</v>
      </c>
    </row>
    <row r="421" spans="1:20" ht="34" x14ac:dyDescent="0.2">
      <c r="A421">
        <v>996</v>
      </c>
      <c r="B421" s="4" t="s">
        <v>2019</v>
      </c>
      <c r="C421" s="3" t="s">
        <v>2020</v>
      </c>
      <c r="D421">
        <v>6600</v>
      </c>
      <c r="E421">
        <v>4814</v>
      </c>
      <c r="F421" s="5">
        <f>E421/D421</f>
        <v>0.72939393939393937</v>
      </c>
      <c r="G421" t="s">
        <v>14</v>
      </c>
      <c r="H421">
        <v>112</v>
      </c>
      <c r="I421" s="6">
        <f>E421/H421</f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2">
        <f>(((L421/60)/60)/24)+DATE(1970,1,1)</f>
        <v>41276.25</v>
      </c>
      <c r="O421" s="12">
        <f>(((M421/60)/60)/24)+DATE(1970,1,1)</f>
        <v>41306.25</v>
      </c>
      <c r="P421" t="b">
        <v>0</v>
      </c>
      <c r="Q421" t="b">
        <v>0</v>
      </c>
      <c r="R421" t="s">
        <v>33</v>
      </c>
      <c r="S421" t="s">
        <v>2038</v>
      </c>
      <c r="T421" t="s">
        <v>2039</v>
      </c>
    </row>
    <row r="422" spans="1:20" ht="17" x14ac:dyDescent="0.2">
      <c r="A422">
        <v>998</v>
      </c>
      <c r="B422" s="4" t="s">
        <v>2023</v>
      </c>
      <c r="C422" s="3" t="s">
        <v>2024</v>
      </c>
      <c r="D422">
        <v>66600</v>
      </c>
      <c r="E422">
        <v>37823</v>
      </c>
      <c r="F422" s="5">
        <f>E422/D422</f>
        <v>0.5679129129129129</v>
      </c>
      <c r="G422" t="s">
        <v>14</v>
      </c>
      <c r="H422">
        <v>374</v>
      </c>
      <c r="I422" s="6">
        <f>E422/H422</f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2">
        <f>(((L422/60)/60)/24)+DATE(1970,1,1)</f>
        <v>40220.25</v>
      </c>
      <c r="O422" s="12">
        <f>(((M422/60)/60)/24)+DATE(1970,1,1)</f>
        <v>40234.25</v>
      </c>
      <c r="P422" t="b">
        <v>0</v>
      </c>
      <c r="Q422" t="b">
        <v>1</v>
      </c>
      <c r="R422" t="s">
        <v>60</v>
      </c>
      <c r="S422" t="s">
        <v>2034</v>
      </c>
      <c r="T422" t="s">
        <v>2044</v>
      </c>
    </row>
    <row r="423" spans="1:20" ht="17" x14ac:dyDescent="0.2">
      <c r="A423">
        <v>8</v>
      </c>
      <c r="B423" s="4" t="s">
        <v>45</v>
      </c>
      <c r="C423" s="3" t="s">
        <v>46</v>
      </c>
      <c r="D423">
        <v>110100</v>
      </c>
      <c r="E423">
        <v>21946</v>
      </c>
      <c r="F423" s="5">
        <f>E423/D423</f>
        <v>0.19932788374205268</v>
      </c>
      <c r="G423" t="s">
        <v>47</v>
      </c>
      <c r="H423">
        <v>708</v>
      </c>
      <c r="I423" s="6">
        <f>E423/H423</f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2">
        <f>(((L423/60)/60)/24)+DATE(1970,1,1)</f>
        <v>40399.208333333336</v>
      </c>
      <c r="O423" s="12">
        <f>(((M423/60)/60)/24)+DATE(1970,1,1)</f>
        <v>40401.208333333336</v>
      </c>
      <c r="P423" t="b">
        <v>0</v>
      </c>
      <c r="Q423" t="b">
        <v>0</v>
      </c>
      <c r="R423" t="s">
        <v>33</v>
      </c>
      <c r="S423" t="s">
        <v>2038</v>
      </c>
      <c r="T423" t="s">
        <v>2039</v>
      </c>
    </row>
    <row r="424" spans="1:20" ht="17" x14ac:dyDescent="0.2">
      <c r="A424">
        <v>209</v>
      </c>
      <c r="B424" s="4" t="s">
        <v>470</v>
      </c>
      <c r="C424" s="3" t="s">
        <v>471</v>
      </c>
      <c r="D424">
        <v>194500</v>
      </c>
      <c r="E424">
        <v>41212</v>
      </c>
      <c r="F424" s="5">
        <f>E424/D424</f>
        <v>0.21188688946015424</v>
      </c>
      <c r="G424" t="s">
        <v>47</v>
      </c>
      <c r="H424">
        <v>808</v>
      </c>
      <c r="I424" s="6">
        <f>E424/H424</f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2">
        <f>(((L424/60)/60)/24)+DATE(1970,1,1)</f>
        <v>42496.208333333328</v>
      </c>
      <c r="O424" s="12">
        <f>(((M424/60)/60)/24)+DATE(1970,1,1)</f>
        <v>42503.208333333328</v>
      </c>
      <c r="P424" t="b">
        <v>0</v>
      </c>
      <c r="Q424" t="b">
        <v>0</v>
      </c>
      <c r="R424" t="s">
        <v>42</v>
      </c>
      <c r="S424" t="s">
        <v>2040</v>
      </c>
      <c r="T424" t="s">
        <v>2041</v>
      </c>
    </row>
    <row r="425" spans="1:20" ht="34" x14ac:dyDescent="0.2">
      <c r="A425">
        <v>271</v>
      </c>
      <c r="B425" s="4" t="s">
        <v>594</v>
      </c>
      <c r="C425" s="3" t="s">
        <v>595</v>
      </c>
      <c r="D425">
        <v>153700</v>
      </c>
      <c r="E425">
        <v>1953</v>
      </c>
      <c r="F425" s="5">
        <f>E425/D425</f>
        <v>1.2706571242680547E-2</v>
      </c>
      <c r="G425" t="s">
        <v>47</v>
      </c>
      <c r="H425">
        <v>61</v>
      </c>
      <c r="I425" s="6">
        <f>E425/H425</f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2">
        <f>(((L425/60)/60)/24)+DATE(1970,1,1)</f>
        <v>42345.25</v>
      </c>
      <c r="O425" s="12">
        <f>(((M425/60)/60)/24)+DATE(1970,1,1)</f>
        <v>42376.25</v>
      </c>
      <c r="P425" t="b">
        <v>0</v>
      </c>
      <c r="Q425" t="b">
        <v>0</v>
      </c>
      <c r="R425" t="s">
        <v>122</v>
      </c>
      <c r="S425" t="s">
        <v>2053</v>
      </c>
      <c r="T425" t="s">
        <v>2054</v>
      </c>
    </row>
    <row r="426" spans="1:20" ht="17" x14ac:dyDescent="0.2">
      <c r="A426">
        <v>329</v>
      </c>
      <c r="B426" s="4" t="s">
        <v>710</v>
      </c>
      <c r="C426" s="3" t="s">
        <v>711</v>
      </c>
      <c r="D426">
        <v>93800</v>
      </c>
      <c r="E426">
        <v>21477</v>
      </c>
      <c r="F426" s="5">
        <f>E426/D426</f>
        <v>0.22896588486140726</v>
      </c>
      <c r="G426" t="s">
        <v>47</v>
      </c>
      <c r="H426">
        <v>211</v>
      </c>
      <c r="I426" s="6">
        <f>E426/H426</f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2">
        <f>(((L426/60)/60)/24)+DATE(1970,1,1)</f>
        <v>42716.25</v>
      </c>
      <c r="O426" s="12">
        <f>(((M426/60)/60)/24)+DATE(1970,1,1)</f>
        <v>42727.25</v>
      </c>
      <c r="P426" t="b">
        <v>0</v>
      </c>
      <c r="Q426" t="b">
        <v>0</v>
      </c>
      <c r="R426" t="s">
        <v>89</v>
      </c>
      <c r="S426" t="s">
        <v>2049</v>
      </c>
      <c r="T426" t="s">
        <v>2050</v>
      </c>
    </row>
    <row r="427" spans="1:20" ht="17" x14ac:dyDescent="0.2">
      <c r="A427">
        <v>355</v>
      </c>
      <c r="B427" s="4" t="s">
        <v>762</v>
      </c>
      <c r="C427" s="3" t="s">
        <v>763</v>
      </c>
      <c r="D427">
        <v>3800</v>
      </c>
      <c r="E427">
        <v>2241</v>
      </c>
      <c r="F427" s="5">
        <f>E427/D427</f>
        <v>0.58973684210526311</v>
      </c>
      <c r="G427" t="s">
        <v>47</v>
      </c>
      <c r="H427">
        <v>86</v>
      </c>
      <c r="I427" s="6">
        <f>E427/H427</f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2">
        <f>(((L427/60)/60)/24)+DATE(1970,1,1)</f>
        <v>42757.25</v>
      </c>
      <c r="O427" s="12">
        <f>(((M427/60)/60)/24)+DATE(1970,1,1)</f>
        <v>42797.25</v>
      </c>
      <c r="P427" t="b">
        <v>0</v>
      </c>
      <c r="Q427" t="b">
        <v>0</v>
      </c>
      <c r="R427" t="s">
        <v>65</v>
      </c>
      <c r="S427" t="s">
        <v>2036</v>
      </c>
      <c r="T427" t="s">
        <v>2045</v>
      </c>
    </row>
    <row r="428" spans="1:20" ht="17" x14ac:dyDescent="0.2">
      <c r="A428">
        <v>410</v>
      </c>
      <c r="B428" s="4" t="s">
        <v>870</v>
      </c>
      <c r="C428" s="3" t="s">
        <v>871</v>
      </c>
      <c r="D428">
        <v>153700</v>
      </c>
      <c r="E428">
        <v>55536</v>
      </c>
      <c r="F428" s="5">
        <f>E428/D428</f>
        <v>0.36132726089785294</v>
      </c>
      <c r="G428" t="s">
        <v>47</v>
      </c>
      <c r="H428">
        <v>1111</v>
      </c>
      <c r="I428" s="6">
        <f>E428/H428</f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2">
        <f>(((L428/60)/60)/24)+DATE(1970,1,1)</f>
        <v>42122.208333333328</v>
      </c>
      <c r="O428" s="12">
        <f>(((M428/60)/60)/24)+DATE(1970,1,1)</f>
        <v>42122.208333333328</v>
      </c>
      <c r="P428" t="b">
        <v>0</v>
      </c>
      <c r="Q428" t="b">
        <v>0</v>
      </c>
      <c r="R428" t="s">
        <v>292</v>
      </c>
      <c r="S428" t="s">
        <v>2049</v>
      </c>
      <c r="T428" t="s">
        <v>2060</v>
      </c>
    </row>
    <row r="429" spans="1:20" ht="17" x14ac:dyDescent="0.2">
      <c r="A429">
        <v>413</v>
      </c>
      <c r="B429" s="4" t="s">
        <v>876</v>
      </c>
      <c r="C429" s="3" t="s">
        <v>877</v>
      </c>
      <c r="D429">
        <v>189500</v>
      </c>
      <c r="E429">
        <v>117628</v>
      </c>
      <c r="F429" s="5">
        <f>E429/D429</f>
        <v>0.62072823218997364</v>
      </c>
      <c r="G429" t="s">
        <v>47</v>
      </c>
      <c r="H429">
        <v>1089</v>
      </c>
      <c r="I429" s="6">
        <f>E429/H429</f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2">
        <f>(((L429/60)/60)/24)+DATE(1970,1,1)</f>
        <v>43431.25</v>
      </c>
      <c r="O429" s="12">
        <f>(((M429/60)/60)/24)+DATE(1970,1,1)</f>
        <v>43458.25</v>
      </c>
      <c r="P429" t="b">
        <v>0</v>
      </c>
      <c r="Q429" t="b">
        <v>0</v>
      </c>
      <c r="R429" t="s">
        <v>71</v>
      </c>
      <c r="S429" t="s">
        <v>2040</v>
      </c>
      <c r="T429" t="s">
        <v>2048</v>
      </c>
    </row>
    <row r="430" spans="1:20" ht="34" x14ac:dyDescent="0.2">
      <c r="A430">
        <v>531</v>
      </c>
      <c r="B430" s="4" t="s">
        <v>1107</v>
      </c>
      <c r="C430" s="3" t="s">
        <v>1108</v>
      </c>
      <c r="D430">
        <v>186700</v>
      </c>
      <c r="E430">
        <v>178338</v>
      </c>
      <c r="F430" s="5">
        <f>E430/D430</f>
        <v>0.95521156936261387</v>
      </c>
      <c r="G430" t="s">
        <v>47</v>
      </c>
      <c r="H430">
        <v>3640</v>
      </c>
      <c r="I430" s="6">
        <f>E430/H430</f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2">
        <f>(((L430/60)/60)/24)+DATE(1970,1,1)</f>
        <v>41589.25</v>
      </c>
      <c r="O430" s="12">
        <f>(((M430/60)/60)/24)+DATE(1970,1,1)</f>
        <v>41645.25</v>
      </c>
      <c r="P430" t="b">
        <v>0</v>
      </c>
      <c r="Q430" t="b">
        <v>0</v>
      </c>
      <c r="R430" t="s">
        <v>89</v>
      </c>
      <c r="S430" t="s">
        <v>2049</v>
      </c>
      <c r="T430" t="s">
        <v>2050</v>
      </c>
    </row>
    <row r="431" spans="1:20" ht="17" x14ac:dyDescent="0.2">
      <c r="A431">
        <v>632</v>
      </c>
      <c r="B431" s="4" t="s">
        <v>1306</v>
      </c>
      <c r="C431" s="3" t="s">
        <v>1307</v>
      </c>
      <c r="D431">
        <v>72100</v>
      </c>
      <c r="E431">
        <v>30902</v>
      </c>
      <c r="F431" s="5">
        <f>E431/D431</f>
        <v>0.42859916782246882</v>
      </c>
      <c r="G431" t="s">
        <v>47</v>
      </c>
      <c r="H431">
        <v>278</v>
      </c>
      <c r="I431" s="6">
        <f>E431/H431</f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2">
        <f>(((L431/60)/60)/24)+DATE(1970,1,1)</f>
        <v>41945.208333333336</v>
      </c>
      <c r="O431" s="12">
        <f>(((M431/60)/60)/24)+DATE(1970,1,1)</f>
        <v>41963.25</v>
      </c>
      <c r="P431" t="b">
        <v>0</v>
      </c>
      <c r="Q431" t="b">
        <v>0</v>
      </c>
      <c r="R431" t="s">
        <v>33</v>
      </c>
      <c r="S431" t="s">
        <v>2038</v>
      </c>
      <c r="T431" t="s">
        <v>2039</v>
      </c>
    </row>
    <row r="432" spans="1:20" ht="17" x14ac:dyDescent="0.2">
      <c r="A432">
        <v>639</v>
      </c>
      <c r="B432" s="4" t="s">
        <v>1320</v>
      </c>
      <c r="C432" s="3" t="s">
        <v>1321</v>
      </c>
      <c r="D432">
        <v>8600</v>
      </c>
      <c r="E432">
        <v>4832</v>
      </c>
      <c r="F432" s="5">
        <f>E432/D432</f>
        <v>0.56186046511627907</v>
      </c>
      <c r="G432" t="s">
        <v>47</v>
      </c>
      <c r="H432">
        <v>45</v>
      </c>
      <c r="I432" s="6">
        <f>E432/H432</f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2">
        <f>(((L432/60)/60)/24)+DATE(1970,1,1)</f>
        <v>43309.208333333328</v>
      </c>
      <c r="O432" s="12">
        <f>(((M432/60)/60)/24)+DATE(1970,1,1)</f>
        <v>43309.208333333328</v>
      </c>
      <c r="P432" t="b">
        <v>0</v>
      </c>
      <c r="Q432" t="b">
        <v>1</v>
      </c>
      <c r="R432" t="s">
        <v>53</v>
      </c>
      <c r="S432" t="s">
        <v>2040</v>
      </c>
      <c r="T432" t="s">
        <v>2043</v>
      </c>
    </row>
    <row r="433" spans="1:20" ht="17" x14ac:dyDescent="0.2">
      <c r="A433">
        <v>788</v>
      </c>
      <c r="B433" s="4" t="s">
        <v>1611</v>
      </c>
      <c r="C433" s="3" t="s">
        <v>1612</v>
      </c>
      <c r="D433">
        <v>3600</v>
      </c>
      <c r="E433">
        <v>3174</v>
      </c>
      <c r="F433" s="5">
        <f>E433/D433</f>
        <v>0.88166666666666671</v>
      </c>
      <c r="G433" t="s">
        <v>47</v>
      </c>
      <c r="H433">
        <v>31</v>
      </c>
      <c r="I433" s="6">
        <f>E433/H433</f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2">
        <f>(((L433/60)/60)/24)+DATE(1970,1,1)</f>
        <v>41202.208333333336</v>
      </c>
      <c r="O433" s="12">
        <f>(((M433/60)/60)/24)+DATE(1970,1,1)</f>
        <v>41223.25</v>
      </c>
      <c r="P433" t="b">
        <v>0</v>
      </c>
      <c r="Q433" t="b">
        <v>0</v>
      </c>
      <c r="R433" t="s">
        <v>71</v>
      </c>
      <c r="S433" t="s">
        <v>2040</v>
      </c>
      <c r="T433" t="s">
        <v>2048</v>
      </c>
    </row>
    <row r="434" spans="1:20" ht="34" x14ac:dyDescent="0.2">
      <c r="A434">
        <v>903</v>
      </c>
      <c r="B434" s="4" t="s">
        <v>1838</v>
      </c>
      <c r="C434" s="3" t="s">
        <v>1839</v>
      </c>
      <c r="D434">
        <v>41000</v>
      </c>
      <c r="E434">
        <v>709</v>
      </c>
      <c r="F434" s="5">
        <f>E434/D434</f>
        <v>1.729268292682927E-2</v>
      </c>
      <c r="G434" t="s">
        <v>47</v>
      </c>
      <c r="H434">
        <v>14</v>
      </c>
      <c r="I434" s="6">
        <f>E434/H434</f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2">
        <f>(((L434/60)/60)/24)+DATE(1970,1,1)</f>
        <v>41034.208333333336</v>
      </c>
      <c r="O434" s="12">
        <f>(((M434/60)/60)/24)+DATE(1970,1,1)</f>
        <v>41049.208333333336</v>
      </c>
      <c r="P434" t="b">
        <v>0</v>
      </c>
      <c r="Q434" t="b">
        <v>1</v>
      </c>
      <c r="R434" t="s">
        <v>68</v>
      </c>
      <c r="S434" t="s">
        <v>2046</v>
      </c>
      <c r="T434" t="s">
        <v>2047</v>
      </c>
    </row>
    <row r="435" spans="1:20" ht="17" x14ac:dyDescent="0.2">
      <c r="A435">
        <v>917</v>
      </c>
      <c r="B435" s="4" t="s">
        <v>1866</v>
      </c>
      <c r="C435" s="3" t="s">
        <v>1867</v>
      </c>
      <c r="D435">
        <v>3600</v>
      </c>
      <c r="E435">
        <v>2097</v>
      </c>
      <c r="F435" s="5">
        <f>E435/D435</f>
        <v>0.58250000000000002</v>
      </c>
      <c r="G435" t="s">
        <v>47</v>
      </c>
      <c r="H435">
        <v>27</v>
      </c>
      <c r="I435" s="6">
        <f>E435/H435</f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2">
        <f>(((L435/60)/60)/24)+DATE(1970,1,1)</f>
        <v>40722.208333333336</v>
      </c>
      <c r="O435" s="12">
        <f>(((M435/60)/60)/24)+DATE(1970,1,1)</f>
        <v>40746.208333333336</v>
      </c>
      <c r="P435" t="b">
        <v>0</v>
      </c>
      <c r="Q435" t="b">
        <v>1</v>
      </c>
      <c r="R435" t="s">
        <v>100</v>
      </c>
      <c r="S435" t="s">
        <v>2040</v>
      </c>
      <c r="T435" t="s">
        <v>2051</v>
      </c>
    </row>
    <row r="436" spans="1:20" ht="17" x14ac:dyDescent="0.2">
      <c r="A436">
        <v>940</v>
      </c>
      <c r="B436" s="4" t="s">
        <v>1911</v>
      </c>
      <c r="C436" s="3" t="s">
        <v>1912</v>
      </c>
      <c r="D436">
        <v>9900</v>
      </c>
      <c r="E436">
        <v>6161</v>
      </c>
      <c r="F436" s="5">
        <f>E436/D436</f>
        <v>0.62232323232323228</v>
      </c>
      <c r="G436" t="s">
        <v>47</v>
      </c>
      <c r="H436">
        <v>66</v>
      </c>
      <c r="I436" s="6">
        <f>E436/H436</f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2">
        <f>(((L436/60)/60)/24)+DATE(1970,1,1)</f>
        <v>41244.25</v>
      </c>
      <c r="O436" s="12">
        <f>(((M436/60)/60)/24)+DATE(1970,1,1)</f>
        <v>41266.25</v>
      </c>
      <c r="P436" t="b">
        <v>0</v>
      </c>
      <c r="Q436" t="b">
        <v>0</v>
      </c>
      <c r="R436" t="s">
        <v>28</v>
      </c>
      <c r="S436" t="s">
        <v>2036</v>
      </c>
      <c r="T436" t="s">
        <v>2037</v>
      </c>
    </row>
    <row r="437" spans="1:20" ht="17" x14ac:dyDescent="0.2">
      <c r="A437">
        <v>1</v>
      </c>
      <c r="B437" s="4" t="s">
        <v>18</v>
      </c>
      <c r="C437" s="3" t="s">
        <v>19</v>
      </c>
      <c r="D437">
        <v>1400</v>
      </c>
      <c r="E437">
        <v>14560</v>
      </c>
      <c r="F437" s="5">
        <f>E437/D437</f>
        <v>10.4</v>
      </c>
      <c r="G437" t="s">
        <v>20</v>
      </c>
      <c r="H437">
        <v>158</v>
      </c>
      <c r="I437" s="6">
        <f>E437/H437</f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2">
        <f>(((L437/60)/60)/24)+DATE(1970,1,1)</f>
        <v>41870.208333333336</v>
      </c>
      <c r="O437" s="12">
        <f>(((M437/60)/60)/24)+DATE(1970,1,1)</f>
        <v>41872.208333333336</v>
      </c>
      <c r="P437" t="b">
        <v>0</v>
      </c>
      <c r="Q437" t="b">
        <v>1</v>
      </c>
      <c r="R437" t="s">
        <v>23</v>
      </c>
      <c r="S437" t="s">
        <v>2034</v>
      </c>
      <c r="T437" t="s">
        <v>2035</v>
      </c>
    </row>
    <row r="438" spans="1:20" ht="34" x14ac:dyDescent="0.2">
      <c r="A438">
        <v>2</v>
      </c>
      <c r="B438" s="4" t="s">
        <v>24</v>
      </c>
      <c r="C438" s="3" t="s">
        <v>25</v>
      </c>
      <c r="D438">
        <v>108400</v>
      </c>
      <c r="E438">
        <v>142523</v>
      </c>
      <c r="F438" s="5">
        <f>E438/D438</f>
        <v>1.3147878228782288</v>
      </c>
      <c r="G438" t="s">
        <v>20</v>
      </c>
      <c r="H438">
        <v>1425</v>
      </c>
      <c r="I438" s="6">
        <f>E438/H438</f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2">
        <f>(((L438/60)/60)/24)+DATE(1970,1,1)</f>
        <v>41595.25</v>
      </c>
      <c r="O438" s="12">
        <f>(((M438/60)/60)/24)+DATE(1970,1,1)</f>
        <v>41597.25</v>
      </c>
      <c r="P438" t="b">
        <v>0</v>
      </c>
      <c r="Q438" t="b">
        <v>0</v>
      </c>
      <c r="R438" t="s">
        <v>28</v>
      </c>
      <c r="S438" t="s">
        <v>2036</v>
      </c>
      <c r="T438" t="s">
        <v>2037</v>
      </c>
    </row>
    <row r="439" spans="1:20" ht="17" x14ac:dyDescent="0.2">
      <c r="A439">
        <v>5</v>
      </c>
      <c r="B439" s="4" t="s">
        <v>34</v>
      </c>
      <c r="C439" s="3" t="s">
        <v>35</v>
      </c>
      <c r="D439">
        <v>7600</v>
      </c>
      <c r="E439">
        <v>13195</v>
      </c>
      <c r="F439" s="5">
        <f>E439/D439</f>
        <v>1.7361842105263159</v>
      </c>
      <c r="G439" t="s">
        <v>20</v>
      </c>
      <c r="H439">
        <v>174</v>
      </c>
      <c r="I439" s="6">
        <f>E439/H439</f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2">
        <f>(((L439/60)/60)/24)+DATE(1970,1,1)</f>
        <v>41149.208333333336</v>
      </c>
      <c r="O439" s="12">
        <f>(((M439/60)/60)/24)+DATE(1970,1,1)</f>
        <v>41160.208333333336</v>
      </c>
      <c r="P439" t="b">
        <v>0</v>
      </c>
      <c r="Q439" t="b">
        <v>0</v>
      </c>
      <c r="R439" t="s">
        <v>33</v>
      </c>
      <c r="S439" t="s">
        <v>2038</v>
      </c>
      <c r="T439" t="s">
        <v>2039</v>
      </c>
    </row>
    <row r="440" spans="1:20" ht="17" x14ac:dyDescent="0.2">
      <c r="A440">
        <v>7</v>
      </c>
      <c r="B440" s="4" t="s">
        <v>43</v>
      </c>
      <c r="C440" s="3" t="s">
        <v>44</v>
      </c>
      <c r="D440">
        <v>4500</v>
      </c>
      <c r="E440">
        <v>14741</v>
      </c>
      <c r="F440" s="5">
        <f>E440/D440</f>
        <v>3.2757777777777779</v>
      </c>
      <c r="G440" t="s">
        <v>20</v>
      </c>
      <c r="H440">
        <v>227</v>
      </c>
      <c r="I440" s="6">
        <f>E440/H440</f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2">
        <f>(((L440/60)/60)/24)+DATE(1970,1,1)</f>
        <v>42229.208333333328</v>
      </c>
      <c r="O440" s="12">
        <f>(((M440/60)/60)/24)+DATE(1970,1,1)</f>
        <v>42231.208333333328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10</v>
      </c>
      <c r="B441" s="4" t="s">
        <v>51</v>
      </c>
      <c r="C441" s="3" t="s">
        <v>52</v>
      </c>
      <c r="D441">
        <v>5200</v>
      </c>
      <c r="E441">
        <v>13838</v>
      </c>
      <c r="F441" s="5">
        <f>E441/D441</f>
        <v>2.6611538461538462</v>
      </c>
      <c r="G441" t="s">
        <v>20</v>
      </c>
      <c r="H441">
        <v>220</v>
      </c>
      <c r="I441" s="6">
        <f>E441/H441</f>
        <v>62.9</v>
      </c>
      <c r="J441" t="s">
        <v>21</v>
      </c>
      <c r="K441" t="s">
        <v>22</v>
      </c>
      <c r="L441">
        <v>1281762000</v>
      </c>
      <c r="M441">
        <v>1285909200</v>
      </c>
      <c r="N441" s="12">
        <f>(((L441/60)/60)/24)+DATE(1970,1,1)</f>
        <v>40404.208333333336</v>
      </c>
      <c r="O441" s="12">
        <f>(((M441/60)/60)/24)+DATE(1970,1,1)</f>
        <v>40452.208333333336</v>
      </c>
      <c r="P441" t="b">
        <v>0</v>
      </c>
      <c r="Q441" t="b">
        <v>0</v>
      </c>
      <c r="R441" t="s">
        <v>53</v>
      </c>
      <c r="S441" t="s">
        <v>2040</v>
      </c>
      <c r="T441" t="s">
        <v>2043</v>
      </c>
    </row>
    <row r="442" spans="1:20" ht="34" x14ac:dyDescent="0.2">
      <c r="A442">
        <v>13</v>
      </c>
      <c r="B442" s="4" t="s">
        <v>58</v>
      </c>
      <c r="C442" s="3" t="s">
        <v>59</v>
      </c>
      <c r="D442">
        <v>4200</v>
      </c>
      <c r="E442">
        <v>10295</v>
      </c>
      <c r="F442" s="5">
        <f>E442/D442</f>
        <v>2.4511904761904764</v>
      </c>
      <c r="G442" t="s">
        <v>20</v>
      </c>
      <c r="H442">
        <v>98</v>
      </c>
      <c r="I442" s="6">
        <f>E442/H442</f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2">
        <f>(((L442/60)/60)/24)+DATE(1970,1,1)</f>
        <v>42532.208333333328</v>
      </c>
      <c r="O442" s="12">
        <f>(((M442/60)/60)/24)+DATE(1970,1,1)</f>
        <v>42544.208333333328</v>
      </c>
      <c r="P442" t="b">
        <v>0</v>
      </c>
      <c r="Q442" t="b">
        <v>0</v>
      </c>
      <c r="R442" t="s">
        <v>60</v>
      </c>
      <c r="S442" t="s">
        <v>2034</v>
      </c>
      <c r="T442" t="s">
        <v>2044</v>
      </c>
    </row>
    <row r="443" spans="1:20" ht="17" x14ac:dyDescent="0.2">
      <c r="A443">
        <v>16</v>
      </c>
      <c r="B443" s="4" t="s">
        <v>66</v>
      </c>
      <c r="C443" s="3" t="s">
        <v>67</v>
      </c>
      <c r="D443">
        <v>1700</v>
      </c>
      <c r="E443">
        <v>11041</v>
      </c>
      <c r="F443" s="5">
        <f>E443/D443</f>
        <v>6.4947058823529416</v>
      </c>
      <c r="G443" t="s">
        <v>20</v>
      </c>
      <c r="H443">
        <v>100</v>
      </c>
      <c r="I443" s="6">
        <f>E443/H443</f>
        <v>110.41</v>
      </c>
      <c r="J443" t="s">
        <v>21</v>
      </c>
      <c r="K443" t="s">
        <v>22</v>
      </c>
      <c r="L443">
        <v>1390370400</v>
      </c>
      <c r="M443">
        <v>1392271200</v>
      </c>
      <c r="N443" s="12">
        <f>(((L443/60)/60)/24)+DATE(1970,1,1)</f>
        <v>41661.25</v>
      </c>
      <c r="O443" s="12">
        <f>(((M443/60)/60)/24)+DATE(1970,1,1)</f>
        <v>41683.25</v>
      </c>
      <c r="P443" t="b">
        <v>0</v>
      </c>
      <c r="Q443" t="b">
        <v>0</v>
      </c>
      <c r="R443" t="s">
        <v>68</v>
      </c>
      <c r="S443" t="s">
        <v>2046</v>
      </c>
      <c r="T443" t="s">
        <v>2047</v>
      </c>
    </row>
    <row r="444" spans="1:20" ht="17" x14ac:dyDescent="0.2">
      <c r="A444">
        <v>17</v>
      </c>
      <c r="B444" s="4" t="s">
        <v>69</v>
      </c>
      <c r="C444" s="3" t="s">
        <v>70</v>
      </c>
      <c r="D444">
        <v>84600</v>
      </c>
      <c r="E444">
        <v>134845</v>
      </c>
      <c r="F444" s="5">
        <f>E444/D444</f>
        <v>1.5939125295508274</v>
      </c>
      <c r="G444" t="s">
        <v>20</v>
      </c>
      <c r="H444">
        <v>1249</v>
      </c>
      <c r="I444" s="6">
        <f>E444/H444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2">
        <f>(((L444/60)/60)/24)+DATE(1970,1,1)</f>
        <v>40555.25</v>
      </c>
      <c r="O444" s="12">
        <f>(((M444/60)/60)/24)+DATE(1970,1,1)</f>
        <v>40556.25</v>
      </c>
      <c r="P444" t="b">
        <v>0</v>
      </c>
      <c r="Q444" t="b">
        <v>0</v>
      </c>
      <c r="R444" t="s">
        <v>71</v>
      </c>
      <c r="S444" t="s">
        <v>2040</v>
      </c>
      <c r="T444" t="s">
        <v>2048</v>
      </c>
    </row>
    <row r="445" spans="1:20" ht="17" x14ac:dyDescent="0.2">
      <c r="A445">
        <v>20</v>
      </c>
      <c r="B445" s="4" t="s">
        <v>77</v>
      </c>
      <c r="C445" s="3" t="s">
        <v>78</v>
      </c>
      <c r="D445">
        <v>131800</v>
      </c>
      <c r="E445">
        <v>147936</v>
      </c>
      <c r="F445" s="5">
        <f>E445/D445</f>
        <v>1.1224279210925645</v>
      </c>
      <c r="G445" t="s">
        <v>20</v>
      </c>
      <c r="H445">
        <v>1396</v>
      </c>
      <c r="I445" s="6">
        <f>E445/H445</f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2">
        <f>(((L445/60)/60)/24)+DATE(1970,1,1)</f>
        <v>41848.208333333336</v>
      </c>
      <c r="O445" s="12">
        <f>(((M445/60)/60)/24)+DATE(1970,1,1)</f>
        <v>41848.208333333336</v>
      </c>
      <c r="P445" t="b">
        <v>0</v>
      </c>
      <c r="Q445" t="b">
        <v>0</v>
      </c>
      <c r="R445" t="s">
        <v>53</v>
      </c>
      <c r="S445" t="s">
        <v>2040</v>
      </c>
      <c r="T445" t="s">
        <v>2043</v>
      </c>
    </row>
    <row r="446" spans="1:20" ht="17" x14ac:dyDescent="0.2">
      <c r="A446">
        <v>22</v>
      </c>
      <c r="B446" s="4" t="s">
        <v>81</v>
      </c>
      <c r="C446" s="3" t="s">
        <v>82</v>
      </c>
      <c r="D446">
        <v>59100</v>
      </c>
      <c r="E446">
        <v>75690</v>
      </c>
      <c r="F446" s="5">
        <f>E446/D446</f>
        <v>1.2807106598984772</v>
      </c>
      <c r="G446" t="s">
        <v>20</v>
      </c>
      <c r="H446">
        <v>890</v>
      </c>
      <c r="I446" s="6">
        <f>E446/H446</f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2">
        <f>(((L446/60)/60)/24)+DATE(1970,1,1)</f>
        <v>43193.208333333328</v>
      </c>
      <c r="O446" s="12">
        <f>(((M446/60)/60)/24)+DATE(1970,1,1)</f>
        <v>43208.208333333328</v>
      </c>
      <c r="P446" t="b">
        <v>0</v>
      </c>
      <c r="Q446" t="b">
        <v>0</v>
      </c>
      <c r="R446" t="s">
        <v>33</v>
      </c>
      <c r="S446" t="s">
        <v>2038</v>
      </c>
      <c r="T446" t="s">
        <v>2039</v>
      </c>
    </row>
    <row r="447" spans="1:20" ht="17" x14ac:dyDescent="0.2">
      <c r="A447">
        <v>23</v>
      </c>
      <c r="B447" s="4" t="s">
        <v>83</v>
      </c>
      <c r="C447" s="3" t="s">
        <v>84</v>
      </c>
      <c r="D447">
        <v>4500</v>
      </c>
      <c r="E447">
        <v>14942</v>
      </c>
      <c r="F447" s="5">
        <f>E447/D447</f>
        <v>3.3204444444444445</v>
      </c>
      <c r="G447" t="s">
        <v>20</v>
      </c>
      <c r="H447">
        <v>142</v>
      </c>
      <c r="I447" s="6">
        <f>E447/H447</f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2">
        <f>(((L447/60)/60)/24)+DATE(1970,1,1)</f>
        <v>43510.25</v>
      </c>
      <c r="O447" s="12">
        <f>(((M447/60)/60)/24)+DATE(1970,1,1)</f>
        <v>43563.208333333328</v>
      </c>
      <c r="P447" t="b">
        <v>0</v>
      </c>
      <c r="Q447" t="b">
        <v>0</v>
      </c>
      <c r="R447" t="s">
        <v>42</v>
      </c>
      <c r="S447" t="s">
        <v>2040</v>
      </c>
      <c r="T447" t="s">
        <v>2041</v>
      </c>
    </row>
    <row r="448" spans="1:20" ht="17" x14ac:dyDescent="0.2">
      <c r="A448">
        <v>24</v>
      </c>
      <c r="B448" s="4" t="s">
        <v>85</v>
      </c>
      <c r="C448" s="3" t="s">
        <v>86</v>
      </c>
      <c r="D448">
        <v>92400</v>
      </c>
      <c r="E448">
        <v>104257</v>
      </c>
      <c r="F448" s="5">
        <f>E448/D448</f>
        <v>1.1283225108225108</v>
      </c>
      <c r="G448" t="s">
        <v>20</v>
      </c>
      <c r="H448">
        <v>2673</v>
      </c>
      <c r="I448" s="6">
        <f>E448/H448</f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2">
        <f>(((L448/60)/60)/24)+DATE(1970,1,1)</f>
        <v>41811.208333333336</v>
      </c>
      <c r="O448" s="12">
        <f>(((M448/60)/60)/24)+DATE(1970,1,1)</f>
        <v>41813.208333333336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17" x14ac:dyDescent="0.2">
      <c r="A449">
        <v>25</v>
      </c>
      <c r="B449" s="4" t="s">
        <v>87</v>
      </c>
      <c r="C449" s="3" t="s">
        <v>88</v>
      </c>
      <c r="D449">
        <v>5500</v>
      </c>
      <c r="E449">
        <v>11904</v>
      </c>
      <c r="F449" s="5">
        <f>E449/D449</f>
        <v>2.1643636363636363</v>
      </c>
      <c r="G449" t="s">
        <v>20</v>
      </c>
      <c r="H449">
        <v>163</v>
      </c>
      <c r="I449" s="6">
        <f>E449/H449</f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2">
        <f>(((L449/60)/60)/24)+DATE(1970,1,1)</f>
        <v>40681.208333333336</v>
      </c>
      <c r="O449" s="12">
        <f>(((M449/60)/60)/24)+DATE(1970,1,1)</f>
        <v>40701.208333333336</v>
      </c>
      <c r="P449" t="b">
        <v>0</v>
      </c>
      <c r="Q449" t="b">
        <v>1</v>
      </c>
      <c r="R449" t="s">
        <v>89</v>
      </c>
      <c r="S449" t="s">
        <v>2049</v>
      </c>
      <c r="T449" t="s">
        <v>2050</v>
      </c>
    </row>
    <row r="450" spans="1:20" ht="17" x14ac:dyDescent="0.2">
      <c r="A450">
        <v>28</v>
      </c>
      <c r="B450" s="4" t="s">
        <v>94</v>
      </c>
      <c r="C450" s="3" t="s">
        <v>95</v>
      </c>
      <c r="D450">
        <v>130800</v>
      </c>
      <c r="E450">
        <v>137635</v>
      </c>
      <c r="F450" s="5">
        <f>E450/D450</f>
        <v>1.0522553516819573</v>
      </c>
      <c r="G450" t="s">
        <v>20</v>
      </c>
      <c r="H450">
        <v>2220</v>
      </c>
      <c r="I450" s="6">
        <f>E450/H450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2">
        <f>(((L450/60)/60)/24)+DATE(1970,1,1)</f>
        <v>40218.25</v>
      </c>
      <c r="O450" s="12">
        <f>(((M450/60)/60)/24)+DATE(1970,1,1)</f>
        <v>40241.25</v>
      </c>
      <c r="P450" t="b">
        <v>0</v>
      </c>
      <c r="Q450" t="b">
        <v>1</v>
      </c>
      <c r="R450" t="s">
        <v>33</v>
      </c>
      <c r="S450" t="s">
        <v>2038</v>
      </c>
      <c r="T450" t="s">
        <v>2039</v>
      </c>
    </row>
    <row r="451" spans="1:20" ht="17" x14ac:dyDescent="0.2">
      <c r="A451">
        <v>29</v>
      </c>
      <c r="B451" s="4" t="s">
        <v>96</v>
      </c>
      <c r="C451" s="3" t="s">
        <v>97</v>
      </c>
      <c r="D451">
        <v>45900</v>
      </c>
      <c r="E451">
        <v>150965</v>
      </c>
      <c r="F451" s="5">
        <f>E451/D451</f>
        <v>3.2889978213507627</v>
      </c>
      <c r="G451" t="s">
        <v>20</v>
      </c>
      <c r="H451">
        <v>1606</v>
      </c>
      <c r="I451" s="6">
        <f>E451/H451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2">
        <f>(((L451/60)/60)/24)+DATE(1970,1,1)</f>
        <v>43301.208333333328</v>
      </c>
      <c r="O451" s="12">
        <f>(((M451/60)/60)/24)+DATE(1970,1,1)</f>
        <v>43341.208333333328</v>
      </c>
      <c r="P451" t="b">
        <v>0</v>
      </c>
      <c r="Q451" t="b">
        <v>0</v>
      </c>
      <c r="R451" t="s">
        <v>100</v>
      </c>
      <c r="S451" t="s">
        <v>2040</v>
      </c>
      <c r="T451" t="s">
        <v>2051</v>
      </c>
    </row>
    <row r="452" spans="1:20" ht="17" x14ac:dyDescent="0.2">
      <c r="A452">
        <v>30</v>
      </c>
      <c r="B452" s="4" t="s">
        <v>101</v>
      </c>
      <c r="C452" s="3" t="s">
        <v>102</v>
      </c>
      <c r="D452">
        <v>9000</v>
      </c>
      <c r="E452">
        <v>14455</v>
      </c>
      <c r="F452" s="5">
        <f>E452/D452</f>
        <v>1.606111111111111</v>
      </c>
      <c r="G452" t="s">
        <v>20</v>
      </c>
      <c r="H452">
        <v>129</v>
      </c>
      <c r="I452" s="6">
        <f>E452/H452</f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2">
        <f>(((L452/60)/60)/24)+DATE(1970,1,1)</f>
        <v>43609.208333333328</v>
      </c>
      <c r="O452" s="12">
        <f>(((M452/60)/60)/24)+DATE(1970,1,1)</f>
        <v>43614.208333333328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31</v>
      </c>
      <c r="B453" s="4" t="s">
        <v>103</v>
      </c>
      <c r="C453" s="3" t="s">
        <v>104</v>
      </c>
      <c r="D453">
        <v>3500</v>
      </c>
      <c r="E453">
        <v>10850</v>
      </c>
      <c r="F453" s="5">
        <f>E453/D453</f>
        <v>3.1</v>
      </c>
      <c r="G453" t="s">
        <v>20</v>
      </c>
      <c r="H453">
        <v>226</v>
      </c>
      <c r="I453" s="6">
        <f>E453/H453</f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2">
        <f>(((L453/60)/60)/24)+DATE(1970,1,1)</f>
        <v>42374.25</v>
      </c>
      <c r="O453" s="12">
        <f>(((M453/60)/60)/24)+DATE(1970,1,1)</f>
        <v>42402.25</v>
      </c>
      <c r="P453" t="b">
        <v>0</v>
      </c>
      <c r="Q453" t="b">
        <v>0</v>
      </c>
      <c r="R453" t="s">
        <v>89</v>
      </c>
      <c r="S453" t="s">
        <v>2049</v>
      </c>
      <c r="T453" t="s">
        <v>2050</v>
      </c>
    </row>
    <row r="454" spans="1:20" ht="17" x14ac:dyDescent="0.2">
      <c r="A454">
        <v>33</v>
      </c>
      <c r="B454" s="4" t="s">
        <v>109</v>
      </c>
      <c r="C454" s="3" t="s">
        <v>110</v>
      </c>
      <c r="D454">
        <v>50200</v>
      </c>
      <c r="E454">
        <v>189666</v>
      </c>
      <c r="F454" s="5">
        <f>E454/D454</f>
        <v>3.7782071713147412</v>
      </c>
      <c r="G454" t="s">
        <v>20</v>
      </c>
      <c r="H454">
        <v>5419</v>
      </c>
      <c r="I454" s="6">
        <f>E454/H454</f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2">
        <f>(((L454/60)/60)/24)+DATE(1970,1,1)</f>
        <v>41917.208333333336</v>
      </c>
      <c r="O454" s="12">
        <f>(((M454/60)/60)/24)+DATE(1970,1,1)</f>
        <v>41954.25</v>
      </c>
      <c r="P454" t="b">
        <v>0</v>
      </c>
      <c r="Q454" t="b">
        <v>0</v>
      </c>
      <c r="R454" t="s">
        <v>33</v>
      </c>
      <c r="S454" t="s">
        <v>2038</v>
      </c>
      <c r="T454" t="s">
        <v>2039</v>
      </c>
    </row>
    <row r="455" spans="1:20" ht="34" x14ac:dyDescent="0.2">
      <c r="A455">
        <v>34</v>
      </c>
      <c r="B455" s="4" t="s">
        <v>111</v>
      </c>
      <c r="C455" s="3" t="s">
        <v>112</v>
      </c>
      <c r="D455">
        <v>9300</v>
      </c>
      <c r="E455">
        <v>14025</v>
      </c>
      <c r="F455" s="5">
        <f>E455/D455</f>
        <v>1.5080645161290323</v>
      </c>
      <c r="G455" t="s">
        <v>20</v>
      </c>
      <c r="H455">
        <v>165</v>
      </c>
      <c r="I455" s="6">
        <f>E455/H455</f>
        <v>85</v>
      </c>
      <c r="J455" t="s">
        <v>21</v>
      </c>
      <c r="K455" t="s">
        <v>22</v>
      </c>
      <c r="L455">
        <v>1490245200</v>
      </c>
      <c r="M455">
        <v>1490677200</v>
      </c>
      <c r="N455" s="12">
        <f>(((L455/60)/60)/24)+DATE(1970,1,1)</f>
        <v>42817.208333333328</v>
      </c>
      <c r="O455" s="12">
        <f>(((M455/60)/60)/24)+DATE(1970,1,1)</f>
        <v>42822.208333333328</v>
      </c>
      <c r="P455" t="b">
        <v>0</v>
      </c>
      <c r="Q455" t="b">
        <v>0</v>
      </c>
      <c r="R455" t="s">
        <v>42</v>
      </c>
      <c r="S455" t="s">
        <v>2040</v>
      </c>
      <c r="T455" t="s">
        <v>2041</v>
      </c>
    </row>
    <row r="456" spans="1:20" ht="17" x14ac:dyDescent="0.2">
      <c r="A456">
        <v>35</v>
      </c>
      <c r="B456" s="4" t="s">
        <v>113</v>
      </c>
      <c r="C456" s="3" t="s">
        <v>114</v>
      </c>
      <c r="D456">
        <v>125500</v>
      </c>
      <c r="E456">
        <v>188628</v>
      </c>
      <c r="F456" s="5">
        <f>E456/D456</f>
        <v>1.5030119521912351</v>
      </c>
      <c r="G456" t="s">
        <v>20</v>
      </c>
      <c r="H456">
        <v>1965</v>
      </c>
      <c r="I456" s="6">
        <f>E456/H456</f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2">
        <f>(((L456/60)/60)/24)+DATE(1970,1,1)</f>
        <v>43484.25</v>
      </c>
      <c r="O456" s="12">
        <f>(((M456/60)/60)/24)+DATE(1970,1,1)</f>
        <v>43526.25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36</v>
      </c>
      <c r="B457" s="4" t="s">
        <v>115</v>
      </c>
      <c r="C457" s="3" t="s">
        <v>116</v>
      </c>
      <c r="D457">
        <v>700</v>
      </c>
      <c r="E457">
        <v>1101</v>
      </c>
      <c r="F457" s="5">
        <f>E457/D457</f>
        <v>1.572857142857143</v>
      </c>
      <c r="G457" t="s">
        <v>20</v>
      </c>
      <c r="H457">
        <v>16</v>
      </c>
      <c r="I457" s="6">
        <f>E457/H457</f>
        <v>68.8125</v>
      </c>
      <c r="J457" t="s">
        <v>21</v>
      </c>
      <c r="K457" t="s">
        <v>22</v>
      </c>
      <c r="L457">
        <v>1298700000</v>
      </c>
      <c r="M457">
        <v>1300856400</v>
      </c>
      <c r="N457" s="12">
        <f>(((L457/60)/60)/24)+DATE(1970,1,1)</f>
        <v>40600.25</v>
      </c>
      <c r="O457" s="12">
        <f>(((M457/60)/60)/24)+DATE(1970,1,1)</f>
        <v>40625.208333333336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37</v>
      </c>
      <c r="B458" s="4" t="s">
        <v>117</v>
      </c>
      <c r="C458" s="3" t="s">
        <v>118</v>
      </c>
      <c r="D458">
        <v>8100</v>
      </c>
      <c r="E458">
        <v>11339</v>
      </c>
      <c r="F458" s="5">
        <f>E458/D458</f>
        <v>1.3998765432098765</v>
      </c>
      <c r="G458" t="s">
        <v>20</v>
      </c>
      <c r="H458">
        <v>107</v>
      </c>
      <c r="I458" s="6">
        <f>E458/H458</f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2">
        <f>(((L458/60)/60)/24)+DATE(1970,1,1)</f>
        <v>43744.208333333328</v>
      </c>
      <c r="O458" s="12">
        <f>(((M458/60)/60)/24)+DATE(1970,1,1)</f>
        <v>43777.25</v>
      </c>
      <c r="P458" t="b">
        <v>0</v>
      </c>
      <c r="Q458" t="b">
        <v>1</v>
      </c>
      <c r="R458" t="s">
        <v>119</v>
      </c>
      <c r="S458" t="s">
        <v>2046</v>
      </c>
      <c r="T458" t="s">
        <v>2052</v>
      </c>
    </row>
    <row r="459" spans="1:20" ht="17" x14ac:dyDescent="0.2">
      <c r="A459">
        <v>38</v>
      </c>
      <c r="B459" s="4" t="s">
        <v>120</v>
      </c>
      <c r="C459" s="3" t="s">
        <v>121</v>
      </c>
      <c r="D459">
        <v>3100</v>
      </c>
      <c r="E459">
        <v>10085</v>
      </c>
      <c r="F459" s="5">
        <f>E459/D459</f>
        <v>3.2532258064516131</v>
      </c>
      <c r="G459" t="s">
        <v>20</v>
      </c>
      <c r="H459">
        <v>134</v>
      </c>
      <c r="I459" s="6">
        <f>E459/H459</f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2">
        <f>(((L459/60)/60)/24)+DATE(1970,1,1)</f>
        <v>40469.208333333336</v>
      </c>
      <c r="O459" s="12">
        <f>(((M459/60)/60)/24)+DATE(1970,1,1)</f>
        <v>40474.208333333336</v>
      </c>
      <c r="P459" t="b">
        <v>0</v>
      </c>
      <c r="Q459" t="b">
        <v>0</v>
      </c>
      <c r="R459" t="s">
        <v>122</v>
      </c>
      <c r="S459" t="s">
        <v>2053</v>
      </c>
      <c r="T459" t="s">
        <v>2054</v>
      </c>
    </row>
    <row r="460" spans="1:20" ht="17" x14ac:dyDescent="0.2">
      <c r="A460">
        <v>40</v>
      </c>
      <c r="B460" s="4" t="s">
        <v>125</v>
      </c>
      <c r="C460" s="3" t="s">
        <v>126</v>
      </c>
      <c r="D460">
        <v>8800</v>
      </c>
      <c r="E460">
        <v>14878</v>
      </c>
      <c r="F460" s="5">
        <f>E460/D460</f>
        <v>1.6906818181818182</v>
      </c>
      <c r="G460" t="s">
        <v>20</v>
      </c>
      <c r="H460">
        <v>198</v>
      </c>
      <c r="I460" s="6">
        <f>E460/H460</f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2">
        <f>(((L460/60)/60)/24)+DATE(1970,1,1)</f>
        <v>40334.208333333336</v>
      </c>
      <c r="O460" s="12">
        <f>(((M460/60)/60)/24)+DATE(1970,1,1)</f>
        <v>40353.208333333336</v>
      </c>
      <c r="P460" t="b">
        <v>0</v>
      </c>
      <c r="Q460" t="b">
        <v>1</v>
      </c>
      <c r="R460" t="s">
        <v>65</v>
      </c>
      <c r="S460" t="s">
        <v>2036</v>
      </c>
      <c r="T460" t="s">
        <v>2045</v>
      </c>
    </row>
    <row r="461" spans="1:20" ht="17" x14ac:dyDescent="0.2">
      <c r="A461">
        <v>41</v>
      </c>
      <c r="B461" s="4" t="s">
        <v>127</v>
      </c>
      <c r="C461" s="3" t="s">
        <v>128</v>
      </c>
      <c r="D461">
        <v>5600</v>
      </c>
      <c r="E461">
        <v>11924</v>
      </c>
      <c r="F461" s="5">
        <f>E461/D461</f>
        <v>2.1292857142857144</v>
      </c>
      <c r="G461" t="s">
        <v>20</v>
      </c>
      <c r="H461">
        <v>111</v>
      </c>
      <c r="I461" s="6">
        <f>E461/H461</f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2">
        <f>(((L461/60)/60)/24)+DATE(1970,1,1)</f>
        <v>41156.208333333336</v>
      </c>
      <c r="O461" s="12">
        <f>(((M461/60)/60)/24)+DATE(1970,1,1)</f>
        <v>41182.208333333336</v>
      </c>
      <c r="P461" t="b">
        <v>0</v>
      </c>
      <c r="Q461" t="b">
        <v>1</v>
      </c>
      <c r="R461" t="s">
        <v>23</v>
      </c>
      <c r="S461" t="s">
        <v>2034</v>
      </c>
      <c r="T461" t="s">
        <v>2035</v>
      </c>
    </row>
    <row r="462" spans="1:20" ht="17" x14ac:dyDescent="0.2">
      <c r="A462">
        <v>42</v>
      </c>
      <c r="B462" s="4" t="s">
        <v>129</v>
      </c>
      <c r="C462" s="3" t="s">
        <v>130</v>
      </c>
      <c r="D462">
        <v>1800</v>
      </c>
      <c r="E462">
        <v>7991</v>
      </c>
      <c r="F462" s="5">
        <f>E462/D462</f>
        <v>4.4394444444444447</v>
      </c>
      <c r="G462" t="s">
        <v>20</v>
      </c>
      <c r="H462">
        <v>222</v>
      </c>
      <c r="I462" s="6">
        <f>E462/H462</f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2">
        <f>(((L462/60)/60)/24)+DATE(1970,1,1)</f>
        <v>40728.208333333336</v>
      </c>
      <c r="O462" s="12">
        <f>(((M462/60)/60)/24)+DATE(1970,1,1)</f>
        <v>40737.208333333336</v>
      </c>
      <c r="P462" t="b">
        <v>0</v>
      </c>
      <c r="Q462" t="b">
        <v>0</v>
      </c>
      <c r="R462" t="s">
        <v>17</v>
      </c>
      <c r="S462" t="s">
        <v>2032</v>
      </c>
      <c r="T462" t="s">
        <v>2033</v>
      </c>
    </row>
    <row r="463" spans="1:20" ht="17" x14ac:dyDescent="0.2">
      <c r="A463">
        <v>43</v>
      </c>
      <c r="B463" s="4" t="s">
        <v>131</v>
      </c>
      <c r="C463" s="3" t="s">
        <v>132</v>
      </c>
      <c r="D463">
        <v>90200</v>
      </c>
      <c r="E463">
        <v>167717</v>
      </c>
      <c r="F463" s="5">
        <f>E463/D463</f>
        <v>1.859390243902439</v>
      </c>
      <c r="G463" t="s">
        <v>20</v>
      </c>
      <c r="H463">
        <v>6212</v>
      </c>
      <c r="I463" s="6">
        <f>E463/H463</f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2">
        <f>(((L463/60)/60)/24)+DATE(1970,1,1)</f>
        <v>41844.208333333336</v>
      </c>
      <c r="O463" s="12">
        <f>(((M463/60)/60)/24)+DATE(1970,1,1)</f>
        <v>41860.208333333336</v>
      </c>
      <c r="P463" t="b">
        <v>0</v>
      </c>
      <c r="Q463" t="b">
        <v>0</v>
      </c>
      <c r="R463" t="s">
        <v>133</v>
      </c>
      <c r="S463" t="s">
        <v>2046</v>
      </c>
      <c r="T463" t="s">
        <v>2055</v>
      </c>
    </row>
    <row r="464" spans="1:20" ht="17" x14ac:dyDescent="0.2">
      <c r="A464">
        <v>44</v>
      </c>
      <c r="B464" s="4" t="s">
        <v>134</v>
      </c>
      <c r="C464" s="3" t="s">
        <v>135</v>
      </c>
      <c r="D464">
        <v>1600</v>
      </c>
      <c r="E464">
        <v>10541</v>
      </c>
      <c r="F464" s="5">
        <f>E464/D464</f>
        <v>6.5881249999999998</v>
      </c>
      <c r="G464" t="s">
        <v>20</v>
      </c>
      <c r="H464">
        <v>98</v>
      </c>
      <c r="I464" s="6">
        <f>E464/H464</f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2">
        <f>(((L464/60)/60)/24)+DATE(1970,1,1)</f>
        <v>43541.208333333328</v>
      </c>
      <c r="O464" s="12">
        <f>(((M464/60)/60)/24)+DATE(1970,1,1)</f>
        <v>43542.208333333328</v>
      </c>
      <c r="P464" t="b">
        <v>0</v>
      </c>
      <c r="Q464" t="b">
        <v>0</v>
      </c>
      <c r="R464" t="s">
        <v>119</v>
      </c>
      <c r="S464" t="s">
        <v>2046</v>
      </c>
      <c r="T464" t="s">
        <v>2052</v>
      </c>
    </row>
    <row r="465" spans="1:20" ht="17" x14ac:dyDescent="0.2">
      <c r="A465">
        <v>46</v>
      </c>
      <c r="B465" s="4" t="s">
        <v>138</v>
      </c>
      <c r="C465" s="3" t="s">
        <v>139</v>
      </c>
      <c r="D465">
        <v>3700</v>
      </c>
      <c r="E465">
        <v>4247</v>
      </c>
      <c r="F465" s="5">
        <f>E465/D465</f>
        <v>1.1478378378378378</v>
      </c>
      <c r="G465" t="s">
        <v>20</v>
      </c>
      <c r="H465">
        <v>92</v>
      </c>
      <c r="I465" s="6">
        <f>E465/H465</f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2">
        <f>(((L465/60)/60)/24)+DATE(1970,1,1)</f>
        <v>40367.208333333336</v>
      </c>
      <c r="O465" s="12">
        <f>(((M465/60)/60)/24)+DATE(1970,1,1)</f>
        <v>40390.208333333336</v>
      </c>
      <c r="P465" t="b">
        <v>0</v>
      </c>
      <c r="Q465" t="b">
        <v>0</v>
      </c>
      <c r="R465" t="s">
        <v>23</v>
      </c>
      <c r="S465" t="s">
        <v>2034</v>
      </c>
      <c r="T465" t="s">
        <v>2035</v>
      </c>
    </row>
    <row r="466" spans="1:20" ht="17" x14ac:dyDescent="0.2">
      <c r="A466">
        <v>47</v>
      </c>
      <c r="B466" s="4" t="s">
        <v>140</v>
      </c>
      <c r="C466" s="3" t="s">
        <v>141</v>
      </c>
      <c r="D466">
        <v>1500</v>
      </c>
      <c r="E466">
        <v>7129</v>
      </c>
      <c r="F466" s="5">
        <f>E466/D466</f>
        <v>4.7526666666666664</v>
      </c>
      <c r="G466" t="s">
        <v>20</v>
      </c>
      <c r="H466">
        <v>149</v>
      </c>
      <c r="I466" s="6">
        <f>E466/H466</f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2">
        <f>(((L466/60)/60)/24)+DATE(1970,1,1)</f>
        <v>41727.208333333336</v>
      </c>
      <c r="O466" s="12">
        <f>(((M466/60)/60)/24)+DATE(1970,1,1)</f>
        <v>41757.208333333336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48</v>
      </c>
      <c r="B467" s="4" t="s">
        <v>142</v>
      </c>
      <c r="C467" s="3" t="s">
        <v>143</v>
      </c>
      <c r="D467">
        <v>33300</v>
      </c>
      <c r="E467">
        <v>128862</v>
      </c>
      <c r="F467" s="5">
        <f>E467/D467</f>
        <v>3.86972972972973</v>
      </c>
      <c r="G467" t="s">
        <v>20</v>
      </c>
      <c r="H467">
        <v>2431</v>
      </c>
      <c r="I467" s="6">
        <f>E467/H467</f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2">
        <f>(((L467/60)/60)/24)+DATE(1970,1,1)</f>
        <v>42180.208333333328</v>
      </c>
      <c r="O467" s="12">
        <f>(((M467/60)/60)/24)+DATE(1970,1,1)</f>
        <v>42192.208333333328</v>
      </c>
      <c r="P467" t="b">
        <v>0</v>
      </c>
      <c r="Q467" t="b">
        <v>0</v>
      </c>
      <c r="R467" t="s">
        <v>33</v>
      </c>
      <c r="S467" t="s">
        <v>2038</v>
      </c>
      <c r="T467" t="s">
        <v>2039</v>
      </c>
    </row>
    <row r="468" spans="1:20" ht="17" x14ac:dyDescent="0.2">
      <c r="A468">
        <v>49</v>
      </c>
      <c r="B468" s="4" t="s">
        <v>144</v>
      </c>
      <c r="C468" s="3" t="s">
        <v>145</v>
      </c>
      <c r="D468">
        <v>7200</v>
      </c>
      <c r="E468">
        <v>13653</v>
      </c>
      <c r="F468" s="5">
        <f>E468/D468</f>
        <v>1.89625</v>
      </c>
      <c r="G468" t="s">
        <v>20</v>
      </c>
      <c r="H468">
        <v>303</v>
      </c>
      <c r="I468" s="6">
        <f>E468/H468</f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2">
        <f>(((L468/60)/60)/24)+DATE(1970,1,1)</f>
        <v>43758.208333333328</v>
      </c>
      <c r="O468" s="12">
        <f>(((M468/60)/60)/24)+DATE(1970,1,1)</f>
        <v>43803.25</v>
      </c>
      <c r="P468" t="b">
        <v>0</v>
      </c>
      <c r="Q468" t="b">
        <v>0</v>
      </c>
      <c r="R468" t="s">
        <v>23</v>
      </c>
      <c r="S468" t="s">
        <v>2034</v>
      </c>
      <c r="T468" t="s">
        <v>2035</v>
      </c>
    </row>
    <row r="469" spans="1:20" ht="17" x14ac:dyDescent="0.2">
      <c r="A469">
        <v>53</v>
      </c>
      <c r="B469" s="4" t="s">
        <v>153</v>
      </c>
      <c r="C469" s="3" t="s">
        <v>154</v>
      </c>
      <c r="D469">
        <v>8800</v>
      </c>
      <c r="E469">
        <v>12356</v>
      </c>
      <c r="F469" s="5">
        <f>E469/D469</f>
        <v>1.4040909090909091</v>
      </c>
      <c r="G469" t="s">
        <v>20</v>
      </c>
      <c r="H469">
        <v>209</v>
      </c>
      <c r="I469" s="6">
        <f>E469/H469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2">
        <f>(((L469/60)/60)/24)+DATE(1970,1,1)</f>
        <v>41779.208333333336</v>
      </c>
      <c r="O469" s="12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">
        <v>2040</v>
      </c>
      <c r="T469" t="s">
        <v>2043</v>
      </c>
    </row>
    <row r="470" spans="1:20" ht="34" x14ac:dyDescent="0.2">
      <c r="A470">
        <v>55</v>
      </c>
      <c r="B470" s="4" t="s">
        <v>157</v>
      </c>
      <c r="C470" s="3" t="s">
        <v>158</v>
      </c>
      <c r="D470">
        <v>6600</v>
      </c>
      <c r="E470">
        <v>11746</v>
      </c>
      <c r="F470" s="5">
        <f>E470/D470</f>
        <v>1.7796969696969698</v>
      </c>
      <c r="G470" t="s">
        <v>20</v>
      </c>
      <c r="H470">
        <v>131</v>
      </c>
      <c r="I470" s="6">
        <f>E470/H470</f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2">
        <f>(((L470/60)/60)/24)+DATE(1970,1,1)</f>
        <v>43311.208333333328</v>
      </c>
      <c r="O470" s="12">
        <f>(((M470/60)/60)/24)+DATE(1970,1,1)</f>
        <v>43316.208333333328</v>
      </c>
      <c r="P470" t="b">
        <v>0</v>
      </c>
      <c r="Q470" t="b">
        <v>0</v>
      </c>
      <c r="R470" t="s">
        <v>159</v>
      </c>
      <c r="S470" t="s">
        <v>2034</v>
      </c>
      <c r="T470" t="s">
        <v>2057</v>
      </c>
    </row>
    <row r="471" spans="1:20" ht="34" x14ac:dyDescent="0.2">
      <c r="A471">
        <v>56</v>
      </c>
      <c r="B471" s="4" t="s">
        <v>160</v>
      </c>
      <c r="C471" s="3" t="s">
        <v>161</v>
      </c>
      <c r="D471">
        <v>8000</v>
      </c>
      <c r="E471">
        <v>11493</v>
      </c>
      <c r="F471" s="5">
        <f>E471/D471</f>
        <v>1.436625</v>
      </c>
      <c r="G471" t="s">
        <v>20</v>
      </c>
      <c r="H471">
        <v>164</v>
      </c>
      <c r="I471" s="6">
        <f>E471/H471</f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2">
        <f>(((L471/60)/60)/24)+DATE(1970,1,1)</f>
        <v>42014.25</v>
      </c>
      <c r="O471" s="12">
        <f>(((M471/60)/60)/24)+DATE(1970,1,1)</f>
        <v>42021.25</v>
      </c>
      <c r="P471" t="b">
        <v>0</v>
      </c>
      <c r="Q471" t="b">
        <v>0</v>
      </c>
      <c r="R471" t="s">
        <v>65</v>
      </c>
      <c r="S471" t="s">
        <v>2036</v>
      </c>
      <c r="T471" t="s">
        <v>2045</v>
      </c>
    </row>
    <row r="472" spans="1:20" ht="17" x14ac:dyDescent="0.2">
      <c r="A472">
        <v>57</v>
      </c>
      <c r="B472" s="4" t="s">
        <v>162</v>
      </c>
      <c r="C472" s="3" t="s">
        <v>163</v>
      </c>
      <c r="D472">
        <v>2900</v>
      </c>
      <c r="E472">
        <v>6243</v>
      </c>
      <c r="F472" s="5">
        <f>E472/D472</f>
        <v>2.1527586206896552</v>
      </c>
      <c r="G472" t="s">
        <v>20</v>
      </c>
      <c r="H472">
        <v>201</v>
      </c>
      <c r="I472" s="6">
        <f>E472/H472</f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2">
        <f>(((L472/60)/60)/24)+DATE(1970,1,1)</f>
        <v>42979.208333333328</v>
      </c>
      <c r="O472" s="12">
        <f>(((M472/60)/60)/24)+DATE(1970,1,1)</f>
        <v>42991.208333333328</v>
      </c>
      <c r="P472" t="b">
        <v>0</v>
      </c>
      <c r="Q472" t="b">
        <v>0</v>
      </c>
      <c r="R472" t="s">
        <v>89</v>
      </c>
      <c r="S472" t="s">
        <v>2049</v>
      </c>
      <c r="T472" t="s">
        <v>2050</v>
      </c>
    </row>
    <row r="473" spans="1:20" ht="17" x14ac:dyDescent="0.2">
      <c r="A473">
        <v>58</v>
      </c>
      <c r="B473" s="4" t="s">
        <v>164</v>
      </c>
      <c r="C473" s="3" t="s">
        <v>165</v>
      </c>
      <c r="D473">
        <v>2700</v>
      </c>
      <c r="E473">
        <v>6132</v>
      </c>
      <c r="F473" s="5">
        <f>E473/D473</f>
        <v>2.2711111111111113</v>
      </c>
      <c r="G473" t="s">
        <v>20</v>
      </c>
      <c r="H473">
        <v>211</v>
      </c>
      <c r="I473" s="6">
        <f>E473/H473</f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2">
        <f>(((L473/60)/60)/24)+DATE(1970,1,1)</f>
        <v>42268.208333333328</v>
      </c>
      <c r="O473" s="12">
        <f>(((M473/60)/60)/24)+DATE(1970,1,1)</f>
        <v>42281.208333333328</v>
      </c>
      <c r="P473" t="b">
        <v>0</v>
      </c>
      <c r="Q473" t="b">
        <v>0</v>
      </c>
      <c r="R473" t="s">
        <v>33</v>
      </c>
      <c r="S473" t="s">
        <v>2038</v>
      </c>
      <c r="T473" t="s">
        <v>2039</v>
      </c>
    </row>
    <row r="474" spans="1:20" ht="17" x14ac:dyDescent="0.2">
      <c r="A474">
        <v>59</v>
      </c>
      <c r="B474" s="4" t="s">
        <v>166</v>
      </c>
      <c r="C474" s="3" t="s">
        <v>167</v>
      </c>
      <c r="D474">
        <v>1400</v>
      </c>
      <c r="E474">
        <v>3851</v>
      </c>
      <c r="F474" s="5">
        <f>E474/D474</f>
        <v>2.7507142857142859</v>
      </c>
      <c r="G474" t="s">
        <v>20</v>
      </c>
      <c r="H474">
        <v>128</v>
      </c>
      <c r="I474" s="6">
        <f>E474/H474</f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2">
        <f>(((L474/60)/60)/24)+DATE(1970,1,1)</f>
        <v>42898.208333333328</v>
      </c>
      <c r="O474" s="12">
        <f>(((M474/60)/60)/24)+DATE(1970,1,1)</f>
        <v>42913.208333333328</v>
      </c>
      <c r="P474" t="b">
        <v>0</v>
      </c>
      <c r="Q474" t="b">
        <v>1</v>
      </c>
      <c r="R474" t="s">
        <v>33</v>
      </c>
      <c r="S474" t="s">
        <v>2038</v>
      </c>
      <c r="T474" t="s">
        <v>2039</v>
      </c>
    </row>
    <row r="475" spans="1:20" ht="17" x14ac:dyDescent="0.2">
      <c r="A475">
        <v>60</v>
      </c>
      <c r="B475" s="4" t="s">
        <v>168</v>
      </c>
      <c r="C475" s="3" t="s">
        <v>169</v>
      </c>
      <c r="D475">
        <v>94200</v>
      </c>
      <c r="E475">
        <v>135997</v>
      </c>
      <c r="F475" s="5">
        <f>E475/D475</f>
        <v>1.4437048832271762</v>
      </c>
      <c r="G475" t="s">
        <v>20</v>
      </c>
      <c r="H475">
        <v>1600</v>
      </c>
      <c r="I475" s="6">
        <f>E475/H475</f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2">
        <f>(((L475/60)/60)/24)+DATE(1970,1,1)</f>
        <v>41107.208333333336</v>
      </c>
      <c r="O475" s="12">
        <f>(((M475/60)/60)/24)+DATE(1970,1,1)</f>
        <v>41110.208333333336</v>
      </c>
      <c r="P475" t="b">
        <v>0</v>
      </c>
      <c r="Q475" t="b">
        <v>0</v>
      </c>
      <c r="R475" t="s">
        <v>33</v>
      </c>
      <c r="S475" t="s">
        <v>2038</v>
      </c>
      <c r="T475" t="s">
        <v>2039</v>
      </c>
    </row>
    <row r="476" spans="1:20" ht="34" x14ac:dyDescent="0.2">
      <c r="A476">
        <v>62</v>
      </c>
      <c r="B476" s="4" t="s">
        <v>172</v>
      </c>
      <c r="C476" s="3" t="s">
        <v>173</v>
      </c>
      <c r="D476">
        <v>2000</v>
      </c>
      <c r="E476">
        <v>14452</v>
      </c>
      <c r="F476" s="5">
        <f>E476/D476</f>
        <v>7.226</v>
      </c>
      <c r="G476" t="s">
        <v>20</v>
      </c>
      <c r="H476">
        <v>249</v>
      </c>
      <c r="I476" s="6">
        <f>E476/H476</f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2">
        <f>(((L476/60)/60)/24)+DATE(1970,1,1)</f>
        <v>42160.208333333328</v>
      </c>
      <c r="O476" s="12">
        <f>(((M476/60)/60)/24)+DATE(1970,1,1)</f>
        <v>42161.208333333328</v>
      </c>
      <c r="P476" t="b">
        <v>0</v>
      </c>
      <c r="Q476" t="b">
        <v>0</v>
      </c>
      <c r="R476" t="s">
        <v>28</v>
      </c>
      <c r="S476" t="s">
        <v>2036</v>
      </c>
      <c r="T476" t="s">
        <v>2037</v>
      </c>
    </row>
    <row r="477" spans="1:20" ht="17" x14ac:dyDescent="0.2">
      <c r="A477">
        <v>65</v>
      </c>
      <c r="B477" s="4" t="s">
        <v>178</v>
      </c>
      <c r="C477" s="3" t="s">
        <v>179</v>
      </c>
      <c r="D477">
        <v>6100</v>
      </c>
      <c r="E477">
        <v>14405</v>
      </c>
      <c r="F477" s="5">
        <f>E477/D477</f>
        <v>2.3614754098360655</v>
      </c>
      <c r="G477" t="s">
        <v>20</v>
      </c>
      <c r="H477">
        <v>236</v>
      </c>
      <c r="I477" s="6">
        <f>E477/H477</f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2">
        <f>(((L477/60)/60)/24)+DATE(1970,1,1)</f>
        <v>40570.25</v>
      </c>
      <c r="O477" s="12">
        <f>(((M477/60)/60)/24)+DATE(1970,1,1)</f>
        <v>40577.25</v>
      </c>
      <c r="P477" t="b">
        <v>0</v>
      </c>
      <c r="Q477" t="b">
        <v>0</v>
      </c>
      <c r="R477" t="s">
        <v>33</v>
      </c>
      <c r="S477" t="s">
        <v>2038</v>
      </c>
      <c r="T477" t="s">
        <v>2039</v>
      </c>
    </row>
    <row r="478" spans="1:20" ht="34" x14ac:dyDescent="0.2">
      <c r="A478">
        <v>67</v>
      </c>
      <c r="B478" s="4" t="s">
        <v>182</v>
      </c>
      <c r="C478" s="3" t="s">
        <v>183</v>
      </c>
      <c r="D478">
        <v>72600</v>
      </c>
      <c r="E478">
        <v>117892</v>
      </c>
      <c r="F478" s="5">
        <f>E478/D478</f>
        <v>1.6238567493112948</v>
      </c>
      <c r="G478" t="s">
        <v>20</v>
      </c>
      <c r="H478">
        <v>4065</v>
      </c>
      <c r="I478" s="6">
        <f>E478/H478</f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2">
        <f>(((L478/60)/60)/24)+DATE(1970,1,1)</f>
        <v>40203.25</v>
      </c>
      <c r="O478" s="12">
        <f>(((M478/60)/60)/24)+DATE(1970,1,1)</f>
        <v>40208.25</v>
      </c>
      <c r="P478" t="b">
        <v>0</v>
      </c>
      <c r="Q478" t="b">
        <v>1</v>
      </c>
      <c r="R478" t="s">
        <v>65</v>
      </c>
      <c r="S478" t="s">
        <v>2036</v>
      </c>
      <c r="T478" t="s">
        <v>2045</v>
      </c>
    </row>
    <row r="479" spans="1:20" ht="17" x14ac:dyDescent="0.2">
      <c r="A479">
        <v>68</v>
      </c>
      <c r="B479" s="4" t="s">
        <v>184</v>
      </c>
      <c r="C479" s="3" t="s">
        <v>185</v>
      </c>
      <c r="D479">
        <v>5700</v>
      </c>
      <c r="E479">
        <v>14508</v>
      </c>
      <c r="F479" s="5">
        <f>E479/D479</f>
        <v>2.5452631578947367</v>
      </c>
      <c r="G479" t="s">
        <v>20</v>
      </c>
      <c r="H479">
        <v>246</v>
      </c>
      <c r="I479" s="6">
        <f>E479/H479</f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2">
        <f>(((L479/60)/60)/24)+DATE(1970,1,1)</f>
        <v>42943.208333333328</v>
      </c>
      <c r="O479" s="12">
        <f>(((M479/60)/60)/24)+DATE(1970,1,1)</f>
        <v>42990.208333333328</v>
      </c>
      <c r="P479" t="b">
        <v>0</v>
      </c>
      <c r="Q479" t="b">
        <v>1</v>
      </c>
      <c r="R479" t="s">
        <v>33</v>
      </c>
      <c r="S479" t="s">
        <v>2038</v>
      </c>
      <c r="T479" t="s">
        <v>2039</v>
      </c>
    </row>
    <row r="480" spans="1:20" ht="17" x14ac:dyDescent="0.2">
      <c r="A480">
        <v>70</v>
      </c>
      <c r="B480" s="4" t="s">
        <v>188</v>
      </c>
      <c r="C480" s="3" t="s">
        <v>189</v>
      </c>
      <c r="D480">
        <v>128000</v>
      </c>
      <c r="E480">
        <v>158389</v>
      </c>
      <c r="F480" s="5">
        <f>E480/D480</f>
        <v>1.2374140625000001</v>
      </c>
      <c r="G480" t="s">
        <v>20</v>
      </c>
      <c r="H480">
        <v>2475</v>
      </c>
      <c r="I480" s="6">
        <f>E480/H480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2">
        <f>(((L480/60)/60)/24)+DATE(1970,1,1)</f>
        <v>40484.208333333336</v>
      </c>
      <c r="O480" s="12">
        <f>(((M480/60)/60)/24)+DATE(1970,1,1)</f>
        <v>40533.25</v>
      </c>
      <c r="P480" t="b">
        <v>0</v>
      </c>
      <c r="Q480" t="b">
        <v>1</v>
      </c>
      <c r="R480" t="s">
        <v>33</v>
      </c>
      <c r="S480" t="s">
        <v>2038</v>
      </c>
      <c r="T480" t="s">
        <v>2039</v>
      </c>
    </row>
    <row r="481" spans="1:20" ht="34" x14ac:dyDescent="0.2">
      <c r="A481">
        <v>71</v>
      </c>
      <c r="B481" s="4" t="s">
        <v>190</v>
      </c>
      <c r="C481" s="3" t="s">
        <v>191</v>
      </c>
      <c r="D481">
        <v>6000</v>
      </c>
      <c r="E481">
        <v>6484</v>
      </c>
      <c r="F481" s="5">
        <f>E481/D481</f>
        <v>1.0806666666666667</v>
      </c>
      <c r="G481" t="s">
        <v>20</v>
      </c>
      <c r="H481">
        <v>76</v>
      </c>
      <c r="I481" s="6">
        <f>E481/H481</f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2">
        <f>(((L481/60)/60)/24)+DATE(1970,1,1)</f>
        <v>43799.25</v>
      </c>
      <c r="O481" s="12">
        <f>(((M481/60)/60)/24)+DATE(1970,1,1)</f>
        <v>43803.25</v>
      </c>
      <c r="P481" t="b">
        <v>0</v>
      </c>
      <c r="Q481" t="b">
        <v>0</v>
      </c>
      <c r="R481" t="s">
        <v>33</v>
      </c>
      <c r="S481" t="s">
        <v>2038</v>
      </c>
      <c r="T481" t="s">
        <v>2039</v>
      </c>
    </row>
    <row r="482" spans="1:20" ht="17" x14ac:dyDescent="0.2">
      <c r="A482">
        <v>72</v>
      </c>
      <c r="B482" s="4" t="s">
        <v>192</v>
      </c>
      <c r="C482" s="3" t="s">
        <v>193</v>
      </c>
      <c r="D482">
        <v>600</v>
      </c>
      <c r="E482">
        <v>4022</v>
      </c>
      <c r="F482" s="5">
        <f>E482/D482</f>
        <v>6.7033333333333331</v>
      </c>
      <c r="G482" t="s">
        <v>20</v>
      </c>
      <c r="H482">
        <v>54</v>
      </c>
      <c r="I482" s="6">
        <f>E482/H482</f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2">
        <f>(((L482/60)/60)/24)+DATE(1970,1,1)</f>
        <v>42186.208333333328</v>
      </c>
      <c r="O482" s="12">
        <f>(((M482/60)/60)/24)+DATE(1970,1,1)</f>
        <v>42222.208333333328</v>
      </c>
      <c r="P482" t="b">
        <v>0</v>
      </c>
      <c r="Q482" t="b">
        <v>0</v>
      </c>
      <c r="R482" t="s">
        <v>71</v>
      </c>
      <c r="S482" t="s">
        <v>2040</v>
      </c>
      <c r="T482" t="s">
        <v>2048</v>
      </c>
    </row>
    <row r="483" spans="1:20" ht="17" x14ac:dyDescent="0.2">
      <c r="A483">
        <v>73</v>
      </c>
      <c r="B483" s="4" t="s">
        <v>194</v>
      </c>
      <c r="C483" s="3" t="s">
        <v>195</v>
      </c>
      <c r="D483">
        <v>1400</v>
      </c>
      <c r="E483">
        <v>9253</v>
      </c>
      <c r="F483" s="5">
        <f>E483/D483</f>
        <v>6.609285714285714</v>
      </c>
      <c r="G483" t="s">
        <v>20</v>
      </c>
      <c r="H483">
        <v>88</v>
      </c>
      <c r="I483" s="6">
        <f>E483/H483</f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2">
        <f>(((L483/60)/60)/24)+DATE(1970,1,1)</f>
        <v>42701.25</v>
      </c>
      <c r="O483" s="12">
        <f>(((M483/60)/60)/24)+DATE(1970,1,1)</f>
        <v>42704.25</v>
      </c>
      <c r="P483" t="b">
        <v>0</v>
      </c>
      <c r="Q483" t="b">
        <v>0</v>
      </c>
      <c r="R483" t="s">
        <v>159</v>
      </c>
      <c r="S483" t="s">
        <v>2034</v>
      </c>
      <c r="T483" t="s">
        <v>2057</v>
      </c>
    </row>
    <row r="484" spans="1:20" ht="17" x14ac:dyDescent="0.2">
      <c r="A484">
        <v>74</v>
      </c>
      <c r="B484" s="4" t="s">
        <v>196</v>
      </c>
      <c r="C484" s="3" t="s">
        <v>197</v>
      </c>
      <c r="D484">
        <v>3900</v>
      </c>
      <c r="E484">
        <v>4776</v>
      </c>
      <c r="F484" s="5">
        <f>E484/D484</f>
        <v>1.2246153846153847</v>
      </c>
      <c r="G484" t="s">
        <v>20</v>
      </c>
      <c r="H484">
        <v>85</v>
      </c>
      <c r="I484" s="6">
        <f>E484/H484</f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2">
        <f>(((L484/60)/60)/24)+DATE(1970,1,1)</f>
        <v>42456.208333333328</v>
      </c>
      <c r="O484" s="12">
        <f>(((M484/60)/60)/24)+DATE(1970,1,1)</f>
        <v>42457.208333333328</v>
      </c>
      <c r="P484" t="b">
        <v>0</v>
      </c>
      <c r="Q484" t="b">
        <v>0</v>
      </c>
      <c r="R484" t="s">
        <v>148</v>
      </c>
      <c r="S484" t="s">
        <v>2034</v>
      </c>
      <c r="T484" t="s">
        <v>2056</v>
      </c>
    </row>
    <row r="485" spans="1:20" ht="17" x14ac:dyDescent="0.2">
      <c r="A485">
        <v>75</v>
      </c>
      <c r="B485" s="4" t="s">
        <v>198</v>
      </c>
      <c r="C485" s="3" t="s">
        <v>199</v>
      </c>
      <c r="D485">
        <v>9700</v>
      </c>
      <c r="E485">
        <v>14606</v>
      </c>
      <c r="F485" s="5">
        <f>E485/D485</f>
        <v>1.5057731958762886</v>
      </c>
      <c r="G485" t="s">
        <v>20</v>
      </c>
      <c r="H485">
        <v>170</v>
      </c>
      <c r="I485" s="6">
        <f>E485/H485</f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2">
        <f>(((L485/60)/60)/24)+DATE(1970,1,1)</f>
        <v>43296.208333333328</v>
      </c>
      <c r="O485" s="12">
        <f>(((M485/60)/60)/24)+DATE(1970,1,1)</f>
        <v>43304.208333333328</v>
      </c>
      <c r="P485" t="b">
        <v>0</v>
      </c>
      <c r="Q485" t="b">
        <v>0</v>
      </c>
      <c r="R485" t="s">
        <v>122</v>
      </c>
      <c r="S485" t="s">
        <v>2053</v>
      </c>
      <c r="T485" t="s">
        <v>2054</v>
      </c>
    </row>
    <row r="486" spans="1:20" ht="34" x14ac:dyDescent="0.2">
      <c r="A486">
        <v>78</v>
      </c>
      <c r="B486" s="4" t="s">
        <v>204</v>
      </c>
      <c r="C486" s="3" t="s">
        <v>205</v>
      </c>
      <c r="D486">
        <v>4500</v>
      </c>
      <c r="E486">
        <v>13536</v>
      </c>
      <c r="F486" s="5">
        <f>E486/D486</f>
        <v>3.008</v>
      </c>
      <c r="G486" t="s">
        <v>20</v>
      </c>
      <c r="H486">
        <v>330</v>
      </c>
      <c r="I486" s="6">
        <f>E486/H486</f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2">
        <f>(((L486/60)/60)/24)+DATE(1970,1,1)</f>
        <v>43206.208333333328</v>
      </c>
      <c r="O486" s="12">
        <f>(((M486/60)/60)/24)+DATE(1970,1,1)</f>
        <v>43207.208333333328</v>
      </c>
      <c r="P486" t="b">
        <v>0</v>
      </c>
      <c r="Q486" t="b">
        <v>0</v>
      </c>
      <c r="R486" t="s">
        <v>206</v>
      </c>
      <c r="S486" t="s">
        <v>2046</v>
      </c>
      <c r="T486" t="s">
        <v>2058</v>
      </c>
    </row>
    <row r="487" spans="1:20" ht="17" x14ac:dyDescent="0.2">
      <c r="A487">
        <v>80</v>
      </c>
      <c r="B487" s="4" t="s">
        <v>209</v>
      </c>
      <c r="C487" s="3" t="s">
        <v>210</v>
      </c>
      <c r="D487">
        <v>1100</v>
      </c>
      <c r="E487">
        <v>7012</v>
      </c>
      <c r="F487" s="5">
        <f>E487/D487</f>
        <v>6.374545454545455</v>
      </c>
      <c r="G487" t="s">
        <v>20</v>
      </c>
      <c r="H487">
        <v>127</v>
      </c>
      <c r="I487" s="6">
        <f>E487/H487</f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2">
        <f>(((L487/60)/60)/24)+DATE(1970,1,1)</f>
        <v>42976.208333333328</v>
      </c>
      <c r="O487" s="12">
        <f>(((M487/60)/60)/24)+DATE(1970,1,1)</f>
        <v>43006.208333333328</v>
      </c>
      <c r="P487" t="b">
        <v>0</v>
      </c>
      <c r="Q487" t="b">
        <v>0</v>
      </c>
      <c r="R487" t="s">
        <v>89</v>
      </c>
      <c r="S487" t="s">
        <v>2049</v>
      </c>
      <c r="T487" t="s">
        <v>2050</v>
      </c>
    </row>
    <row r="488" spans="1:20" ht="17" x14ac:dyDescent="0.2">
      <c r="A488">
        <v>81</v>
      </c>
      <c r="B488" s="4" t="s">
        <v>211</v>
      </c>
      <c r="C488" s="3" t="s">
        <v>212</v>
      </c>
      <c r="D488">
        <v>16800</v>
      </c>
      <c r="E488">
        <v>37857</v>
      </c>
      <c r="F488" s="5">
        <f>E488/D488</f>
        <v>2.253392857142857</v>
      </c>
      <c r="G488" t="s">
        <v>20</v>
      </c>
      <c r="H488">
        <v>411</v>
      </c>
      <c r="I488" s="6">
        <f>E488/H488</f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2">
        <f>(((L488/60)/60)/24)+DATE(1970,1,1)</f>
        <v>43062.25</v>
      </c>
      <c r="O488" s="12">
        <f>(((M488/60)/60)/24)+DATE(1970,1,1)</f>
        <v>43087.25</v>
      </c>
      <c r="P488" t="b">
        <v>0</v>
      </c>
      <c r="Q488" t="b">
        <v>0</v>
      </c>
      <c r="R488" t="s">
        <v>23</v>
      </c>
      <c r="S488" t="s">
        <v>2034</v>
      </c>
      <c r="T488" t="s">
        <v>2035</v>
      </c>
    </row>
    <row r="489" spans="1:20" ht="17" x14ac:dyDescent="0.2">
      <c r="A489">
        <v>82</v>
      </c>
      <c r="B489" s="4" t="s">
        <v>213</v>
      </c>
      <c r="C489" s="3" t="s">
        <v>214</v>
      </c>
      <c r="D489">
        <v>1000</v>
      </c>
      <c r="E489">
        <v>14973</v>
      </c>
      <c r="F489" s="5">
        <f>E489/D489</f>
        <v>14.973000000000001</v>
      </c>
      <c r="G489" t="s">
        <v>20</v>
      </c>
      <c r="H489">
        <v>180</v>
      </c>
      <c r="I489" s="6">
        <f>E489/H489</f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2">
        <f>(((L489/60)/60)/24)+DATE(1970,1,1)</f>
        <v>43482.25</v>
      </c>
      <c r="O489" s="12">
        <f>(((M489/60)/60)/24)+DATE(1970,1,1)</f>
        <v>43489.25</v>
      </c>
      <c r="P489" t="b">
        <v>0</v>
      </c>
      <c r="Q489" t="b">
        <v>1</v>
      </c>
      <c r="R489" t="s">
        <v>89</v>
      </c>
      <c r="S489" t="s">
        <v>2049</v>
      </c>
      <c r="T489" t="s">
        <v>2050</v>
      </c>
    </row>
    <row r="490" spans="1:20" ht="17" x14ac:dyDescent="0.2">
      <c r="A490">
        <v>84</v>
      </c>
      <c r="B490" s="4" t="s">
        <v>217</v>
      </c>
      <c r="C490" s="3" t="s">
        <v>218</v>
      </c>
      <c r="D490">
        <v>31400</v>
      </c>
      <c r="E490">
        <v>41564</v>
      </c>
      <c r="F490" s="5">
        <f>E490/D490</f>
        <v>1.3236942675159236</v>
      </c>
      <c r="G490" t="s">
        <v>20</v>
      </c>
      <c r="H490">
        <v>374</v>
      </c>
      <c r="I490" s="6">
        <f>E490/H490</f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2">
        <f>(((L490/60)/60)/24)+DATE(1970,1,1)</f>
        <v>41118.208333333336</v>
      </c>
      <c r="O490" s="12">
        <f>(((M490/60)/60)/24)+DATE(1970,1,1)</f>
        <v>41128.208333333336</v>
      </c>
      <c r="P490" t="b">
        <v>0</v>
      </c>
      <c r="Q490" t="b">
        <v>0</v>
      </c>
      <c r="R490" t="s">
        <v>65</v>
      </c>
      <c r="S490" t="s">
        <v>2036</v>
      </c>
      <c r="T490" t="s">
        <v>2045</v>
      </c>
    </row>
    <row r="491" spans="1:20" ht="17" x14ac:dyDescent="0.2">
      <c r="A491">
        <v>85</v>
      </c>
      <c r="B491" s="4" t="s">
        <v>219</v>
      </c>
      <c r="C491" s="3" t="s">
        <v>220</v>
      </c>
      <c r="D491">
        <v>4900</v>
      </c>
      <c r="E491">
        <v>6430</v>
      </c>
      <c r="F491" s="5">
        <f>E491/D491</f>
        <v>1.3122448979591836</v>
      </c>
      <c r="G491" t="s">
        <v>20</v>
      </c>
      <c r="H491">
        <v>71</v>
      </c>
      <c r="I491" s="6">
        <f>E491/H491</f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2">
        <f>(((L491/60)/60)/24)+DATE(1970,1,1)</f>
        <v>40797.208333333336</v>
      </c>
      <c r="O491" s="12">
        <f>(((M491/60)/60)/24)+DATE(1970,1,1)</f>
        <v>40805.208333333336</v>
      </c>
      <c r="P491" t="b">
        <v>0</v>
      </c>
      <c r="Q491" t="b">
        <v>0</v>
      </c>
      <c r="R491" t="s">
        <v>60</v>
      </c>
      <c r="S491" t="s">
        <v>2034</v>
      </c>
      <c r="T491" t="s">
        <v>2044</v>
      </c>
    </row>
    <row r="492" spans="1:20" ht="17" x14ac:dyDescent="0.2">
      <c r="A492">
        <v>86</v>
      </c>
      <c r="B492" s="4" t="s">
        <v>221</v>
      </c>
      <c r="C492" s="3" t="s">
        <v>222</v>
      </c>
      <c r="D492">
        <v>7400</v>
      </c>
      <c r="E492">
        <v>12405</v>
      </c>
      <c r="F492" s="5">
        <f>E492/D492</f>
        <v>1.6763513513513513</v>
      </c>
      <c r="G492" t="s">
        <v>20</v>
      </c>
      <c r="H492">
        <v>203</v>
      </c>
      <c r="I492" s="6">
        <f>E492/H492</f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2">
        <f>(((L492/60)/60)/24)+DATE(1970,1,1)</f>
        <v>42128.208333333328</v>
      </c>
      <c r="O492" s="12">
        <f>(((M492/60)/60)/24)+DATE(1970,1,1)</f>
        <v>42141.208333333328</v>
      </c>
      <c r="P492" t="b">
        <v>1</v>
      </c>
      <c r="Q492" t="b">
        <v>0</v>
      </c>
      <c r="R492" t="s">
        <v>33</v>
      </c>
      <c r="S492" t="s">
        <v>2038</v>
      </c>
      <c r="T492" t="s">
        <v>2039</v>
      </c>
    </row>
    <row r="493" spans="1:20" ht="17" x14ac:dyDescent="0.2">
      <c r="A493">
        <v>88</v>
      </c>
      <c r="B493" s="4" t="s">
        <v>225</v>
      </c>
      <c r="C493" s="3" t="s">
        <v>226</v>
      </c>
      <c r="D493">
        <v>4800</v>
      </c>
      <c r="E493">
        <v>12516</v>
      </c>
      <c r="F493" s="5">
        <f>E493/D493</f>
        <v>2.6074999999999999</v>
      </c>
      <c r="G493" t="s">
        <v>20</v>
      </c>
      <c r="H493">
        <v>113</v>
      </c>
      <c r="I493" s="6">
        <f>E493/H493</f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2">
        <f>(((L493/60)/60)/24)+DATE(1970,1,1)</f>
        <v>42110.208333333328</v>
      </c>
      <c r="O493" s="12">
        <f>(((M493/60)/60)/24)+DATE(1970,1,1)</f>
        <v>42132.208333333328</v>
      </c>
      <c r="P493" t="b">
        <v>0</v>
      </c>
      <c r="Q493" t="b">
        <v>0</v>
      </c>
      <c r="R493" t="s">
        <v>206</v>
      </c>
      <c r="S493" t="s">
        <v>2046</v>
      </c>
      <c r="T493" t="s">
        <v>2058</v>
      </c>
    </row>
    <row r="494" spans="1:20" ht="17" x14ac:dyDescent="0.2">
      <c r="A494">
        <v>89</v>
      </c>
      <c r="B494" s="4" t="s">
        <v>227</v>
      </c>
      <c r="C494" s="3" t="s">
        <v>228</v>
      </c>
      <c r="D494">
        <v>3400</v>
      </c>
      <c r="E494">
        <v>8588</v>
      </c>
      <c r="F494" s="5">
        <f>E494/D494</f>
        <v>2.5258823529411765</v>
      </c>
      <c r="G494" t="s">
        <v>20</v>
      </c>
      <c r="H494">
        <v>96</v>
      </c>
      <c r="I494" s="6">
        <f>E494/H494</f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2">
        <f>(((L494/60)/60)/24)+DATE(1970,1,1)</f>
        <v>40283.208333333336</v>
      </c>
      <c r="O494" s="12">
        <f>(((M494/60)/60)/24)+DATE(1970,1,1)</f>
        <v>40285.208333333336</v>
      </c>
      <c r="P494" t="b">
        <v>0</v>
      </c>
      <c r="Q494" t="b">
        <v>0</v>
      </c>
      <c r="R494" t="s">
        <v>33</v>
      </c>
      <c r="S494" t="s">
        <v>2038</v>
      </c>
      <c r="T494" t="s">
        <v>2039</v>
      </c>
    </row>
    <row r="495" spans="1:20" ht="34" x14ac:dyDescent="0.2">
      <c r="A495">
        <v>92</v>
      </c>
      <c r="B495" s="4" t="s">
        <v>233</v>
      </c>
      <c r="C495" s="3" t="s">
        <v>234</v>
      </c>
      <c r="D495">
        <v>20000</v>
      </c>
      <c r="E495">
        <v>51775</v>
      </c>
      <c r="F495" s="5">
        <f>E495/D495</f>
        <v>2.5887500000000001</v>
      </c>
      <c r="G495" t="s">
        <v>20</v>
      </c>
      <c r="H495">
        <v>498</v>
      </c>
      <c r="I495" s="6">
        <f>E495/H495</f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2">
        <f>(((L495/60)/60)/24)+DATE(1970,1,1)</f>
        <v>40352.208333333336</v>
      </c>
      <c r="O495" s="12">
        <f>(((M495/60)/60)/24)+DATE(1970,1,1)</f>
        <v>40353.208333333336</v>
      </c>
      <c r="P495" t="b">
        <v>0</v>
      </c>
      <c r="Q495" t="b">
        <v>1</v>
      </c>
      <c r="R495" t="s">
        <v>89</v>
      </c>
      <c r="S495" t="s">
        <v>2049</v>
      </c>
      <c r="T495" t="s">
        <v>2050</v>
      </c>
    </row>
    <row r="496" spans="1:20" ht="17" x14ac:dyDescent="0.2">
      <c r="A496">
        <v>94</v>
      </c>
      <c r="B496" s="4" t="s">
        <v>237</v>
      </c>
      <c r="C496" s="3" t="s">
        <v>238</v>
      </c>
      <c r="D496">
        <v>2900</v>
      </c>
      <c r="E496">
        <v>8807</v>
      </c>
      <c r="F496" s="5">
        <f>E496/D496</f>
        <v>3.036896551724138</v>
      </c>
      <c r="G496" t="s">
        <v>20</v>
      </c>
      <c r="H496">
        <v>180</v>
      </c>
      <c r="I496" s="6">
        <f>E496/H496</f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2">
        <f>(((L496/60)/60)/24)+DATE(1970,1,1)</f>
        <v>43562.208333333328</v>
      </c>
      <c r="O496" s="12">
        <f>(((M496/60)/60)/24)+DATE(1970,1,1)</f>
        <v>43573.208333333328</v>
      </c>
      <c r="P496" t="b">
        <v>0</v>
      </c>
      <c r="Q496" t="b">
        <v>0</v>
      </c>
      <c r="R496" t="s">
        <v>28</v>
      </c>
      <c r="S496" t="s">
        <v>2036</v>
      </c>
      <c r="T496" t="s">
        <v>2037</v>
      </c>
    </row>
    <row r="497" spans="1:20" ht="34" x14ac:dyDescent="0.2">
      <c r="A497">
        <v>95</v>
      </c>
      <c r="B497" s="4" t="s">
        <v>239</v>
      </c>
      <c r="C497" s="3" t="s">
        <v>240</v>
      </c>
      <c r="D497">
        <v>900</v>
      </c>
      <c r="E497">
        <v>1017</v>
      </c>
      <c r="F497" s="5">
        <f>E497/D497</f>
        <v>1.1299999999999999</v>
      </c>
      <c r="G497" t="s">
        <v>20</v>
      </c>
      <c r="H497">
        <v>27</v>
      </c>
      <c r="I497" s="6">
        <f>E497/H497</f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2">
        <f>(((L497/60)/60)/24)+DATE(1970,1,1)</f>
        <v>43752.208333333328</v>
      </c>
      <c r="O497" s="12">
        <f>(((M497/60)/60)/24)+DATE(1970,1,1)</f>
        <v>43759.208333333328</v>
      </c>
      <c r="P497" t="b">
        <v>0</v>
      </c>
      <c r="Q497" t="b">
        <v>0</v>
      </c>
      <c r="R497" t="s">
        <v>42</v>
      </c>
      <c r="S497" t="s">
        <v>2040</v>
      </c>
      <c r="T497" t="s">
        <v>2041</v>
      </c>
    </row>
    <row r="498" spans="1:20" ht="17" x14ac:dyDescent="0.2">
      <c r="A498">
        <v>96</v>
      </c>
      <c r="B498" s="4" t="s">
        <v>241</v>
      </c>
      <c r="C498" s="3" t="s">
        <v>242</v>
      </c>
      <c r="D498">
        <v>69700</v>
      </c>
      <c r="E498">
        <v>151513</v>
      </c>
      <c r="F498" s="5">
        <f>E498/D498</f>
        <v>2.1737876614060259</v>
      </c>
      <c r="G498" t="s">
        <v>20</v>
      </c>
      <c r="H498">
        <v>2331</v>
      </c>
      <c r="I498" s="6">
        <f>E498/H498</f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2">
        <f>(((L498/60)/60)/24)+DATE(1970,1,1)</f>
        <v>40612.25</v>
      </c>
      <c r="O498" s="12">
        <f>(((M498/60)/60)/24)+DATE(1970,1,1)</f>
        <v>40625.208333333336</v>
      </c>
      <c r="P498" t="b">
        <v>0</v>
      </c>
      <c r="Q498" t="b">
        <v>0</v>
      </c>
      <c r="R498" t="s">
        <v>33</v>
      </c>
      <c r="S498" t="s">
        <v>2038</v>
      </c>
      <c r="T498" t="s">
        <v>2039</v>
      </c>
    </row>
    <row r="499" spans="1:20" ht="17" x14ac:dyDescent="0.2">
      <c r="A499">
        <v>97</v>
      </c>
      <c r="B499" s="4" t="s">
        <v>243</v>
      </c>
      <c r="C499" s="3" t="s">
        <v>244</v>
      </c>
      <c r="D499">
        <v>1300</v>
      </c>
      <c r="E499">
        <v>12047</v>
      </c>
      <c r="F499" s="5">
        <f>E499/D499</f>
        <v>9.2669230769230762</v>
      </c>
      <c r="G499" t="s">
        <v>20</v>
      </c>
      <c r="H499">
        <v>113</v>
      </c>
      <c r="I499" s="6">
        <f>E499/H499</f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2">
        <f>(((L499/60)/60)/24)+DATE(1970,1,1)</f>
        <v>42180.208333333328</v>
      </c>
      <c r="O499" s="12">
        <f>(((M499/60)/60)/24)+DATE(1970,1,1)</f>
        <v>42234.208333333328</v>
      </c>
      <c r="P499" t="b">
        <v>0</v>
      </c>
      <c r="Q499" t="b">
        <v>0</v>
      </c>
      <c r="R499" t="s">
        <v>17</v>
      </c>
      <c r="S499" t="s">
        <v>2032</v>
      </c>
      <c r="T499" t="s">
        <v>2033</v>
      </c>
    </row>
    <row r="500" spans="1:20" ht="34" x14ac:dyDescent="0.2">
      <c r="A500">
        <v>99</v>
      </c>
      <c r="B500" s="4" t="s">
        <v>247</v>
      </c>
      <c r="C500" s="3" t="s">
        <v>248</v>
      </c>
      <c r="D500">
        <v>7600</v>
      </c>
      <c r="E500">
        <v>14951</v>
      </c>
      <c r="F500" s="5">
        <f>E500/D500</f>
        <v>1.9672368421052631</v>
      </c>
      <c r="G500" t="s">
        <v>20</v>
      </c>
      <c r="H500">
        <v>164</v>
      </c>
      <c r="I500" s="6">
        <f>E500/H500</f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2">
        <f>(((L500/60)/60)/24)+DATE(1970,1,1)</f>
        <v>41968.25</v>
      </c>
      <c r="O500" s="12">
        <f>(((M500/60)/60)/24)+DATE(1970,1,1)</f>
        <v>41997.25</v>
      </c>
      <c r="P500" t="b">
        <v>0</v>
      </c>
      <c r="Q500" t="b">
        <v>0</v>
      </c>
      <c r="R500" t="s">
        <v>33</v>
      </c>
      <c r="S500" t="s">
        <v>2038</v>
      </c>
      <c r="T500" t="s">
        <v>2039</v>
      </c>
    </row>
    <row r="501" spans="1:20" ht="17" x14ac:dyDescent="0.2">
      <c r="A501">
        <v>101</v>
      </c>
      <c r="B501" s="4" t="s">
        <v>251</v>
      </c>
      <c r="C501" s="3" t="s">
        <v>252</v>
      </c>
      <c r="D501">
        <v>900</v>
      </c>
      <c r="E501">
        <v>9193</v>
      </c>
      <c r="F501" s="5">
        <f>E501/D501</f>
        <v>10.214444444444444</v>
      </c>
      <c r="G501" t="s">
        <v>20</v>
      </c>
      <c r="H501">
        <v>164</v>
      </c>
      <c r="I501" s="6">
        <f>E501/H501</f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2">
        <f>(((L501/60)/60)/24)+DATE(1970,1,1)</f>
        <v>42056.25</v>
      </c>
      <c r="O501" s="12">
        <f>(((M501/60)/60)/24)+DATE(1970,1,1)</f>
        <v>42063.25</v>
      </c>
      <c r="P501" t="b">
        <v>0</v>
      </c>
      <c r="Q501" t="b">
        <v>1</v>
      </c>
      <c r="R501" t="s">
        <v>50</v>
      </c>
      <c r="S501" t="s">
        <v>2034</v>
      </c>
      <c r="T501" t="s">
        <v>2042</v>
      </c>
    </row>
    <row r="502" spans="1:20" ht="17" x14ac:dyDescent="0.2">
      <c r="A502">
        <v>102</v>
      </c>
      <c r="B502" s="4" t="s">
        <v>253</v>
      </c>
      <c r="C502" s="3" t="s">
        <v>254</v>
      </c>
      <c r="D502">
        <v>3700</v>
      </c>
      <c r="E502">
        <v>10422</v>
      </c>
      <c r="F502" s="5">
        <f>E502/D502</f>
        <v>2.8167567567567566</v>
      </c>
      <c r="G502" t="s">
        <v>20</v>
      </c>
      <c r="H502">
        <v>336</v>
      </c>
      <c r="I502" s="6">
        <f>E502/H502</f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2">
        <f>(((L502/60)/60)/24)+DATE(1970,1,1)</f>
        <v>43234.208333333328</v>
      </c>
      <c r="O502" s="12">
        <f>(((M502/60)/60)/24)+DATE(1970,1,1)</f>
        <v>43241.208333333328</v>
      </c>
      <c r="P502" t="b">
        <v>0</v>
      </c>
      <c r="Q502" t="b">
        <v>1</v>
      </c>
      <c r="R502" t="s">
        <v>65</v>
      </c>
      <c r="S502" t="s">
        <v>2036</v>
      </c>
      <c r="T502" t="s">
        <v>2045</v>
      </c>
    </row>
    <row r="503" spans="1:20" ht="17" x14ac:dyDescent="0.2">
      <c r="A503">
        <v>104</v>
      </c>
      <c r="B503" s="4" t="s">
        <v>257</v>
      </c>
      <c r="C503" s="3" t="s">
        <v>258</v>
      </c>
      <c r="D503">
        <v>119200</v>
      </c>
      <c r="E503">
        <v>170623</v>
      </c>
      <c r="F503" s="5">
        <f>E503/D503</f>
        <v>1.4314010067114094</v>
      </c>
      <c r="G503" t="s">
        <v>20</v>
      </c>
      <c r="H503">
        <v>1917</v>
      </c>
      <c r="I503" s="6">
        <f>E503/H503</f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2">
        <f>(((L503/60)/60)/24)+DATE(1970,1,1)</f>
        <v>42878.208333333328</v>
      </c>
      <c r="O503" s="12">
        <f>(((M503/60)/60)/24)+DATE(1970,1,1)</f>
        <v>42879.208333333328</v>
      </c>
      <c r="P503" t="b">
        <v>0</v>
      </c>
      <c r="Q503" t="b">
        <v>0</v>
      </c>
      <c r="R503" t="s">
        <v>60</v>
      </c>
      <c r="S503" t="s">
        <v>2034</v>
      </c>
      <c r="T503" t="s">
        <v>2044</v>
      </c>
    </row>
    <row r="504" spans="1:20" ht="17" x14ac:dyDescent="0.2">
      <c r="A504">
        <v>105</v>
      </c>
      <c r="B504" s="4" t="s">
        <v>259</v>
      </c>
      <c r="C504" s="3" t="s">
        <v>260</v>
      </c>
      <c r="D504">
        <v>6800</v>
      </c>
      <c r="E504">
        <v>9829</v>
      </c>
      <c r="F504" s="5">
        <f>E504/D504</f>
        <v>1.4454411764705883</v>
      </c>
      <c r="G504" t="s">
        <v>20</v>
      </c>
      <c r="H504">
        <v>95</v>
      </c>
      <c r="I504" s="6">
        <f>E504/H504</f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2">
        <f>(((L504/60)/60)/24)+DATE(1970,1,1)</f>
        <v>41366.208333333336</v>
      </c>
      <c r="O504" s="12">
        <f>(((M504/60)/60)/24)+DATE(1970,1,1)</f>
        <v>41384.208333333336</v>
      </c>
      <c r="P504" t="b">
        <v>0</v>
      </c>
      <c r="Q504" t="b">
        <v>0</v>
      </c>
      <c r="R504" t="s">
        <v>28</v>
      </c>
      <c r="S504" t="s">
        <v>2036</v>
      </c>
      <c r="T504" t="s">
        <v>2037</v>
      </c>
    </row>
    <row r="505" spans="1:20" ht="17" x14ac:dyDescent="0.2">
      <c r="A505">
        <v>106</v>
      </c>
      <c r="B505" s="4" t="s">
        <v>261</v>
      </c>
      <c r="C505" s="3" t="s">
        <v>262</v>
      </c>
      <c r="D505">
        <v>3900</v>
      </c>
      <c r="E505">
        <v>14006</v>
      </c>
      <c r="F505" s="5">
        <f>E505/D505</f>
        <v>3.5912820512820511</v>
      </c>
      <c r="G505" t="s">
        <v>20</v>
      </c>
      <c r="H505">
        <v>147</v>
      </c>
      <c r="I505" s="6">
        <f>E505/H505</f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2">
        <f>(((L505/60)/60)/24)+DATE(1970,1,1)</f>
        <v>43716.208333333328</v>
      </c>
      <c r="O505" s="12">
        <f>(((M505/60)/60)/24)+DATE(1970,1,1)</f>
        <v>43721.208333333328</v>
      </c>
      <c r="P505" t="b">
        <v>0</v>
      </c>
      <c r="Q505" t="b">
        <v>0</v>
      </c>
      <c r="R505" t="s">
        <v>33</v>
      </c>
      <c r="S505" t="s">
        <v>2038</v>
      </c>
      <c r="T505" t="s">
        <v>2039</v>
      </c>
    </row>
    <row r="506" spans="1:20" ht="34" x14ac:dyDescent="0.2">
      <c r="A506">
        <v>107</v>
      </c>
      <c r="B506" s="4" t="s">
        <v>263</v>
      </c>
      <c r="C506" s="3" t="s">
        <v>264</v>
      </c>
      <c r="D506">
        <v>3500</v>
      </c>
      <c r="E506">
        <v>6527</v>
      </c>
      <c r="F506" s="5">
        <f>E506/D506</f>
        <v>1.8648571428571428</v>
      </c>
      <c r="G506" t="s">
        <v>20</v>
      </c>
      <c r="H506">
        <v>86</v>
      </c>
      <c r="I506" s="6">
        <f>E506/H506</f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2">
        <f>(((L506/60)/60)/24)+DATE(1970,1,1)</f>
        <v>43213.208333333328</v>
      </c>
      <c r="O506" s="12">
        <f>(((M506/60)/60)/24)+DATE(1970,1,1)</f>
        <v>43230.208333333328</v>
      </c>
      <c r="P506" t="b">
        <v>0</v>
      </c>
      <c r="Q506" t="b">
        <v>1</v>
      </c>
      <c r="R506" t="s">
        <v>33</v>
      </c>
      <c r="S506" t="s">
        <v>2038</v>
      </c>
      <c r="T506" t="s">
        <v>2039</v>
      </c>
    </row>
    <row r="507" spans="1:20" ht="34" x14ac:dyDescent="0.2">
      <c r="A507">
        <v>108</v>
      </c>
      <c r="B507" s="4" t="s">
        <v>265</v>
      </c>
      <c r="C507" s="3" t="s">
        <v>266</v>
      </c>
      <c r="D507">
        <v>1500</v>
      </c>
      <c r="E507">
        <v>8929</v>
      </c>
      <c r="F507" s="5">
        <f>E507/D507</f>
        <v>5.9526666666666666</v>
      </c>
      <c r="G507" t="s">
        <v>20</v>
      </c>
      <c r="H507">
        <v>83</v>
      </c>
      <c r="I507" s="6">
        <f>E507/H507</f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2">
        <f>(((L507/60)/60)/24)+DATE(1970,1,1)</f>
        <v>41005.208333333336</v>
      </c>
      <c r="O507" s="12">
        <f>(((M507/60)/60)/24)+DATE(1970,1,1)</f>
        <v>41042.208333333336</v>
      </c>
      <c r="P507" t="b">
        <v>0</v>
      </c>
      <c r="Q507" t="b">
        <v>0</v>
      </c>
      <c r="R507" t="s">
        <v>42</v>
      </c>
      <c r="S507" t="s">
        <v>2040</v>
      </c>
      <c r="T507" t="s">
        <v>2041</v>
      </c>
    </row>
    <row r="508" spans="1:20" ht="17" x14ac:dyDescent="0.2">
      <c r="A508">
        <v>111</v>
      </c>
      <c r="B508" s="4" t="s">
        <v>272</v>
      </c>
      <c r="C508" s="3" t="s">
        <v>273</v>
      </c>
      <c r="D508">
        <v>61400</v>
      </c>
      <c r="E508">
        <v>73653</v>
      </c>
      <c r="F508" s="5">
        <f>E508/D508</f>
        <v>1.1995602605863191</v>
      </c>
      <c r="G508" t="s">
        <v>20</v>
      </c>
      <c r="H508">
        <v>676</v>
      </c>
      <c r="I508" s="6">
        <f>E508/H508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2">
        <f>(((L508/60)/60)/24)+DATE(1970,1,1)</f>
        <v>41174.208333333336</v>
      </c>
      <c r="O508" s="12">
        <f>(((M508/60)/60)/24)+DATE(1970,1,1)</f>
        <v>41180.208333333336</v>
      </c>
      <c r="P508" t="b">
        <v>0</v>
      </c>
      <c r="Q508" t="b">
        <v>0</v>
      </c>
      <c r="R508" t="s">
        <v>133</v>
      </c>
      <c r="S508" t="s">
        <v>2046</v>
      </c>
      <c r="T508" t="s">
        <v>2055</v>
      </c>
    </row>
    <row r="509" spans="1:20" ht="17" x14ac:dyDescent="0.2">
      <c r="A509">
        <v>112</v>
      </c>
      <c r="B509" s="4" t="s">
        <v>274</v>
      </c>
      <c r="C509" s="3" t="s">
        <v>275</v>
      </c>
      <c r="D509">
        <v>4700</v>
      </c>
      <c r="E509">
        <v>12635</v>
      </c>
      <c r="F509" s="5">
        <f>E509/D509</f>
        <v>2.6882978723404256</v>
      </c>
      <c r="G509" t="s">
        <v>20</v>
      </c>
      <c r="H509">
        <v>361</v>
      </c>
      <c r="I509" s="6">
        <f>E509/H509</f>
        <v>35</v>
      </c>
      <c r="J509" t="s">
        <v>26</v>
      </c>
      <c r="K509" t="s">
        <v>27</v>
      </c>
      <c r="L509">
        <v>1408856400</v>
      </c>
      <c r="M509">
        <v>1410152400</v>
      </c>
      <c r="N509" s="12">
        <f>(((L509/60)/60)/24)+DATE(1970,1,1)</f>
        <v>41875.208333333336</v>
      </c>
      <c r="O509" s="12">
        <f>(((M509/60)/60)/24)+DATE(1970,1,1)</f>
        <v>41890.208333333336</v>
      </c>
      <c r="P509" t="b">
        <v>0</v>
      </c>
      <c r="Q509" t="b">
        <v>0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113</v>
      </c>
      <c r="B510" s="4" t="s">
        <v>276</v>
      </c>
      <c r="C510" s="3" t="s">
        <v>277</v>
      </c>
      <c r="D510">
        <v>3300</v>
      </c>
      <c r="E510">
        <v>12437</v>
      </c>
      <c r="F510" s="5">
        <f>E510/D510</f>
        <v>3.7687878787878786</v>
      </c>
      <c r="G510" t="s">
        <v>20</v>
      </c>
      <c r="H510">
        <v>131</v>
      </c>
      <c r="I510" s="6">
        <f>E510/H510</f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2">
        <f>(((L510/60)/60)/24)+DATE(1970,1,1)</f>
        <v>42990.208333333328</v>
      </c>
      <c r="O510" s="12">
        <f>(((M510/60)/60)/24)+DATE(1970,1,1)</f>
        <v>42997.208333333328</v>
      </c>
      <c r="P510" t="b">
        <v>0</v>
      </c>
      <c r="Q510" t="b">
        <v>0</v>
      </c>
      <c r="R510" t="s">
        <v>17</v>
      </c>
      <c r="S510" t="s">
        <v>2032</v>
      </c>
      <c r="T510" t="s">
        <v>2033</v>
      </c>
    </row>
    <row r="511" spans="1:20" ht="17" x14ac:dyDescent="0.2">
      <c r="A511">
        <v>114</v>
      </c>
      <c r="B511" s="4" t="s">
        <v>278</v>
      </c>
      <c r="C511" s="3" t="s">
        <v>279</v>
      </c>
      <c r="D511">
        <v>1900</v>
      </c>
      <c r="E511">
        <v>13816</v>
      </c>
      <c r="F511" s="5">
        <f>E511/D511</f>
        <v>7.2715789473684209</v>
      </c>
      <c r="G511" t="s">
        <v>20</v>
      </c>
      <c r="H511">
        <v>126</v>
      </c>
      <c r="I511" s="6">
        <f>E511/H511</f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2">
        <f>(((L511/60)/60)/24)+DATE(1970,1,1)</f>
        <v>43564.208333333328</v>
      </c>
      <c r="O511" s="12">
        <f>(((M511/60)/60)/24)+DATE(1970,1,1)</f>
        <v>43565.208333333328</v>
      </c>
      <c r="P511" t="b">
        <v>0</v>
      </c>
      <c r="Q511" t="b">
        <v>1</v>
      </c>
      <c r="R511" t="s">
        <v>65</v>
      </c>
      <c r="S511" t="s">
        <v>2036</v>
      </c>
      <c r="T511" t="s">
        <v>2045</v>
      </c>
    </row>
    <row r="512" spans="1:20" ht="17" x14ac:dyDescent="0.2">
      <c r="A512">
        <v>117</v>
      </c>
      <c r="B512" s="4" t="s">
        <v>284</v>
      </c>
      <c r="C512" s="3" t="s">
        <v>285</v>
      </c>
      <c r="D512">
        <v>4900</v>
      </c>
      <c r="E512">
        <v>8523</v>
      </c>
      <c r="F512" s="5">
        <f>E512/D512</f>
        <v>1.7393877551020409</v>
      </c>
      <c r="G512" t="s">
        <v>20</v>
      </c>
      <c r="H512">
        <v>275</v>
      </c>
      <c r="I512" s="6">
        <f>E512/H512</f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2">
        <f>(((L512/60)/60)/24)+DATE(1970,1,1)</f>
        <v>40808.208333333336</v>
      </c>
      <c r="O512" s="12">
        <f>(((M512/60)/60)/24)+DATE(1970,1,1)</f>
        <v>40814.208333333336</v>
      </c>
      <c r="P512" t="b">
        <v>0</v>
      </c>
      <c r="Q512" t="b">
        <v>0</v>
      </c>
      <c r="R512" t="s">
        <v>269</v>
      </c>
      <c r="S512" t="s">
        <v>2040</v>
      </c>
      <c r="T512" t="s">
        <v>2059</v>
      </c>
    </row>
    <row r="513" spans="1:20" ht="17" x14ac:dyDescent="0.2">
      <c r="A513">
        <v>118</v>
      </c>
      <c r="B513" s="4" t="s">
        <v>286</v>
      </c>
      <c r="C513" s="3" t="s">
        <v>287</v>
      </c>
      <c r="D513">
        <v>5400</v>
      </c>
      <c r="E513">
        <v>6351</v>
      </c>
      <c r="F513" s="5">
        <f>E513/D513</f>
        <v>1.1761111111111111</v>
      </c>
      <c r="G513" t="s">
        <v>20</v>
      </c>
      <c r="H513">
        <v>67</v>
      </c>
      <c r="I513" s="6">
        <f>E513/H513</f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2">
        <f>(((L513/60)/60)/24)+DATE(1970,1,1)</f>
        <v>41665.25</v>
      </c>
      <c r="O513" s="12">
        <f>(((M513/60)/60)/24)+DATE(1970,1,1)</f>
        <v>41671.25</v>
      </c>
      <c r="P513" t="b">
        <v>0</v>
      </c>
      <c r="Q513" t="b">
        <v>0</v>
      </c>
      <c r="R513" t="s">
        <v>122</v>
      </c>
      <c r="S513" t="s">
        <v>2053</v>
      </c>
      <c r="T513" t="s">
        <v>2054</v>
      </c>
    </row>
    <row r="514" spans="1:20" ht="34" x14ac:dyDescent="0.2">
      <c r="A514">
        <v>119</v>
      </c>
      <c r="B514" s="4" t="s">
        <v>288</v>
      </c>
      <c r="C514" s="3" t="s">
        <v>289</v>
      </c>
      <c r="D514">
        <v>5000</v>
      </c>
      <c r="E514">
        <v>10748</v>
      </c>
      <c r="F514" s="5">
        <f>E514/D514</f>
        <v>2.1496</v>
      </c>
      <c r="G514" t="s">
        <v>20</v>
      </c>
      <c r="H514">
        <v>154</v>
      </c>
      <c r="I514" s="6">
        <f>E514/H514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2">
        <f>(((L514/60)/60)/24)+DATE(1970,1,1)</f>
        <v>41806.208333333336</v>
      </c>
      <c r="O514" s="12">
        <f>(((M514/60)/60)/24)+DATE(1970,1,1)</f>
        <v>41823.208333333336</v>
      </c>
      <c r="P514" t="b">
        <v>0</v>
      </c>
      <c r="Q514" t="b">
        <v>1</v>
      </c>
      <c r="R514" t="s">
        <v>42</v>
      </c>
      <c r="S514" t="s">
        <v>2040</v>
      </c>
      <c r="T514" t="s">
        <v>2041</v>
      </c>
    </row>
    <row r="515" spans="1:20" ht="17" x14ac:dyDescent="0.2">
      <c r="A515">
        <v>120</v>
      </c>
      <c r="B515" s="4" t="s">
        <v>290</v>
      </c>
      <c r="C515" s="3" t="s">
        <v>291</v>
      </c>
      <c r="D515">
        <v>75100</v>
      </c>
      <c r="E515">
        <v>112272</v>
      </c>
      <c r="F515" s="5">
        <f>E515/D515</f>
        <v>1.4949667110519307</v>
      </c>
      <c r="G515" t="s">
        <v>20</v>
      </c>
      <c r="H515">
        <v>1782</v>
      </c>
      <c r="I515" s="6">
        <f>E515/H515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2">
        <f>(((L515/60)/60)/24)+DATE(1970,1,1)</f>
        <v>42111.208333333328</v>
      </c>
      <c r="O515" s="12">
        <f>(((M515/60)/60)/24)+DATE(1970,1,1)</f>
        <v>42115.208333333328</v>
      </c>
      <c r="P515" t="b">
        <v>0</v>
      </c>
      <c r="Q515" t="b">
        <v>1</v>
      </c>
      <c r="R515" t="s">
        <v>292</v>
      </c>
      <c r="S515" t="s">
        <v>2049</v>
      </c>
      <c r="T515" t="s">
        <v>2060</v>
      </c>
    </row>
    <row r="516" spans="1:20" ht="17" x14ac:dyDescent="0.2">
      <c r="A516">
        <v>121</v>
      </c>
      <c r="B516" s="4" t="s">
        <v>293</v>
      </c>
      <c r="C516" s="3" t="s">
        <v>294</v>
      </c>
      <c r="D516">
        <v>45300</v>
      </c>
      <c r="E516">
        <v>99361</v>
      </c>
      <c r="F516" s="5">
        <f>E516/D516</f>
        <v>2.1933995584988963</v>
      </c>
      <c r="G516" t="s">
        <v>20</v>
      </c>
      <c r="H516">
        <v>903</v>
      </c>
      <c r="I516" s="6">
        <f>E516/H516</f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2">
        <f>(((L516/60)/60)/24)+DATE(1970,1,1)</f>
        <v>41917.208333333336</v>
      </c>
      <c r="O516" s="12">
        <f>(((M516/60)/60)/24)+DATE(1970,1,1)</f>
        <v>41930.208333333336</v>
      </c>
      <c r="P516" t="b">
        <v>0</v>
      </c>
      <c r="Q516" t="b">
        <v>0</v>
      </c>
      <c r="R516" t="s">
        <v>89</v>
      </c>
      <c r="S516" t="s">
        <v>2049</v>
      </c>
      <c r="T516" t="s">
        <v>2050</v>
      </c>
    </row>
    <row r="517" spans="1:20" ht="17" x14ac:dyDescent="0.2">
      <c r="A517">
        <v>124</v>
      </c>
      <c r="B517" s="4" t="s">
        <v>299</v>
      </c>
      <c r="C517" s="3" t="s">
        <v>300</v>
      </c>
      <c r="D517">
        <v>2600</v>
      </c>
      <c r="E517">
        <v>9562</v>
      </c>
      <c r="F517" s="5">
        <f>E517/D517</f>
        <v>3.6776923076923076</v>
      </c>
      <c r="G517" t="s">
        <v>20</v>
      </c>
      <c r="H517">
        <v>94</v>
      </c>
      <c r="I517" s="6">
        <f>E517/H517</f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2">
        <f>(((L517/60)/60)/24)+DATE(1970,1,1)</f>
        <v>43598.208333333328</v>
      </c>
      <c r="O517" s="12">
        <f>(((M517/60)/60)/24)+DATE(1970,1,1)</f>
        <v>43651.208333333328</v>
      </c>
      <c r="P517" t="b">
        <v>0</v>
      </c>
      <c r="Q517" t="b">
        <v>0</v>
      </c>
      <c r="R517" t="s">
        <v>122</v>
      </c>
      <c r="S517" t="s">
        <v>2053</v>
      </c>
      <c r="T517" t="s">
        <v>2054</v>
      </c>
    </row>
    <row r="518" spans="1:20" ht="17" x14ac:dyDescent="0.2">
      <c r="A518">
        <v>125</v>
      </c>
      <c r="B518" s="4" t="s">
        <v>301</v>
      </c>
      <c r="C518" s="3" t="s">
        <v>302</v>
      </c>
      <c r="D518">
        <v>5300</v>
      </c>
      <c r="E518">
        <v>8475</v>
      </c>
      <c r="F518" s="5">
        <f>E518/D518</f>
        <v>1.5990566037735849</v>
      </c>
      <c r="G518" t="s">
        <v>20</v>
      </c>
      <c r="H518">
        <v>180</v>
      </c>
      <c r="I518" s="6">
        <f>E518/H518</f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2">
        <f>(((L518/60)/60)/24)+DATE(1970,1,1)</f>
        <v>43362.208333333328</v>
      </c>
      <c r="O518" s="12">
        <f>(((M518/60)/60)/24)+DATE(1970,1,1)</f>
        <v>43366.208333333328</v>
      </c>
      <c r="P518" t="b">
        <v>0</v>
      </c>
      <c r="Q518" t="b">
        <v>0</v>
      </c>
      <c r="R518" t="s">
        <v>33</v>
      </c>
      <c r="S518" t="s">
        <v>2038</v>
      </c>
      <c r="T518" t="s">
        <v>2039</v>
      </c>
    </row>
    <row r="519" spans="1:20" ht="17" x14ac:dyDescent="0.2">
      <c r="A519">
        <v>130</v>
      </c>
      <c r="B519" s="4" t="s">
        <v>311</v>
      </c>
      <c r="C519" s="3" t="s">
        <v>312</v>
      </c>
      <c r="D519">
        <v>9600</v>
      </c>
      <c r="E519">
        <v>14925</v>
      </c>
      <c r="F519" s="5">
        <f>E519/D519</f>
        <v>1.5546875</v>
      </c>
      <c r="G519" t="s">
        <v>20</v>
      </c>
      <c r="H519">
        <v>533</v>
      </c>
      <c r="I519" s="6">
        <f>E519/H519</f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2">
        <f>(((L519/60)/60)/24)+DATE(1970,1,1)</f>
        <v>40842.208333333336</v>
      </c>
      <c r="O519" s="12">
        <f>(((M519/60)/60)/24)+DATE(1970,1,1)</f>
        <v>40858.25</v>
      </c>
      <c r="P519" t="b">
        <v>0</v>
      </c>
      <c r="Q519" t="b">
        <v>0</v>
      </c>
      <c r="R519" t="s">
        <v>53</v>
      </c>
      <c r="S519" t="s">
        <v>2040</v>
      </c>
      <c r="T519" t="s">
        <v>2043</v>
      </c>
    </row>
    <row r="520" spans="1:20" ht="34" x14ac:dyDescent="0.2">
      <c r="A520">
        <v>131</v>
      </c>
      <c r="B520" s="4" t="s">
        <v>313</v>
      </c>
      <c r="C520" s="3" t="s">
        <v>314</v>
      </c>
      <c r="D520">
        <v>164700</v>
      </c>
      <c r="E520">
        <v>166116</v>
      </c>
      <c r="F520" s="5">
        <f>E520/D520</f>
        <v>1.0085974499089254</v>
      </c>
      <c r="G520" t="s">
        <v>20</v>
      </c>
      <c r="H520">
        <v>2443</v>
      </c>
      <c r="I520" s="6">
        <f>E520/H520</f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2">
        <f>(((L520/60)/60)/24)+DATE(1970,1,1)</f>
        <v>41607.25</v>
      </c>
      <c r="O520" s="12">
        <f>(((M520/60)/60)/24)+DATE(1970,1,1)</f>
        <v>41620.25</v>
      </c>
      <c r="P520" t="b">
        <v>0</v>
      </c>
      <c r="Q520" t="b">
        <v>0</v>
      </c>
      <c r="R520" t="s">
        <v>28</v>
      </c>
      <c r="S520" t="s">
        <v>2036</v>
      </c>
      <c r="T520" t="s">
        <v>2037</v>
      </c>
    </row>
    <row r="521" spans="1:20" ht="17" x14ac:dyDescent="0.2">
      <c r="A521">
        <v>132</v>
      </c>
      <c r="B521" s="4" t="s">
        <v>315</v>
      </c>
      <c r="C521" s="3" t="s">
        <v>316</v>
      </c>
      <c r="D521">
        <v>3300</v>
      </c>
      <c r="E521">
        <v>3834</v>
      </c>
      <c r="F521" s="5">
        <f>E521/D521</f>
        <v>1.1618181818181819</v>
      </c>
      <c r="G521" t="s">
        <v>20</v>
      </c>
      <c r="H521">
        <v>89</v>
      </c>
      <c r="I521" s="6">
        <f>E521/H521</f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2">
        <f>(((L521/60)/60)/24)+DATE(1970,1,1)</f>
        <v>43112.25</v>
      </c>
      <c r="O521" s="12">
        <f>(((M521/60)/60)/24)+DATE(1970,1,1)</f>
        <v>43128.25</v>
      </c>
      <c r="P521" t="b">
        <v>0</v>
      </c>
      <c r="Q521" t="b">
        <v>1</v>
      </c>
      <c r="R521" t="s">
        <v>33</v>
      </c>
      <c r="S521" t="s">
        <v>2038</v>
      </c>
      <c r="T521" t="s">
        <v>2039</v>
      </c>
    </row>
    <row r="522" spans="1:20" ht="17" x14ac:dyDescent="0.2">
      <c r="A522">
        <v>133</v>
      </c>
      <c r="B522" s="4" t="s">
        <v>317</v>
      </c>
      <c r="C522" s="3" t="s">
        <v>318</v>
      </c>
      <c r="D522">
        <v>4500</v>
      </c>
      <c r="E522">
        <v>13985</v>
      </c>
      <c r="F522" s="5">
        <f>E522/D522</f>
        <v>3.1077777777777778</v>
      </c>
      <c r="G522" t="s">
        <v>20</v>
      </c>
      <c r="H522">
        <v>159</v>
      </c>
      <c r="I522" s="6">
        <f>E522/H522</f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2">
        <f>(((L522/60)/60)/24)+DATE(1970,1,1)</f>
        <v>40767.208333333336</v>
      </c>
      <c r="O522" s="12">
        <f>(((M522/60)/60)/24)+DATE(1970,1,1)</f>
        <v>40789.208333333336</v>
      </c>
      <c r="P522" t="b">
        <v>0</v>
      </c>
      <c r="Q522" t="b">
        <v>0</v>
      </c>
      <c r="R522" t="s">
        <v>319</v>
      </c>
      <c r="S522" t="s">
        <v>2034</v>
      </c>
      <c r="T522" t="s">
        <v>2061</v>
      </c>
    </row>
    <row r="523" spans="1:20" ht="17" x14ac:dyDescent="0.2">
      <c r="A523">
        <v>137</v>
      </c>
      <c r="B523" s="4" t="s">
        <v>326</v>
      </c>
      <c r="C523" s="3" t="s">
        <v>327</v>
      </c>
      <c r="D523">
        <v>1800</v>
      </c>
      <c r="E523">
        <v>4712</v>
      </c>
      <c r="F523" s="5">
        <f>E523/D523</f>
        <v>2.617777777777778</v>
      </c>
      <c r="G523" t="s">
        <v>20</v>
      </c>
      <c r="H523">
        <v>50</v>
      </c>
      <c r="I523" s="6">
        <f>E523/H523</f>
        <v>94.24</v>
      </c>
      <c r="J523" t="s">
        <v>21</v>
      </c>
      <c r="K523" t="s">
        <v>22</v>
      </c>
      <c r="L523">
        <v>1286341200</v>
      </c>
      <c r="M523">
        <v>1286859600</v>
      </c>
      <c r="N523" s="12">
        <f>(((L523/60)/60)/24)+DATE(1970,1,1)</f>
        <v>40457.208333333336</v>
      </c>
      <c r="O523" s="12">
        <f>(((M523/60)/60)/24)+DATE(1970,1,1)</f>
        <v>40463.208333333336</v>
      </c>
      <c r="P523" t="b">
        <v>0</v>
      </c>
      <c r="Q523" t="b">
        <v>0</v>
      </c>
      <c r="R523" t="s">
        <v>68</v>
      </c>
      <c r="S523" t="s">
        <v>2046</v>
      </c>
      <c r="T523" t="s">
        <v>2047</v>
      </c>
    </row>
    <row r="524" spans="1:20" ht="34" x14ac:dyDescent="0.2">
      <c r="A524">
        <v>140</v>
      </c>
      <c r="B524" s="4" t="s">
        <v>332</v>
      </c>
      <c r="C524" s="3" t="s">
        <v>333</v>
      </c>
      <c r="D524">
        <v>5500</v>
      </c>
      <c r="E524">
        <v>12274</v>
      </c>
      <c r="F524" s="5">
        <f>E524/D524</f>
        <v>2.2316363636363636</v>
      </c>
      <c r="G524" t="s">
        <v>20</v>
      </c>
      <c r="H524">
        <v>186</v>
      </c>
      <c r="I524" s="6">
        <f>E524/H524</f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2">
        <f>(((L524/60)/60)/24)+DATE(1970,1,1)</f>
        <v>43156.25</v>
      </c>
      <c r="O524" s="12">
        <f>(((M524/60)/60)/24)+DATE(1970,1,1)</f>
        <v>43161.25</v>
      </c>
      <c r="P524" t="b">
        <v>0</v>
      </c>
      <c r="Q524" t="b">
        <v>0</v>
      </c>
      <c r="R524" t="s">
        <v>42</v>
      </c>
      <c r="S524" t="s">
        <v>2040</v>
      </c>
      <c r="T524" t="s">
        <v>2041</v>
      </c>
    </row>
    <row r="525" spans="1:20" ht="17" x14ac:dyDescent="0.2">
      <c r="A525">
        <v>141</v>
      </c>
      <c r="B525" s="4" t="s">
        <v>334</v>
      </c>
      <c r="C525" s="3" t="s">
        <v>335</v>
      </c>
      <c r="D525">
        <v>64300</v>
      </c>
      <c r="E525">
        <v>65323</v>
      </c>
      <c r="F525" s="5">
        <f>E525/D525</f>
        <v>1.0159097978227061</v>
      </c>
      <c r="G525" t="s">
        <v>20</v>
      </c>
      <c r="H525">
        <v>1071</v>
      </c>
      <c r="I525" s="6">
        <f>E525/H525</f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2">
        <f>(((L525/60)/60)/24)+DATE(1970,1,1)</f>
        <v>42167.208333333328</v>
      </c>
      <c r="O525" s="12">
        <f>(((M525/60)/60)/24)+DATE(1970,1,1)</f>
        <v>42173.208333333328</v>
      </c>
      <c r="P525" t="b">
        <v>0</v>
      </c>
      <c r="Q525" t="b">
        <v>0</v>
      </c>
      <c r="R525" t="s">
        <v>28</v>
      </c>
      <c r="S525" t="s">
        <v>2036</v>
      </c>
      <c r="T525" t="s">
        <v>2037</v>
      </c>
    </row>
    <row r="526" spans="1:20" ht="34" x14ac:dyDescent="0.2">
      <c r="A526">
        <v>142</v>
      </c>
      <c r="B526" s="4" t="s">
        <v>336</v>
      </c>
      <c r="C526" s="3" t="s">
        <v>337</v>
      </c>
      <c r="D526">
        <v>5000</v>
      </c>
      <c r="E526">
        <v>11502</v>
      </c>
      <c r="F526" s="5">
        <f>E526/D526</f>
        <v>2.3003999999999998</v>
      </c>
      <c r="G526" t="s">
        <v>20</v>
      </c>
      <c r="H526">
        <v>117</v>
      </c>
      <c r="I526" s="6">
        <f>E526/H526</f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2">
        <f>(((L526/60)/60)/24)+DATE(1970,1,1)</f>
        <v>41005.208333333336</v>
      </c>
      <c r="O526" s="12">
        <f>(((M526/60)/60)/24)+DATE(1970,1,1)</f>
        <v>41046.208333333336</v>
      </c>
      <c r="P526" t="b">
        <v>0</v>
      </c>
      <c r="Q526" t="b">
        <v>0</v>
      </c>
      <c r="R526" t="s">
        <v>28</v>
      </c>
      <c r="S526" t="s">
        <v>2036</v>
      </c>
      <c r="T526" t="s">
        <v>2037</v>
      </c>
    </row>
    <row r="527" spans="1:20" ht="17" x14ac:dyDescent="0.2">
      <c r="A527">
        <v>143</v>
      </c>
      <c r="B527" s="4" t="s">
        <v>338</v>
      </c>
      <c r="C527" s="3" t="s">
        <v>339</v>
      </c>
      <c r="D527">
        <v>5400</v>
      </c>
      <c r="E527">
        <v>7322</v>
      </c>
      <c r="F527" s="5">
        <f>E527/D527</f>
        <v>1.355925925925926</v>
      </c>
      <c r="G527" t="s">
        <v>20</v>
      </c>
      <c r="H527">
        <v>70</v>
      </c>
      <c r="I527" s="6">
        <f>E527/H527</f>
        <v>104.6</v>
      </c>
      <c r="J527" t="s">
        <v>21</v>
      </c>
      <c r="K527" t="s">
        <v>22</v>
      </c>
      <c r="L527">
        <v>1277701200</v>
      </c>
      <c r="M527">
        <v>1279429200</v>
      </c>
      <c r="N527" s="12">
        <f>(((L527/60)/60)/24)+DATE(1970,1,1)</f>
        <v>40357.208333333336</v>
      </c>
      <c r="O527" s="12">
        <f>(((M527/60)/60)/24)+DATE(1970,1,1)</f>
        <v>40377.208333333336</v>
      </c>
      <c r="P527" t="b">
        <v>0</v>
      </c>
      <c r="Q527" t="b">
        <v>0</v>
      </c>
      <c r="R527" t="s">
        <v>60</v>
      </c>
      <c r="S527" t="s">
        <v>2034</v>
      </c>
      <c r="T527" t="s">
        <v>2044</v>
      </c>
    </row>
    <row r="528" spans="1:20" ht="17" x14ac:dyDescent="0.2">
      <c r="A528">
        <v>144</v>
      </c>
      <c r="B528" s="4" t="s">
        <v>340</v>
      </c>
      <c r="C528" s="3" t="s">
        <v>341</v>
      </c>
      <c r="D528">
        <v>9000</v>
      </c>
      <c r="E528">
        <v>11619</v>
      </c>
      <c r="F528" s="5">
        <f>E528/D528</f>
        <v>1.2909999999999999</v>
      </c>
      <c r="G528" t="s">
        <v>20</v>
      </c>
      <c r="H528">
        <v>135</v>
      </c>
      <c r="I528" s="6">
        <f>E528/H528</f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2">
        <f>(((L528/60)/60)/24)+DATE(1970,1,1)</f>
        <v>43633.208333333328</v>
      </c>
      <c r="O528" s="12">
        <f>(((M528/60)/60)/24)+DATE(1970,1,1)</f>
        <v>43641.208333333328</v>
      </c>
      <c r="P528" t="b">
        <v>0</v>
      </c>
      <c r="Q528" t="b">
        <v>0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145</v>
      </c>
      <c r="B529" s="4" t="s">
        <v>342</v>
      </c>
      <c r="C529" s="3" t="s">
        <v>343</v>
      </c>
      <c r="D529">
        <v>25000</v>
      </c>
      <c r="E529">
        <v>59128</v>
      </c>
      <c r="F529" s="5">
        <f>E529/D529</f>
        <v>2.3651200000000001</v>
      </c>
      <c r="G529" t="s">
        <v>20</v>
      </c>
      <c r="H529">
        <v>768</v>
      </c>
      <c r="I529" s="6">
        <f>E529/H529</f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2">
        <f>(((L529/60)/60)/24)+DATE(1970,1,1)</f>
        <v>41889.208333333336</v>
      </c>
      <c r="O529" s="12">
        <f>(((M529/60)/60)/24)+DATE(1970,1,1)</f>
        <v>41894.208333333336</v>
      </c>
      <c r="P529" t="b">
        <v>0</v>
      </c>
      <c r="Q529" t="b">
        <v>0</v>
      </c>
      <c r="R529" t="s">
        <v>65</v>
      </c>
      <c r="S529" t="s">
        <v>2036</v>
      </c>
      <c r="T529" t="s">
        <v>2045</v>
      </c>
    </row>
    <row r="530" spans="1:20" ht="34" x14ac:dyDescent="0.2">
      <c r="A530">
        <v>147</v>
      </c>
      <c r="B530" s="4" t="s">
        <v>346</v>
      </c>
      <c r="C530" s="3" t="s">
        <v>347</v>
      </c>
      <c r="D530">
        <v>8300</v>
      </c>
      <c r="E530">
        <v>9337</v>
      </c>
      <c r="F530" s="5">
        <f>E530/D530</f>
        <v>1.1249397590361445</v>
      </c>
      <c r="G530" t="s">
        <v>20</v>
      </c>
      <c r="H530">
        <v>199</v>
      </c>
      <c r="I530" s="6">
        <f>E530/H530</f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2">
        <f>(((L530/60)/60)/24)+DATE(1970,1,1)</f>
        <v>42534.208333333328</v>
      </c>
      <c r="O530" s="12">
        <f>(((M530/60)/60)/24)+DATE(1970,1,1)</f>
        <v>42540.208333333328</v>
      </c>
      <c r="P530" t="b">
        <v>0</v>
      </c>
      <c r="Q530" t="b">
        <v>1</v>
      </c>
      <c r="R530" t="s">
        <v>33</v>
      </c>
      <c r="S530" t="s">
        <v>2038</v>
      </c>
      <c r="T530" t="s">
        <v>2039</v>
      </c>
    </row>
    <row r="531" spans="1:20" ht="17" x14ac:dyDescent="0.2">
      <c r="A531">
        <v>148</v>
      </c>
      <c r="B531" s="4" t="s">
        <v>348</v>
      </c>
      <c r="C531" s="3" t="s">
        <v>349</v>
      </c>
      <c r="D531">
        <v>9300</v>
      </c>
      <c r="E531">
        <v>11255</v>
      </c>
      <c r="F531" s="5">
        <f>E531/D531</f>
        <v>1.2102150537634409</v>
      </c>
      <c r="G531" t="s">
        <v>20</v>
      </c>
      <c r="H531">
        <v>107</v>
      </c>
      <c r="I531" s="6">
        <f>E531/H531</f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2">
        <f>(((L531/60)/60)/24)+DATE(1970,1,1)</f>
        <v>42941.208333333328</v>
      </c>
      <c r="O531" s="12">
        <f>(((M531/60)/60)/24)+DATE(1970,1,1)</f>
        <v>42950.208333333328</v>
      </c>
      <c r="P531" t="b">
        <v>0</v>
      </c>
      <c r="Q531" t="b">
        <v>0</v>
      </c>
      <c r="R531" t="s">
        <v>65</v>
      </c>
      <c r="S531" t="s">
        <v>2036</v>
      </c>
      <c r="T531" t="s">
        <v>2045</v>
      </c>
    </row>
    <row r="532" spans="1:20" ht="17" x14ac:dyDescent="0.2">
      <c r="A532">
        <v>149</v>
      </c>
      <c r="B532" s="4" t="s">
        <v>350</v>
      </c>
      <c r="C532" s="3" t="s">
        <v>351</v>
      </c>
      <c r="D532">
        <v>6200</v>
      </c>
      <c r="E532">
        <v>13632</v>
      </c>
      <c r="F532" s="5">
        <f>E532/D532</f>
        <v>2.1987096774193549</v>
      </c>
      <c r="G532" t="s">
        <v>20</v>
      </c>
      <c r="H532">
        <v>195</v>
      </c>
      <c r="I532" s="6">
        <f>E532/H532</f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2">
        <f>(((L532/60)/60)/24)+DATE(1970,1,1)</f>
        <v>41275.25</v>
      </c>
      <c r="O532" s="12">
        <f>(((M532/60)/60)/24)+DATE(1970,1,1)</f>
        <v>41327.25</v>
      </c>
      <c r="P532" t="b">
        <v>0</v>
      </c>
      <c r="Q532" t="b">
        <v>0</v>
      </c>
      <c r="R532" t="s">
        <v>60</v>
      </c>
      <c r="S532" t="s">
        <v>2034</v>
      </c>
      <c r="T532" t="s">
        <v>2044</v>
      </c>
    </row>
    <row r="533" spans="1:20" ht="17" x14ac:dyDescent="0.2">
      <c r="A533">
        <v>152</v>
      </c>
      <c r="B533" s="4" t="s">
        <v>356</v>
      </c>
      <c r="C533" s="3" t="s">
        <v>357</v>
      </c>
      <c r="D533">
        <v>41500</v>
      </c>
      <c r="E533">
        <v>175573</v>
      </c>
      <c r="F533" s="5">
        <f>E533/D533</f>
        <v>4.2306746987951804</v>
      </c>
      <c r="G533" t="s">
        <v>20</v>
      </c>
      <c r="H533">
        <v>3376</v>
      </c>
      <c r="I533" s="6">
        <f>E533/H533</f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2">
        <f>(((L533/60)/60)/24)+DATE(1970,1,1)</f>
        <v>42783.25</v>
      </c>
      <c r="O533" s="12">
        <f>(((M533/60)/60)/24)+DATE(1970,1,1)</f>
        <v>42790.25</v>
      </c>
      <c r="P533" t="b">
        <v>0</v>
      </c>
      <c r="Q533" t="b">
        <v>0</v>
      </c>
      <c r="R533" t="s">
        <v>60</v>
      </c>
      <c r="S533" t="s">
        <v>2034</v>
      </c>
      <c r="T533" t="s">
        <v>2044</v>
      </c>
    </row>
    <row r="534" spans="1:20" ht="17" x14ac:dyDescent="0.2">
      <c r="A534">
        <v>158</v>
      </c>
      <c r="B534" s="4" t="s">
        <v>368</v>
      </c>
      <c r="C534" s="3" t="s">
        <v>369</v>
      </c>
      <c r="D534">
        <v>2100</v>
      </c>
      <c r="E534">
        <v>4640</v>
      </c>
      <c r="F534" s="5">
        <f>E534/D534</f>
        <v>2.2095238095238097</v>
      </c>
      <c r="G534" t="s">
        <v>20</v>
      </c>
      <c r="H534">
        <v>41</v>
      </c>
      <c r="I534" s="6">
        <f>E534/H534</f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2">
        <f>(((L534/60)/60)/24)+DATE(1970,1,1)</f>
        <v>42346.25</v>
      </c>
      <c r="O534" s="12">
        <f>(((M534/60)/60)/24)+DATE(1970,1,1)</f>
        <v>42347.25</v>
      </c>
      <c r="P534" t="b">
        <v>0</v>
      </c>
      <c r="Q534" t="b">
        <v>0</v>
      </c>
      <c r="R534" t="s">
        <v>23</v>
      </c>
      <c r="S534" t="s">
        <v>2034</v>
      </c>
      <c r="T534" t="s">
        <v>2035</v>
      </c>
    </row>
    <row r="535" spans="1:20" ht="17" x14ac:dyDescent="0.2">
      <c r="A535">
        <v>159</v>
      </c>
      <c r="B535" s="4" t="s">
        <v>370</v>
      </c>
      <c r="C535" s="3" t="s">
        <v>371</v>
      </c>
      <c r="D535">
        <v>191200</v>
      </c>
      <c r="E535">
        <v>191222</v>
      </c>
      <c r="F535" s="5">
        <f>E535/D535</f>
        <v>1.0001150627615063</v>
      </c>
      <c r="G535" t="s">
        <v>20</v>
      </c>
      <c r="H535">
        <v>1821</v>
      </c>
      <c r="I535" s="6">
        <f>E535/H535</f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2">
        <f>(((L535/60)/60)/24)+DATE(1970,1,1)</f>
        <v>43551.208333333328</v>
      </c>
      <c r="O535" s="12">
        <f>(((M535/60)/60)/24)+DATE(1970,1,1)</f>
        <v>43569.208333333328</v>
      </c>
      <c r="P535" t="b">
        <v>0</v>
      </c>
      <c r="Q535" t="b">
        <v>1</v>
      </c>
      <c r="R535" t="s">
        <v>33</v>
      </c>
      <c r="S535" t="s">
        <v>2038</v>
      </c>
      <c r="T535" t="s">
        <v>2039</v>
      </c>
    </row>
    <row r="536" spans="1:20" ht="17" x14ac:dyDescent="0.2">
      <c r="A536">
        <v>160</v>
      </c>
      <c r="B536" s="4" t="s">
        <v>372</v>
      </c>
      <c r="C536" s="3" t="s">
        <v>373</v>
      </c>
      <c r="D536">
        <v>8000</v>
      </c>
      <c r="E536">
        <v>12985</v>
      </c>
      <c r="F536" s="5">
        <f>E536/D536</f>
        <v>1.6231249999999999</v>
      </c>
      <c r="G536" t="s">
        <v>20</v>
      </c>
      <c r="H536">
        <v>164</v>
      </c>
      <c r="I536" s="6">
        <f>E536/H536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2">
        <f>(((L536/60)/60)/24)+DATE(1970,1,1)</f>
        <v>43582.208333333328</v>
      </c>
      <c r="O536" s="12">
        <f>(((M536/60)/60)/24)+DATE(1970,1,1)</f>
        <v>43598.208333333328</v>
      </c>
      <c r="P536" t="b">
        <v>0</v>
      </c>
      <c r="Q536" t="b">
        <v>0</v>
      </c>
      <c r="R536" t="s">
        <v>65</v>
      </c>
      <c r="S536" t="s">
        <v>2036</v>
      </c>
      <c r="T536" t="s">
        <v>2045</v>
      </c>
    </row>
    <row r="537" spans="1:20" ht="34" x14ac:dyDescent="0.2">
      <c r="A537">
        <v>162</v>
      </c>
      <c r="B537" s="4" t="s">
        <v>376</v>
      </c>
      <c r="C537" s="3" t="s">
        <v>377</v>
      </c>
      <c r="D537">
        <v>6100</v>
      </c>
      <c r="E537">
        <v>9134</v>
      </c>
      <c r="F537" s="5">
        <f>E537/D537</f>
        <v>1.4973770491803278</v>
      </c>
      <c r="G537" t="s">
        <v>20</v>
      </c>
      <c r="H537">
        <v>157</v>
      </c>
      <c r="I537" s="6">
        <f>E537/H537</f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2">
        <f>(((L537/60)/60)/24)+DATE(1970,1,1)</f>
        <v>43442.25</v>
      </c>
      <c r="O537" s="12">
        <f>(((M537/60)/60)/24)+DATE(1970,1,1)</f>
        <v>43472.25</v>
      </c>
      <c r="P537" t="b">
        <v>0</v>
      </c>
      <c r="Q537" t="b">
        <v>0</v>
      </c>
      <c r="R537" t="s">
        <v>23</v>
      </c>
      <c r="S537" t="s">
        <v>2034</v>
      </c>
      <c r="T537" t="s">
        <v>2035</v>
      </c>
    </row>
    <row r="538" spans="1:20" ht="17" x14ac:dyDescent="0.2">
      <c r="A538">
        <v>163</v>
      </c>
      <c r="B538" s="4" t="s">
        <v>378</v>
      </c>
      <c r="C538" s="3" t="s">
        <v>379</v>
      </c>
      <c r="D538">
        <v>3500</v>
      </c>
      <c r="E538">
        <v>8864</v>
      </c>
      <c r="F538" s="5">
        <f>E538/D538</f>
        <v>2.5325714285714285</v>
      </c>
      <c r="G538" t="s">
        <v>20</v>
      </c>
      <c r="H538">
        <v>246</v>
      </c>
      <c r="I538" s="6">
        <f>E538/H538</f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2">
        <f>(((L538/60)/60)/24)+DATE(1970,1,1)</f>
        <v>43028.208333333328</v>
      </c>
      <c r="O538" s="12">
        <f>(((M538/60)/60)/24)+DATE(1970,1,1)</f>
        <v>43077.25</v>
      </c>
      <c r="P538" t="b">
        <v>0</v>
      </c>
      <c r="Q538" t="b">
        <v>1</v>
      </c>
      <c r="R538" t="s">
        <v>122</v>
      </c>
      <c r="S538" t="s">
        <v>2053</v>
      </c>
      <c r="T538" t="s">
        <v>2054</v>
      </c>
    </row>
    <row r="539" spans="1:20" ht="17" x14ac:dyDescent="0.2">
      <c r="A539">
        <v>164</v>
      </c>
      <c r="B539" s="4" t="s">
        <v>380</v>
      </c>
      <c r="C539" s="3" t="s">
        <v>381</v>
      </c>
      <c r="D539">
        <v>150500</v>
      </c>
      <c r="E539">
        <v>150755</v>
      </c>
      <c r="F539" s="5">
        <f>E539/D539</f>
        <v>1.0016943521594683</v>
      </c>
      <c r="G539" t="s">
        <v>20</v>
      </c>
      <c r="H539">
        <v>1396</v>
      </c>
      <c r="I539" s="6">
        <f>E539/H539</f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2">
        <f>(((L539/60)/60)/24)+DATE(1970,1,1)</f>
        <v>43016.208333333328</v>
      </c>
      <c r="O539" s="12">
        <f>(((M539/60)/60)/24)+DATE(1970,1,1)</f>
        <v>43017.208333333328</v>
      </c>
      <c r="P539" t="b">
        <v>0</v>
      </c>
      <c r="Q539" t="b">
        <v>0</v>
      </c>
      <c r="R539" t="s">
        <v>33</v>
      </c>
      <c r="S539" t="s">
        <v>2038</v>
      </c>
      <c r="T539" t="s">
        <v>2039</v>
      </c>
    </row>
    <row r="540" spans="1:20" ht="17" x14ac:dyDescent="0.2">
      <c r="A540">
        <v>165</v>
      </c>
      <c r="B540" s="4" t="s">
        <v>382</v>
      </c>
      <c r="C540" s="3" t="s">
        <v>383</v>
      </c>
      <c r="D540">
        <v>90400</v>
      </c>
      <c r="E540">
        <v>110279</v>
      </c>
      <c r="F540" s="5">
        <f>E540/D540</f>
        <v>1.2199004424778761</v>
      </c>
      <c r="G540" t="s">
        <v>20</v>
      </c>
      <c r="H540">
        <v>2506</v>
      </c>
      <c r="I540" s="6">
        <f>E540/H540</f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2">
        <f>(((L540/60)/60)/24)+DATE(1970,1,1)</f>
        <v>42948.208333333328</v>
      </c>
      <c r="O540" s="12">
        <f>(((M540/60)/60)/24)+DATE(1970,1,1)</f>
        <v>42980.208333333328</v>
      </c>
      <c r="P540" t="b">
        <v>0</v>
      </c>
      <c r="Q540" t="b">
        <v>0</v>
      </c>
      <c r="R540" t="s">
        <v>28</v>
      </c>
      <c r="S540" t="s">
        <v>2036</v>
      </c>
      <c r="T540" t="s">
        <v>2037</v>
      </c>
    </row>
    <row r="541" spans="1:20" ht="17" x14ac:dyDescent="0.2">
      <c r="A541">
        <v>166</v>
      </c>
      <c r="B541" s="4" t="s">
        <v>384</v>
      </c>
      <c r="C541" s="3" t="s">
        <v>385</v>
      </c>
      <c r="D541">
        <v>9800</v>
      </c>
      <c r="E541">
        <v>13439</v>
      </c>
      <c r="F541" s="5">
        <f>E541/D541</f>
        <v>1.3713265306122449</v>
      </c>
      <c r="G541" t="s">
        <v>20</v>
      </c>
      <c r="H541">
        <v>244</v>
      </c>
      <c r="I541" s="6">
        <f>E541/H541</f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2">
        <f>(((L541/60)/60)/24)+DATE(1970,1,1)</f>
        <v>40534.25</v>
      </c>
      <c r="O541" s="12">
        <f>(((M541/60)/60)/24)+DATE(1970,1,1)</f>
        <v>40538.25</v>
      </c>
      <c r="P541" t="b">
        <v>0</v>
      </c>
      <c r="Q541" t="b">
        <v>0</v>
      </c>
      <c r="R541" t="s">
        <v>122</v>
      </c>
      <c r="S541" t="s">
        <v>2053</v>
      </c>
      <c r="T541" t="s">
        <v>2054</v>
      </c>
    </row>
    <row r="542" spans="1:20" ht="17" x14ac:dyDescent="0.2">
      <c r="A542">
        <v>167</v>
      </c>
      <c r="B542" s="4" t="s">
        <v>386</v>
      </c>
      <c r="C542" s="3" t="s">
        <v>387</v>
      </c>
      <c r="D542">
        <v>2600</v>
      </c>
      <c r="E542">
        <v>10804</v>
      </c>
      <c r="F542" s="5">
        <f>E542/D542</f>
        <v>4.155384615384615</v>
      </c>
      <c r="G542" t="s">
        <v>20</v>
      </c>
      <c r="H542">
        <v>146</v>
      </c>
      <c r="I542" s="6">
        <f>E542/H542</f>
        <v>74</v>
      </c>
      <c r="J542" t="s">
        <v>26</v>
      </c>
      <c r="K542" t="s">
        <v>27</v>
      </c>
      <c r="L542">
        <v>1370840400</v>
      </c>
      <c r="M542">
        <v>1371704400</v>
      </c>
      <c r="N542" s="12">
        <f>(((L542/60)/60)/24)+DATE(1970,1,1)</f>
        <v>41435.208333333336</v>
      </c>
      <c r="O542" s="12">
        <f>(((M542/60)/60)/24)+DATE(1970,1,1)</f>
        <v>41445.208333333336</v>
      </c>
      <c r="P542" t="b">
        <v>0</v>
      </c>
      <c r="Q542" t="b">
        <v>0</v>
      </c>
      <c r="R542" t="s">
        <v>33</v>
      </c>
      <c r="S542" t="s">
        <v>2038</v>
      </c>
      <c r="T542" t="s">
        <v>2039</v>
      </c>
    </row>
    <row r="543" spans="1:20" ht="17" x14ac:dyDescent="0.2">
      <c r="A543">
        <v>169</v>
      </c>
      <c r="B543" s="4" t="s">
        <v>390</v>
      </c>
      <c r="C543" s="3" t="s">
        <v>391</v>
      </c>
      <c r="D543">
        <v>23300</v>
      </c>
      <c r="E543">
        <v>98811</v>
      </c>
      <c r="F543" s="5">
        <f>E543/D543</f>
        <v>4.240815450643777</v>
      </c>
      <c r="G543" t="s">
        <v>20</v>
      </c>
      <c r="H543">
        <v>1267</v>
      </c>
      <c r="I543" s="6">
        <f>E543/H543</f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2">
        <f>(((L543/60)/60)/24)+DATE(1970,1,1)</f>
        <v>41077.208333333336</v>
      </c>
      <c r="O543" s="12">
        <f>(((M543/60)/60)/24)+DATE(1970,1,1)</f>
        <v>41105.208333333336</v>
      </c>
      <c r="P543" t="b">
        <v>0</v>
      </c>
      <c r="Q543" t="b">
        <v>1</v>
      </c>
      <c r="R543" t="s">
        <v>100</v>
      </c>
      <c r="S543" t="s">
        <v>2040</v>
      </c>
      <c r="T543" t="s">
        <v>2051</v>
      </c>
    </row>
    <row r="544" spans="1:20" ht="34" x14ac:dyDescent="0.2">
      <c r="A544">
        <v>173</v>
      </c>
      <c r="B544" s="4" t="s">
        <v>398</v>
      </c>
      <c r="C544" s="3" t="s">
        <v>399</v>
      </c>
      <c r="D544">
        <v>96700</v>
      </c>
      <c r="E544">
        <v>157635</v>
      </c>
      <c r="F544" s="5">
        <f>E544/D544</f>
        <v>1.6301447776628748</v>
      </c>
      <c r="G544" t="s">
        <v>20</v>
      </c>
      <c r="H544">
        <v>1561</v>
      </c>
      <c r="I544" s="6">
        <f>E544/H544</f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2">
        <f>(((L544/60)/60)/24)+DATE(1970,1,1)</f>
        <v>41412.208333333336</v>
      </c>
      <c r="O544" s="12">
        <f>(((M544/60)/60)/24)+DATE(1970,1,1)</f>
        <v>41418.208333333336</v>
      </c>
      <c r="P544" t="b">
        <v>0</v>
      </c>
      <c r="Q544" t="b">
        <v>0</v>
      </c>
      <c r="R544" t="s">
        <v>33</v>
      </c>
      <c r="S544" t="s">
        <v>2038</v>
      </c>
      <c r="T544" t="s">
        <v>2039</v>
      </c>
    </row>
    <row r="545" spans="1:20" ht="17" x14ac:dyDescent="0.2">
      <c r="A545">
        <v>174</v>
      </c>
      <c r="B545" s="4" t="s">
        <v>400</v>
      </c>
      <c r="C545" s="3" t="s">
        <v>401</v>
      </c>
      <c r="D545">
        <v>600</v>
      </c>
      <c r="E545">
        <v>5368</v>
      </c>
      <c r="F545" s="5">
        <f>E545/D545</f>
        <v>8.9466666666666672</v>
      </c>
      <c r="G545" t="s">
        <v>20</v>
      </c>
      <c r="H545">
        <v>48</v>
      </c>
      <c r="I545" s="6">
        <f>E545/H545</f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2">
        <f>(((L545/60)/60)/24)+DATE(1970,1,1)</f>
        <v>42282.208333333328</v>
      </c>
      <c r="O545" s="12">
        <f>(((M545/60)/60)/24)+DATE(1970,1,1)</f>
        <v>42283.208333333328</v>
      </c>
      <c r="P545" t="b">
        <v>0</v>
      </c>
      <c r="Q545" t="b">
        <v>1</v>
      </c>
      <c r="R545" t="s">
        <v>65</v>
      </c>
      <c r="S545" t="s">
        <v>2036</v>
      </c>
      <c r="T545" t="s">
        <v>2045</v>
      </c>
    </row>
    <row r="546" spans="1:20" ht="17" x14ac:dyDescent="0.2">
      <c r="A546">
        <v>177</v>
      </c>
      <c r="B546" s="4" t="s">
        <v>406</v>
      </c>
      <c r="C546" s="3" t="s">
        <v>407</v>
      </c>
      <c r="D546">
        <v>38800</v>
      </c>
      <c r="E546">
        <v>161593</v>
      </c>
      <c r="F546" s="5">
        <f>E546/D546</f>
        <v>4.1647680412371137</v>
      </c>
      <c r="G546" t="s">
        <v>20</v>
      </c>
      <c r="H546">
        <v>2739</v>
      </c>
      <c r="I546" s="6">
        <f>E546/H546</f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2">
        <f>(((L546/60)/60)/24)+DATE(1970,1,1)</f>
        <v>40497.25</v>
      </c>
      <c r="O546" s="12">
        <f>(((M546/60)/60)/24)+DATE(1970,1,1)</f>
        <v>40522.25</v>
      </c>
      <c r="P546" t="b">
        <v>0</v>
      </c>
      <c r="Q546" t="b">
        <v>0</v>
      </c>
      <c r="R546" t="s">
        <v>33</v>
      </c>
      <c r="S546" t="s">
        <v>2038</v>
      </c>
      <c r="T546" t="s">
        <v>2039</v>
      </c>
    </row>
    <row r="547" spans="1:20" ht="34" x14ac:dyDescent="0.2">
      <c r="A547">
        <v>179</v>
      </c>
      <c r="B547" s="4" t="s">
        <v>410</v>
      </c>
      <c r="C547" s="3" t="s">
        <v>411</v>
      </c>
      <c r="D547">
        <v>44500</v>
      </c>
      <c r="E547">
        <v>159185</v>
      </c>
      <c r="F547" s="5">
        <f>E547/D547</f>
        <v>3.5771910112359548</v>
      </c>
      <c r="G547" t="s">
        <v>20</v>
      </c>
      <c r="H547">
        <v>3537</v>
      </c>
      <c r="I547" s="6">
        <f>E547/H547</f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2">
        <f>(((L547/60)/60)/24)+DATE(1970,1,1)</f>
        <v>41350.208333333336</v>
      </c>
      <c r="O547" s="12">
        <f>(((M547/60)/60)/24)+DATE(1970,1,1)</f>
        <v>41351.208333333336</v>
      </c>
      <c r="P547" t="b">
        <v>0</v>
      </c>
      <c r="Q547" t="b">
        <v>1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180</v>
      </c>
      <c r="B548" s="4" t="s">
        <v>412</v>
      </c>
      <c r="C548" s="3" t="s">
        <v>413</v>
      </c>
      <c r="D548">
        <v>56000</v>
      </c>
      <c r="E548">
        <v>172736</v>
      </c>
      <c r="F548" s="5">
        <f>E548/D548</f>
        <v>3.0845714285714285</v>
      </c>
      <c r="G548" t="s">
        <v>20</v>
      </c>
      <c r="H548">
        <v>2107</v>
      </c>
      <c r="I548" s="6">
        <f>E548/H548</f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2">
        <f>(((L548/60)/60)/24)+DATE(1970,1,1)</f>
        <v>40259.208333333336</v>
      </c>
      <c r="O548" s="12">
        <f>(((M548/60)/60)/24)+DATE(1970,1,1)</f>
        <v>40264.208333333336</v>
      </c>
      <c r="P548" t="b">
        <v>0</v>
      </c>
      <c r="Q548" t="b">
        <v>0</v>
      </c>
      <c r="R548" t="s">
        <v>65</v>
      </c>
      <c r="S548" t="s">
        <v>2036</v>
      </c>
      <c r="T548" t="s">
        <v>2045</v>
      </c>
    </row>
    <row r="549" spans="1:20" ht="34" x14ac:dyDescent="0.2">
      <c r="A549">
        <v>182</v>
      </c>
      <c r="B549" s="4" t="s">
        <v>416</v>
      </c>
      <c r="C549" s="3" t="s">
        <v>417</v>
      </c>
      <c r="D549">
        <v>27100</v>
      </c>
      <c r="E549">
        <v>195750</v>
      </c>
      <c r="F549" s="5">
        <f>E549/D549</f>
        <v>7.2232472324723247</v>
      </c>
      <c r="G549" t="s">
        <v>20</v>
      </c>
      <c r="H549">
        <v>3318</v>
      </c>
      <c r="I549" s="6">
        <f>E549/H549</f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2">
        <f>(((L549/60)/60)/24)+DATE(1970,1,1)</f>
        <v>43631.208333333328</v>
      </c>
      <c r="O549" s="12">
        <f>(((M549/60)/60)/24)+DATE(1970,1,1)</f>
        <v>43647.208333333328</v>
      </c>
      <c r="P549" t="b">
        <v>0</v>
      </c>
      <c r="Q549" t="b">
        <v>0</v>
      </c>
      <c r="R549" t="s">
        <v>33</v>
      </c>
      <c r="S549" t="s">
        <v>2038</v>
      </c>
      <c r="T549" t="s">
        <v>2039</v>
      </c>
    </row>
    <row r="550" spans="1:20" ht="17" x14ac:dyDescent="0.2">
      <c r="A550">
        <v>184</v>
      </c>
      <c r="B550" s="4" t="s">
        <v>420</v>
      </c>
      <c r="C550" s="3" t="s">
        <v>421</v>
      </c>
      <c r="D550">
        <v>3600</v>
      </c>
      <c r="E550">
        <v>10550</v>
      </c>
      <c r="F550" s="5">
        <f>E550/D550</f>
        <v>2.9305555555555554</v>
      </c>
      <c r="G550" t="s">
        <v>20</v>
      </c>
      <c r="H550">
        <v>340</v>
      </c>
      <c r="I550" s="6">
        <f>E550/H550</f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2">
        <f>(((L550/60)/60)/24)+DATE(1970,1,1)</f>
        <v>43588.208333333328</v>
      </c>
      <c r="O550" s="12">
        <f>(((M550/60)/60)/24)+DATE(1970,1,1)</f>
        <v>43589.208333333328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17" x14ac:dyDescent="0.2">
      <c r="A551">
        <v>187</v>
      </c>
      <c r="B551" s="4" t="s">
        <v>426</v>
      </c>
      <c r="C551" s="3" t="s">
        <v>427</v>
      </c>
      <c r="D551">
        <v>60200</v>
      </c>
      <c r="E551">
        <v>138384</v>
      </c>
      <c r="F551" s="5">
        <f>E551/D551</f>
        <v>2.2987375415282392</v>
      </c>
      <c r="G551" t="s">
        <v>20</v>
      </c>
      <c r="H551">
        <v>1442</v>
      </c>
      <c r="I551" s="6">
        <f>E551/H551</f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2">
        <f>(((L551/60)/60)/24)+DATE(1970,1,1)</f>
        <v>41328.25</v>
      </c>
      <c r="O551" s="12">
        <f>(((M551/60)/60)/24)+DATE(1970,1,1)</f>
        <v>41356.208333333336</v>
      </c>
      <c r="P551" t="b">
        <v>0</v>
      </c>
      <c r="Q551" t="b">
        <v>1</v>
      </c>
      <c r="R551" t="s">
        <v>100</v>
      </c>
      <c r="S551" t="s">
        <v>2040</v>
      </c>
      <c r="T551" t="s">
        <v>2051</v>
      </c>
    </row>
    <row r="552" spans="1:20" ht="17" x14ac:dyDescent="0.2">
      <c r="A552">
        <v>194</v>
      </c>
      <c r="B552" s="4" t="s">
        <v>440</v>
      </c>
      <c r="C552" s="3" t="s">
        <v>441</v>
      </c>
      <c r="D552">
        <v>7100</v>
      </c>
      <c r="E552">
        <v>8716</v>
      </c>
      <c r="F552" s="5">
        <f>E552/D552</f>
        <v>1.227605633802817</v>
      </c>
      <c r="G552" t="s">
        <v>20</v>
      </c>
      <c r="H552">
        <v>126</v>
      </c>
      <c r="I552" s="6">
        <f>E552/H552</f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2">
        <f>(((L552/60)/60)/24)+DATE(1970,1,1)</f>
        <v>42261.208333333328</v>
      </c>
      <c r="O552" s="12">
        <f>(((M552/60)/60)/24)+DATE(1970,1,1)</f>
        <v>42277.208333333328</v>
      </c>
      <c r="P552" t="b">
        <v>0</v>
      </c>
      <c r="Q552" t="b">
        <v>0</v>
      </c>
      <c r="R552" t="s">
        <v>148</v>
      </c>
      <c r="S552" t="s">
        <v>2034</v>
      </c>
      <c r="T552" t="s">
        <v>2056</v>
      </c>
    </row>
    <row r="553" spans="1:20" ht="17" x14ac:dyDescent="0.2">
      <c r="A553">
        <v>195</v>
      </c>
      <c r="B553" s="4" t="s">
        <v>442</v>
      </c>
      <c r="C553" s="3" t="s">
        <v>443</v>
      </c>
      <c r="D553">
        <v>15800</v>
      </c>
      <c r="E553">
        <v>57157</v>
      </c>
      <c r="F553" s="5">
        <f>E553/D553</f>
        <v>3.61753164556962</v>
      </c>
      <c r="G553" t="s">
        <v>20</v>
      </c>
      <c r="H553">
        <v>524</v>
      </c>
      <c r="I553" s="6">
        <f>E553/H553</f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2">
        <f>(((L553/60)/60)/24)+DATE(1970,1,1)</f>
        <v>43310.208333333328</v>
      </c>
      <c r="O553" s="12">
        <f>(((M553/60)/60)/24)+DATE(1970,1,1)</f>
        <v>43317.208333333328</v>
      </c>
      <c r="P553" t="b">
        <v>0</v>
      </c>
      <c r="Q553" t="b">
        <v>0</v>
      </c>
      <c r="R553" t="s">
        <v>50</v>
      </c>
      <c r="S553" t="s">
        <v>2034</v>
      </c>
      <c r="T553" t="s">
        <v>2042</v>
      </c>
    </row>
    <row r="554" spans="1:20" ht="17" x14ac:dyDescent="0.2">
      <c r="A554">
        <v>197</v>
      </c>
      <c r="B554" s="4" t="s">
        <v>446</v>
      </c>
      <c r="C554" s="3" t="s">
        <v>447</v>
      </c>
      <c r="D554">
        <v>54700</v>
      </c>
      <c r="E554">
        <v>163118</v>
      </c>
      <c r="F554" s="5">
        <f>E554/D554</f>
        <v>2.9820475319926874</v>
      </c>
      <c r="G554" t="s">
        <v>20</v>
      </c>
      <c r="H554">
        <v>1989</v>
      </c>
      <c r="I554" s="6">
        <f>E554/H554</f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2">
        <f>(((L554/60)/60)/24)+DATE(1970,1,1)</f>
        <v>42909.208333333328</v>
      </c>
      <c r="O554" s="12">
        <f>(((M554/60)/60)/24)+DATE(1970,1,1)</f>
        <v>42923.208333333328</v>
      </c>
      <c r="P554" t="b">
        <v>0</v>
      </c>
      <c r="Q554" t="b">
        <v>0</v>
      </c>
      <c r="R554" t="s">
        <v>53</v>
      </c>
      <c r="S554" t="s">
        <v>2040</v>
      </c>
      <c r="T554" t="s">
        <v>2043</v>
      </c>
    </row>
    <row r="555" spans="1:20" ht="34" x14ac:dyDescent="0.2">
      <c r="A555">
        <v>201</v>
      </c>
      <c r="B555" s="4" t="s">
        <v>454</v>
      </c>
      <c r="C555" s="3" t="s">
        <v>455</v>
      </c>
      <c r="D555">
        <v>2100</v>
      </c>
      <c r="E555">
        <v>14305</v>
      </c>
      <c r="F555" s="5">
        <f>E555/D555</f>
        <v>6.8119047619047617</v>
      </c>
      <c r="G555" t="s">
        <v>20</v>
      </c>
      <c r="H555">
        <v>157</v>
      </c>
      <c r="I555" s="6">
        <f>E555/H555</f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2">
        <f>(((L555/60)/60)/24)+DATE(1970,1,1)</f>
        <v>41845.208333333336</v>
      </c>
      <c r="O555" s="12">
        <f>(((M555/60)/60)/24)+DATE(1970,1,1)</f>
        <v>41863.208333333336</v>
      </c>
      <c r="P555" t="b">
        <v>0</v>
      </c>
      <c r="Q555" t="b">
        <v>0</v>
      </c>
      <c r="R555" t="s">
        <v>28</v>
      </c>
      <c r="S555" t="s">
        <v>2036</v>
      </c>
      <c r="T555" t="s">
        <v>2037</v>
      </c>
    </row>
    <row r="556" spans="1:20" ht="34" x14ac:dyDescent="0.2">
      <c r="A556">
        <v>203</v>
      </c>
      <c r="B556" s="4" t="s">
        <v>458</v>
      </c>
      <c r="C556" s="3" t="s">
        <v>459</v>
      </c>
      <c r="D556">
        <v>143900</v>
      </c>
      <c r="E556">
        <v>193413</v>
      </c>
      <c r="F556" s="5">
        <f>E556/D556</f>
        <v>1.3440792216817234</v>
      </c>
      <c r="G556" t="s">
        <v>20</v>
      </c>
      <c r="H556">
        <v>4498</v>
      </c>
      <c r="I556" s="6">
        <f>E556/H556</f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2">
        <f>(((L556/60)/60)/24)+DATE(1970,1,1)</f>
        <v>42752.25</v>
      </c>
      <c r="O556" s="12">
        <f>(((M556/60)/60)/24)+DATE(1970,1,1)</f>
        <v>42754.25</v>
      </c>
      <c r="P556" t="b">
        <v>0</v>
      </c>
      <c r="Q556" t="b">
        <v>0</v>
      </c>
      <c r="R556" t="s">
        <v>33</v>
      </c>
      <c r="S556" t="s">
        <v>2038</v>
      </c>
      <c r="T556" t="s">
        <v>2039</v>
      </c>
    </row>
    <row r="557" spans="1:20" ht="17" x14ac:dyDescent="0.2">
      <c r="A557">
        <v>205</v>
      </c>
      <c r="B557" s="4" t="s">
        <v>462</v>
      </c>
      <c r="C557" s="3" t="s">
        <v>463</v>
      </c>
      <c r="D557">
        <v>1300</v>
      </c>
      <c r="E557">
        <v>5614</v>
      </c>
      <c r="F557" s="5">
        <f>E557/D557</f>
        <v>4.3184615384615386</v>
      </c>
      <c r="G557" t="s">
        <v>20</v>
      </c>
      <c r="H557">
        <v>80</v>
      </c>
      <c r="I557" s="6">
        <f>E557/H557</f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2">
        <f>(((L557/60)/60)/24)+DATE(1970,1,1)</f>
        <v>43390.208333333328</v>
      </c>
      <c r="O557" s="12">
        <f>(((M557/60)/60)/24)+DATE(1970,1,1)</f>
        <v>43402.208333333328</v>
      </c>
      <c r="P557" t="b">
        <v>1</v>
      </c>
      <c r="Q557" t="b">
        <v>0</v>
      </c>
      <c r="R557" t="s">
        <v>33</v>
      </c>
      <c r="S557" t="s">
        <v>2038</v>
      </c>
      <c r="T557" t="s">
        <v>2039</v>
      </c>
    </row>
    <row r="558" spans="1:20" ht="34" x14ac:dyDescent="0.2">
      <c r="A558">
        <v>207</v>
      </c>
      <c r="B558" s="4" t="s">
        <v>466</v>
      </c>
      <c r="C558" s="3" t="s">
        <v>467</v>
      </c>
      <c r="D558">
        <v>1000</v>
      </c>
      <c r="E558">
        <v>4257</v>
      </c>
      <c r="F558" s="5">
        <f>E558/D558</f>
        <v>4.2569999999999997</v>
      </c>
      <c r="G558" t="s">
        <v>20</v>
      </c>
      <c r="H558">
        <v>43</v>
      </c>
      <c r="I558" s="6">
        <f>E558/H558</f>
        <v>99</v>
      </c>
      <c r="J558" t="s">
        <v>21</v>
      </c>
      <c r="K558" t="s">
        <v>22</v>
      </c>
      <c r="L558">
        <v>1535432400</v>
      </c>
      <c r="M558">
        <v>1537160400</v>
      </c>
      <c r="N558" s="12">
        <f>(((L558/60)/60)/24)+DATE(1970,1,1)</f>
        <v>43340.208333333328</v>
      </c>
      <c r="O558" s="12">
        <f>(((M558/60)/60)/24)+DATE(1970,1,1)</f>
        <v>43360.208333333328</v>
      </c>
      <c r="P558" t="b">
        <v>0</v>
      </c>
      <c r="Q558" t="b">
        <v>1</v>
      </c>
      <c r="R558" t="s">
        <v>23</v>
      </c>
      <c r="S558" t="s">
        <v>2034</v>
      </c>
      <c r="T558" t="s">
        <v>2035</v>
      </c>
    </row>
    <row r="559" spans="1:20" ht="17" x14ac:dyDescent="0.2">
      <c r="A559">
        <v>208</v>
      </c>
      <c r="B559" s="4" t="s">
        <v>468</v>
      </c>
      <c r="C559" s="3" t="s">
        <v>469</v>
      </c>
      <c r="D559">
        <v>196900</v>
      </c>
      <c r="E559">
        <v>199110</v>
      </c>
      <c r="F559" s="5">
        <f>E559/D559</f>
        <v>1.0112239715591671</v>
      </c>
      <c r="G559" t="s">
        <v>20</v>
      </c>
      <c r="H559">
        <v>2053</v>
      </c>
      <c r="I559" s="6">
        <f>E559/H559</f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2">
        <f>(((L559/60)/60)/24)+DATE(1970,1,1)</f>
        <v>43048.25</v>
      </c>
      <c r="O559" s="12">
        <f>(((M559/60)/60)/24)+DATE(1970,1,1)</f>
        <v>43072.25</v>
      </c>
      <c r="P559" t="b">
        <v>0</v>
      </c>
      <c r="Q559" t="b">
        <v>0</v>
      </c>
      <c r="R559" t="s">
        <v>42</v>
      </c>
      <c r="S559" t="s">
        <v>2040</v>
      </c>
      <c r="T559" t="s">
        <v>2041</v>
      </c>
    </row>
    <row r="560" spans="1:20" ht="34" x14ac:dyDescent="0.2">
      <c r="A560">
        <v>212</v>
      </c>
      <c r="B560" s="4" t="s">
        <v>477</v>
      </c>
      <c r="C560" s="3" t="s">
        <v>478</v>
      </c>
      <c r="D560">
        <v>8100</v>
      </c>
      <c r="E560">
        <v>12300</v>
      </c>
      <c r="F560" s="5">
        <f>E560/D560</f>
        <v>1.5185185185185186</v>
      </c>
      <c r="G560" t="s">
        <v>20</v>
      </c>
      <c r="H560">
        <v>168</v>
      </c>
      <c r="I560" s="6">
        <f>E560/H560</f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2">
        <f>(((L560/60)/60)/24)+DATE(1970,1,1)</f>
        <v>43814.25</v>
      </c>
      <c r="O560" s="12">
        <f>(((M560/60)/60)/24)+DATE(1970,1,1)</f>
        <v>43860.25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34" x14ac:dyDescent="0.2">
      <c r="A561">
        <v>213</v>
      </c>
      <c r="B561" s="4" t="s">
        <v>479</v>
      </c>
      <c r="C561" s="3" t="s">
        <v>480</v>
      </c>
      <c r="D561">
        <v>87900</v>
      </c>
      <c r="E561">
        <v>171549</v>
      </c>
      <c r="F561" s="5">
        <f>E561/D561</f>
        <v>1.9516382252559727</v>
      </c>
      <c r="G561" t="s">
        <v>20</v>
      </c>
      <c r="H561">
        <v>4289</v>
      </c>
      <c r="I561" s="6">
        <f>E561/H561</f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2">
        <f>(((L561/60)/60)/24)+DATE(1970,1,1)</f>
        <v>40488.208333333336</v>
      </c>
      <c r="O561" s="12">
        <f>(((M561/60)/60)/24)+DATE(1970,1,1)</f>
        <v>40496.25</v>
      </c>
      <c r="P561" t="b">
        <v>0</v>
      </c>
      <c r="Q561" t="b">
        <v>1</v>
      </c>
      <c r="R561" t="s">
        <v>60</v>
      </c>
      <c r="S561" t="s">
        <v>2034</v>
      </c>
      <c r="T561" t="s">
        <v>2044</v>
      </c>
    </row>
    <row r="562" spans="1:20" ht="17" x14ac:dyDescent="0.2">
      <c r="A562">
        <v>214</v>
      </c>
      <c r="B562" s="4" t="s">
        <v>481</v>
      </c>
      <c r="C562" s="3" t="s">
        <v>482</v>
      </c>
      <c r="D562">
        <v>1400</v>
      </c>
      <c r="E562">
        <v>14324</v>
      </c>
      <c r="F562" s="5">
        <f>E562/D562</f>
        <v>10.231428571428571</v>
      </c>
      <c r="G562" t="s">
        <v>20</v>
      </c>
      <c r="H562">
        <v>165</v>
      </c>
      <c r="I562" s="6">
        <f>E562/H562</f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2">
        <f>(((L562/60)/60)/24)+DATE(1970,1,1)</f>
        <v>40409.208333333336</v>
      </c>
      <c r="O562" s="12">
        <f>(((M562/60)/60)/24)+DATE(1970,1,1)</f>
        <v>40415.208333333336</v>
      </c>
      <c r="P562" t="b">
        <v>0</v>
      </c>
      <c r="Q562" t="b">
        <v>0</v>
      </c>
      <c r="R562" t="s">
        <v>23</v>
      </c>
      <c r="S562" t="s">
        <v>2034</v>
      </c>
      <c r="T562" t="s">
        <v>2035</v>
      </c>
    </row>
    <row r="563" spans="1:20" ht="17" x14ac:dyDescent="0.2">
      <c r="A563">
        <v>216</v>
      </c>
      <c r="B563" s="4" t="s">
        <v>485</v>
      </c>
      <c r="C563" s="3" t="s">
        <v>486</v>
      </c>
      <c r="D563">
        <v>121700</v>
      </c>
      <c r="E563">
        <v>188721</v>
      </c>
      <c r="F563" s="5">
        <f>E563/D563</f>
        <v>1.5507066557107643</v>
      </c>
      <c r="G563" t="s">
        <v>20</v>
      </c>
      <c r="H563">
        <v>1815</v>
      </c>
      <c r="I563" s="6">
        <f>E563/H563</f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2">
        <f>(((L563/60)/60)/24)+DATE(1970,1,1)</f>
        <v>40869.25</v>
      </c>
      <c r="O563" s="12">
        <f>(((M563/60)/60)/24)+DATE(1970,1,1)</f>
        <v>40871.25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17" x14ac:dyDescent="0.2">
      <c r="A564">
        <v>218</v>
      </c>
      <c r="B564" s="4" t="s">
        <v>489</v>
      </c>
      <c r="C564" s="3" t="s">
        <v>490</v>
      </c>
      <c r="D564">
        <v>5700</v>
      </c>
      <c r="E564">
        <v>12309</v>
      </c>
      <c r="F564" s="5">
        <f>E564/D564</f>
        <v>2.1594736842105262</v>
      </c>
      <c r="G564" t="s">
        <v>20</v>
      </c>
      <c r="H564">
        <v>397</v>
      </c>
      <c r="I564" s="6">
        <f>E564/H564</f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2">
        <f>(((L564/60)/60)/24)+DATE(1970,1,1)</f>
        <v>40858.25</v>
      </c>
      <c r="O564" s="12">
        <f>(((M564/60)/60)/24)+DATE(1970,1,1)</f>
        <v>40892.25</v>
      </c>
      <c r="P564" t="b">
        <v>0</v>
      </c>
      <c r="Q564" t="b">
        <v>1</v>
      </c>
      <c r="R564" t="s">
        <v>100</v>
      </c>
      <c r="S564" t="s">
        <v>2040</v>
      </c>
      <c r="T564" t="s">
        <v>2051</v>
      </c>
    </row>
    <row r="565" spans="1:20" ht="17" x14ac:dyDescent="0.2">
      <c r="A565">
        <v>219</v>
      </c>
      <c r="B565" s="4" t="s">
        <v>491</v>
      </c>
      <c r="C565" s="3" t="s">
        <v>492</v>
      </c>
      <c r="D565">
        <v>41700</v>
      </c>
      <c r="E565">
        <v>138497</v>
      </c>
      <c r="F565" s="5">
        <f>E565/D565</f>
        <v>3.3212709832134291</v>
      </c>
      <c r="G565" t="s">
        <v>20</v>
      </c>
      <c r="H565">
        <v>1539</v>
      </c>
      <c r="I565" s="6">
        <f>E565/H565</f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2">
        <f>(((L565/60)/60)/24)+DATE(1970,1,1)</f>
        <v>41137.208333333336</v>
      </c>
      <c r="O565" s="12">
        <f>(((M565/60)/60)/24)+DATE(1970,1,1)</f>
        <v>41149.208333333336</v>
      </c>
      <c r="P565" t="b">
        <v>0</v>
      </c>
      <c r="Q565" t="b">
        <v>0</v>
      </c>
      <c r="R565" t="s">
        <v>71</v>
      </c>
      <c r="S565" t="s">
        <v>2040</v>
      </c>
      <c r="T565" t="s">
        <v>2048</v>
      </c>
    </row>
    <row r="566" spans="1:20" ht="17" x14ac:dyDescent="0.2">
      <c r="A566">
        <v>222</v>
      </c>
      <c r="B566" s="4" t="s">
        <v>497</v>
      </c>
      <c r="C566" s="3" t="s">
        <v>498</v>
      </c>
      <c r="D566">
        <v>4800</v>
      </c>
      <c r="E566">
        <v>6623</v>
      </c>
      <c r="F566" s="5">
        <f>E566/D566</f>
        <v>1.3797916666666667</v>
      </c>
      <c r="G566" t="s">
        <v>20</v>
      </c>
      <c r="H566">
        <v>138</v>
      </c>
      <c r="I566" s="6">
        <f>E566/H566</f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2">
        <f>(((L566/60)/60)/24)+DATE(1970,1,1)</f>
        <v>41914.208333333336</v>
      </c>
      <c r="O566" s="12">
        <f>(((M566/60)/60)/24)+DATE(1970,1,1)</f>
        <v>41915.208333333336</v>
      </c>
      <c r="P566" t="b">
        <v>0</v>
      </c>
      <c r="Q566" t="b">
        <v>0</v>
      </c>
      <c r="R566" t="s">
        <v>122</v>
      </c>
      <c r="S566" t="s">
        <v>2053</v>
      </c>
      <c r="T566" t="s">
        <v>2054</v>
      </c>
    </row>
    <row r="567" spans="1:20" ht="17" x14ac:dyDescent="0.2">
      <c r="A567">
        <v>224</v>
      </c>
      <c r="B567" s="4" t="s">
        <v>501</v>
      </c>
      <c r="C567" s="3" t="s">
        <v>502</v>
      </c>
      <c r="D567">
        <v>46300</v>
      </c>
      <c r="E567">
        <v>186885</v>
      </c>
      <c r="F567" s="5">
        <f>E567/D567</f>
        <v>4.0363930885529156</v>
      </c>
      <c r="G567" t="s">
        <v>20</v>
      </c>
      <c r="H567">
        <v>3594</v>
      </c>
      <c r="I567" s="6">
        <f>E567/H567</f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2">
        <f>(((L567/60)/60)/24)+DATE(1970,1,1)</f>
        <v>41906.208333333336</v>
      </c>
      <c r="O567" s="12">
        <f>(((M567/60)/60)/24)+DATE(1970,1,1)</f>
        <v>41951.25</v>
      </c>
      <c r="P567" t="b">
        <v>0</v>
      </c>
      <c r="Q567" t="b">
        <v>0</v>
      </c>
      <c r="R567" t="s">
        <v>474</v>
      </c>
      <c r="S567" t="s">
        <v>2040</v>
      </c>
      <c r="T567" t="s">
        <v>2062</v>
      </c>
    </row>
    <row r="568" spans="1:20" ht="17" x14ac:dyDescent="0.2">
      <c r="A568">
        <v>225</v>
      </c>
      <c r="B568" s="4" t="s">
        <v>503</v>
      </c>
      <c r="C568" s="3" t="s">
        <v>504</v>
      </c>
      <c r="D568">
        <v>67800</v>
      </c>
      <c r="E568">
        <v>176398</v>
      </c>
      <c r="F568" s="5">
        <f>E568/D568</f>
        <v>2.6017404129793511</v>
      </c>
      <c r="G568" t="s">
        <v>20</v>
      </c>
      <c r="H568">
        <v>5880</v>
      </c>
      <c r="I568" s="6">
        <f>E568/H568</f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2">
        <f>(((L568/60)/60)/24)+DATE(1970,1,1)</f>
        <v>41762.208333333336</v>
      </c>
      <c r="O568" s="12">
        <f>(((M568/60)/60)/24)+DATE(1970,1,1)</f>
        <v>41762.208333333336</v>
      </c>
      <c r="P568" t="b">
        <v>1</v>
      </c>
      <c r="Q568" t="b">
        <v>0</v>
      </c>
      <c r="R568" t="s">
        <v>23</v>
      </c>
      <c r="S568" t="s">
        <v>2034</v>
      </c>
      <c r="T568" t="s">
        <v>2035</v>
      </c>
    </row>
    <row r="569" spans="1:20" ht="17" x14ac:dyDescent="0.2">
      <c r="A569">
        <v>226</v>
      </c>
      <c r="B569" s="4" t="s">
        <v>253</v>
      </c>
      <c r="C569" s="3" t="s">
        <v>505</v>
      </c>
      <c r="D569">
        <v>3000</v>
      </c>
      <c r="E569">
        <v>10999</v>
      </c>
      <c r="F569" s="5">
        <f>E569/D569</f>
        <v>3.6663333333333332</v>
      </c>
      <c r="G569" t="s">
        <v>20</v>
      </c>
      <c r="H569">
        <v>112</v>
      </c>
      <c r="I569" s="6">
        <f>E569/H569</f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2">
        <f>(((L569/60)/60)/24)+DATE(1970,1,1)</f>
        <v>40276.208333333336</v>
      </c>
      <c r="O569" s="12">
        <f>(((M569/60)/60)/24)+DATE(1970,1,1)</f>
        <v>40313.208333333336</v>
      </c>
      <c r="P569" t="b">
        <v>0</v>
      </c>
      <c r="Q569" t="b">
        <v>0</v>
      </c>
      <c r="R569" t="s">
        <v>122</v>
      </c>
      <c r="S569" t="s">
        <v>2053</v>
      </c>
      <c r="T569" t="s">
        <v>2054</v>
      </c>
    </row>
    <row r="570" spans="1:20" ht="17" x14ac:dyDescent="0.2">
      <c r="A570">
        <v>227</v>
      </c>
      <c r="B570" s="4" t="s">
        <v>506</v>
      </c>
      <c r="C570" s="3" t="s">
        <v>507</v>
      </c>
      <c r="D570">
        <v>60900</v>
      </c>
      <c r="E570">
        <v>102751</v>
      </c>
      <c r="F570" s="5">
        <f>E570/D570</f>
        <v>1.687208538587849</v>
      </c>
      <c r="G570" t="s">
        <v>20</v>
      </c>
      <c r="H570">
        <v>943</v>
      </c>
      <c r="I570" s="6">
        <f>E570/H570</f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2">
        <f>(((L570/60)/60)/24)+DATE(1970,1,1)</f>
        <v>42139.208333333328</v>
      </c>
      <c r="O570" s="12">
        <f>(((M570/60)/60)/24)+DATE(1970,1,1)</f>
        <v>42145.208333333328</v>
      </c>
      <c r="P570" t="b">
        <v>0</v>
      </c>
      <c r="Q570" t="b">
        <v>0</v>
      </c>
      <c r="R570" t="s">
        <v>292</v>
      </c>
      <c r="S570" t="s">
        <v>2049</v>
      </c>
      <c r="T570" t="s">
        <v>2060</v>
      </c>
    </row>
    <row r="571" spans="1:20" ht="17" x14ac:dyDescent="0.2">
      <c r="A571">
        <v>228</v>
      </c>
      <c r="B571" s="4" t="s">
        <v>508</v>
      </c>
      <c r="C571" s="3" t="s">
        <v>509</v>
      </c>
      <c r="D571">
        <v>137900</v>
      </c>
      <c r="E571">
        <v>165352</v>
      </c>
      <c r="F571" s="5">
        <f>E571/D571</f>
        <v>1.1990717911530093</v>
      </c>
      <c r="G571" t="s">
        <v>20</v>
      </c>
      <c r="H571">
        <v>2468</v>
      </c>
      <c r="I571" s="6">
        <f>E571/H571</f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2">
        <f>(((L571/60)/60)/24)+DATE(1970,1,1)</f>
        <v>42613.208333333328</v>
      </c>
      <c r="O571" s="12">
        <f>(((M571/60)/60)/24)+DATE(1970,1,1)</f>
        <v>42638.208333333328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229</v>
      </c>
      <c r="B572" s="4" t="s">
        <v>510</v>
      </c>
      <c r="C572" s="3" t="s">
        <v>511</v>
      </c>
      <c r="D572">
        <v>85600</v>
      </c>
      <c r="E572">
        <v>165798</v>
      </c>
      <c r="F572" s="5">
        <f>E572/D572</f>
        <v>1.936892523364486</v>
      </c>
      <c r="G572" t="s">
        <v>20</v>
      </c>
      <c r="H572">
        <v>2551</v>
      </c>
      <c r="I572" s="6">
        <f>E572/H572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2">
        <f>(((L572/60)/60)/24)+DATE(1970,1,1)</f>
        <v>42887.208333333328</v>
      </c>
      <c r="O572" s="12">
        <f>(((M572/60)/60)/24)+DATE(1970,1,1)</f>
        <v>42935.208333333328</v>
      </c>
      <c r="P572" t="b">
        <v>0</v>
      </c>
      <c r="Q572" t="b">
        <v>1</v>
      </c>
      <c r="R572" t="s">
        <v>292</v>
      </c>
      <c r="S572" t="s">
        <v>2049</v>
      </c>
      <c r="T572" t="s">
        <v>2060</v>
      </c>
    </row>
    <row r="573" spans="1:20" ht="17" x14ac:dyDescent="0.2">
      <c r="A573">
        <v>230</v>
      </c>
      <c r="B573" s="4" t="s">
        <v>512</v>
      </c>
      <c r="C573" s="3" t="s">
        <v>513</v>
      </c>
      <c r="D573">
        <v>2400</v>
      </c>
      <c r="E573">
        <v>10084</v>
      </c>
      <c r="F573" s="5">
        <f>E573/D573</f>
        <v>4.2016666666666671</v>
      </c>
      <c r="G573" t="s">
        <v>20</v>
      </c>
      <c r="H573">
        <v>101</v>
      </c>
      <c r="I573" s="6">
        <f>E573/H573</f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2">
        <f>(((L573/60)/60)/24)+DATE(1970,1,1)</f>
        <v>43805.25</v>
      </c>
      <c r="O573" s="12">
        <f>(((M573/60)/60)/24)+DATE(1970,1,1)</f>
        <v>43805.25</v>
      </c>
      <c r="P573" t="b">
        <v>0</v>
      </c>
      <c r="Q573" t="b">
        <v>0</v>
      </c>
      <c r="R573" t="s">
        <v>89</v>
      </c>
      <c r="S573" t="s">
        <v>2049</v>
      </c>
      <c r="T573" t="s">
        <v>2050</v>
      </c>
    </row>
    <row r="574" spans="1:20" ht="17" x14ac:dyDescent="0.2">
      <c r="A574">
        <v>232</v>
      </c>
      <c r="B574" s="4" t="s">
        <v>516</v>
      </c>
      <c r="C574" s="3" t="s">
        <v>517</v>
      </c>
      <c r="D574">
        <v>3400</v>
      </c>
      <c r="E574">
        <v>5823</v>
      </c>
      <c r="F574" s="5">
        <f>E574/D574</f>
        <v>1.7126470588235294</v>
      </c>
      <c r="G574" t="s">
        <v>20</v>
      </c>
      <c r="H574">
        <v>92</v>
      </c>
      <c r="I574" s="6">
        <f>E574/H574</f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2">
        <f>(((L574/60)/60)/24)+DATE(1970,1,1)</f>
        <v>42576.208333333328</v>
      </c>
      <c r="O574" s="12">
        <f>(((M574/60)/60)/24)+DATE(1970,1,1)</f>
        <v>42577.208333333328</v>
      </c>
      <c r="P574" t="b">
        <v>0</v>
      </c>
      <c r="Q574" t="b">
        <v>0</v>
      </c>
      <c r="R574" t="s">
        <v>33</v>
      </c>
      <c r="S574" t="s">
        <v>2038</v>
      </c>
      <c r="T574" t="s">
        <v>2039</v>
      </c>
    </row>
    <row r="575" spans="1:20" ht="17" x14ac:dyDescent="0.2">
      <c r="A575">
        <v>233</v>
      </c>
      <c r="B575" s="4" t="s">
        <v>518</v>
      </c>
      <c r="C575" s="3" t="s">
        <v>519</v>
      </c>
      <c r="D575">
        <v>3800</v>
      </c>
      <c r="E575">
        <v>6000</v>
      </c>
      <c r="F575" s="5">
        <f>E575/D575</f>
        <v>1.5789473684210527</v>
      </c>
      <c r="G575" t="s">
        <v>20</v>
      </c>
      <c r="H575">
        <v>62</v>
      </c>
      <c r="I575" s="6">
        <f>E575/H575</f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2">
        <f>(((L575/60)/60)/24)+DATE(1970,1,1)</f>
        <v>40706.208333333336</v>
      </c>
      <c r="O575" s="12">
        <f>(((M575/60)/60)/24)+DATE(1970,1,1)</f>
        <v>40722.208333333336</v>
      </c>
      <c r="P575" t="b">
        <v>0</v>
      </c>
      <c r="Q575" t="b">
        <v>0</v>
      </c>
      <c r="R575" t="s">
        <v>71</v>
      </c>
      <c r="S575" t="s">
        <v>2040</v>
      </c>
      <c r="T575" t="s">
        <v>2048</v>
      </c>
    </row>
    <row r="576" spans="1:20" ht="17" x14ac:dyDescent="0.2">
      <c r="A576">
        <v>234</v>
      </c>
      <c r="B576" s="4" t="s">
        <v>520</v>
      </c>
      <c r="C576" s="3" t="s">
        <v>521</v>
      </c>
      <c r="D576">
        <v>7500</v>
      </c>
      <c r="E576">
        <v>8181</v>
      </c>
      <c r="F576" s="5">
        <f>E576/D576</f>
        <v>1.0908</v>
      </c>
      <c r="G576" t="s">
        <v>20</v>
      </c>
      <c r="H576">
        <v>149</v>
      </c>
      <c r="I576" s="6">
        <f>E576/H576</f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2">
        <f>(((L576/60)/60)/24)+DATE(1970,1,1)</f>
        <v>42969.208333333328</v>
      </c>
      <c r="O576" s="12">
        <f>(((M576/60)/60)/24)+DATE(1970,1,1)</f>
        <v>42976.208333333328</v>
      </c>
      <c r="P576" t="b">
        <v>0</v>
      </c>
      <c r="Q576" t="b">
        <v>1</v>
      </c>
      <c r="R576" t="s">
        <v>89</v>
      </c>
      <c r="S576" t="s">
        <v>2049</v>
      </c>
      <c r="T576" t="s">
        <v>2050</v>
      </c>
    </row>
    <row r="577" spans="1:20" ht="34" x14ac:dyDescent="0.2">
      <c r="A577">
        <v>237</v>
      </c>
      <c r="B577" s="4" t="s">
        <v>526</v>
      </c>
      <c r="C577" s="3" t="s">
        <v>527</v>
      </c>
      <c r="D577">
        <v>9300</v>
      </c>
      <c r="E577">
        <v>14822</v>
      </c>
      <c r="F577" s="5">
        <f>E577/D577</f>
        <v>1.593763440860215</v>
      </c>
      <c r="G577" t="s">
        <v>20</v>
      </c>
      <c r="H577">
        <v>329</v>
      </c>
      <c r="I577" s="6">
        <f>E577/H577</f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2">
        <f>(((L577/60)/60)/24)+DATE(1970,1,1)</f>
        <v>41754.208333333336</v>
      </c>
      <c r="O577" s="12">
        <f>(((M577/60)/60)/24)+DATE(1970,1,1)</f>
        <v>41756.208333333336</v>
      </c>
      <c r="P577" t="b">
        <v>0</v>
      </c>
      <c r="Q577" t="b">
        <v>0</v>
      </c>
      <c r="R577" t="s">
        <v>71</v>
      </c>
      <c r="S577" t="s">
        <v>2040</v>
      </c>
      <c r="T577" t="s">
        <v>2048</v>
      </c>
    </row>
    <row r="578" spans="1:20" ht="17" x14ac:dyDescent="0.2">
      <c r="A578">
        <v>238</v>
      </c>
      <c r="B578" s="4" t="s">
        <v>528</v>
      </c>
      <c r="C578" s="3" t="s">
        <v>529</v>
      </c>
      <c r="D578">
        <v>2400</v>
      </c>
      <c r="E578">
        <v>10138</v>
      </c>
      <c r="F578" s="5">
        <f>E578/D578</f>
        <v>4.2241666666666671</v>
      </c>
      <c r="G578" t="s">
        <v>20</v>
      </c>
      <c r="H578">
        <v>97</v>
      </c>
      <c r="I578" s="6">
        <f>E578/H578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2">
        <f>(((L578/60)/60)/24)+DATE(1970,1,1)</f>
        <v>43083.25</v>
      </c>
      <c r="O578" s="12">
        <f>(((M578/60)/60)/24)+DATE(1970,1,1)</f>
        <v>43108.25</v>
      </c>
      <c r="P578" t="b">
        <v>0</v>
      </c>
      <c r="Q578" t="b">
        <v>1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240</v>
      </c>
      <c r="B579" s="4" t="s">
        <v>532</v>
      </c>
      <c r="C579" s="3" t="s">
        <v>533</v>
      </c>
      <c r="D579">
        <v>29400</v>
      </c>
      <c r="E579">
        <v>123124</v>
      </c>
      <c r="F579" s="5">
        <f>E579/D579</f>
        <v>4.1878911564625847</v>
      </c>
      <c r="G579" t="s">
        <v>20</v>
      </c>
      <c r="H579">
        <v>1784</v>
      </c>
      <c r="I579" s="6">
        <f>E579/H579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2">
        <f>(((L579/60)/60)/24)+DATE(1970,1,1)</f>
        <v>40396.208333333336</v>
      </c>
      <c r="O579" s="12">
        <f>(((M579/60)/60)/24)+DATE(1970,1,1)</f>
        <v>40397.208333333336</v>
      </c>
      <c r="P579" t="b">
        <v>0</v>
      </c>
      <c r="Q579" t="b">
        <v>0</v>
      </c>
      <c r="R579" t="s">
        <v>33</v>
      </c>
      <c r="S579" t="s">
        <v>2038</v>
      </c>
      <c r="T579" t="s">
        <v>2039</v>
      </c>
    </row>
    <row r="580" spans="1:20" ht="17" x14ac:dyDescent="0.2">
      <c r="A580">
        <v>241</v>
      </c>
      <c r="B580" s="4" t="s">
        <v>534</v>
      </c>
      <c r="C580" s="3" t="s">
        <v>535</v>
      </c>
      <c r="D580">
        <v>168500</v>
      </c>
      <c r="E580">
        <v>171729</v>
      </c>
      <c r="F580" s="5">
        <f>E580/D580</f>
        <v>1.0191632047477746</v>
      </c>
      <c r="G580" t="s">
        <v>20</v>
      </c>
      <c r="H580">
        <v>1684</v>
      </c>
      <c r="I580" s="6">
        <f>E580/H580</f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2">
        <f>(((L580/60)/60)/24)+DATE(1970,1,1)</f>
        <v>41742.208333333336</v>
      </c>
      <c r="O580" s="12">
        <f>(((M580/60)/60)/24)+DATE(1970,1,1)</f>
        <v>41752.208333333336</v>
      </c>
      <c r="P580" t="b">
        <v>0</v>
      </c>
      <c r="Q580" t="b">
        <v>1</v>
      </c>
      <c r="R580" t="s">
        <v>68</v>
      </c>
      <c r="S580" t="s">
        <v>2046</v>
      </c>
      <c r="T580" t="s">
        <v>2047</v>
      </c>
    </row>
    <row r="581" spans="1:20" ht="17" x14ac:dyDescent="0.2">
      <c r="A581">
        <v>242</v>
      </c>
      <c r="B581" s="4" t="s">
        <v>536</v>
      </c>
      <c r="C581" s="3" t="s">
        <v>537</v>
      </c>
      <c r="D581">
        <v>8400</v>
      </c>
      <c r="E581">
        <v>10729</v>
      </c>
      <c r="F581" s="5">
        <f>E581/D581</f>
        <v>1.2772619047619047</v>
      </c>
      <c r="G581" t="s">
        <v>20</v>
      </c>
      <c r="H581">
        <v>250</v>
      </c>
      <c r="I581" s="6">
        <f>E581/H581</f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2">
        <f>(((L581/60)/60)/24)+DATE(1970,1,1)</f>
        <v>42865.208333333328</v>
      </c>
      <c r="O581" s="12">
        <f>(((M581/60)/60)/24)+DATE(1970,1,1)</f>
        <v>42875.208333333328</v>
      </c>
      <c r="P581" t="b">
        <v>0</v>
      </c>
      <c r="Q581" t="b">
        <v>1</v>
      </c>
      <c r="R581" t="s">
        <v>23</v>
      </c>
      <c r="S581" t="s">
        <v>2034</v>
      </c>
      <c r="T581" t="s">
        <v>2035</v>
      </c>
    </row>
    <row r="582" spans="1:20" ht="34" x14ac:dyDescent="0.2">
      <c r="A582">
        <v>243</v>
      </c>
      <c r="B582" s="4" t="s">
        <v>538</v>
      </c>
      <c r="C582" s="3" t="s">
        <v>539</v>
      </c>
      <c r="D582">
        <v>2300</v>
      </c>
      <c r="E582">
        <v>10240</v>
      </c>
      <c r="F582" s="5">
        <f>E582/D582</f>
        <v>4.4521739130434783</v>
      </c>
      <c r="G582" t="s">
        <v>20</v>
      </c>
      <c r="H582">
        <v>238</v>
      </c>
      <c r="I582" s="6">
        <f>E582/H582</f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2">
        <f>(((L582/60)/60)/24)+DATE(1970,1,1)</f>
        <v>43163.25</v>
      </c>
      <c r="O582" s="12">
        <f>(((M582/60)/60)/24)+DATE(1970,1,1)</f>
        <v>43166.25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34" x14ac:dyDescent="0.2">
      <c r="A583">
        <v>244</v>
      </c>
      <c r="B583" s="4" t="s">
        <v>540</v>
      </c>
      <c r="C583" s="3" t="s">
        <v>541</v>
      </c>
      <c r="D583">
        <v>700</v>
      </c>
      <c r="E583">
        <v>3988</v>
      </c>
      <c r="F583" s="5">
        <f>E583/D583</f>
        <v>5.6971428571428575</v>
      </c>
      <c r="G583" t="s">
        <v>20</v>
      </c>
      <c r="H583">
        <v>53</v>
      </c>
      <c r="I583" s="6">
        <f>E583/H583</f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2">
        <f>(((L583/60)/60)/24)+DATE(1970,1,1)</f>
        <v>41834.208333333336</v>
      </c>
      <c r="O583" s="12">
        <f>(((M583/60)/60)/24)+DATE(1970,1,1)</f>
        <v>41886.208333333336</v>
      </c>
      <c r="P583" t="b">
        <v>0</v>
      </c>
      <c r="Q583" t="b">
        <v>0</v>
      </c>
      <c r="R583" t="s">
        <v>33</v>
      </c>
      <c r="S583" t="s">
        <v>2038</v>
      </c>
      <c r="T583" t="s">
        <v>2039</v>
      </c>
    </row>
    <row r="584" spans="1:20" ht="17" x14ac:dyDescent="0.2">
      <c r="A584">
        <v>245</v>
      </c>
      <c r="B584" s="4" t="s">
        <v>542</v>
      </c>
      <c r="C584" s="3" t="s">
        <v>543</v>
      </c>
      <c r="D584">
        <v>2900</v>
      </c>
      <c r="E584">
        <v>14771</v>
      </c>
      <c r="F584" s="5">
        <f>E584/D584</f>
        <v>5.0934482758620687</v>
      </c>
      <c r="G584" t="s">
        <v>20</v>
      </c>
      <c r="H584">
        <v>214</v>
      </c>
      <c r="I584" s="6">
        <f>E584/H584</f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2">
        <f>(((L584/60)/60)/24)+DATE(1970,1,1)</f>
        <v>41736.208333333336</v>
      </c>
      <c r="O584" s="12">
        <f>(((M584/60)/60)/24)+DATE(1970,1,1)</f>
        <v>41737.208333333336</v>
      </c>
      <c r="P584" t="b">
        <v>0</v>
      </c>
      <c r="Q584" t="b">
        <v>0</v>
      </c>
      <c r="R584" t="s">
        <v>33</v>
      </c>
      <c r="S584" t="s">
        <v>2038</v>
      </c>
      <c r="T584" t="s">
        <v>2039</v>
      </c>
    </row>
    <row r="585" spans="1:20" ht="17" x14ac:dyDescent="0.2">
      <c r="A585">
        <v>246</v>
      </c>
      <c r="B585" s="4" t="s">
        <v>544</v>
      </c>
      <c r="C585" s="3" t="s">
        <v>545</v>
      </c>
      <c r="D585">
        <v>4500</v>
      </c>
      <c r="E585">
        <v>14649</v>
      </c>
      <c r="F585" s="5">
        <f>E585/D585</f>
        <v>3.2553333333333332</v>
      </c>
      <c r="G585" t="s">
        <v>20</v>
      </c>
      <c r="H585">
        <v>222</v>
      </c>
      <c r="I585" s="6">
        <f>E585/H585</f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2">
        <f>(((L585/60)/60)/24)+DATE(1970,1,1)</f>
        <v>41491.208333333336</v>
      </c>
      <c r="O585" s="12">
        <f>(((M585/60)/60)/24)+DATE(1970,1,1)</f>
        <v>41495.208333333336</v>
      </c>
      <c r="P585" t="b">
        <v>0</v>
      </c>
      <c r="Q585" t="b">
        <v>0</v>
      </c>
      <c r="R585" t="s">
        <v>28</v>
      </c>
      <c r="S585" t="s">
        <v>2036</v>
      </c>
      <c r="T585" t="s">
        <v>2037</v>
      </c>
    </row>
    <row r="586" spans="1:20" ht="17" x14ac:dyDescent="0.2">
      <c r="A586">
        <v>247</v>
      </c>
      <c r="B586" s="4" t="s">
        <v>546</v>
      </c>
      <c r="C586" s="3" t="s">
        <v>547</v>
      </c>
      <c r="D586">
        <v>19800</v>
      </c>
      <c r="E586">
        <v>184658</v>
      </c>
      <c r="F586" s="5">
        <f>E586/D586</f>
        <v>9.3261616161616168</v>
      </c>
      <c r="G586" t="s">
        <v>20</v>
      </c>
      <c r="H586">
        <v>1884</v>
      </c>
      <c r="I586" s="6">
        <f>E586/H586</f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2">
        <f>(((L586/60)/60)/24)+DATE(1970,1,1)</f>
        <v>42726.25</v>
      </c>
      <c r="O586" s="12">
        <f>(((M586/60)/60)/24)+DATE(1970,1,1)</f>
        <v>42741.25</v>
      </c>
      <c r="P586" t="b">
        <v>0</v>
      </c>
      <c r="Q586" t="b">
        <v>1</v>
      </c>
      <c r="R586" t="s">
        <v>119</v>
      </c>
      <c r="S586" t="s">
        <v>2046</v>
      </c>
      <c r="T586" t="s">
        <v>2052</v>
      </c>
    </row>
    <row r="587" spans="1:20" ht="17" x14ac:dyDescent="0.2">
      <c r="A587">
        <v>248</v>
      </c>
      <c r="B587" s="4" t="s">
        <v>548</v>
      </c>
      <c r="C587" s="3" t="s">
        <v>549</v>
      </c>
      <c r="D587">
        <v>6200</v>
      </c>
      <c r="E587">
        <v>13103</v>
      </c>
      <c r="F587" s="5">
        <f>E587/D587</f>
        <v>2.1133870967741935</v>
      </c>
      <c r="G587" t="s">
        <v>20</v>
      </c>
      <c r="H587">
        <v>218</v>
      </c>
      <c r="I587" s="6">
        <f>E587/H587</f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2">
        <f>(((L587/60)/60)/24)+DATE(1970,1,1)</f>
        <v>42004.25</v>
      </c>
      <c r="O587" s="12">
        <f>(((M587/60)/60)/24)+DATE(1970,1,1)</f>
        <v>42009.25</v>
      </c>
      <c r="P587" t="b">
        <v>0</v>
      </c>
      <c r="Q587" t="b">
        <v>0</v>
      </c>
      <c r="R587" t="s">
        <v>292</v>
      </c>
      <c r="S587" t="s">
        <v>2049</v>
      </c>
      <c r="T587" t="s">
        <v>2060</v>
      </c>
    </row>
    <row r="588" spans="1:20" ht="17" x14ac:dyDescent="0.2">
      <c r="A588">
        <v>249</v>
      </c>
      <c r="B588" s="4" t="s">
        <v>550</v>
      </c>
      <c r="C588" s="3" t="s">
        <v>551</v>
      </c>
      <c r="D588">
        <v>61500</v>
      </c>
      <c r="E588">
        <v>168095</v>
      </c>
      <c r="F588" s="5">
        <f>E588/D588</f>
        <v>2.7332520325203253</v>
      </c>
      <c r="G588" t="s">
        <v>20</v>
      </c>
      <c r="H588">
        <v>6465</v>
      </c>
      <c r="I588" s="6">
        <f>E588/H588</f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2">
        <f>(((L588/60)/60)/24)+DATE(1970,1,1)</f>
        <v>42006.25</v>
      </c>
      <c r="O588" s="12">
        <f>(((M588/60)/60)/24)+DATE(1970,1,1)</f>
        <v>42013.25</v>
      </c>
      <c r="P588" t="b">
        <v>0</v>
      </c>
      <c r="Q588" t="b">
        <v>0</v>
      </c>
      <c r="R588" t="s">
        <v>206</v>
      </c>
      <c r="S588" t="s">
        <v>2046</v>
      </c>
      <c r="T588" t="s">
        <v>2058</v>
      </c>
    </row>
    <row r="589" spans="1:20" ht="34" x14ac:dyDescent="0.2">
      <c r="A589">
        <v>252</v>
      </c>
      <c r="B589" s="4" t="s">
        <v>556</v>
      </c>
      <c r="C589" s="3" t="s">
        <v>557</v>
      </c>
      <c r="D589">
        <v>1000</v>
      </c>
      <c r="E589">
        <v>6263</v>
      </c>
      <c r="F589" s="5">
        <f>E589/D589</f>
        <v>6.2629999999999999</v>
      </c>
      <c r="G589" t="s">
        <v>20</v>
      </c>
      <c r="H589">
        <v>59</v>
      </c>
      <c r="I589" s="6">
        <f>E589/H589</f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2">
        <f>(((L589/60)/60)/24)+DATE(1970,1,1)</f>
        <v>41572.208333333336</v>
      </c>
      <c r="O589" s="12">
        <f>(((M589/60)/60)/24)+DATE(1970,1,1)</f>
        <v>41577.208333333336</v>
      </c>
      <c r="P589" t="b">
        <v>0</v>
      </c>
      <c r="Q589" t="b">
        <v>0</v>
      </c>
      <c r="R589" t="s">
        <v>33</v>
      </c>
      <c r="S589" t="s">
        <v>2038</v>
      </c>
      <c r="T589" t="s">
        <v>2039</v>
      </c>
    </row>
    <row r="590" spans="1:20" ht="34" x14ac:dyDescent="0.2">
      <c r="A590">
        <v>254</v>
      </c>
      <c r="B590" s="4" t="s">
        <v>560</v>
      </c>
      <c r="C590" s="3" t="s">
        <v>561</v>
      </c>
      <c r="D590">
        <v>4600</v>
      </c>
      <c r="E590">
        <v>8505</v>
      </c>
      <c r="F590" s="5">
        <f>E590/D590</f>
        <v>1.8489130434782608</v>
      </c>
      <c r="G590" t="s">
        <v>20</v>
      </c>
      <c r="H590">
        <v>88</v>
      </c>
      <c r="I590" s="6">
        <f>E590/H590</f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2">
        <f>(((L590/60)/60)/24)+DATE(1970,1,1)</f>
        <v>42787.25</v>
      </c>
      <c r="O590" s="12">
        <f>(((M590/60)/60)/24)+DATE(1970,1,1)</f>
        <v>42789.25</v>
      </c>
      <c r="P590" t="b">
        <v>0</v>
      </c>
      <c r="Q590" t="b">
        <v>0</v>
      </c>
      <c r="R590" t="s">
        <v>68</v>
      </c>
      <c r="S590" t="s">
        <v>2046</v>
      </c>
      <c r="T590" t="s">
        <v>2047</v>
      </c>
    </row>
    <row r="591" spans="1:20" ht="34" x14ac:dyDescent="0.2">
      <c r="A591">
        <v>255</v>
      </c>
      <c r="B591" s="4" t="s">
        <v>562</v>
      </c>
      <c r="C591" s="3" t="s">
        <v>563</v>
      </c>
      <c r="D591">
        <v>80500</v>
      </c>
      <c r="E591">
        <v>96735</v>
      </c>
      <c r="F591" s="5">
        <f>E591/D591</f>
        <v>1.2016770186335404</v>
      </c>
      <c r="G591" t="s">
        <v>20</v>
      </c>
      <c r="H591">
        <v>1697</v>
      </c>
      <c r="I591" s="6">
        <f>E591/H591</f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2">
        <f>(((L591/60)/60)/24)+DATE(1970,1,1)</f>
        <v>40590.25</v>
      </c>
      <c r="O591" s="12">
        <f>(((M591/60)/60)/24)+DATE(1970,1,1)</f>
        <v>40595.25</v>
      </c>
      <c r="P591" t="b">
        <v>0</v>
      </c>
      <c r="Q591" t="b">
        <v>1</v>
      </c>
      <c r="R591" t="s">
        <v>23</v>
      </c>
      <c r="S591" t="s">
        <v>2034</v>
      </c>
      <c r="T591" t="s">
        <v>2035</v>
      </c>
    </row>
    <row r="592" spans="1:20" ht="17" x14ac:dyDescent="0.2">
      <c r="A592">
        <v>257</v>
      </c>
      <c r="B592" s="4" t="s">
        <v>566</v>
      </c>
      <c r="C592" s="3" t="s">
        <v>567</v>
      </c>
      <c r="D592">
        <v>5700</v>
      </c>
      <c r="E592">
        <v>8322</v>
      </c>
      <c r="F592" s="5">
        <f>E592/D592</f>
        <v>1.46</v>
      </c>
      <c r="G592" t="s">
        <v>20</v>
      </c>
      <c r="H592">
        <v>92</v>
      </c>
      <c r="I592" s="6">
        <f>E592/H592</f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2">
        <f>(((L592/60)/60)/24)+DATE(1970,1,1)</f>
        <v>41338.25</v>
      </c>
      <c r="O592" s="12">
        <f>(((M592/60)/60)/24)+DATE(1970,1,1)</f>
        <v>41352.208333333336</v>
      </c>
      <c r="P592" t="b">
        <v>0</v>
      </c>
      <c r="Q592" t="b">
        <v>0</v>
      </c>
      <c r="R592" t="s">
        <v>33</v>
      </c>
      <c r="S592" t="s">
        <v>2038</v>
      </c>
      <c r="T592" t="s">
        <v>2039</v>
      </c>
    </row>
    <row r="593" spans="1:20" ht="17" x14ac:dyDescent="0.2">
      <c r="A593">
        <v>258</v>
      </c>
      <c r="B593" s="4" t="s">
        <v>568</v>
      </c>
      <c r="C593" s="3" t="s">
        <v>569</v>
      </c>
      <c r="D593">
        <v>5000</v>
      </c>
      <c r="E593">
        <v>13424</v>
      </c>
      <c r="F593" s="5">
        <f>E593/D593</f>
        <v>2.6848000000000001</v>
      </c>
      <c r="G593" t="s">
        <v>20</v>
      </c>
      <c r="H593">
        <v>186</v>
      </c>
      <c r="I593" s="6">
        <f>E593/H593</f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2">
        <f>(((L593/60)/60)/24)+DATE(1970,1,1)</f>
        <v>42712.25</v>
      </c>
      <c r="O593" s="12">
        <f>(((M593/60)/60)/24)+DATE(1970,1,1)</f>
        <v>42732.25</v>
      </c>
      <c r="P593" t="b">
        <v>0</v>
      </c>
      <c r="Q593" t="b">
        <v>1</v>
      </c>
      <c r="R593" t="s">
        <v>33</v>
      </c>
      <c r="S593" t="s">
        <v>2038</v>
      </c>
      <c r="T593" t="s">
        <v>2039</v>
      </c>
    </row>
    <row r="594" spans="1:20" ht="34" x14ac:dyDescent="0.2">
      <c r="A594">
        <v>259</v>
      </c>
      <c r="B594" s="4" t="s">
        <v>570</v>
      </c>
      <c r="C594" s="3" t="s">
        <v>571</v>
      </c>
      <c r="D594">
        <v>1800</v>
      </c>
      <c r="E594">
        <v>10755</v>
      </c>
      <c r="F594" s="5">
        <f>E594/D594</f>
        <v>5.9749999999999996</v>
      </c>
      <c r="G594" t="s">
        <v>20</v>
      </c>
      <c r="H594">
        <v>138</v>
      </c>
      <c r="I594" s="6">
        <f>E594/H594</f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2">
        <f>(((L594/60)/60)/24)+DATE(1970,1,1)</f>
        <v>41251.25</v>
      </c>
      <c r="O594" s="12">
        <f>(((M594/60)/60)/24)+DATE(1970,1,1)</f>
        <v>41270.25</v>
      </c>
      <c r="P594" t="b">
        <v>1</v>
      </c>
      <c r="Q594" t="b">
        <v>0</v>
      </c>
      <c r="R594" t="s">
        <v>122</v>
      </c>
      <c r="S594" t="s">
        <v>2053</v>
      </c>
      <c r="T594" t="s">
        <v>2054</v>
      </c>
    </row>
    <row r="595" spans="1:20" ht="17" x14ac:dyDescent="0.2">
      <c r="A595">
        <v>260</v>
      </c>
      <c r="B595" s="4" t="s">
        <v>572</v>
      </c>
      <c r="C595" s="3" t="s">
        <v>573</v>
      </c>
      <c r="D595">
        <v>6300</v>
      </c>
      <c r="E595">
        <v>9935</v>
      </c>
      <c r="F595" s="5">
        <f>E595/D595</f>
        <v>1.5769841269841269</v>
      </c>
      <c r="G595" t="s">
        <v>20</v>
      </c>
      <c r="H595">
        <v>261</v>
      </c>
      <c r="I595" s="6">
        <f>E595/H595</f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2">
        <f>(((L595/60)/60)/24)+DATE(1970,1,1)</f>
        <v>41180.208333333336</v>
      </c>
      <c r="O595" s="12">
        <f>(((M595/60)/60)/24)+DATE(1970,1,1)</f>
        <v>41192.208333333336</v>
      </c>
      <c r="P595" t="b">
        <v>0</v>
      </c>
      <c r="Q595" t="b">
        <v>0</v>
      </c>
      <c r="R595" t="s">
        <v>23</v>
      </c>
      <c r="S595" t="s">
        <v>2034</v>
      </c>
      <c r="T595" t="s">
        <v>2035</v>
      </c>
    </row>
    <row r="596" spans="1:20" ht="17" x14ac:dyDescent="0.2">
      <c r="A596">
        <v>262</v>
      </c>
      <c r="B596" s="4" t="s">
        <v>576</v>
      </c>
      <c r="C596" s="3" t="s">
        <v>577</v>
      </c>
      <c r="D596">
        <v>1700</v>
      </c>
      <c r="E596">
        <v>5328</v>
      </c>
      <c r="F596" s="5">
        <f>E596/D596</f>
        <v>3.1341176470588237</v>
      </c>
      <c r="G596" t="s">
        <v>20</v>
      </c>
      <c r="H596">
        <v>107</v>
      </c>
      <c r="I596" s="6">
        <f>E596/H596</f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2">
        <f>(((L596/60)/60)/24)+DATE(1970,1,1)</f>
        <v>40638.208333333336</v>
      </c>
      <c r="O596" s="12">
        <f>(((M596/60)/60)/24)+DATE(1970,1,1)</f>
        <v>40664.208333333336</v>
      </c>
      <c r="P596" t="b">
        <v>0</v>
      </c>
      <c r="Q596" t="b">
        <v>1</v>
      </c>
      <c r="R596" t="s">
        <v>60</v>
      </c>
      <c r="S596" t="s">
        <v>2034</v>
      </c>
      <c r="T596" t="s">
        <v>2044</v>
      </c>
    </row>
    <row r="597" spans="1:20" ht="17" x14ac:dyDescent="0.2">
      <c r="A597">
        <v>263</v>
      </c>
      <c r="B597" s="4" t="s">
        <v>578</v>
      </c>
      <c r="C597" s="3" t="s">
        <v>579</v>
      </c>
      <c r="D597">
        <v>2900</v>
      </c>
      <c r="E597">
        <v>10756</v>
      </c>
      <c r="F597" s="5">
        <f>E597/D597</f>
        <v>3.7089655172413791</v>
      </c>
      <c r="G597" t="s">
        <v>20</v>
      </c>
      <c r="H597">
        <v>199</v>
      </c>
      <c r="I597" s="6">
        <f>E597/H597</f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2">
        <f>(((L597/60)/60)/24)+DATE(1970,1,1)</f>
        <v>40187.25</v>
      </c>
      <c r="O597" s="12">
        <f>(((M597/60)/60)/24)+DATE(1970,1,1)</f>
        <v>40187.25</v>
      </c>
      <c r="P597" t="b">
        <v>0</v>
      </c>
      <c r="Q597" t="b">
        <v>0</v>
      </c>
      <c r="R597" t="s">
        <v>122</v>
      </c>
      <c r="S597" t="s">
        <v>2053</v>
      </c>
      <c r="T597" t="s">
        <v>2054</v>
      </c>
    </row>
    <row r="598" spans="1:20" ht="17" x14ac:dyDescent="0.2">
      <c r="A598">
        <v>264</v>
      </c>
      <c r="B598" s="4" t="s">
        <v>580</v>
      </c>
      <c r="C598" s="3" t="s">
        <v>581</v>
      </c>
      <c r="D598">
        <v>45600</v>
      </c>
      <c r="E598">
        <v>165375</v>
      </c>
      <c r="F598" s="5">
        <f>E598/D598</f>
        <v>3.6266447368421053</v>
      </c>
      <c r="G598" t="s">
        <v>20</v>
      </c>
      <c r="H598">
        <v>5512</v>
      </c>
      <c r="I598" s="6">
        <f>E598/H598</f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2">
        <f>(((L598/60)/60)/24)+DATE(1970,1,1)</f>
        <v>41317.25</v>
      </c>
      <c r="O598" s="12">
        <f>(((M598/60)/60)/24)+DATE(1970,1,1)</f>
        <v>41333.25</v>
      </c>
      <c r="P598" t="b">
        <v>0</v>
      </c>
      <c r="Q598" t="b">
        <v>0</v>
      </c>
      <c r="R598" t="s">
        <v>33</v>
      </c>
      <c r="S598" t="s">
        <v>2038</v>
      </c>
      <c r="T598" t="s">
        <v>2039</v>
      </c>
    </row>
    <row r="599" spans="1:20" ht="17" x14ac:dyDescent="0.2">
      <c r="A599">
        <v>265</v>
      </c>
      <c r="B599" s="4" t="s">
        <v>582</v>
      </c>
      <c r="C599" s="3" t="s">
        <v>583</v>
      </c>
      <c r="D599">
        <v>4900</v>
      </c>
      <c r="E599">
        <v>6031</v>
      </c>
      <c r="F599" s="5">
        <f>E599/D599</f>
        <v>1.2308163265306122</v>
      </c>
      <c r="G599" t="s">
        <v>20</v>
      </c>
      <c r="H599">
        <v>86</v>
      </c>
      <c r="I599" s="6">
        <f>E599/H599</f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2">
        <f>(((L599/60)/60)/24)+DATE(1970,1,1)</f>
        <v>42372.25</v>
      </c>
      <c r="O599" s="12">
        <f>(((M599/60)/60)/24)+DATE(1970,1,1)</f>
        <v>42416.25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267</v>
      </c>
      <c r="B600" s="4" t="s">
        <v>586</v>
      </c>
      <c r="C600" s="3" t="s">
        <v>587</v>
      </c>
      <c r="D600">
        <v>61600</v>
      </c>
      <c r="E600">
        <v>143910</v>
      </c>
      <c r="F600" s="5">
        <f>E600/D600</f>
        <v>2.3362012987012988</v>
      </c>
      <c r="G600" t="s">
        <v>20</v>
      </c>
      <c r="H600">
        <v>2768</v>
      </c>
      <c r="I600" s="6">
        <f>E600/H600</f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2">
        <f>(((L600/60)/60)/24)+DATE(1970,1,1)</f>
        <v>41206.208333333336</v>
      </c>
      <c r="O600" s="12">
        <f>(((M600/60)/60)/24)+DATE(1970,1,1)</f>
        <v>41222.25</v>
      </c>
      <c r="P600" t="b">
        <v>0</v>
      </c>
      <c r="Q600" t="b">
        <v>0</v>
      </c>
      <c r="R600" t="s">
        <v>33</v>
      </c>
      <c r="S600" t="s">
        <v>2038</v>
      </c>
      <c r="T600" t="s">
        <v>2039</v>
      </c>
    </row>
    <row r="601" spans="1:20" ht="17" x14ac:dyDescent="0.2">
      <c r="A601">
        <v>268</v>
      </c>
      <c r="B601" s="4" t="s">
        <v>588</v>
      </c>
      <c r="C601" s="3" t="s">
        <v>589</v>
      </c>
      <c r="D601">
        <v>1500</v>
      </c>
      <c r="E601">
        <v>2708</v>
      </c>
      <c r="F601" s="5">
        <f>E601/D601</f>
        <v>1.8053333333333332</v>
      </c>
      <c r="G601" t="s">
        <v>20</v>
      </c>
      <c r="H601">
        <v>48</v>
      </c>
      <c r="I601" s="6">
        <f>E601/H601</f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2">
        <f>(((L601/60)/60)/24)+DATE(1970,1,1)</f>
        <v>41186.208333333336</v>
      </c>
      <c r="O601" s="12">
        <f>(((M601/60)/60)/24)+DATE(1970,1,1)</f>
        <v>41232.25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269</v>
      </c>
      <c r="B602" s="4" t="s">
        <v>590</v>
      </c>
      <c r="C602" s="3" t="s">
        <v>591</v>
      </c>
      <c r="D602">
        <v>3500</v>
      </c>
      <c r="E602">
        <v>8842</v>
      </c>
      <c r="F602" s="5">
        <f>E602/D602</f>
        <v>2.5262857142857142</v>
      </c>
      <c r="G602" t="s">
        <v>20</v>
      </c>
      <c r="H602">
        <v>87</v>
      </c>
      <c r="I602" s="6">
        <f>E602/H602</f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2">
        <f>(((L602/60)/60)/24)+DATE(1970,1,1)</f>
        <v>43496.25</v>
      </c>
      <c r="O602" s="12">
        <f>(((M602/60)/60)/24)+DATE(1970,1,1)</f>
        <v>43517.25</v>
      </c>
      <c r="P602" t="b">
        <v>0</v>
      </c>
      <c r="Q602" t="b">
        <v>0</v>
      </c>
      <c r="R602" t="s">
        <v>269</v>
      </c>
      <c r="S602" t="s">
        <v>2040</v>
      </c>
      <c r="T602" t="s">
        <v>2059</v>
      </c>
    </row>
    <row r="603" spans="1:20" ht="17" x14ac:dyDescent="0.2">
      <c r="A603">
        <v>272</v>
      </c>
      <c r="B603" s="4" t="s">
        <v>596</v>
      </c>
      <c r="C603" s="3" t="s">
        <v>597</v>
      </c>
      <c r="D603">
        <v>51100</v>
      </c>
      <c r="E603">
        <v>155349</v>
      </c>
      <c r="F603" s="5">
        <f>E603/D603</f>
        <v>3.0400978473581213</v>
      </c>
      <c r="G603" t="s">
        <v>20</v>
      </c>
      <c r="H603">
        <v>1894</v>
      </c>
      <c r="I603" s="6">
        <f>E603/H603</f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2">
        <f>(((L603/60)/60)/24)+DATE(1970,1,1)</f>
        <v>43656.208333333328</v>
      </c>
      <c r="O603" s="12">
        <f>(((M603/60)/60)/24)+DATE(1970,1,1)</f>
        <v>43681.208333333328</v>
      </c>
      <c r="P603" t="b">
        <v>0</v>
      </c>
      <c r="Q603" t="b">
        <v>1</v>
      </c>
      <c r="R603" t="s">
        <v>33</v>
      </c>
      <c r="S603" t="s">
        <v>2038</v>
      </c>
      <c r="T603" t="s">
        <v>2039</v>
      </c>
    </row>
    <row r="604" spans="1:20" ht="17" x14ac:dyDescent="0.2">
      <c r="A604">
        <v>273</v>
      </c>
      <c r="B604" s="4" t="s">
        <v>598</v>
      </c>
      <c r="C604" s="3" t="s">
        <v>599</v>
      </c>
      <c r="D604">
        <v>7800</v>
      </c>
      <c r="E604">
        <v>10704</v>
      </c>
      <c r="F604" s="5">
        <f>E604/D604</f>
        <v>1.3723076923076922</v>
      </c>
      <c r="G604" t="s">
        <v>20</v>
      </c>
      <c r="H604">
        <v>282</v>
      </c>
      <c r="I604" s="6">
        <f>E604/H604</f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2">
        <f>(((L604/60)/60)/24)+DATE(1970,1,1)</f>
        <v>42995.208333333328</v>
      </c>
      <c r="O604" s="12">
        <f>(((M604/60)/60)/24)+DATE(1970,1,1)</f>
        <v>42998.208333333328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34" x14ac:dyDescent="0.2">
      <c r="A605">
        <v>275</v>
      </c>
      <c r="B605" s="4" t="s">
        <v>602</v>
      </c>
      <c r="C605" s="3" t="s">
        <v>603</v>
      </c>
      <c r="D605">
        <v>3900</v>
      </c>
      <c r="E605">
        <v>9419</v>
      </c>
      <c r="F605" s="5">
        <f>E605/D605</f>
        <v>2.4151282051282053</v>
      </c>
      <c r="G605" t="s">
        <v>20</v>
      </c>
      <c r="H605">
        <v>116</v>
      </c>
      <c r="I605" s="6">
        <f>E605/H605</f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2">
        <f>(((L605/60)/60)/24)+DATE(1970,1,1)</f>
        <v>43561.208333333328</v>
      </c>
      <c r="O605" s="12">
        <f>(((M605/60)/60)/24)+DATE(1970,1,1)</f>
        <v>43569.208333333328</v>
      </c>
      <c r="P605" t="b">
        <v>0</v>
      </c>
      <c r="Q605" t="b">
        <v>0</v>
      </c>
      <c r="R605" t="s">
        <v>206</v>
      </c>
      <c r="S605" t="s">
        <v>2046</v>
      </c>
      <c r="T605" t="s">
        <v>2058</v>
      </c>
    </row>
    <row r="606" spans="1:20" ht="34" x14ac:dyDescent="0.2">
      <c r="A606">
        <v>277</v>
      </c>
      <c r="B606" s="4" t="s">
        <v>606</v>
      </c>
      <c r="C606" s="3" t="s">
        <v>607</v>
      </c>
      <c r="D606">
        <v>700</v>
      </c>
      <c r="E606">
        <v>7465</v>
      </c>
      <c r="F606" s="5">
        <f>E606/D606</f>
        <v>10.664285714285715</v>
      </c>
      <c r="G606" t="s">
        <v>20</v>
      </c>
      <c r="H606">
        <v>83</v>
      </c>
      <c r="I606" s="6">
        <f>E606/H606</f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2">
        <f>(((L606/60)/60)/24)+DATE(1970,1,1)</f>
        <v>40378.208333333336</v>
      </c>
      <c r="O606" s="12">
        <f>(((M606/60)/60)/24)+DATE(1970,1,1)</f>
        <v>40380.208333333336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278</v>
      </c>
      <c r="B607" s="4" t="s">
        <v>608</v>
      </c>
      <c r="C607" s="3" t="s">
        <v>609</v>
      </c>
      <c r="D607">
        <v>2700</v>
      </c>
      <c r="E607">
        <v>8799</v>
      </c>
      <c r="F607" s="5">
        <f>E607/D607</f>
        <v>3.2588888888888889</v>
      </c>
      <c r="G607" t="s">
        <v>20</v>
      </c>
      <c r="H607">
        <v>91</v>
      </c>
      <c r="I607" s="6">
        <f>E607/H607</f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2">
        <f>(((L607/60)/60)/24)+DATE(1970,1,1)</f>
        <v>41239.25</v>
      </c>
      <c r="O607" s="12">
        <f>(((M607/60)/60)/24)+DATE(1970,1,1)</f>
        <v>41264.25</v>
      </c>
      <c r="P607" t="b">
        <v>0</v>
      </c>
      <c r="Q607" t="b">
        <v>0</v>
      </c>
      <c r="R607" t="s">
        <v>28</v>
      </c>
      <c r="S607" t="s">
        <v>2036</v>
      </c>
      <c r="T607" t="s">
        <v>2037</v>
      </c>
    </row>
    <row r="608" spans="1:20" ht="17" x14ac:dyDescent="0.2">
      <c r="A608">
        <v>279</v>
      </c>
      <c r="B608" s="4" t="s">
        <v>610</v>
      </c>
      <c r="C608" s="3" t="s">
        <v>611</v>
      </c>
      <c r="D608">
        <v>8000</v>
      </c>
      <c r="E608">
        <v>13656</v>
      </c>
      <c r="F608" s="5">
        <f>E608/D608</f>
        <v>1.7070000000000001</v>
      </c>
      <c r="G608" t="s">
        <v>20</v>
      </c>
      <c r="H608">
        <v>546</v>
      </c>
      <c r="I608" s="6">
        <f>E608/H608</f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2">
        <f>(((L608/60)/60)/24)+DATE(1970,1,1)</f>
        <v>43346.208333333328</v>
      </c>
      <c r="O608" s="12">
        <f>(((M608/60)/60)/24)+DATE(1970,1,1)</f>
        <v>43349.208333333328</v>
      </c>
      <c r="P608" t="b">
        <v>0</v>
      </c>
      <c r="Q608" t="b">
        <v>0</v>
      </c>
      <c r="R608" t="s">
        <v>33</v>
      </c>
      <c r="S608" t="s">
        <v>2038</v>
      </c>
      <c r="T608" t="s">
        <v>2039</v>
      </c>
    </row>
    <row r="609" spans="1:20" ht="34" x14ac:dyDescent="0.2">
      <c r="A609">
        <v>280</v>
      </c>
      <c r="B609" s="4" t="s">
        <v>612</v>
      </c>
      <c r="C609" s="3" t="s">
        <v>613</v>
      </c>
      <c r="D609">
        <v>2500</v>
      </c>
      <c r="E609">
        <v>14536</v>
      </c>
      <c r="F609" s="5">
        <f>E609/D609</f>
        <v>5.8144</v>
      </c>
      <c r="G609" t="s">
        <v>20</v>
      </c>
      <c r="H609">
        <v>393</v>
      </c>
      <c r="I609" s="6">
        <f>E609/H609</f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2">
        <f>(((L609/60)/60)/24)+DATE(1970,1,1)</f>
        <v>43060.25</v>
      </c>
      <c r="O609" s="12">
        <f>(((M609/60)/60)/24)+DATE(1970,1,1)</f>
        <v>43066.25</v>
      </c>
      <c r="P609" t="b">
        <v>0</v>
      </c>
      <c r="Q609" t="b">
        <v>0</v>
      </c>
      <c r="R609" t="s">
        <v>71</v>
      </c>
      <c r="S609" t="s">
        <v>2040</v>
      </c>
      <c r="T609" t="s">
        <v>2048</v>
      </c>
    </row>
    <row r="610" spans="1:20" ht="17" x14ac:dyDescent="0.2">
      <c r="A610">
        <v>282</v>
      </c>
      <c r="B610" s="4" t="s">
        <v>616</v>
      </c>
      <c r="C610" s="3" t="s">
        <v>617</v>
      </c>
      <c r="D610">
        <v>8400</v>
      </c>
      <c r="E610">
        <v>9076</v>
      </c>
      <c r="F610" s="5">
        <f>E610/D610</f>
        <v>1.0804761904761904</v>
      </c>
      <c r="G610" t="s">
        <v>20</v>
      </c>
      <c r="H610">
        <v>133</v>
      </c>
      <c r="I610" s="6">
        <f>E610/H610</f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2">
        <f>(((L610/60)/60)/24)+DATE(1970,1,1)</f>
        <v>42701.25</v>
      </c>
      <c r="O610" s="12">
        <f>(((M610/60)/60)/24)+DATE(1970,1,1)</f>
        <v>42707.25</v>
      </c>
      <c r="P610" t="b">
        <v>0</v>
      </c>
      <c r="Q610" t="b">
        <v>1</v>
      </c>
      <c r="R610" t="s">
        <v>269</v>
      </c>
      <c r="S610" t="s">
        <v>2040</v>
      </c>
      <c r="T610" t="s">
        <v>2059</v>
      </c>
    </row>
    <row r="611" spans="1:20" ht="17" x14ac:dyDescent="0.2">
      <c r="A611">
        <v>285</v>
      </c>
      <c r="B611" s="4" t="s">
        <v>622</v>
      </c>
      <c r="C611" s="3" t="s">
        <v>623</v>
      </c>
      <c r="D611">
        <v>900</v>
      </c>
      <c r="E611">
        <v>6357</v>
      </c>
      <c r="F611" s="5">
        <f>E611/D611</f>
        <v>7.0633333333333335</v>
      </c>
      <c r="G611" t="s">
        <v>20</v>
      </c>
      <c r="H611">
        <v>254</v>
      </c>
      <c r="I611" s="6">
        <f>E611/H611</f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2">
        <f>(((L611/60)/60)/24)+DATE(1970,1,1)</f>
        <v>42623.208333333328</v>
      </c>
      <c r="O611" s="12">
        <f>(((M611/60)/60)/24)+DATE(1970,1,1)</f>
        <v>42661.208333333328</v>
      </c>
      <c r="P611" t="b">
        <v>0</v>
      </c>
      <c r="Q611" t="b">
        <v>0</v>
      </c>
      <c r="R611" t="s">
        <v>33</v>
      </c>
      <c r="S611" t="s">
        <v>2038</v>
      </c>
      <c r="T611" t="s">
        <v>2039</v>
      </c>
    </row>
    <row r="612" spans="1:20" ht="17" x14ac:dyDescent="0.2">
      <c r="A612">
        <v>287</v>
      </c>
      <c r="B612" s="4" t="s">
        <v>626</v>
      </c>
      <c r="C612" s="3" t="s">
        <v>627</v>
      </c>
      <c r="D612">
        <v>6300</v>
      </c>
      <c r="E612">
        <v>13213</v>
      </c>
      <c r="F612" s="5">
        <f>E612/D612</f>
        <v>2.0973015873015872</v>
      </c>
      <c r="G612" t="s">
        <v>20</v>
      </c>
      <c r="H612">
        <v>176</v>
      </c>
      <c r="I612" s="6">
        <f>E612/H612</f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2">
        <f>(((L612/60)/60)/24)+DATE(1970,1,1)</f>
        <v>42122.208333333328</v>
      </c>
      <c r="O612" s="12">
        <f>(((M612/60)/60)/24)+DATE(1970,1,1)</f>
        <v>42122.208333333328</v>
      </c>
      <c r="P612" t="b">
        <v>0</v>
      </c>
      <c r="Q612" t="b">
        <v>0</v>
      </c>
      <c r="R612" t="s">
        <v>50</v>
      </c>
      <c r="S612" t="s">
        <v>2034</v>
      </c>
      <c r="T612" t="s">
        <v>2042</v>
      </c>
    </row>
    <row r="613" spans="1:20" ht="17" x14ac:dyDescent="0.2">
      <c r="A613">
        <v>289</v>
      </c>
      <c r="B613" s="4" t="s">
        <v>630</v>
      </c>
      <c r="C613" s="3" t="s">
        <v>631</v>
      </c>
      <c r="D613">
        <v>800</v>
      </c>
      <c r="E613">
        <v>13474</v>
      </c>
      <c r="F613" s="5">
        <f>E613/D613</f>
        <v>16.842500000000001</v>
      </c>
      <c r="G613" t="s">
        <v>20</v>
      </c>
      <c r="H613">
        <v>337</v>
      </c>
      <c r="I613" s="6">
        <f>E613/H613</f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2">
        <f>(((L613/60)/60)/24)+DATE(1970,1,1)</f>
        <v>42219.208333333328</v>
      </c>
      <c r="O613" s="12">
        <f>(((M613/60)/60)/24)+DATE(1970,1,1)</f>
        <v>42222.208333333328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291</v>
      </c>
      <c r="B614" s="4" t="s">
        <v>634</v>
      </c>
      <c r="C614" s="3" t="s">
        <v>635</v>
      </c>
      <c r="D614">
        <v>1800</v>
      </c>
      <c r="E614">
        <v>8219</v>
      </c>
      <c r="F614" s="5">
        <f>E614/D614</f>
        <v>4.5661111111111108</v>
      </c>
      <c r="G614" t="s">
        <v>20</v>
      </c>
      <c r="H614">
        <v>107</v>
      </c>
      <c r="I614" s="6">
        <f>E614/H614</f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2">
        <f>(((L614/60)/60)/24)+DATE(1970,1,1)</f>
        <v>40831.208333333336</v>
      </c>
      <c r="O614" s="12">
        <f>(((M614/60)/60)/24)+DATE(1970,1,1)</f>
        <v>40835.208333333336</v>
      </c>
      <c r="P614" t="b">
        <v>1</v>
      </c>
      <c r="Q614" t="b">
        <v>0</v>
      </c>
      <c r="R614" t="s">
        <v>28</v>
      </c>
      <c r="S614" t="s">
        <v>2036</v>
      </c>
      <c r="T614" t="s">
        <v>2037</v>
      </c>
    </row>
    <row r="615" spans="1:20" ht="17" x14ac:dyDescent="0.2">
      <c r="A615">
        <v>294</v>
      </c>
      <c r="B615" s="4" t="s">
        <v>640</v>
      </c>
      <c r="C615" s="3" t="s">
        <v>641</v>
      </c>
      <c r="D615">
        <v>600</v>
      </c>
      <c r="E615">
        <v>8038</v>
      </c>
      <c r="F615" s="5">
        <f>E615/D615</f>
        <v>13.396666666666667</v>
      </c>
      <c r="G615" t="s">
        <v>20</v>
      </c>
      <c r="H615">
        <v>183</v>
      </c>
      <c r="I615" s="6">
        <f>E615/H615</f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2">
        <f>(((L615/60)/60)/24)+DATE(1970,1,1)</f>
        <v>43399.208333333328</v>
      </c>
      <c r="O615" s="12">
        <f>(((M615/60)/60)/24)+DATE(1970,1,1)</f>
        <v>43411.25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17" x14ac:dyDescent="0.2">
      <c r="A616">
        <v>298</v>
      </c>
      <c r="B616" s="4" t="s">
        <v>648</v>
      </c>
      <c r="C616" s="3" t="s">
        <v>649</v>
      </c>
      <c r="D616">
        <v>3500</v>
      </c>
      <c r="E616">
        <v>5037</v>
      </c>
      <c r="F616" s="5">
        <f>E616/D616</f>
        <v>1.4391428571428571</v>
      </c>
      <c r="G616" t="s">
        <v>20</v>
      </c>
      <c r="H616">
        <v>72</v>
      </c>
      <c r="I616" s="6">
        <f>E616/H616</f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2">
        <f>(((L616/60)/60)/24)+DATE(1970,1,1)</f>
        <v>42426.25</v>
      </c>
      <c r="O616" s="12">
        <f>(((M616/60)/60)/24)+DATE(1970,1,1)</f>
        <v>42444.208333333328</v>
      </c>
      <c r="P616" t="b">
        <v>0</v>
      </c>
      <c r="Q616" t="b">
        <v>1</v>
      </c>
      <c r="R616" t="s">
        <v>23</v>
      </c>
      <c r="S616" t="s">
        <v>2034</v>
      </c>
      <c r="T616" t="s">
        <v>2035</v>
      </c>
    </row>
    <row r="617" spans="1:20" ht="34" x14ac:dyDescent="0.2">
      <c r="A617">
        <v>301</v>
      </c>
      <c r="B617" s="4" t="s">
        <v>654</v>
      </c>
      <c r="C617" s="3" t="s">
        <v>655</v>
      </c>
      <c r="D617">
        <v>900</v>
      </c>
      <c r="E617">
        <v>12102</v>
      </c>
      <c r="F617" s="5">
        <f>E617/D617</f>
        <v>13.446666666666667</v>
      </c>
      <c r="G617" t="s">
        <v>20</v>
      </c>
      <c r="H617">
        <v>295</v>
      </c>
      <c r="I617" s="6">
        <f>E617/H617</f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2">
        <f>(((L617/60)/60)/24)+DATE(1970,1,1)</f>
        <v>42061.25</v>
      </c>
      <c r="O617" s="12">
        <f>(((M617/60)/60)/24)+DATE(1970,1,1)</f>
        <v>42078.208333333328</v>
      </c>
      <c r="P617" t="b">
        <v>0</v>
      </c>
      <c r="Q617" t="b">
        <v>0</v>
      </c>
      <c r="R617" t="s">
        <v>42</v>
      </c>
      <c r="S617" t="s">
        <v>2040</v>
      </c>
      <c r="T617" t="s">
        <v>2041</v>
      </c>
    </row>
    <row r="618" spans="1:20" ht="17" x14ac:dyDescent="0.2">
      <c r="A618">
        <v>304</v>
      </c>
      <c r="B618" s="4" t="s">
        <v>660</v>
      </c>
      <c r="C618" s="3" t="s">
        <v>661</v>
      </c>
      <c r="D618">
        <v>2100</v>
      </c>
      <c r="E618">
        <v>11469</v>
      </c>
      <c r="F618" s="5">
        <f>E618/D618</f>
        <v>5.4614285714285717</v>
      </c>
      <c r="G618" t="s">
        <v>20</v>
      </c>
      <c r="H618">
        <v>142</v>
      </c>
      <c r="I618" s="6">
        <f>E618/H618</f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2">
        <f>(((L618/60)/60)/24)+DATE(1970,1,1)</f>
        <v>42589.208333333328</v>
      </c>
      <c r="O618" s="12">
        <f>(((M618/60)/60)/24)+DATE(1970,1,1)</f>
        <v>42630.208333333328</v>
      </c>
      <c r="P618" t="b">
        <v>0</v>
      </c>
      <c r="Q618" t="b">
        <v>0</v>
      </c>
      <c r="R618" t="s">
        <v>42</v>
      </c>
      <c r="S618" t="s">
        <v>2040</v>
      </c>
      <c r="T618" t="s">
        <v>2041</v>
      </c>
    </row>
    <row r="619" spans="1:20" ht="17" x14ac:dyDescent="0.2">
      <c r="A619">
        <v>305</v>
      </c>
      <c r="B619" s="4" t="s">
        <v>662</v>
      </c>
      <c r="C619" s="3" t="s">
        <v>663</v>
      </c>
      <c r="D619">
        <v>2800</v>
      </c>
      <c r="E619">
        <v>8014</v>
      </c>
      <c r="F619" s="5">
        <f>E619/D619</f>
        <v>2.8621428571428571</v>
      </c>
      <c r="G619" t="s">
        <v>20</v>
      </c>
      <c r="H619">
        <v>85</v>
      </c>
      <c r="I619" s="6">
        <f>E619/H619</f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2">
        <f>(((L619/60)/60)/24)+DATE(1970,1,1)</f>
        <v>42448.208333333328</v>
      </c>
      <c r="O619" s="12">
        <f>(((M619/60)/60)/24)+DATE(1970,1,1)</f>
        <v>42489.208333333328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307</v>
      </c>
      <c r="B620" s="4" t="s">
        <v>666</v>
      </c>
      <c r="C620" s="3" t="s">
        <v>667</v>
      </c>
      <c r="D620">
        <v>32900</v>
      </c>
      <c r="E620">
        <v>43473</v>
      </c>
      <c r="F620" s="5">
        <f>E620/D620</f>
        <v>1.3213677811550153</v>
      </c>
      <c r="G620" t="s">
        <v>20</v>
      </c>
      <c r="H620">
        <v>659</v>
      </c>
      <c r="I620" s="6">
        <f>E620/H620</f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2">
        <f>(((L620/60)/60)/24)+DATE(1970,1,1)</f>
        <v>41066.208333333336</v>
      </c>
      <c r="O620" s="12">
        <f>(((M620/60)/60)/24)+DATE(1970,1,1)</f>
        <v>41086.208333333336</v>
      </c>
      <c r="P620" t="b">
        <v>0</v>
      </c>
      <c r="Q620" t="b">
        <v>1</v>
      </c>
      <c r="R620" t="s">
        <v>119</v>
      </c>
      <c r="S620" t="s">
        <v>2046</v>
      </c>
      <c r="T620" t="s">
        <v>2052</v>
      </c>
    </row>
    <row r="621" spans="1:20" ht="17" x14ac:dyDescent="0.2">
      <c r="A621">
        <v>311</v>
      </c>
      <c r="B621" s="4" t="s">
        <v>674</v>
      </c>
      <c r="C621" s="3" t="s">
        <v>675</v>
      </c>
      <c r="D621">
        <v>6300</v>
      </c>
      <c r="E621">
        <v>12812</v>
      </c>
      <c r="F621" s="5">
        <f>E621/D621</f>
        <v>2.0336507936507937</v>
      </c>
      <c r="G621" t="s">
        <v>20</v>
      </c>
      <c r="H621">
        <v>121</v>
      </c>
      <c r="I621" s="6">
        <f>E621/H621</f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2">
        <f>(((L621/60)/60)/24)+DATE(1970,1,1)</f>
        <v>40590.25</v>
      </c>
      <c r="O621" s="12">
        <f>(((M621/60)/60)/24)+DATE(1970,1,1)</f>
        <v>40602.25</v>
      </c>
      <c r="P621" t="b">
        <v>0</v>
      </c>
      <c r="Q621" t="b">
        <v>0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312</v>
      </c>
      <c r="B622" s="4" t="s">
        <v>676</v>
      </c>
      <c r="C622" s="3" t="s">
        <v>677</v>
      </c>
      <c r="D622">
        <v>59100</v>
      </c>
      <c r="E622">
        <v>183345</v>
      </c>
      <c r="F622" s="5">
        <f>E622/D622</f>
        <v>3.1022842639593908</v>
      </c>
      <c r="G622" t="s">
        <v>20</v>
      </c>
      <c r="H622">
        <v>3742</v>
      </c>
      <c r="I622" s="6">
        <f>E622/H622</f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2">
        <f>(((L622/60)/60)/24)+DATE(1970,1,1)</f>
        <v>41572.208333333336</v>
      </c>
      <c r="O622" s="12">
        <f>(((M622/60)/60)/24)+DATE(1970,1,1)</f>
        <v>41579.208333333336</v>
      </c>
      <c r="P622" t="b">
        <v>0</v>
      </c>
      <c r="Q622" t="b">
        <v>0</v>
      </c>
      <c r="R622" t="s">
        <v>33</v>
      </c>
      <c r="S622" t="s">
        <v>2038</v>
      </c>
      <c r="T622" t="s">
        <v>2039</v>
      </c>
    </row>
    <row r="623" spans="1:20" ht="17" x14ac:dyDescent="0.2">
      <c r="A623">
        <v>313</v>
      </c>
      <c r="B623" s="4" t="s">
        <v>678</v>
      </c>
      <c r="C623" s="3" t="s">
        <v>679</v>
      </c>
      <c r="D623">
        <v>2200</v>
      </c>
      <c r="E623">
        <v>8697</v>
      </c>
      <c r="F623" s="5">
        <f>E623/D623</f>
        <v>3.9531818181818181</v>
      </c>
      <c r="G623" t="s">
        <v>20</v>
      </c>
      <c r="H623">
        <v>223</v>
      </c>
      <c r="I623" s="6">
        <f>E623/H623</f>
        <v>39</v>
      </c>
      <c r="J623" t="s">
        <v>21</v>
      </c>
      <c r="K623" t="s">
        <v>22</v>
      </c>
      <c r="L623">
        <v>1330322400</v>
      </c>
      <c r="M623">
        <v>1330495200</v>
      </c>
      <c r="N623" s="12">
        <f>(((L623/60)/60)/24)+DATE(1970,1,1)</f>
        <v>40966.25</v>
      </c>
      <c r="O623" s="12">
        <f>(((M623/60)/60)/24)+DATE(1970,1,1)</f>
        <v>40968.25</v>
      </c>
      <c r="P623" t="b">
        <v>0</v>
      </c>
      <c r="Q623" t="b">
        <v>0</v>
      </c>
      <c r="R623" t="s">
        <v>23</v>
      </c>
      <c r="S623" t="s">
        <v>2034</v>
      </c>
      <c r="T623" t="s">
        <v>2035</v>
      </c>
    </row>
    <row r="624" spans="1:20" ht="17" x14ac:dyDescent="0.2">
      <c r="A624">
        <v>314</v>
      </c>
      <c r="B624" s="4" t="s">
        <v>680</v>
      </c>
      <c r="C624" s="3" t="s">
        <v>681</v>
      </c>
      <c r="D624">
        <v>1400</v>
      </c>
      <c r="E624">
        <v>4126</v>
      </c>
      <c r="F624" s="5">
        <f>E624/D624</f>
        <v>2.9471428571428571</v>
      </c>
      <c r="G624" t="s">
        <v>20</v>
      </c>
      <c r="H624">
        <v>133</v>
      </c>
      <c r="I624" s="6">
        <f>E624/H624</f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2">
        <f>(((L624/60)/60)/24)+DATE(1970,1,1)</f>
        <v>43536.208333333328</v>
      </c>
      <c r="O624" s="12">
        <f>(((M624/60)/60)/24)+DATE(1970,1,1)</f>
        <v>43541.208333333328</v>
      </c>
      <c r="P624" t="b">
        <v>0</v>
      </c>
      <c r="Q624" t="b">
        <v>1</v>
      </c>
      <c r="R624" t="s">
        <v>42</v>
      </c>
      <c r="S624" t="s">
        <v>2040</v>
      </c>
      <c r="T624" t="s">
        <v>2041</v>
      </c>
    </row>
    <row r="625" spans="1:20" ht="34" x14ac:dyDescent="0.2">
      <c r="A625">
        <v>322</v>
      </c>
      <c r="B625" s="4" t="s">
        <v>696</v>
      </c>
      <c r="C625" s="3" t="s">
        <v>697</v>
      </c>
      <c r="D625">
        <v>117900</v>
      </c>
      <c r="E625">
        <v>196377</v>
      </c>
      <c r="F625" s="5">
        <f>E625/D625</f>
        <v>1.6656234096692113</v>
      </c>
      <c r="G625" t="s">
        <v>20</v>
      </c>
      <c r="H625">
        <v>5168</v>
      </c>
      <c r="I625" s="6">
        <f>E625/H625</f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2">
        <f>(((L625/60)/60)/24)+DATE(1970,1,1)</f>
        <v>40507.25</v>
      </c>
      <c r="O625" s="12">
        <f>(((M625/60)/60)/24)+DATE(1970,1,1)</f>
        <v>40520.25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324</v>
      </c>
      <c r="B626" s="4" t="s">
        <v>700</v>
      </c>
      <c r="C626" s="3" t="s">
        <v>701</v>
      </c>
      <c r="D626">
        <v>7100</v>
      </c>
      <c r="E626">
        <v>11648</v>
      </c>
      <c r="F626" s="5">
        <f>E626/D626</f>
        <v>1.6405633802816901</v>
      </c>
      <c r="G626" t="s">
        <v>20</v>
      </c>
      <c r="H626">
        <v>307</v>
      </c>
      <c r="I626" s="6">
        <f>E626/H626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2">
        <f>(((L626/60)/60)/24)+DATE(1970,1,1)</f>
        <v>42176.208333333328</v>
      </c>
      <c r="O626" s="12">
        <f>(((M626/60)/60)/24)+DATE(1970,1,1)</f>
        <v>42188.208333333328</v>
      </c>
      <c r="P626" t="b">
        <v>0</v>
      </c>
      <c r="Q626" t="b">
        <v>1</v>
      </c>
      <c r="R626" t="s">
        <v>33</v>
      </c>
      <c r="S626" t="s">
        <v>2038</v>
      </c>
      <c r="T626" t="s">
        <v>2039</v>
      </c>
    </row>
    <row r="627" spans="1:20" ht="34" x14ac:dyDescent="0.2">
      <c r="A627">
        <v>328</v>
      </c>
      <c r="B627" s="4" t="s">
        <v>708</v>
      </c>
      <c r="C627" s="3" t="s">
        <v>709</v>
      </c>
      <c r="D627">
        <v>98700</v>
      </c>
      <c r="E627">
        <v>131826</v>
      </c>
      <c r="F627" s="5">
        <f>E627/D627</f>
        <v>1.3356231003039514</v>
      </c>
      <c r="G627" t="s">
        <v>20</v>
      </c>
      <c r="H627">
        <v>2441</v>
      </c>
      <c r="I627" s="6">
        <f>E627/H627</f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2">
        <f>(((L627/60)/60)/24)+DATE(1970,1,1)</f>
        <v>43434.25</v>
      </c>
      <c r="O627" s="12">
        <f>(((M627/60)/60)/24)+DATE(1970,1,1)</f>
        <v>43445.25</v>
      </c>
      <c r="P627" t="b">
        <v>0</v>
      </c>
      <c r="Q627" t="b">
        <v>0</v>
      </c>
      <c r="R627" t="s">
        <v>23</v>
      </c>
      <c r="S627" t="s">
        <v>2034</v>
      </c>
      <c r="T627" t="s">
        <v>2035</v>
      </c>
    </row>
    <row r="628" spans="1:20" ht="34" x14ac:dyDescent="0.2">
      <c r="A628">
        <v>330</v>
      </c>
      <c r="B628" s="4" t="s">
        <v>712</v>
      </c>
      <c r="C628" s="3" t="s">
        <v>713</v>
      </c>
      <c r="D628">
        <v>33700</v>
      </c>
      <c r="E628">
        <v>62330</v>
      </c>
      <c r="F628" s="5">
        <f>E628/D628</f>
        <v>1.8495548961424333</v>
      </c>
      <c r="G628" t="s">
        <v>20</v>
      </c>
      <c r="H628">
        <v>1385</v>
      </c>
      <c r="I628" s="6">
        <f>E628/H628</f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2">
        <f>(((L628/60)/60)/24)+DATE(1970,1,1)</f>
        <v>43077.25</v>
      </c>
      <c r="O628" s="12">
        <f>(((M628/60)/60)/24)+DATE(1970,1,1)</f>
        <v>43078.25</v>
      </c>
      <c r="P628" t="b">
        <v>0</v>
      </c>
      <c r="Q628" t="b">
        <v>0</v>
      </c>
      <c r="R628" t="s">
        <v>42</v>
      </c>
      <c r="S628" t="s">
        <v>2040</v>
      </c>
      <c r="T628" t="s">
        <v>2041</v>
      </c>
    </row>
    <row r="629" spans="1:20" ht="17" x14ac:dyDescent="0.2">
      <c r="A629">
        <v>331</v>
      </c>
      <c r="B629" s="4" t="s">
        <v>714</v>
      </c>
      <c r="C629" s="3" t="s">
        <v>715</v>
      </c>
      <c r="D629">
        <v>3300</v>
      </c>
      <c r="E629">
        <v>14643</v>
      </c>
      <c r="F629" s="5">
        <f>E629/D629</f>
        <v>4.4372727272727275</v>
      </c>
      <c r="G629" t="s">
        <v>20</v>
      </c>
      <c r="H629">
        <v>190</v>
      </c>
      <c r="I629" s="6">
        <f>E629/H629</f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2">
        <f>(((L629/60)/60)/24)+DATE(1970,1,1)</f>
        <v>40896.25</v>
      </c>
      <c r="O629" s="12">
        <f>(((M629/60)/60)/24)+DATE(1970,1,1)</f>
        <v>40897.25</v>
      </c>
      <c r="P629" t="b">
        <v>0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34" x14ac:dyDescent="0.2">
      <c r="A630">
        <v>332</v>
      </c>
      <c r="B630" s="4" t="s">
        <v>716</v>
      </c>
      <c r="C630" s="3" t="s">
        <v>717</v>
      </c>
      <c r="D630">
        <v>20700</v>
      </c>
      <c r="E630">
        <v>41396</v>
      </c>
      <c r="F630" s="5">
        <f>E630/D630</f>
        <v>1.999806763285024</v>
      </c>
      <c r="G630" t="s">
        <v>20</v>
      </c>
      <c r="H630">
        <v>470</v>
      </c>
      <c r="I630" s="6">
        <f>E630/H630</f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2">
        <f>(((L630/60)/60)/24)+DATE(1970,1,1)</f>
        <v>41361.208333333336</v>
      </c>
      <c r="O630" s="12">
        <f>(((M630/60)/60)/24)+DATE(1970,1,1)</f>
        <v>41362.208333333336</v>
      </c>
      <c r="P630" t="b">
        <v>0</v>
      </c>
      <c r="Q630" t="b">
        <v>0</v>
      </c>
      <c r="R630" t="s">
        <v>65</v>
      </c>
      <c r="S630" t="s">
        <v>2036</v>
      </c>
      <c r="T630" t="s">
        <v>2045</v>
      </c>
    </row>
    <row r="631" spans="1:20" ht="17" x14ac:dyDescent="0.2">
      <c r="A631">
        <v>333</v>
      </c>
      <c r="B631" s="4" t="s">
        <v>718</v>
      </c>
      <c r="C631" s="3" t="s">
        <v>719</v>
      </c>
      <c r="D631">
        <v>9600</v>
      </c>
      <c r="E631">
        <v>11900</v>
      </c>
      <c r="F631" s="5">
        <f>E631/D631</f>
        <v>1.2395833333333333</v>
      </c>
      <c r="G631" t="s">
        <v>20</v>
      </c>
      <c r="H631">
        <v>253</v>
      </c>
      <c r="I631" s="6">
        <f>E631/H631</f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2">
        <f>(((L631/60)/60)/24)+DATE(1970,1,1)</f>
        <v>43424.25</v>
      </c>
      <c r="O631" s="12">
        <f>(((M631/60)/60)/24)+DATE(1970,1,1)</f>
        <v>43452.25</v>
      </c>
      <c r="P631" t="b">
        <v>0</v>
      </c>
      <c r="Q631" t="b">
        <v>0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334</v>
      </c>
      <c r="B632" s="4" t="s">
        <v>720</v>
      </c>
      <c r="C632" s="3" t="s">
        <v>721</v>
      </c>
      <c r="D632">
        <v>66200</v>
      </c>
      <c r="E632">
        <v>123538</v>
      </c>
      <c r="F632" s="5">
        <f>E632/D632</f>
        <v>1.8661329305135952</v>
      </c>
      <c r="G632" t="s">
        <v>20</v>
      </c>
      <c r="H632">
        <v>1113</v>
      </c>
      <c r="I632" s="6">
        <f>E632/H632</f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2">
        <f>(((L632/60)/60)/24)+DATE(1970,1,1)</f>
        <v>43110.25</v>
      </c>
      <c r="O632" s="12">
        <f>(((M632/60)/60)/24)+DATE(1970,1,1)</f>
        <v>43117.25</v>
      </c>
      <c r="P632" t="b">
        <v>0</v>
      </c>
      <c r="Q632" t="b">
        <v>0</v>
      </c>
      <c r="R632" t="s">
        <v>23</v>
      </c>
      <c r="S632" t="s">
        <v>2034</v>
      </c>
      <c r="T632" t="s">
        <v>2035</v>
      </c>
    </row>
    <row r="633" spans="1:20" ht="17" x14ac:dyDescent="0.2">
      <c r="A633">
        <v>335</v>
      </c>
      <c r="B633" s="4" t="s">
        <v>722</v>
      </c>
      <c r="C633" s="3" t="s">
        <v>723</v>
      </c>
      <c r="D633">
        <v>173800</v>
      </c>
      <c r="E633">
        <v>198628</v>
      </c>
      <c r="F633" s="5">
        <f>E633/D633</f>
        <v>1.1428538550057536</v>
      </c>
      <c r="G633" t="s">
        <v>20</v>
      </c>
      <c r="H633">
        <v>2283</v>
      </c>
      <c r="I633" s="6">
        <f>E633/H633</f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2">
        <f>(((L633/60)/60)/24)+DATE(1970,1,1)</f>
        <v>43784.25</v>
      </c>
      <c r="O633" s="12">
        <f>(((M633/60)/60)/24)+DATE(1970,1,1)</f>
        <v>43797.25</v>
      </c>
      <c r="P633" t="b">
        <v>0</v>
      </c>
      <c r="Q633" t="b">
        <v>0</v>
      </c>
      <c r="R633" t="s">
        <v>23</v>
      </c>
      <c r="S633" t="s">
        <v>2034</v>
      </c>
      <c r="T633" t="s">
        <v>2035</v>
      </c>
    </row>
    <row r="634" spans="1:20" ht="17" x14ac:dyDescent="0.2">
      <c r="A634">
        <v>337</v>
      </c>
      <c r="B634" s="4" t="s">
        <v>726</v>
      </c>
      <c r="C634" s="3" t="s">
        <v>727</v>
      </c>
      <c r="D634">
        <v>94500</v>
      </c>
      <c r="E634">
        <v>116064</v>
      </c>
      <c r="F634" s="5">
        <f>E634/D634</f>
        <v>1.2281904761904763</v>
      </c>
      <c r="G634" t="s">
        <v>20</v>
      </c>
      <c r="H634">
        <v>1095</v>
      </c>
      <c r="I634" s="6">
        <f>E634/H634</f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2">
        <f>(((L634/60)/60)/24)+DATE(1970,1,1)</f>
        <v>43780.25</v>
      </c>
      <c r="O634" s="12">
        <f>(((M634/60)/60)/24)+DATE(1970,1,1)</f>
        <v>43781.25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17" x14ac:dyDescent="0.2">
      <c r="A635">
        <v>338</v>
      </c>
      <c r="B635" s="4" t="s">
        <v>728</v>
      </c>
      <c r="C635" s="3" t="s">
        <v>729</v>
      </c>
      <c r="D635">
        <v>69800</v>
      </c>
      <c r="E635">
        <v>125042</v>
      </c>
      <c r="F635" s="5">
        <f>E635/D635</f>
        <v>1.7914326647564469</v>
      </c>
      <c r="G635" t="s">
        <v>20</v>
      </c>
      <c r="H635">
        <v>1690</v>
      </c>
      <c r="I635" s="6">
        <f>E635/H635</f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2">
        <f>(((L635/60)/60)/24)+DATE(1970,1,1)</f>
        <v>40821.208333333336</v>
      </c>
      <c r="O635" s="12">
        <f>(((M635/60)/60)/24)+DATE(1970,1,1)</f>
        <v>40851.208333333336</v>
      </c>
      <c r="P635" t="b">
        <v>0</v>
      </c>
      <c r="Q635" t="b">
        <v>0</v>
      </c>
      <c r="R635" t="s">
        <v>33</v>
      </c>
      <c r="S635" t="s">
        <v>2038</v>
      </c>
      <c r="T635" t="s">
        <v>2039</v>
      </c>
    </row>
    <row r="636" spans="1:20" ht="17" x14ac:dyDescent="0.2">
      <c r="A636">
        <v>347</v>
      </c>
      <c r="B636" s="4" t="s">
        <v>746</v>
      </c>
      <c r="C636" s="3" t="s">
        <v>747</v>
      </c>
      <c r="D636">
        <v>900</v>
      </c>
      <c r="E636">
        <v>12607</v>
      </c>
      <c r="F636" s="5">
        <f>E636/D636</f>
        <v>14.007777777777777</v>
      </c>
      <c r="G636" t="s">
        <v>20</v>
      </c>
      <c r="H636">
        <v>191</v>
      </c>
      <c r="I636" s="6">
        <f>E636/H636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2">
        <f>(((L636/60)/60)/24)+DATE(1970,1,1)</f>
        <v>42046.25</v>
      </c>
      <c r="O636" s="12">
        <f>(((M636/60)/60)/24)+DATE(1970,1,1)</f>
        <v>42070.25</v>
      </c>
      <c r="P636" t="b">
        <v>0</v>
      </c>
      <c r="Q636" t="b">
        <v>0</v>
      </c>
      <c r="R636" t="s">
        <v>28</v>
      </c>
      <c r="S636" t="s">
        <v>2036</v>
      </c>
      <c r="T636" t="s">
        <v>2037</v>
      </c>
    </row>
    <row r="637" spans="1:20" ht="17" x14ac:dyDescent="0.2">
      <c r="A637">
        <v>351</v>
      </c>
      <c r="B637" s="4" t="s">
        <v>754</v>
      </c>
      <c r="C637" s="3" t="s">
        <v>755</v>
      </c>
      <c r="D637">
        <v>74100</v>
      </c>
      <c r="E637">
        <v>94631</v>
      </c>
      <c r="F637" s="5">
        <f>E637/D637</f>
        <v>1.2770715249662619</v>
      </c>
      <c r="G637" t="s">
        <v>20</v>
      </c>
      <c r="H637">
        <v>2013</v>
      </c>
      <c r="I637" s="6">
        <f>E637/H637</f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2">
        <f>(((L637/60)/60)/24)+DATE(1970,1,1)</f>
        <v>42240.208333333328</v>
      </c>
      <c r="O637" s="12">
        <f>(((M637/60)/60)/24)+DATE(1970,1,1)</f>
        <v>42254.208333333328</v>
      </c>
      <c r="P637" t="b">
        <v>0</v>
      </c>
      <c r="Q637" t="b">
        <v>0</v>
      </c>
      <c r="R637" t="s">
        <v>23</v>
      </c>
      <c r="S637" t="s">
        <v>2034</v>
      </c>
      <c r="T637" t="s">
        <v>2035</v>
      </c>
    </row>
    <row r="638" spans="1:20" ht="17" x14ac:dyDescent="0.2">
      <c r="A638">
        <v>353</v>
      </c>
      <c r="B638" s="4" t="s">
        <v>758</v>
      </c>
      <c r="C638" s="3" t="s">
        <v>759</v>
      </c>
      <c r="D638">
        <v>33600</v>
      </c>
      <c r="E638">
        <v>137961</v>
      </c>
      <c r="F638" s="5">
        <f>E638/D638</f>
        <v>4.105982142857143</v>
      </c>
      <c r="G638" t="s">
        <v>20</v>
      </c>
      <c r="H638">
        <v>1703</v>
      </c>
      <c r="I638" s="6">
        <f>E638/H638</f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2">
        <f>(((L638/60)/60)/24)+DATE(1970,1,1)</f>
        <v>43651.208333333328</v>
      </c>
      <c r="O638" s="12">
        <f>(((M638/60)/60)/24)+DATE(1970,1,1)</f>
        <v>43652.208333333328</v>
      </c>
      <c r="P638" t="b">
        <v>0</v>
      </c>
      <c r="Q638" t="b">
        <v>0</v>
      </c>
      <c r="R638" t="s">
        <v>33</v>
      </c>
      <c r="S638" t="s">
        <v>2038</v>
      </c>
      <c r="T638" t="s">
        <v>2039</v>
      </c>
    </row>
    <row r="639" spans="1:20" ht="17" x14ac:dyDescent="0.2">
      <c r="A639">
        <v>354</v>
      </c>
      <c r="B639" s="4" t="s">
        <v>760</v>
      </c>
      <c r="C639" s="3" t="s">
        <v>761</v>
      </c>
      <c r="D639">
        <v>6100</v>
      </c>
      <c r="E639">
        <v>7548</v>
      </c>
      <c r="F639" s="5">
        <f>E639/D639</f>
        <v>1.2373770491803278</v>
      </c>
      <c r="G639" t="s">
        <v>20</v>
      </c>
      <c r="H639">
        <v>80</v>
      </c>
      <c r="I639" s="6">
        <f>E639/H639</f>
        <v>94.35</v>
      </c>
      <c r="J639" t="s">
        <v>36</v>
      </c>
      <c r="K639" t="s">
        <v>37</v>
      </c>
      <c r="L639">
        <v>1378184400</v>
      </c>
      <c r="M639">
        <v>1378789200</v>
      </c>
      <c r="N639" s="12">
        <f>(((L639/60)/60)/24)+DATE(1970,1,1)</f>
        <v>41520.208333333336</v>
      </c>
      <c r="O639" s="12">
        <f>(((M639/60)/60)/24)+DATE(1970,1,1)</f>
        <v>41527.208333333336</v>
      </c>
      <c r="P639" t="b">
        <v>0</v>
      </c>
      <c r="Q639" t="b">
        <v>0</v>
      </c>
      <c r="R639" t="s">
        <v>42</v>
      </c>
      <c r="S639" t="s">
        <v>2040</v>
      </c>
      <c r="T639" t="s">
        <v>2041</v>
      </c>
    </row>
    <row r="640" spans="1:20" ht="17" x14ac:dyDescent="0.2">
      <c r="A640">
        <v>357</v>
      </c>
      <c r="B640" s="4" t="s">
        <v>766</v>
      </c>
      <c r="C640" s="3" t="s">
        <v>767</v>
      </c>
      <c r="D640">
        <v>2300</v>
      </c>
      <c r="E640">
        <v>4253</v>
      </c>
      <c r="F640" s="5">
        <f>E640/D640</f>
        <v>1.8491304347826087</v>
      </c>
      <c r="G640" t="s">
        <v>20</v>
      </c>
      <c r="H640">
        <v>41</v>
      </c>
      <c r="I640" s="6">
        <f>E640/H640</f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2">
        <f>(((L640/60)/60)/24)+DATE(1970,1,1)</f>
        <v>42250.208333333328</v>
      </c>
      <c r="O640" s="12">
        <f>(((M640/60)/60)/24)+DATE(1970,1,1)</f>
        <v>42275.208333333328</v>
      </c>
      <c r="P640" t="b">
        <v>0</v>
      </c>
      <c r="Q640" t="b">
        <v>0</v>
      </c>
      <c r="R640" t="s">
        <v>89</v>
      </c>
      <c r="S640" t="s">
        <v>2049</v>
      </c>
      <c r="T640" t="s">
        <v>2050</v>
      </c>
    </row>
    <row r="641" spans="1:20" ht="17" x14ac:dyDescent="0.2">
      <c r="A641">
        <v>359</v>
      </c>
      <c r="B641" s="4" t="s">
        <v>770</v>
      </c>
      <c r="C641" s="3" t="s">
        <v>771</v>
      </c>
      <c r="D641">
        <v>4000</v>
      </c>
      <c r="E641">
        <v>11948</v>
      </c>
      <c r="F641" s="5">
        <f>E641/D641</f>
        <v>2.9870000000000001</v>
      </c>
      <c r="G641" t="s">
        <v>20</v>
      </c>
      <c r="H641">
        <v>187</v>
      </c>
      <c r="I641" s="6">
        <f>E641/H641</f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2">
        <f>(((L641/60)/60)/24)+DATE(1970,1,1)</f>
        <v>40782.208333333336</v>
      </c>
      <c r="O641" s="12">
        <f>(((M641/60)/60)/24)+DATE(1970,1,1)</f>
        <v>40789.208333333336</v>
      </c>
      <c r="P641" t="b">
        <v>0</v>
      </c>
      <c r="Q641" t="b">
        <v>0</v>
      </c>
      <c r="R641" t="s">
        <v>71</v>
      </c>
      <c r="S641" t="s">
        <v>2040</v>
      </c>
      <c r="T641" t="s">
        <v>2048</v>
      </c>
    </row>
    <row r="642" spans="1:20" ht="17" x14ac:dyDescent="0.2">
      <c r="A642">
        <v>360</v>
      </c>
      <c r="B642" s="4" t="s">
        <v>772</v>
      </c>
      <c r="C642" s="3" t="s">
        <v>773</v>
      </c>
      <c r="D642">
        <v>59700</v>
      </c>
      <c r="E642">
        <v>135132</v>
      </c>
      <c r="F642" s="5">
        <f>E642/D642</f>
        <v>2.2635175879396985</v>
      </c>
      <c r="G642" t="s">
        <v>20</v>
      </c>
      <c r="H642">
        <v>2875</v>
      </c>
      <c r="I642" s="6">
        <f>E642/H642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2">
        <f>(((L642/60)/60)/24)+DATE(1970,1,1)</f>
        <v>40544.25</v>
      </c>
      <c r="O642" s="12">
        <f>(((M642/60)/60)/24)+DATE(1970,1,1)</f>
        <v>40558.25</v>
      </c>
      <c r="P642" t="b">
        <v>0</v>
      </c>
      <c r="Q642" t="b">
        <v>1</v>
      </c>
      <c r="R642" t="s">
        <v>33</v>
      </c>
      <c r="S642" t="s">
        <v>2038</v>
      </c>
      <c r="T642" t="s">
        <v>2039</v>
      </c>
    </row>
    <row r="643" spans="1:20" ht="17" x14ac:dyDescent="0.2">
      <c r="A643">
        <v>361</v>
      </c>
      <c r="B643" s="4" t="s">
        <v>774</v>
      </c>
      <c r="C643" s="3" t="s">
        <v>775</v>
      </c>
      <c r="D643">
        <v>5500</v>
      </c>
      <c r="E643">
        <v>9546</v>
      </c>
      <c r="F643" s="5">
        <f>E643/D643</f>
        <v>1.7356363636363636</v>
      </c>
      <c r="G643" t="s">
        <v>20</v>
      </c>
      <c r="H643">
        <v>88</v>
      </c>
      <c r="I643" s="6">
        <f>E643/H643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2">
        <f>(((L643/60)/60)/24)+DATE(1970,1,1)</f>
        <v>43015.208333333328</v>
      </c>
      <c r="O643" s="12">
        <f>(((M643/60)/60)/24)+DATE(1970,1,1)</f>
        <v>43039.208333333328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362</v>
      </c>
      <c r="B644" s="4" t="s">
        <v>776</v>
      </c>
      <c r="C644" s="3" t="s">
        <v>777</v>
      </c>
      <c r="D644">
        <v>3700</v>
      </c>
      <c r="E644">
        <v>13755</v>
      </c>
      <c r="F644" s="5">
        <f>E644/D644</f>
        <v>3.7175675675675675</v>
      </c>
      <c r="G644" t="s">
        <v>20</v>
      </c>
      <c r="H644">
        <v>191</v>
      </c>
      <c r="I644" s="6">
        <f>E644/H644</f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2">
        <f>(((L644/60)/60)/24)+DATE(1970,1,1)</f>
        <v>40570.25</v>
      </c>
      <c r="O644" s="12">
        <f>(((M644/60)/60)/24)+DATE(1970,1,1)</f>
        <v>40608.25</v>
      </c>
      <c r="P644" t="b">
        <v>0</v>
      </c>
      <c r="Q644" t="b">
        <v>0</v>
      </c>
      <c r="R644" t="s">
        <v>23</v>
      </c>
      <c r="S644" t="s">
        <v>2034</v>
      </c>
      <c r="T644" t="s">
        <v>2035</v>
      </c>
    </row>
    <row r="645" spans="1:20" ht="17" x14ac:dyDescent="0.2">
      <c r="A645">
        <v>363</v>
      </c>
      <c r="B645" s="4" t="s">
        <v>778</v>
      </c>
      <c r="C645" s="3" t="s">
        <v>779</v>
      </c>
      <c r="D645">
        <v>5200</v>
      </c>
      <c r="E645">
        <v>8330</v>
      </c>
      <c r="F645" s="5">
        <f>E645/D645</f>
        <v>1.601923076923077</v>
      </c>
      <c r="G645" t="s">
        <v>20</v>
      </c>
      <c r="H645">
        <v>139</v>
      </c>
      <c r="I645" s="6">
        <f>E645/H645</f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2">
        <f>(((L645/60)/60)/24)+DATE(1970,1,1)</f>
        <v>40904.25</v>
      </c>
      <c r="O645" s="12">
        <f>(((M645/60)/60)/24)+DATE(1970,1,1)</f>
        <v>40905.25</v>
      </c>
      <c r="P645" t="b">
        <v>0</v>
      </c>
      <c r="Q645" t="b">
        <v>0</v>
      </c>
      <c r="R645" t="s">
        <v>23</v>
      </c>
      <c r="S645" t="s">
        <v>2034</v>
      </c>
      <c r="T645" t="s">
        <v>2035</v>
      </c>
    </row>
    <row r="646" spans="1:20" ht="17" x14ac:dyDescent="0.2">
      <c r="A646">
        <v>364</v>
      </c>
      <c r="B646" s="4" t="s">
        <v>780</v>
      </c>
      <c r="C646" s="3" t="s">
        <v>781</v>
      </c>
      <c r="D646">
        <v>900</v>
      </c>
      <c r="E646">
        <v>14547</v>
      </c>
      <c r="F646" s="5">
        <f>E646/D646</f>
        <v>16.163333333333334</v>
      </c>
      <c r="G646" t="s">
        <v>20</v>
      </c>
      <c r="H646">
        <v>186</v>
      </c>
      <c r="I646" s="6">
        <f>E646/H646</f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2">
        <f>(((L646/60)/60)/24)+DATE(1970,1,1)</f>
        <v>43164.25</v>
      </c>
      <c r="O646" s="12">
        <f>(((M646/60)/60)/24)+DATE(1970,1,1)</f>
        <v>43194.208333333328</v>
      </c>
      <c r="P646" t="b">
        <v>0</v>
      </c>
      <c r="Q646" t="b">
        <v>0</v>
      </c>
      <c r="R646" t="s">
        <v>60</v>
      </c>
      <c r="S646" t="s">
        <v>2034</v>
      </c>
      <c r="T646" t="s">
        <v>2044</v>
      </c>
    </row>
    <row r="647" spans="1:20" ht="17" x14ac:dyDescent="0.2">
      <c r="A647">
        <v>365</v>
      </c>
      <c r="B647" s="4" t="s">
        <v>782</v>
      </c>
      <c r="C647" s="3" t="s">
        <v>783</v>
      </c>
      <c r="D647">
        <v>1600</v>
      </c>
      <c r="E647">
        <v>11735</v>
      </c>
      <c r="F647" s="5">
        <f>E647/D647</f>
        <v>7.3343749999999996</v>
      </c>
      <c r="G647" t="s">
        <v>20</v>
      </c>
      <c r="H647">
        <v>112</v>
      </c>
      <c r="I647" s="6">
        <f>E647/H647</f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2">
        <f>(((L647/60)/60)/24)+DATE(1970,1,1)</f>
        <v>42733.25</v>
      </c>
      <c r="O647" s="12">
        <f>(((M647/60)/60)/24)+DATE(1970,1,1)</f>
        <v>42760.25</v>
      </c>
      <c r="P647" t="b">
        <v>0</v>
      </c>
      <c r="Q647" t="b">
        <v>0</v>
      </c>
      <c r="R647" t="s">
        <v>33</v>
      </c>
      <c r="S647" t="s">
        <v>2038</v>
      </c>
      <c r="T647" t="s">
        <v>2039</v>
      </c>
    </row>
    <row r="648" spans="1:20" ht="17" x14ac:dyDescent="0.2">
      <c r="A648">
        <v>366</v>
      </c>
      <c r="B648" s="4" t="s">
        <v>784</v>
      </c>
      <c r="C648" s="3" t="s">
        <v>785</v>
      </c>
      <c r="D648">
        <v>1800</v>
      </c>
      <c r="E648">
        <v>10658</v>
      </c>
      <c r="F648" s="5">
        <f>E648/D648</f>
        <v>5.9211111111111112</v>
      </c>
      <c r="G648" t="s">
        <v>20</v>
      </c>
      <c r="H648">
        <v>101</v>
      </c>
      <c r="I648" s="6">
        <f>E648/H648</f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2">
        <f>(((L648/60)/60)/24)+DATE(1970,1,1)</f>
        <v>40546.25</v>
      </c>
      <c r="O648" s="12">
        <f>(((M648/60)/60)/24)+DATE(1970,1,1)</f>
        <v>40547.25</v>
      </c>
      <c r="P648" t="b">
        <v>0</v>
      </c>
      <c r="Q648" t="b">
        <v>1</v>
      </c>
      <c r="R648" t="s">
        <v>33</v>
      </c>
      <c r="S648" t="s">
        <v>2038</v>
      </c>
      <c r="T648" t="s">
        <v>2039</v>
      </c>
    </row>
    <row r="649" spans="1:20" ht="17" x14ac:dyDescent="0.2">
      <c r="A649">
        <v>368</v>
      </c>
      <c r="B649" s="4" t="s">
        <v>788</v>
      </c>
      <c r="C649" s="3" t="s">
        <v>789</v>
      </c>
      <c r="D649">
        <v>5200</v>
      </c>
      <c r="E649">
        <v>14394</v>
      </c>
      <c r="F649" s="5">
        <f>E649/D649</f>
        <v>2.7680769230769231</v>
      </c>
      <c r="G649" t="s">
        <v>20</v>
      </c>
      <c r="H649">
        <v>206</v>
      </c>
      <c r="I649" s="6">
        <f>E649/H649</f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2">
        <f>(((L649/60)/60)/24)+DATE(1970,1,1)</f>
        <v>40464.208333333336</v>
      </c>
      <c r="O649" s="12">
        <f>(((M649/60)/60)/24)+DATE(1970,1,1)</f>
        <v>40487.208333333336</v>
      </c>
      <c r="P649" t="b">
        <v>0</v>
      </c>
      <c r="Q649" t="b">
        <v>1</v>
      </c>
      <c r="R649" t="s">
        <v>42</v>
      </c>
      <c r="S649" t="s">
        <v>2040</v>
      </c>
      <c r="T649" t="s">
        <v>2041</v>
      </c>
    </row>
    <row r="650" spans="1:20" ht="17" x14ac:dyDescent="0.2">
      <c r="A650">
        <v>369</v>
      </c>
      <c r="B650" s="4" t="s">
        <v>790</v>
      </c>
      <c r="C650" s="3" t="s">
        <v>791</v>
      </c>
      <c r="D650">
        <v>5400</v>
      </c>
      <c r="E650">
        <v>14743</v>
      </c>
      <c r="F650" s="5">
        <f>E650/D650</f>
        <v>2.730185185185185</v>
      </c>
      <c r="G650" t="s">
        <v>20</v>
      </c>
      <c r="H650">
        <v>154</v>
      </c>
      <c r="I650" s="6">
        <f>E650/H650</f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2">
        <f>(((L650/60)/60)/24)+DATE(1970,1,1)</f>
        <v>41308.25</v>
      </c>
      <c r="O650" s="12">
        <f>(((M650/60)/60)/24)+DATE(1970,1,1)</f>
        <v>41347.208333333336</v>
      </c>
      <c r="P650" t="b">
        <v>0</v>
      </c>
      <c r="Q650" t="b">
        <v>1</v>
      </c>
      <c r="R650" t="s">
        <v>269</v>
      </c>
      <c r="S650" t="s">
        <v>2040</v>
      </c>
      <c r="T650" t="s">
        <v>2059</v>
      </c>
    </row>
    <row r="651" spans="1:20" ht="17" x14ac:dyDescent="0.2">
      <c r="A651">
        <v>370</v>
      </c>
      <c r="B651" s="4" t="s">
        <v>792</v>
      </c>
      <c r="C651" s="3" t="s">
        <v>793</v>
      </c>
      <c r="D651">
        <v>112300</v>
      </c>
      <c r="E651">
        <v>178965</v>
      </c>
      <c r="F651" s="5">
        <f>E651/D651</f>
        <v>1.593633125556545</v>
      </c>
      <c r="G651" t="s">
        <v>20</v>
      </c>
      <c r="H651">
        <v>5966</v>
      </c>
      <c r="I651" s="6">
        <f>E651/H651</f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2">
        <f>(((L651/60)/60)/24)+DATE(1970,1,1)</f>
        <v>43570.208333333328</v>
      </c>
      <c r="O651" s="12">
        <f>(((M651/60)/60)/24)+DATE(1970,1,1)</f>
        <v>43576.208333333328</v>
      </c>
      <c r="P651" t="b">
        <v>0</v>
      </c>
      <c r="Q651" t="b">
        <v>0</v>
      </c>
      <c r="R651" t="s">
        <v>33</v>
      </c>
      <c r="S651" t="s">
        <v>2038</v>
      </c>
      <c r="T651" t="s">
        <v>2039</v>
      </c>
    </row>
    <row r="652" spans="1:20" ht="34" x14ac:dyDescent="0.2">
      <c r="A652">
        <v>372</v>
      </c>
      <c r="B652" s="4" t="s">
        <v>796</v>
      </c>
      <c r="C652" s="3" t="s">
        <v>797</v>
      </c>
      <c r="D652">
        <v>900</v>
      </c>
      <c r="E652">
        <v>14324</v>
      </c>
      <c r="F652" s="5">
        <f>E652/D652</f>
        <v>15.915555555555555</v>
      </c>
      <c r="G652" t="s">
        <v>20</v>
      </c>
      <c r="H652">
        <v>169</v>
      </c>
      <c r="I652" s="6">
        <f>E652/H652</f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2">
        <f>(((L652/60)/60)/24)+DATE(1970,1,1)</f>
        <v>42012.25</v>
      </c>
      <c r="O652" s="12">
        <f>(((M652/60)/60)/24)+DATE(1970,1,1)</f>
        <v>42032.25</v>
      </c>
      <c r="P652" t="b">
        <v>0</v>
      </c>
      <c r="Q652" t="b">
        <v>1</v>
      </c>
      <c r="R652" t="s">
        <v>42</v>
      </c>
      <c r="S652" t="s">
        <v>2040</v>
      </c>
      <c r="T652" t="s">
        <v>2041</v>
      </c>
    </row>
    <row r="653" spans="1:20" ht="17" x14ac:dyDescent="0.2">
      <c r="A653">
        <v>373</v>
      </c>
      <c r="B653" s="4" t="s">
        <v>798</v>
      </c>
      <c r="C653" s="3" t="s">
        <v>799</v>
      </c>
      <c r="D653">
        <v>22500</v>
      </c>
      <c r="E653">
        <v>164291</v>
      </c>
      <c r="F653" s="5">
        <f>E653/D653</f>
        <v>7.3018222222222224</v>
      </c>
      <c r="G653" t="s">
        <v>20</v>
      </c>
      <c r="H653">
        <v>2106</v>
      </c>
      <c r="I653" s="6">
        <f>E653/H653</f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2">
        <f>(((L653/60)/60)/24)+DATE(1970,1,1)</f>
        <v>42964.208333333328</v>
      </c>
      <c r="O653" s="12">
        <f>(((M653/60)/60)/24)+DATE(1970,1,1)</f>
        <v>42972.208333333328</v>
      </c>
      <c r="P653" t="b">
        <v>0</v>
      </c>
      <c r="Q653" t="b">
        <v>0</v>
      </c>
      <c r="R653" t="s">
        <v>33</v>
      </c>
      <c r="S653" t="s">
        <v>2038</v>
      </c>
      <c r="T653" t="s">
        <v>2039</v>
      </c>
    </row>
    <row r="654" spans="1:20" ht="17" x14ac:dyDescent="0.2">
      <c r="A654">
        <v>376</v>
      </c>
      <c r="B654" s="4" t="s">
        <v>804</v>
      </c>
      <c r="C654" s="3" t="s">
        <v>805</v>
      </c>
      <c r="D654">
        <v>3400</v>
      </c>
      <c r="E654">
        <v>12275</v>
      </c>
      <c r="F654" s="5">
        <f>E654/D654</f>
        <v>3.6102941176470589</v>
      </c>
      <c r="G654" t="s">
        <v>20</v>
      </c>
      <c r="H654">
        <v>131</v>
      </c>
      <c r="I654" s="6">
        <f>E654/H654</f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2">
        <f>(((L654/60)/60)/24)+DATE(1970,1,1)</f>
        <v>41826.208333333336</v>
      </c>
      <c r="O654" s="12">
        <f>(((M654/60)/60)/24)+DATE(1970,1,1)</f>
        <v>41832.208333333336</v>
      </c>
      <c r="P654" t="b">
        <v>0</v>
      </c>
      <c r="Q654" t="b">
        <v>0</v>
      </c>
      <c r="R654" t="s">
        <v>23</v>
      </c>
      <c r="S654" t="s">
        <v>2034</v>
      </c>
      <c r="T654" t="s">
        <v>2035</v>
      </c>
    </row>
    <row r="655" spans="1:20" ht="34" x14ac:dyDescent="0.2">
      <c r="A655">
        <v>380</v>
      </c>
      <c r="B655" s="4" t="s">
        <v>812</v>
      </c>
      <c r="C655" s="3" t="s">
        <v>813</v>
      </c>
      <c r="D655">
        <v>2500</v>
      </c>
      <c r="E655">
        <v>4008</v>
      </c>
      <c r="F655" s="5">
        <f>E655/D655</f>
        <v>1.6032</v>
      </c>
      <c r="G655" t="s">
        <v>20</v>
      </c>
      <c r="H655">
        <v>84</v>
      </c>
      <c r="I655" s="6">
        <f>E655/H655</f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2">
        <f>(((L655/60)/60)/24)+DATE(1970,1,1)</f>
        <v>41448.208333333336</v>
      </c>
      <c r="O655" s="12">
        <f>(((M655/60)/60)/24)+DATE(1970,1,1)</f>
        <v>41453.208333333336</v>
      </c>
      <c r="P655" t="b">
        <v>0</v>
      </c>
      <c r="Q655" t="b">
        <v>0</v>
      </c>
      <c r="R655" t="s">
        <v>33</v>
      </c>
      <c r="S655" t="s">
        <v>2038</v>
      </c>
      <c r="T655" t="s">
        <v>2039</v>
      </c>
    </row>
    <row r="656" spans="1:20" ht="17" x14ac:dyDescent="0.2">
      <c r="A656">
        <v>381</v>
      </c>
      <c r="B656" s="4" t="s">
        <v>814</v>
      </c>
      <c r="C656" s="3" t="s">
        <v>815</v>
      </c>
      <c r="D656">
        <v>5300</v>
      </c>
      <c r="E656">
        <v>9749</v>
      </c>
      <c r="F656" s="5">
        <f>E656/D656</f>
        <v>1.8394339622641509</v>
      </c>
      <c r="G656" t="s">
        <v>20</v>
      </c>
      <c r="H656">
        <v>155</v>
      </c>
      <c r="I656" s="6">
        <f>E656/H656</f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2">
        <f>(((L656/60)/60)/24)+DATE(1970,1,1)</f>
        <v>42163.208333333328</v>
      </c>
      <c r="O656" s="12">
        <f>(((M656/60)/60)/24)+DATE(1970,1,1)</f>
        <v>42209.208333333328</v>
      </c>
      <c r="P656" t="b">
        <v>0</v>
      </c>
      <c r="Q656" t="b">
        <v>0</v>
      </c>
      <c r="R656" t="s">
        <v>33</v>
      </c>
      <c r="S656" t="s">
        <v>2038</v>
      </c>
      <c r="T656" t="s">
        <v>2039</v>
      </c>
    </row>
    <row r="657" spans="1:20" ht="17" x14ac:dyDescent="0.2">
      <c r="A657">
        <v>383</v>
      </c>
      <c r="B657" s="4" t="s">
        <v>818</v>
      </c>
      <c r="C657" s="3" t="s">
        <v>819</v>
      </c>
      <c r="D657">
        <v>6300</v>
      </c>
      <c r="E657">
        <v>14199</v>
      </c>
      <c r="F657" s="5">
        <f>E657/D657</f>
        <v>2.2538095238095237</v>
      </c>
      <c r="G657" t="s">
        <v>20</v>
      </c>
      <c r="H657">
        <v>189</v>
      </c>
      <c r="I657" s="6">
        <f>E657/H657</f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2">
        <f>(((L657/60)/60)/24)+DATE(1970,1,1)</f>
        <v>43509.25</v>
      </c>
      <c r="O657" s="12">
        <f>(((M657/60)/60)/24)+DATE(1970,1,1)</f>
        <v>43515.25</v>
      </c>
      <c r="P657" t="b">
        <v>0</v>
      </c>
      <c r="Q657" t="b">
        <v>1</v>
      </c>
      <c r="R657" t="s">
        <v>17</v>
      </c>
      <c r="S657" t="s">
        <v>2032</v>
      </c>
      <c r="T657" t="s">
        <v>2033</v>
      </c>
    </row>
    <row r="658" spans="1:20" ht="17" x14ac:dyDescent="0.2">
      <c r="A658">
        <v>384</v>
      </c>
      <c r="B658" s="4" t="s">
        <v>820</v>
      </c>
      <c r="C658" s="3" t="s">
        <v>821</v>
      </c>
      <c r="D658">
        <v>114400</v>
      </c>
      <c r="E658">
        <v>196779</v>
      </c>
      <c r="F658" s="5">
        <f>E658/D658</f>
        <v>1.7200961538461539</v>
      </c>
      <c r="G658" t="s">
        <v>20</v>
      </c>
      <c r="H658">
        <v>4799</v>
      </c>
      <c r="I658" s="6">
        <f>E658/H658</f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2">
        <f>(((L658/60)/60)/24)+DATE(1970,1,1)</f>
        <v>42776.25</v>
      </c>
      <c r="O658" s="12">
        <f>(((M658/60)/60)/24)+DATE(1970,1,1)</f>
        <v>42803.25</v>
      </c>
      <c r="P658" t="b">
        <v>1</v>
      </c>
      <c r="Q658" t="b">
        <v>1</v>
      </c>
      <c r="R658" t="s">
        <v>42</v>
      </c>
      <c r="S658" t="s">
        <v>2040</v>
      </c>
      <c r="T658" t="s">
        <v>2041</v>
      </c>
    </row>
    <row r="659" spans="1:20" ht="34" x14ac:dyDescent="0.2">
      <c r="A659">
        <v>385</v>
      </c>
      <c r="B659" s="4" t="s">
        <v>822</v>
      </c>
      <c r="C659" s="3" t="s">
        <v>823</v>
      </c>
      <c r="D659">
        <v>38900</v>
      </c>
      <c r="E659">
        <v>56859</v>
      </c>
      <c r="F659" s="5">
        <f>E659/D659</f>
        <v>1.4616709511568124</v>
      </c>
      <c r="G659" t="s">
        <v>20</v>
      </c>
      <c r="H659">
        <v>1137</v>
      </c>
      <c r="I659" s="6">
        <f>E659/H659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2">
        <f>(((L659/60)/60)/24)+DATE(1970,1,1)</f>
        <v>43553.208333333328</v>
      </c>
      <c r="O659" s="12">
        <f>(((M659/60)/60)/24)+DATE(1970,1,1)</f>
        <v>43585.208333333328</v>
      </c>
      <c r="P659" t="b">
        <v>0</v>
      </c>
      <c r="Q659" t="b">
        <v>0</v>
      </c>
      <c r="R659" t="s">
        <v>68</v>
      </c>
      <c r="S659" t="s">
        <v>2046</v>
      </c>
      <c r="T659" t="s">
        <v>2047</v>
      </c>
    </row>
    <row r="660" spans="1:20" ht="17" x14ac:dyDescent="0.2">
      <c r="A660">
        <v>389</v>
      </c>
      <c r="B660" s="4" t="s">
        <v>830</v>
      </c>
      <c r="C660" s="3" t="s">
        <v>831</v>
      </c>
      <c r="D660">
        <v>83000</v>
      </c>
      <c r="E660">
        <v>101352</v>
      </c>
      <c r="F660" s="5">
        <f>E660/D660</f>
        <v>1.2211084337349398</v>
      </c>
      <c r="G660" t="s">
        <v>20</v>
      </c>
      <c r="H660">
        <v>1152</v>
      </c>
      <c r="I660" s="6">
        <f>E660/H660</f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2">
        <f>(((L660/60)/60)/24)+DATE(1970,1,1)</f>
        <v>40479.208333333336</v>
      </c>
      <c r="O660" s="12">
        <f>(((M660/60)/60)/24)+DATE(1970,1,1)</f>
        <v>40506.25</v>
      </c>
      <c r="P660" t="b">
        <v>0</v>
      </c>
      <c r="Q660" t="b">
        <v>0</v>
      </c>
      <c r="R660" t="s">
        <v>33</v>
      </c>
      <c r="S660" t="s">
        <v>2038</v>
      </c>
      <c r="T660" t="s">
        <v>2039</v>
      </c>
    </row>
    <row r="661" spans="1:20" ht="17" x14ac:dyDescent="0.2">
      <c r="A661">
        <v>390</v>
      </c>
      <c r="B661" s="4" t="s">
        <v>832</v>
      </c>
      <c r="C661" s="3" t="s">
        <v>833</v>
      </c>
      <c r="D661">
        <v>2400</v>
      </c>
      <c r="E661">
        <v>4477</v>
      </c>
      <c r="F661" s="5">
        <f>E661/D661</f>
        <v>1.8654166666666667</v>
      </c>
      <c r="G661" t="s">
        <v>20</v>
      </c>
      <c r="H661">
        <v>50</v>
      </c>
      <c r="I661" s="6">
        <f>E661/H661</f>
        <v>89.54</v>
      </c>
      <c r="J661" t="s">
        <v>21</v>
      </c>
      <c r="K661" t="s">
        <v>22</v>
      </c>
      <c r="L661">
        <v>1379048400</v>
      </c>
      <c r="M661">
        <v>1380344400</v>
      </c>
      <c r="N661" s="12">
        <f>(((L661/60)/60)/24)+DATE(1970,1,1)</f>
        <v>41530.208333333336</v>
      </c>
      <c r="O661" s="12">
        <f>(((M661/60)/60)/24)+DATE(1970,1,1)</f>
        <v>41545.208333333336</v>
      </c>
      <c r="P661" t="b">
        <v>0</v>
      </c>
      <c r="Q661" t="b">
        <v>0</v>
      </c>
      <c r="R661" t="s">
        <v>122</v>
      </c>
      <c r="S661" t="s">
        <v>2053</v>
      </c>
      <c r="T661" t="s">
        <v>2054</v>
      </c>
    </row>
    <row r="662" spans="1:20" ht="17" x14ac:dyDescent="0.2">
      <c r="A662">
        <v>393</v>
      </c>
      <c r="B662" s="4" t="s">
        <v>838</v>
      </c>
      <c r="C662" s="3" t="s">
        <v>839</v>
      </c>
      <c r="D662">
        <v>62800</v>
      </c>
      <c r="E662">
        <v>143788</v>
      </c>
      <c r="F662" s="5">
        <f>E662/D662</f>
        <v>2.2896178343949045</v>
      </c>
      <c r="G662" t="s">
        <v>20</v>
      </c>
      <c r="H662">
        <v>3059</v>
      </c>
      <c r="I662" s="6">
        <f>E662/H662</f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2">
        <f>(((L662/60)/60)/24)+DATE(1970,1,1)</f>
        <v>42933.208333333328</v>
      </c>
      <c r="O662" s="12">
        <f>(((M662/60)/60)/24)+DATE(1970,1,1)</f>
        <v>42934.208333333328</v>
      </c>
      <c r="P662" t="b">
        <v>0</v>
      </c>
      <c r="Q662" t="b">
        <v>0</v>
      </c>
      <c r="R662" t="s">
        <v>159</v>
      </c>
      <c r="S662" t="s">
        <v>2034</v>
      </c>
      <c r="T662" t="s">
        <v>2057</v>
      </c>
    </row>
    <row r="663" spans="1:20" ht="17" x14ac:dyDescent="0.2">
      <c r="A663">
        <v>394</v>
      </c>
      <c r="B663" s="4" t="s">
        <v>840</v>
      </c>
      <c r="C663" s="3" t="s">
        <v>841</v>
      </c>
      <c r="D663">
        <v>800</v>
      </c>
      <c r="E663">
        <v>3755</v>
      </c>
      <c r="F663" s="5">
        <f>E663/D663</f>
        <v>4.6937499999999996</v>
      </c>
      <c r="G663" t="s">
        <v>20</v>
      </c>
      <c r="H663">
        <v>34</v>
      </c>
      <c r="I663" s="6">
        <f>E663/H663</f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2">
        <f>(((L663/60)/60)/24)+DATE(1970,1,1)</f>
        <v>41484.208333333336</v>
      </c>
      <c r="O663" s="12">
        <f>(((M663/60)/60)/24)+DATE(1970,1,1)</f>
        <v>41494.208333333336</v>
      </c>
      <c r="P663" t="b">
        <v>0</v>
      </c>
      <c r="Q663" t="b">
        <v>1</v>
      </c>
      <c r="R663" t="s">
        <v>42</v>
      </c>
      <c r="S663" t="s">
        <v>2040</v>
      </c>
      <c r="T663" t="s">
        <v>2041</v>
      </c>
    </row>
    <row r="664" spans="1:20" ht="34" x14ac:dyDescent="0.2">
      <c r="A664">
        <v>395</v>
      </c>
      <c r="B664" s="4" t="s">
        <v>295</v>
      </c>
      <c r="C664" s="3" t="s">
        <v>842</v>
      </c>
      <c r="D664">
        <v>7100</v>
      </c>
      <c r="E664">
        <v>9238</v>
      </c>
      <c r="F664" s="5">
        <f>E664/D664</f>
        <v>1.3011267605633803</v>
      </c>
      <c r="G664" t="s">
        <v>20</v>
      </c>
      <c r="H664">
        <v>220</v>
      </c>
      <c r="I664" s="6">
        <f>E664/H664</f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2">
        <f>(((L664/60)/60)/24)+DATE(1970,1,1)</f>
        <v>40885.25</v>
      </c>
      <c r="O664" s="12">
        <f>(((M664/60)/60)/24)+DATE(1970,1,1)</f>
        <v>40886.25</v>
      </c>
      <c r="P664" t="b">
        <v>1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396</v>
      </c>
      <c r="B665" s="4" t="s">
        <v>843</v>
      </c>
      <c r="C665" s="3" t="s">
        <v>844</v>
      </c>
      <c r="D665">
        <v>46100</v>
      </c>
      <c r="E665">
        <v>77012</v>
      </c>
      <c r="F665" s="5">
        <f>E665/D665</f>
        <v>1.6705422993492407</v>
      </c>
      <c r="G665" t="s">
        <v>20</v>
      </c>
      <c r="H665">
        <v>1604</v>
      </c>
      <c r="I665" s="6">
        <f>E665/H665</f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2">
        <f>(((L665/60)/60)/24)+DATE(1970,1,1)</f>
        <v>43378.208333333328</v>
      </c>
      <c r="O665" s="12">
        <f>(((M665/60)/60)/24)+DATE(1970,1,1)</f>
        <v>43386.208333333328</v>
      </c>
      <c r="P665" t="b">
        <v>0</v>
      </c>
      <c r="Q665" t="b">
        <v>0</v>
      </c>
      <c r="R665" t="s">
        <v>53</v>
      </c>
      <c r="S665" t="s">
        <v>2040</v>
      </c>
      <c r="T665" t="s">
        <v>2043</v>
      </c>
    </row>
    <row r="666" spans="1:20" ht="17" x14ac:dyDescent="0.2">
      <c r="A666">
        <v>397</v>
      </c>
      <c r="B666" s="4" t="s">
        <v>845</v>
      </c>
      <c r="C666" s="3" t="s">
        <v>846</v>
      </c>
      <c r="D666">
        <v>8100</v>
      </c>
      <c r="E666">
        <v>14083</v>
      </c>
      <c r="F666" s="5">
        <f>E666/D666</f>
        <v>1.738641975308642</v>
      </c>
      <c r="G666" t="s">
        <v>20</v>
      </c>
      <c r="H666">
        <v>454</v>
      </c>
      <c r="I666" s="6">
        <f>E666/H666</f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2">
        <f>(((L666/60)/60)/24)+DATE(1970,1,1)</f>
        <v>41417.208333333336</v>
      </c>
      <c r="O666" s="12">
        <f>(((M666/60)/60)/24)+DATE(1970,1,1)</f>
        <v>41423.208333333336</v>
      </c>
      <c r="P666" t="b">
        <v>0</v>
      </c>
      <c r="Q666" t="b">
        <v>0</v>
      </c>
      <c r="R666" t="s">
        <v>23</v>
      </c>
      <c r="S666" t="s">
        <v>2034</v>
      </c>
      <c r="T666" t="s">
        <v>2035</v>
      </c>
    </row>
    <row r="667" spans="1:20" ht="34" x14ac:dyDescent="0.2">
      <c r="A667">
        <v>398</v>
      </c>
      <c r="B667" s="4" t="s">
        <v>847</v>
      </c>
      <c r="C667" s="3" t="s">
        <v>848</v>
      </c>
      <c r="D667">
        <v>1700</v>
      </c>
      <c r="E667">
        <v>12202</v>
      </c>
      <c r="F667" s="5">
        <f>E667/D667</f>
        <v>7.1776470588235295</v>
      </c>
      <c r="G667" t="s">
        <v>20</v>
      </c>
      <c r="H667">
        <v>123</v>
      </c>
      <c r="I667" s="6">
        <f>E667/H667</f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2">
        <f>(((L667/60)/60)/24)+DATE(1970,1,1)</f>
        <v>43228.208333333328</v>
      </c>
      <c r="O667" s="12">
        <f>(((M667/60)/60)/24)+DATE(1970,1,1)</f>
        <v>43230.208333333328</v>
      </c>
      <c r="P667" t="b">
        <v>0</v>
      </c>
      <c r="Q667" t="b">
        <v>1</v>
      </c>
      <c r="R667" t="s">
        <v>71</v>
      </c>
      <c r="S667" t="s">
        <v>2040</v>
      </c>
      <c r="T667" t="s">
        <v>2048</v>
      </c>
    </row>
    <row r="668" spans="1:20" ht="17" x14ac:dyDescent="0.2">
      <c r="A668">
        <v>401</v>
      </c>
      <c r="B668" s="4" t="s">
        <v>853</v>
      </c>
      <c r="C668" s="3" t="s">
        <v>854</v>
      </c>
      <c r="D668">
        <v>900</v>
      </c>
      <c r="E668">
        <v>13772</v>
      </c>
      <c r="F668" s="5">
        <f>E668/D668</f>
        <v>15.302222222222222</v>
      </c>
      <c r="G668" t="s">
        <v>20</v>
      </c>
      <c r="H668">
        <v>299</v>
      </c>
      <c r="I668" s="6">
        <f>E668/H668</f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2">
        <f>(((L668/60)/60)/24)+DATE(1970,1,1)</f>
        <v>43765.208333333328</v>
      </c>
      <c r="O668" s="12">
        <f>(((M668/60)/60)/24)+DATE(1970,1,1)</f>
        <v>43765.208333333328</v>
      </c>
      <c r="P668" t="b">
        <v>0</v>
      </c>
      <c r="Q668" t="b">
        <v>0</v>
      </c>
      <c r="R668" t="s">
        <v>33</v>
      </c>
      <c r="S668" t="s">
        <v>2038</v>
      </c>
      <c r="T668" t="s">
        <v>2039</v>
      </c>
    </row>
    <row r="669" spans="1:20" ht="17" x14ac:dyDescent="0.2">
      <c r="A669">
        <v>404</v>
      </c>
      <c r="B669" s="4" t="s">
        <v>859</v>
      </c>
      <c r="C669" s="3" t="s">
        <v>860</v>
      </c>
      <c r="D669">
        <v>48900</v>
      </c>
      <c r="E669">
        <v>154321</v>
      </c>
      <c r="F669" s="5">
        <f>E669/D669</f>
        <v>3.1558486707566464</v>
      </c>
      <c r="G669" t="s">
        <v>20</v>
      </c>
      <c r="H669">
        <v>2237</v>
      </c>
      <c r="I669" s="6">
        <f>E669/H669</f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2">
        <f>(((L669/60)/60)/24)+DATE(1970,1,1)</f>
        <v>43053.25</v>
      </c>
      <c r="O669" s="12">
        <f>(((M669/60)/60)/24)+DATE(1970,1,1)</f>
        <v>43056.25</v>
      </c>
      <c r="P669" t="b">
        <v>0</v>
      </c>
      <c r="Q669" t="b">
        <v>0</v>
      </c>
      <c r="R669" t="s">
        <v>33</v>
      </c>
      <c r="S669" t="s">
        <v>2038</v>
      </c>
      <c r="T669" t="s">
        <v>2039</v>
      </c>
    </row>
    <row r="670" spans="1:20" ht="17" x14ac:dyDescent="0.2">
      <c r="A670">
        <v>406</v>
      </c>
      <c r="B670" s="4" t="s">
        <v>863</v>
      </c>
      <c r="C670" s="3" t="s">
        <v>864</v>
      </c>
      <c r="D670">
        <v>39300</v>
      </c>
      <c r="E670">
        <v>71583</v>
      </c>
      <c r="F670" s="5">
        <f>E670/D670</f>
        <v>1.8214503816793892</v>
      </c>
      <c r="G670" t="s">
        <v>20</v>
      </c>
      <c r="H670">
        <v>645</v>
      </c>
      <c r="I670" s="6">
        <f>E670/H670</f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2">
        <f>(((L670/60)/60)/24)+DATE(1970,1,1)</f>
        <v>41304.25</v>
      </c>
      <c r="O670" s="12">
        <f>(((M670/60)/60)/24)+DATE(1970,1,1)</f>
        <v>41316.25</v>
      </c>
      <c r="P670" t="b">
        <v>1</v>
      </c>
      <c r="Q670" t="b">
        <v>0</v>
      </c>
      <c r="R670" t="s">
        <v>42</v>
      </c>
      <c r="S670" t="s">
        <v>2040</v>
      </c>
      <c r="T670" t="s">
        <v>2041</v>
      </c>
    </row>
    <row r="671" spans="1:20" ht="17" x14ac:dyDescent="0.2">
      <c r="A671">
        <v>407</v>
      </c>
      <c r="B671" s="4" t="s">
        <v>865</v>
      </c>
      <c r="C671" s="3" t="s">
        <v>866</v>
      </c>
      <c r="D671">
        <v>3400</v>
      </c>
      <c r="E671">
        <v>12100</v>
      </c>
      <c r="F671" s="5">
        <f>E671/D671</f>
        <v>3.5588235294117645</v>
      </c>
      <c r="G671" t="s">
        <v>20</v>
      </c>
      <c r="H671">
        <v>484</v>
      </c>
      <c r="I671" s="6">
        <f>E671/H671</f>
        <v>25</v>
      </c>
      <c r="J671" t="s">
        <v>36</v>
      </c>
      <c r="K671" t="s">
        <v>37</v>
      </c>
      <c r="L671">
        <v>1570942800</v>
      </c>
      <c r="M671">
        <v>1571547600</v>
      </c>
      <c r="N671" s="12">
        <f>(((L671/60)/60)/24)+DATE(1970,1,1)</f>
        <v>43751.208333333328</v>
      </c>
      <c r="O671" s="12">
        <f>(((M671/60)/60)/24)+DATE(1970,1,1)</f>
        <v>43758.208333333328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17" x14ac:dyDescent="0.2">
      <c r="A672">
        <v>408</v>
      </c>
      <c r="B672" s="4" t="s">
        <v>867</v>
      </c>
      <c r="C672" s="3" t="s">
        <v>868</v>
      </c>
      <c r="D672">
        <v>9200</v>
      </c>
      <c r="E672">
        <v>12129</v>
      </c>
      <c r="F672" s="5">
        <f>E672/D672</f>
        <v>1.3183695652173912</v>
      </c>
      <c r="G672" t="s">
        <v>20</v>
      </c>
      <c r="H672">
        <v>154</v>
      </c>
      <c r="I672" s="6">
        <f>E672/H672</f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2">
        <f>(((L672/60)/60)/24)+DATE(1970,1,1)</f>
        <v>42541.208333333328</v>
      </c>
      <c r="O672" s="12">
        <f>(((M672/60)/60)/24)+DATE(1970,1,1)</f>
        <v>42561.208333333328</v>
      </c>
      <c r="P672" t="b">
        <v>0</v>
      </c>
      <c r="Q672" t="b">
        <v>0</v>
      </c>
      <c r="R672" t="s">
        <v>42</v>
      </c>
      <c r="S672" t="s">
        <v>2040</v>
      </c>
      <c r="T672" t="s">
        <v>2041</v>
      </c>
    </row>
    <row r="673" spans="1:20" ht="17" x14ac:dyDescent="0.2">
      <c r="A673">
        <v>411</v>
      </c>
      <c r="B673" s="4" t="s">
        <v>872</v>
      </c>
      <c r="C673" s="3" t="s">
        <v>873</v>
      </c>
      <c r="D673">
        <v>7800</v>
      </c>
      <c r="E673">
        <v>8161</v>
      </c>
      <c r="F673" s="5">
        <f>E673/D673</f>
        <v>1.0462820512820512</v>
      </c>
      <c r="G673" t="s">
        <v>20</v>
      </c>
      <c r="H673">
        <v>82</v>
      </c>
      <c r="I673" s="6">
        <f>E673/H673</f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2">
        <f>(((L673/60)/60)/24)+DATE(1970,1,1)</f>
        <v>42884.208333333328</v>
      </c>
      <c r="O673" s="12">
        <f>(((M673/60)/60)/24)+DATE(1970,1,1)</f>
        <v>42886.208333333328</v>
      </c>
      <c r="P673" t="b">
        <v>0</v>
      </c>
      <c r="Q673" t="b">
        <v>0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412</v>
      </c>
      <c r="B674" s="4" t="s">
        <v>874</v>
      </c>
      <c r="C674" s="3" t="s">
        <v>875</v>
      </c>
      <c r="D674">
        <v>2100</v>
      </c>
      <c r="E674">
        <v>14046</v>
      </c>
      <c r="F674" s="5">
        <f>E674/D674</f>
        <v>6.6885714285714286</v>
      </c>
      <c r="G674" t="s">
        <v>20</v>
      </c>
      <c r="H674">
        <v>134</v>
      </c>
      <c r="I674" s="6">
        <f>E674/H674</f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2">
        <f>(((L674/60)/60)/24)+DATE(1970,1,1)</f>
        <v>41642.25</v>
      </c>
      <c r="O674" s="12">
        <f>(((M674/60)/60)/24)+DATE(1970,1,1)</f>
        <v>41652.25</v>
      </c>
      <c r="P674" t="b">
        <v>0</v>
      </c>
      <c r="Q674" t="b">
        <v>0</v>
      </c>
      <c r="R674" t="s">
        <v>119</v>
      </c>
      <c r="S674" t="s">
        <v>2046</v>
      </c>
      <c r="T674" t="s">
        <v>2052</v>
      </c>
    </row>
    <row r="675" spans="1:20" ht="17" x14ac:dyDescent="0.2">
      <c r="A675">
        <v>419</v>
      </c>
      <c r="B675" s="4" t="s">
        <v>887</v>
      </c>
      <c r="C675" s="3" t="s">
        <v>888</v>
      </c>
      <c r="D675">
        <v>113800</v>
      </c>
      <c r="E675">
        <v>140469</v>
      </c>
      <c r="F675" s="5">
        <f>E675/D675</f>
        <v>1.2343497363796134</v>
      </c>
      <c r="G675" t="s">
        <v>20</v>
      </c>
      <c r="H675">
        <v>5203</v>
      </c>
      <c r="I675" s="6">
        <f>E675/H675</f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2">
        <f>(((L675/60)/60)/24)+DATE(1970,1,1)</f>
        <v>40899.25</v>
      </c>
      <c r="O675" s="12">
        <f>(((M675/60)/60)/24)+DATE(1970,1,1)</f>
        <v>40905.25</v>
      </c>
      <c r="P675" t="b">
        <v>0</v>
      </c>
      <c r="Q675" t="b">
        <v>0</v>
      </c>
      <c r="R675" t="s">
        <v>28</v>
      </c>
      <c r="S675" t="s">
        <v>2036</v>
      </c>
      <c r="T675" t="s">
        <v>2037</v>
      </c>
    </row>
    <row r="676" spans="1:20" ht="17" x14ac:dyDescent="0.2">
      <c r="A676">
        <v>420</v>
      </c>
      <c r="B676" s="4" t="s">
        <v>889</v>
      </c>
      <c r="C676" s="3" t="s">
        <v>890</v>
      </c>
      <c r="D676">
        <v>5000</v>
      </c>
      <c r="E676">
        <v>6423</v>
      </c>
      <c r="F676" s="5">
        <f>E676/D676</f>
        <v>1.2846</v>
      </c>
      <c r="G676" t="s">
        <v>20</v>
      </c>
      <c r="H676">
        <v>94</v>
      </c>
      <c r="I676" s="6">
        <f>E676/H676</f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2">
        <f>(((L676/60)/60)/24)+DATE(1970,1,1)</f>
        <v>42911.208333333328</v>
      </c>
      <c r="O676" s="12">
        <f>(((M676/60)/60)/24)+DATE(1970,1,1)</f>
        <v>42925.208333333328</v>
      </c>
      <c r="P676" t="b">
        <v>0</v>
      </c>
      <c r="Q676" t="b">
        <v>0</v>
      </c>
      <c r="R676" t="s">
        <v>33</v>
      </c>
      <c r="S676" t="s">
        <v>2038</v>
      </c>
      <c r="T676" t="s">
        <v>2039</v>
      </c>
    </row>
    <row r="677" spans="1:20" ht="34" x14ac:dyDescent="0.2">
      <c r="A677">
        <v>422</v>
      </c>
      <c r="B677" s="4" t="s">
        <v>893</v>
      </c>
      <c r="C677" s="3" t="s">
        <v>894</v>
      </c>
      <c r="D677">
        <v>8700</v>
      </c>
      <c r="E677">
        <v>11075</v>
      </c>
      <c r="F677" s="5">
        <f>E677/D677</f>
        <v>1.2729885057471264</v>
      </c>
      <c r="G677" t="s">
        <v>20</v>
      </c>
      <c r="H677">
        <v>205</v>
      </c>
      <c r="I677" s="6">
        <f>E677/H677</f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2">
        <f>(((L677/60)/60)/24)+DATE(1970,1,1)</f>
        <v>40285.208333333336</v>
      </c>
      <c r="O677" s="12">
        <f>(((M677/60)/60)/24)+DATE(1970,1,1)</f>
        <v>40305.208333333336</v>
      </c>
      <c r="P677" t="b">
        <v>0</v>
      </c>
      <c r="Q677" t="b">
        <v>1</v>
      </c>
      <c r="R677" t="s">
        <v>33</v>
      </c>
      <c r="S677" t="s">
        <v>2038</v>
      </c>
      <c r="T677" t="s">
        <v>2039</v>
      </c>
    </row>
    <row r="678" spans="1:20" ht="17" x14ac:dyDescent="0.2">
      <c r="A678">
        <v>425</v>
      </c>
      <c r="B678" s="4" t="s">
        <v>899</v>
      </c>
      <c r="C678" s="3" t="s">
        <v>900</v>
      </c>
      <c r="D678">
        <v>2700</v>
      </c>
      <c r="E678">
        <v>7767</v>
      </c>
      <c r="F678" s="5">
        <f>E678/D678</f>
        <v>2.8766666666666665</v>
      </c>
      <c r="G678" t="s">
        <v>20</v>
      </c>
      <c r="H678">
        <v>92</v>
      </c>
      <c r="I678" s="6">
        <f>E678/H678</f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2">
        <f>(((L678/60)/60)/24)+DATE(1970,1,1)</f>
        <v>42213.208333333328</v>
      </c>
      <c r="O678" s="12">
        <f>(((M678/60)/60)/24)+DATE(1970,1,1)</f>
        <v>42219.208333333328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426</v>
      </c>
      <c r="B679" s="4" t="s">
        <v>901</v>
      </c>
      <c r="C679" s="3" t="s">
        <v>902</v>
      </c>
      <c r="D679">
        <v>1800</v>
      </c>
      <c r="E679">
        <v>10313</v>
      </c>
      <c r="F679" s="5">
        <f>E679/D679</f>
        <v>5.7294444444444448</v>
      </c>
      <c r="G679" t="s">
        <v>20</v>
      </c>
      <c r="H679">
        <v>219</v>
      </c>
      <c r="I679" s="6">
        <f>E679/H679</f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2">
        <f>(((L679/60)/60)/24)+DATE(1970,1,1)</f>
        <v>41332.25</v>
      </c>
      <c r="O679" s="12">
        <f>(((M679/60)/60)/24)+DATE(1970,1,1)</f>
        <v>41339.25</v>
      </c>
      <c r="P679" t="b">
        <v>0</v>
      </c>
      <c r="Q679" t="b">
        <v>0</v>
      </c>
      <c r="R679" t="s">
        <v>33</v>
      </c>
      <c r="S679" t="s">
        <v>2038</v>
      </c>
      <c r="T679" t="s">
        <v>2039</v>
      </c>
    </row>
    <row r="680" spans="1:20" ht="17" x14ac:dyDescent="0.2">
      <c r="A680">
        <v>427</v>
      </c>
      <c r="B680" s="4" t="s">
        <v>903</v>
      </c>
      <c r="C680" s="3" t="s">
        <v>904</v>
      </c>
      <c r="D680">
        <v>174500</v>
      </c>
      <c r="E680">
        <v>197018</v>
      </c>
      <c r="F680" s="5">
        <f>E680/D680</f>
        <v>1.1290429799426933</v>
      </c>
      <c r="G680" t="s">
        <v>20</v>
      </c>
      <c r="H680">
        <v>2526</v>
      </c>
      <c r="I680" s="6">
        <f>E680/H680</f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2">
        <f>(((L680/60)/60)/24)+DATE(1970,1,1)</f>
        <v>41895.208333333336</v>
      </c>
      <c r="O680" s="12">
        <f>(((M680/60)/60)/24)+DATE(1970,1,1)</f>
        <v>41927.208333333336</v>
      </c>
      <c r="P680" t="b">
        <v>0</v>
      </c>
      <c r="Q680" t="b">
        <v>1</v>
      </c>
      <c r="R680" t="s">
        <v>33</v>
      </c>
      <c r="S680" t="s">
        <v>2038</v>
      </c>
      <c r="T680" t="s">
        <v>2039</v>
      </c>
    </row>
    <row r="681" spans="1:20" ht="17" x14ac:dyDescent="0.2">
      <c r="A681">
        <v>431</v>
      </c>
      <c r="B681" s="4" t="s">
        <v>911</v>
      </c>
      <c r="C681" s="3" t="s">
        <v>912</v>
      </c>
      <c r="D681">
        <v>5100</v>
      </c>
      <c r="E681">
        <v>9817</v>
      </c>
      <c r="F681" s="5">
        <f>E681/D681</f>
        <v>1.9249019607843136</v>
      </c>
      <c r="G681" t="s">
        <v>20</v>
      </c>
      <c r="H681">
        <v>94</v>
      </c>
      <c r="I681" s="6">
        <f>E681/H681</f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2">
        <f>(((L681/60)/60)/24)+DATE(1970,1,1)</f>
        <v>43273.208333333328</v>
      </c>
      <c r="O681" s="12">
        <f>(((M681/60)/60)/24)+DATE(1970,1,1)</f>
        <v>43290.208333333328</v>
      </c>
      <c r="P681" t="b">
        <v>1</v>
      </c>
      <c r="Q681" t="b">
        <v>0</v>
      </c>
      <c r="R681" t="s">
        <v>33</v>
      </c>
      <c r="S681" t="s">
        <v>2038</v>
      </c>
      <c r="T681" t="s">
        <v>2039</v>
      </c>
    </row>
    <row r="682" spans="1:20" ht="17" x14ac:dyDescent="0.2">
      <c r="A682">
        <v>435</v>
      </c>
      <c r="B682" s="4" t="s">
        <v>919</v>
      </c>
      <c r="C682" s="3" t="s">
        <v>920</v>
      </c>
      <c r="D682">
        <v>152400</v>
      </c>
      <c r="E682">
        <v>178120</v>
      </c>
      <c r="F682" s="5">
        <f>E682/D682</f>
        <v>1.168766404199475</v>
      </c>
      <c r="G682" t="s">
        <v>20</v>
      </c>
      <c r="H682">
        <v>1713</v>
      </c>
      <c r="I682" s="6">
        <f>E682/H682</f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2">
        <f>(((L682/60)/60)/24)+DATE(1970,1,1)</f>
        <v>41988.25</v>
      </c>
      <c r="O682" s="12">
        <f>(((M682/60)/60)/24)+DATE(1970,1,1)</f>
        <v>42000.25</v>
      </c>
      <c r="P682" t="b">
        <v>0</v>
      </c>
      <c r="Q682" t="b">
        <v>1</v>
      </c>
      <c r="R682" t="s">
        <v>33</v>
      </c>
      <c r="S682" t="s">
        <v>2038</v>
      </c>
      <c r="T682" t="s">
        <v>2039</v>
      </c>
    </row>
    <row r="683" spans="1:20" ht="17" x14ac:dyDescent="0.2">
      <c r="A683">
        <v>436</v>
      </c>
      <c r="B683" s="4" t="s">
        <v>921</v>
      </c>
      <c r="C683" s="3" t="s">
        <v>922</v>
      </c>
      <c r="D683">
        <v>1300</v>
      </c>
      <c r="E683">
        <v>13678</v>
      </c>
      <c r="F683" s="5">
        <f>E683/D683</f>
        <v>10.521538461538462</v>
      </c>
      <c r="G683" t="s">
        <v>20</v>
      </c>
      <c r="H683">
        <v>249</v>
      </c>
      <c r="I683" s="6">
        <f>E683/H683</f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2">
        <f>(((L683/60)/60)/24)+DATE(1970,1,1)</f>
        <v>43575.208333333328</v>
      </c>
      <c r="O683" s="12">
        <f>(((M683/60)/60)/24)+DATE(1970,1,1)</f>
        <v>43576.208333333328</v>
      </c>
      <c r="P683" t="b">
        <v>0</v>
      </c>
      <c r="Q683" t="b">
        <v>0</v>
      </c>
      <c r="R683" t="s">
        <v>159</v>
      </c>
      <c r="S683" t="s">
        <v>2034</v>
      </c>
      <c r="T683" t="s">
        <v>2057</v>
      </c>
    </row>
    <row r="684" spans="1:20" ht="17" x14ac:dyDescent="0.2">
      <c r="A684">
        <v>437</v>
      </c>
      <c r="B684" s="4" t="s">
        <v>923</v>
      </c>
      <c r="C684" s="3" t="s">
        <v>924</v>
      </c>
      <c r="D684">
        <v>8100</v>
      </c>
      <c r="E684">
        <v>9969</v>
      </c>
      <c r="F684" s="5">
        <f>E684/D684</f>
        <v>1.2307407407407407</v>
      </c>
      <c r="G684" t="s">
        <v>20</v>
      </c>
      <c r="H684">
        <v>192</v>
      </c>
      <c r="I684" s="6">
        <f>E684/H684</f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2">
        <f>(((L684/60)/60)/24)+DATE(1970,1,1)</f>
        <v>42260.208333333328</v>
      </c>
      <c r="O684" s="12">
        <f>(((M684/60)/60)/24)+DATE(1970,1,1)</f>
        <v>42263.208333333328</v>
      </c>
      <c r="P684" t="b">
        <v>0</v>
      </c>
      <c r="Q684" t="b">
        <v>1</v>
      </c>
      <c r="R684" t="s">
        <v>71</v>
      </c>
      <c r="S684" t="s">
        <v>2040</v>
      </c>
      <c r="T684" t="s">
        <v>2048</v>
      </c>
    </row>
    <row r="685" spans="1:20" ht="34" x14ac:dyDescent="0.2">
      <c r="A685">
        <v>438</v>
      </c>
      <c r="B685" s="4" t="s">
        <v>925</v>
      </c>
      <c r="C685" s="3" t="s">
        <v>926</v>
      </c>
      <c r="D685">
        <v>8300</v>
      </c>
      <c r="E685">
        <v>14827</v>
      </c>
      <c r="F685" s="5">
        <f>E685/D685</f>
        <v>1.7863855421686747</v>
      </c>
      <c r="G685" t="s">
        <v>20</v>
      </c>
      <c r="H685">
        <v>247</v>
      </c>
      <c r="I685" s="6">
        <f>E685/H685</f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2">
        <f>(((L685/60)/60)/24)+DATE(1970,1,1)</f>
        <v>41337.25</v>
      </c>
      <c r="O685" s="12">
        <f>(((M685/60)/60)/24)+DATE(1970,1,1)</f>
        <v>41367.208333333336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439</v>
      </c>
      <c r="B686" s="4" t="s">
        <v>927</v>
      </c>
      <c r="C686" s="3" t="s">
        <v>928</v>
      </c>
      <c r="D686">
        <v>28400</v>
      </c>
      <c r="E686">
        <v>100900</v>
      </c>
      <c r="F686" s="5">
        <f>E686/D686</f>
        <v>3.5528169014084505</v>
      </c>
      <c r="G686" t="s">
        <v>20</v>
      </c>
      <c r="H686">
        <v>2293</v>
      </c>
      <c r="I686" s="6">
        <f>E686/H686</f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2">
        <f>(((L686/60)/60)/24)+DATE(1970,1,1)</f>
        <v>42680.208333333328</v>
      </c>
      <c r="O686" s="12">
        <f>(((M686/60)/60)/24)+DATE(1970,1,1)</f>
        <v>42687.25</v>
      </c>
      <c r="P686" t="b">
        <v>0</v>
      </c>
      <c r="Q686" t="b">
        <v>0</v>
      </c>
      <c r="R686" t="s">
        <v>474</v>
      </c>
      <c r="S686" t="s">
        <v>2040</v>
      </c>
      <c r="T686" t="s">
        <v>2062</v>
      </c>
    </row>
    <row r="687" spans="1:20" ht="17" x14ac:dyDescent="0.2">
      <c r="A687">
        <v>440</v>
      </c>
      <c r="B687" s="4" t="s">
        <v>929</v>
      </c>
      <c r="C687" s="3" t="s">
        <v>930</v>
      </c>
      <c r="D687">
        <v>102500</v>
      </c>
      <c r="E687">
        <v>165954</v>
      </c>
      <c r="F687" s="5">
        <f>E687/D687</f>
        <v>1.6190634146341463</v>
      </c>
      <c r="G687" t="s">
        <v>20</v>
      </c>
      <c r="H687">
        <v>3131</v>
      </c>
      <c r="I687" s="6">
        <f>E687/H687</f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2">
        <f>(((L687/60)/60)/24)+DATE(1970,1,1)</f>
        <v>42916.208333333328</v>
      </c>
      <c r="O687" s="12">
        <f>(((M687/60)/60)/24)+DATE(1970,1,1)</f>
        <v>42926.208333333328</v>
      </c>
      <c r="P687" t="b">
        <v>0</v>
      </c>
      <c r="Q687" t="b">
        <v>0</v>
      </c>
      <c r="R687" t="s">
        <v>269</v>
      </c>
      <c r="S687" t="s">
        <v>2040</v>
      </c>
      <c r="T687" t="s">
        <v>2059</v>
      </c>
    </row>
    <row r="688" spans="1:20" ht="17" x14ac:dyDescent="0.2">
      <c r="A688">
        <v>442</v>
      </c>
      <c r="B688" s="4" t="s">
        <v>933</v>
      </c>
      <c r="C688" s="3" t="s">
        <v>934</v>
      </c>
      <c r="D688">
        <v>5400</v>
      </c>
      <c r="E688">
        <v>10731</v>
      </c>
      <c r="F688" s="5">
        <f>E688/D688</f>
        <v>1.9872222222222222</v>
      </c>
      <c r="G688" t="s">
        <v>20</v>
      </c>
      <c r="H688">
        <v>143</v>
      </c>
      <c r="I688" s="6">
        <f>E688/H688</f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2">
        <f>(((L688/60)/60)/24)+DATE(1970,1,1)</f>
        <v>42980.208333333328</v>
      </c>
      <c r="O688" s="12">
        <f>(((M688/60)/60)/24)+DATE(1970,1,1)</f>
        <v>42996.208333333328</v>
      </c>
      <c r="P688" t="b">
        <v>0</v>
      </c>
      <c r="Q688" t="b">
        <v>0</v>
      </c>
      <c r="R688" t="s">
        <v>33</v>
      </c>
      <c r="S688" t="s">
        <v>2038</v>
      </c>
      <c r="T688" t="s">
        <v>2039</v>
      </c>
    </row>
    <row r="689" spans="1:20" ht="17" x14ac:dyDescent="0.2">
      <c r="A689">
        <v>444</v>
      </c>
      <c r="B689" s="4" t="s">
        <v>748</v>
      </c>
      <c r="C689" s="3" t="s">
        <v>937</v>
      </c>
      <c r="D689">
        <v>6200</v>
      </c>
      <c r="E689">
        <v>10938</v>
      </c>
      <c r="F689" s="5">
        <f>E689/D689</f>
        <v>1.7641935483870967</v>
      </c>
      <c r="G689" t="s">
        <v>20</v>
      </c>
      <c r="H689">
        <v>296</v>
      </c>
      <c r="I689" s="6">
        <f>E689/H689</f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2">
        <f>(((L689/60)/60)/24)+DATE(1970,1,1)</f>
        <v>40748.208333333336</v>
      </c>
      <c r="O689" s="12">
        <f>(((M689/60)/60)/24)+DATE(1970,1,1)</f>
        <v>40750.208333333336</v>
      </c>
      <c r="P689" t="b">
        <v>0</v>
      </c>
      <c r="Q689" t="b">
        <v>1</v>
      </c>
      <c r="R689" t="s">
        <v>60</v>
      </c>
      <c r="S689" t="s">
        <v>2034</v>
      </c>
      <c r="T689" t="s">
        <v>2044</v>
      </c>
    </row>
    <row r="690" spans="1:20" ht="34" x14ac:dyDescent="0.2">
      <c r="A690">
        <v>445</v>
      </c>
      <c r="B690" s="4" t="s">
        <v>938</v>
      </c>
      <c r="C690" s="3" t="s">
        <v>939</v>
      </c>
      <c r="D690">
        <v>2100</v>
      </c>
      <c r="E690">
        <v>10739</v>
      </c>
      <c r="F690" s="5">
        <f>E690/D690</f>
        <v>5.1138095238095236</v>
      </c>
      <c r="G690" t="s">
        <v>20</v>
      </c>
      <c r="H690">
        <v>170</v>
      </c>
      <c r="I690" s="6">
        <f>E690/H690</f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2">
        <f>(((L690/60)/60)/24)+DATE(1970,1,1)</f>
        <v>40515.25</v>
      </c>
      <c r="O690" s="12">
        <f>(((M690/60)/60)/24)+DATE(1970,1,1)</f>
        <v>40536.25</v>
      </c>
      <c r="P690" t="b">
        <v>0</v>
      </c>
      <c r="Q690" t="b">
        <v>1</v>
      </c>
      <c r="R690" t="s">
        <v>33</v>
      </c>
      <c r="S690" t="s">
        <v>2038</v>
      </c>
      <c r="T690" t="s">
        <v>2039</v>
      </c>
    </row>
    <row r="691" spans="1:20" ht="17" x14ac:dyDescent="0.2">
      <c r="A691">
        <v>449</v>
      </c>
      <c r="B691" s="4" t="s">
        <v>946</v>
      </c>
      <c r="C691" s="3" t="s">
        <v>947</v>
      </c>
      <c r="D691">
        <v>900</v>
      </c>
      <c r="E691">
        <v>8703</v>
      </c>
      <c r="F691" s="5">
        <f>E691/D691</f>
        <v>9.67</v>
      </c>
      <c r="G691" t="s">
        <v>20</v>
      </c>
      <c r="H691">
        <v>86</v>
      </c>
      <c r="I691" s="6">
        <f>E691/H691</f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2">
        <f>(((L691/60)/60)/24)+DATE(1970,1,1)</f>
        <v>43530.25</v>
      </c>
      <c r="O691" s="12">
        <f>(((M691/60)/60)/24)+DATE(1970,1,1)</f>
        <v>43547.208333333328</v>
      </c>
      <c r="P691" t="b">
        <v>0</v>
      </c>
      <c r="Q691" t="b">
        <v>0</v>
      </c>
      <c r="R691" t="s">
        <v>89</v>
      </c>
      <c r="S691" t="s">
        <v>2049</v>
      </c>
      <c r="T691" t="s">
        <v>2050</v>
      </c>
    </row>
    <row r="692" spans="1:20" ht="17" x14ac:dyDescent="0.2">
      <c r="A692">
        <v>451</v>
      </c>
      <c r="B692" s="4" t="s">
        <v>950</v>
      </c>
      <c r="C692" s="3" t="s">
        <v>951</v>
      </c>
      <c r="D692">
        <v>148400</v>
      </c>
      <c r="E692">
        <v>182302</v>
      </c>
      <c r="F692" s="5">
        <f>E692/D692</f>
        <v>1.2284501347708894</v>
      </c>
      <c r="G692" t="s">
        <v>20</v>
      </c>
      <c r="H692">
        <v>6286</v>
      </c>
      <c r="I692" s="6">
        <f>E692/H692</f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2">
        <f>(((L692/60)/60)/24)+DATE(1970,1,1)</f>
        <v>42935.208333333328</v>
      </c>
      <c r="O692" s="12">
        <f>(((M692/60)/60)/24)+DATE(1970,1,1)</f>
        <v>42966.208333333328</v>
      </c>
      <c r="P692" t="b">
        <v>0</v>
      </c>
      <c r="Q692" t="b">
        <v>0</v>
      </c>
      <c r="R692" t="s">
        <v>23</v>
      </c>
      <c r="S692" t="s">
        <v>2034</v>
      </c>
      <c r="T692" t="s">
        <v>2035</v>
      </c>
    </row>
    <row r="693" spans="1:20" ht="17" x14ac:dyDescent="0.2">
      <c r="A693">
        <v>455</v>
      </c>
      <c r="B693" s="4" t="s">
        <v>958</v>
      </c>
      <c r="C693" s="3" t="s">
        <v>959</v>
      </c>
      <c r="D693">
        <v>116500</v>
      </c>
      <c r="E693">
        <v>137904</v>
      </c>
      <c r="F693" s="5">
        <f>E693/D693</f>
        <v>1.1837253218884121</v>
      </c>
      <c r="G693" t="s">
        <v>20</v>
      </c>
      <c r="H693">
        <v>3727</v>
      </c>
      <c r="I693" s="6">
        <f>E693/H693</f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2">
        <f>(((L693/60)/60)/24)+DATE(1970,1,1)</f>
        <v>40809.208333333336</v>
      </c>
      <c r="O693" s="12">
        <f>(((M693/60)/60)/24)+DATE(1970,1,1)</f>
        <v>40832.208333333336</v>
      </c>
      <c r="P693" t="b">
        <v>0</v>
      </c>
      <c r="Q693" t="b">
        <v>0</v>
      </c>
      <c r="R693" t="s">
        <v>33</v>
      </c>
      <c r="S693" t="s">
        <v>2038</v>
      </c>
      <c r="T693" t="s">
        <v>2039</v>
      </c>
    </row>
    <row r="694" spans="1:20" ht="34" x14ac:dyDescent="0.2">
      <c r="A694">
        <v>456</v>
      </c>
      <c r="B694" s="4" t="s">
        <v>960</v>
      </c>
      <c r="C694" s="3" t="s">
        <v>961</v>
      </c>
      <c r="D694">
        <v>146400</v>
      </c>
      <c r="E694">
        <v>152438</v>
      </c>
      <c r="F694" s="5">
        <f>E694/D694</f>
        <v>1.041243169398907</v>
      </c>
      <c r="G694" t="s">
        <v>20</v>
      </c>
      <c r="H694">
        <v>1605</v>
      </c>
      <c r="I694" s="6">
        <f>E694/H694</f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2">
        <f>(((L694/60)/60)/24)+DATE(1970,1,1)</f>
        <v>43141.25</v>
      </c>
      <c r="O694" s="12">
        <f>(((M694/60)/60)/24)+DATE(1970,1,1)</f>
        <v>43141.25</v>
      </c>
      <c r="P694" t="b">
        <v>0</v>
      </c>
      <c r="Q694" t="b">
        <v>1</v>
      </c>
      <c r="R694" t="s">
        <v>60</v>
      </c>
      <c r="S694" t="s">
        <v>2034</v>
      </c>
      <c r="T694" t="s">
        <v>2044</v>
      </c>
    </row>
    <row r="695" spans="1:20" ht="17" x14ac:dyDescent="0.2">
      <c r="A695">
        <v>458</v>
      </c>
      <c r="B695" s="4" t="s">
        <v>964</v>
      </c>
      <c r="C695" s="3" t="s">
        <v>965</v>
      </c>
      <c r="D695">
        <v>33800</v>
      </c>
      <c r="E695">
        <v>118706</v>
      </c>
      <c r="F695" s="5">
        <f>E695/D695</f>
        <v>3.5120118343195266</v>
      </c>
      <c r="G695" t="s">
        <v>20</v>
      </c>
      <c r="H695">
        <v>2120</v>
      </c>
      <c r="I695" s="6">
        <f>E695/H695</f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2">
        <f>(((L695/60)/60)/24)+DATE(1970,1,1)</f>
        <v>40265.208333333336</v>
      </c>
      <c r="O695" s="12">
        <f>(((M695/60)/60)/24)+DATE(1970,1,1)</f>
        <v>40309.208333333336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460</v>
      </c>
      <c r="B696" s="4" t="s">
        <v>968</v>
      </c>
      <c r="C696" s="3" t="s">
        <v>969</v>
      </c>
      <c r="D696">
        <v>2400</v>
      </c>
      <c r="E696">
        <v>4119</v>
      </c>
      <c r="F696" s="5">
        <f>E696/D696</f>
        <v>1.7162500000000001</v>
      </c>
      <c r="G696" t="s">
        <v>20</v>
      </c>
      <c r="H696">
        <v>50</v>
      </c>
      <c r="I696" s="6">
        <f>E696/H696</f>
        <v>82.38</v>
      </c>
      <c r="J696" t="s">
        <v>21</v>
      </c>
      <c r="K696" t="s">
        <v>22</v>
      </c>
      <c r="L696">
        <v>1281330000</v>
      </c>
      <c r="M696">
        <v>1281589200</v>
      </c>
      <c r="N696" s="12">
        <f>(((L696/60)/60)/24)+DATE(1970,1,1)</f>
        <v>40399.208333333336</v>
      </c>
      <c r="O696" s="12">
        <f>(((M696/60)/60)/24)+DATE(1970,1,1)</f>
        <v>40402.208333333336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461</v>
      </c>
      <c r="B697" s="4" t="s">
        <v>970</v>
      </c>
      <c r="C697" s="3" t="s">
        <v>971</v>
      </c>
      <c r="D697">
        <v>98800</v>
      </c>
      <c r="E697">
        <v>139354</v>
      </c>
      <c r="F697" s="5">
        <f>E697/D697</f>
        <v>1.4104655870445344</v>
      </c>
      <c r="G697" t="s">
        <v>20</v>
      </c>
      <c r="H697">
        <v>2080</v>
      </c>
      <c r="I697" s="6">
        <f>E697/H697</f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2">
        <f>(((L697/60)/60)/24)+DATE(1970,1,1)</f>
        <v>41757.208333333336</v>
      </c>
      <c r="O697" s="12">
        <f>(((M697/60)/60)/24)+DATE(1970,1,1)</f>
        <v>41777.208333333336</v>
      </c>
      <c r="P697" t="b">
        <v>0</v>
      </c>
      <c r="Q697" t="b">
        <v>0</v>
      </c>
      <c r="R697" t="s">
        <v>53</v>
      </c>
      <c r="S697" t="s">
        <v>2040</v>
      </c>
      <c r="T697" t="s">
        <v>2043</v>
      </c>
    </row>
    <row r="698" spans="1:20" ht="34" x14ac:dyDescent="0.2">
      <c r="A698">
        <v>463</v>
      </c>
      <c r="B698" s="4" t="s">
        <v>974</v>
      </c>
      <c r="C698" s="3" t="s">
        <v>975</v>
      </c>
      <c r="D698">
        <v>134300</v>
      </c>
      <c r="E698">
        <v>145265</v>
      </c>
      <c r="F698" s="5">
        <f>E698/D698</f>
        <v>1.0816455696202532</v>
      </c>
      <c r="G698" t="s">
        <v>20</v>
      </c>
      <c r="H698">
        <v>2105</v>
      </c>
      <c r="I698" s="6">
        <f>E698/H698</f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2">
        <f>(((L698/60)/60)/24)+DATE(1970,1,1)</f>
        <v>41639.25</v>
      </c>
      <c r="O698" s="12">
        <f>(((M698/60)/60)/24)+DATE(1970,1,1)</f>
        <v>41643.25</v>
      </c>
      <c r="P698" t="b">
        <v>0</v>
      </c>
      <c r="Q698" t="b">
        <v>0</v>
      </c>
      <c r="R698" t="s">
        <v>71</v>
      </c>
      <c r="S698" t="s">
        <v>2040</v>
      </c>
      <c r="T698" t="s">
        <v>2048</v>
      </c>
    </row>
    <row r="699" spans="1:20" ht="17" x14ac:dyDescent="0.2">
      <c r="A699">
        <v>464</v>
      </c>
      <c r="B699" s="4" t="s">
        <v>976</v>
      </c>
      <c r="C699" s="3" t="s">
        <v>977</v>
      </c>
      <c r="D699">
        <v>71200</v>
      </c>
      <c r="E699">
        <v>95020</v>
      </c>
      <c r="F699" s="5">
        <f>E699/D699</f>
        <v>1.3345505617977529</v>
      </c>
      <c r="G699" t="s">
        <v>20</v>
      </c>
      <c r="H699">
        <v>2436</v>
      </c>
      <c r="I699" s="6">
        <f>E699/H699</f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2">
        <f>(((L699/60)/60)/24)+DATE(1970,1,1)</f>
        <v>43142.25</v>
      </c>
      <c r="O699" s="12">
        <f>(((M699/60)/60)/24)+DATE(1970,1,1)</f>
        <v>43156.25</v>
      </c>
      <c r="P699" t="b">
        <v>0</v>
      </c>
      <c r="Q699" t="b">
        <v>0</v>
      </c>
      <c r="R699" t="s">
        <v>33</v>
      </c>
      <c r="S699" t="s">
        <v>2038</v>
      </c>
      <c r="T699" t="s">
        <v>2039</v>
      </c>
    </row>
    <row r="700" spans="1:20" ht="17" x14ac:dyDescent="0.2">
      <c r="A700">
        <v>465</v>
      </c>
      <c r="B700" s="4" t="s">
        <v>978</v>
      </c>
      <c r="C700" s="3" t="s">
        <v>979</v>
      </c>
      <c r="D700">
        <v>4700</v>
      </c>
      <c r="E700">
        <v>8829</v>
      </c>
      <c r="F700" s="5">
        <f>E700/D700</f>
        <v>1.8785106382978722</v>
      </c>
      <c r="G700" t="s">
        <v>20</v>
      </c>
      <c r="H700">
        <v>80</v>
      </c>
      <c r="I700" s="6">
        <f>E700/H700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2">
        <f>(((L700/60)/60)/24)+DATE(1970,1,1)</f>
        <v>43127.25</v>
      </c>
      <c r="O700" s="12">
        <f>(((M700/60)/60)/24)+DATE(1970,1,1)</f>
        <v>43136.25</v>
      </c>
      <c r="P700" t="b">
        <v>0</v>
      </c>
      <c r="Q700" t="b">
        <v>0</v>
      </c>
      <c r="R700" t="s">
        <v>206</v>
      </c>
      <c r="S700" t="s">
        <v>2046</v>
      </c>
      <c r="T700" t="s">
        <v>2058</v>
      </c>
    </row>
    <row r="701" spans="1:20" ht="17" x14ac:dyDescent="0.2">
      <c r="A701">
        <v>466</v>
      </c>
      <c r="B701" s="4" t="s">
        <v>980</v>
      </c>
      <c r="C701" s="3" t="s">
        <v>981</v>
      </c>
      <c r="D701">
        <v>1200</v>
      </c>
      <c r="E701">
        <v>3984</v>
      </c>
      <c r="F701" s="5">
        <f>E701/D701</f>
        <v>3.32</v>
      </c>
      <c r="G701" t="s">
        <v>20</v>
      </c>
      <c r="H701">
        <v>42</v>
      </c>
      <c r="I701" s="6">
        <f>E701/H701</f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2">
        <f>(((L701/60)/60)/24)+DATE(1970,1,1)</f>
        <v>41409.208333333336</v>
      </c>
      <c r="O701" s="12">
        <f>(((M701/60)/60)/24)+DATE(1970,1,1)</f>
        <v>41432.208333333336</v>
      </c>
      <c r="P701" t="b">
        <v>0</v>
      </c>
      <c r="Q701" t="b">
        <v>1</v>
      </c>
      <c r="R701" t="s">
        <v>65</v>
      </c>
      <c r="S701" t="s">
        <v>2036</v>
      </c>
      <c r="T701" t="s">
        <v>2045</v>
      </c>
    </row>
    <row r="702" spans="1:20" ht="34" x14ac:dyDescent="0.2">
      <c r="A702">
        <v>467</v>
      </c>
      <c r="B702" s="4" t="s">
        <v>982</v>
      </c>
      <c r="C702" s="3" t="s">
        <v>983</v>
      </c>
      <c r="D702">
        <v>1400</v>
      </c>
      <c r="E702">
        <v>8053</v>
      </c>
      <c r="F702" s="5">
        <f>E702/D702</f>
        <v>5.7521428571428572</v>
      </c>
      <c r="G702" t="s">
        <v>20</v>
      </c>
      <c r="H702">
        <v>139</v>
      </c>
      <c r="I702" s="6">
        <f>E702/H702</f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2">
        <f>(((L702/60)/60)/24)+DATE(1970,1,1)</f>
        <v>42331.25</v>
      </c>
      <c r="O702" s="12">
        <f>(((M702/60)/60)/24)+DATE(1970,1,1)</f>
        <v>42338.25</v>
      </c>
      <c r="P702" t="b">
        <v>0</v>
      </c>
      <c r="Q702" t="b">
        <v>1</v>
      </c>
      <c r="R702" t="s">
        <v>28</v>
      </c>
      <c r="S702" t="s">
        <v>2036</v>
      </c>
      <c r="T702" t="s">
        <v>2037</v>
      </c>
    </row>
    <row r="703" spans="1:20" ht="17" x14ac:dyDescent="0.2">
      <c r="A703">
        <v>469</v>
      </c>
      <c r="B703" s="4" t="s">
        <v>986</v>
      </c>
      <c r="C703" s="3" t="s">
        <v>987</v>
      </c>
      <c r="D703">
        <v>5600</v>
      </c>
      <c r="E703">
        <v>10328</v>
      </c>
      <c r="F703" s="5">
        <f>E703/D703</f>
        <v>1.8442857142857143</v>
      </c>
      <c r="G703" t="s">
        <v>20</v>
      </c>
      <c r="H703">
        <v>159</v>
      </c>
      <c r="I703" s="6">
        <f>E703/H703</f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2">
        <f>(((L703/60)/60)/24)+DATE(1970,1,1)</f>
        <v>42142.208333333328</v>
      </c>
      <c r="O703" s="12">
        <f>(((M703/60)/60)/24)+DATE(1970,1,1)</f>
        <v>42144.208333333328</v>
      </c>
      <c r="P703" t="b">
        <v>0</v>
      </c>
      <c r="Q703" t="b">
        <v>0</v>
      </c>
      <c r="R703" t="s">
        <v>53</v>
      </c>
      <c r="S703" t="s">
        <v>2040</v>
      </c>
      <c r="T703" t="s">
        <v>2043</v>
      </c>
    </row>
    <row r="704" spans="1:20" ht="17" x14ac:dyDescent="0.2">
      <c r="A704">
        <v>470</v>
      </c>
      <c r="B704" s="4" t="s">
        <v>988</v>
      </c>
      <c r="C704" s="3" t="s">
        <v>989</v>
      </c>
      <c r="D704">
        <v>3600</v>
      </c>
      <c r="E704">
        <v>10289</v>
      </c>
      <c r="F704" s="5">
        <f>E704/D704</f>
        <v>2.8580555555555556</v>
      </c>
      <c r="G704" t="s">
        <v>20</v>
      </c>
      <c r="H704">
        <v>381</v>
      </c>
      <c r="I704" s="6">
        <f>E704/H704</f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2">
        <f>(((L704/60)/60)/24)+DATE(1970,1,1)</f>
        <v>42716.25</v>
      </c>
      <c r="O704" s="12">
        <f>(((M704/60)/60)/24)+DATE(1970,1,1)</f>
        <v>42723.25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471</v>
      </c>
      <c r="B705" s="4" t="s">
        <v>446</v>
      </c>
      <c r="C705" s="3" t="s">
        <v>990</v>
      </c>
      <c r="D705">
        <v>3100</v>
      </c>
      <c r="E705">
        <v>9889</v>
      </c>
      <c r="F705" s="5">
        <f>E705/D705</f>
        <v>3.19</v>
      </c>
      <c r="G705" t="s">
        <v>20</v>
      </c>
      <c r="H705">
        <v>194</v>
      </c>
      <c r="I705" s="6">
        <f>E705/H705</f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2">
        <f>(((L705/60)/60)/24)+DATE(1970,1,1)</f>
        <v>41031.208333333336</v>
      </c>
      <c r="O705" s="12">
        <f>(((M705/60)/60)/24)+DATE(1970,1,1)</f>
        <v>41031.208333333336</v>
      </c>
      <c r="P705" t="b">
        <v>0</v>
      </c>
      <c r="Q705" t="b">
        <v>1</v>
      </c>
      <c r="R705" t="s">
        <v>17</v>
      </c>
      <c r="S705" t="s">
        <v>2032</v>
      </c>
      <c r="T705" t="s">
        <v>2033</v>
      </c>
    </row>
    <row r="706" spans="1:20" ht="17" x14ac:dyDescent="0.2">
      <c r="A706">
        <v>473</v>
      </c>
      <c r="B706" s="4" t="s">
        <v>993</v>
      </c>
      <c r="C706" s="3" t="s">
        <v>994</v>
      </c>
      <c r="D706">
        <v>5000</v>
      </c>
      <c r="E706">
        <v>8907</v>
      </c>
      <c r="F706" s="5">
        <f>E706/D706</f>
        <v>1.7814000000000001</v>
      </c>
      <c r="G706" t="s">
        <v>20</v>
      </c>
      <c r="H706">
        <v>106</v>
      </c>
      <c r="I706" s="6">
        <f>E706/H706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2">
        <f>(((L706/60)/60)/24)+DATE(1970,1,1)</f>
        <v>43277.208333333328</v>
      </c>
      <c r="O706" s="12">
        <f>(((M706/60)/60)/24)+DATE(1970,1,1)</f>
        <v>43278.208333333328</v>
      </c>
      <c r="P706" t="b">
        <v>0</v>
      </c>
      <c r="Q706" t="b">
        <v>0</v>
      </c>
      <c r="R706" t="s">
        <v>50</v>
      </c>
      <c r="S706" t="s">
        <v>2034</v>
      </c>
      <c r="T706" t="s">
        <v>2042</v>
      </c>
    </row>
    <row r="707" spans="1:20" ht="17" x14ac:dyDescent="0.2">
      <c r="A707">
        <v>474</v>
      </c>
      <c r="B707" s="4" t="s">
        <v>995</v>
      </c>
      <c r="C707" s="3" t="s">
        <v>996</v>
      </c>
      <c r="D707">
        <v>4000</v>
      </c>
      <c r="E707">
        <v>14606</v>
      </c>
      <c r="F707" s="5">
        <f>E707/D707</f>
        <v>3.6515</v>
      </c>
      <c r="G707" t="s">
        <v>20</v>
      </c>
      <c r="H707">
        <v>142</v>
      </c>
      <c r="I707" s="6">
        <f>E707/H707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2">
        <f>(((L707/60)/60)/24)+DATE(1970,1,1)</f>
        <v>41989.25</v>
      </c>
      <c r="O707" s="12">
        <f>(((M707/60)/60)/24)+DATE(1970,1,1)</f>
        <v>41990.25</v>
      </c>
      <c r="P707" t="b">
        <v>0</v>
      </c>
      <c r="Q707" t="b">
        <v>0</v>
      </c>
      <c r="R707" t="s">
        <v>269</v>
      </c>
      <c r="S707" t="s">
        <v>2040</v>
      </c>
      <c r="T707" t="s">
        <v>2059</v>
      </c>
    </row>
    <row r="708" spans="1:20" ht="34" x14ac:dyDescent="0.2">
      <c r="A708">
        <v>475</v>
      </c>
      <c r="B708" s="4" t="s">
        <v>997</v>
      </c>
      <c r="C708" s="3" t="s">
        <v>998</v>
      </c>
      <c r="D708">
        <v>7400</v>
      </c>
      <c r="E708">
        <v>8432</v>
      </c>
      <c r="F708" s="5">
        <f>E708/D708</f>
        <v>1.1394594594594594</v>
      </c>
      <c r="G708" t="s">
        <v>20</v>
      </c>
      <c r="H708">
        <v>211</v>
      </c>
      <c r="I708" s="6">
        <f>E708/H708</f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2">
        <f>(((L708/60)/60)/24)+DATE(1970,1,1)</f>
        <v>41450.208333333336</v>
      </c>
      <c r="O708" s="12">
        <f>(((M708/60)/60)/24)+DATE(1970,1,1)</f>
        <v>41454.208333333336</v>
      </c>
      <c r="P708" t="b">
        <v>0</v>
      </c>
      <c r="Q708" t="b">
        <v>1</v>
      </c>
      <c r="R708" t="s">
        <v>206</v>
      </c>
      <c r="S708" t="s">
        <v>2046</v>
      </c>
      <c r="T708" t="s">
        <v>2058</v>
      </c>
    </row>
    <row r="709" spans="1:20" ht="17" x14ac:dyDescent="0.2">
      <c r="A709">
        <v>478</v>
      </c>
      <c r="B709" s="4" t="s">
        <v>1003</v>
      </c>
      <c r="C709" s="3" t="s">
        <v>1004</v>
      </c>
      <c r="D709">
        <v>68800</v>
      </c>
      <c r="E709">
        <v>162603</v>
      </c>
      <c r="F709" s="5">
        <f>E709/D709</f>
        <v>2.3634156976744185</v>
      </c>
      <c r="G709" t="s">
        <v>20</v>
      </c>
      <c r="H709">
        <v>2756</v>
      </c>
      <c r="I709" s="6">
        <f>E709/H709</f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2">
        <f>(((L709/60)/60)/24)+DATE(1970,1,1)</f>
        <v>42072.208333333328</v>
      </c>
      <c r="O709" s="12">
        <f>(((M709/60)/60)/24)+DATE(1970,1,1)</f>
        <v>42084.208333333328</v>
      </c>
      <c r="P709" t="b">
        <v>0</v>
      </c>
      <c r="Q709" t="b">
        <v>0</v>
      </c>
      <c r="R709" t="s">
        <v>65</v>
      </c>
      <c r="S709" t="s">
        <v>2036</v>
      </c>
      <c r="T709" t="s">
        <v>2045</v>
      </c>
    </row>
    <row r="710" spans="1:20" ht="17" x14ac:dyDescent="0.2">
      <c r="A710">
        <v>479</v>
      </c>
      <c r="B710" s="4" t="s">
        <v>1005</v>
      </c>
      <c r="C710" s="3" t="s">
        <v>1006</v>
      </c>
      <c r="D710">
        <v>2400</v>
      </c>
      <c r="E710">
        <v>12310</v>
      </c>
      <c r="F710" s="5">
        <f>E710/D710</f>
        <v>5.1291666666666664</v>
      </c>
      <c r="G710" t="s">
        <v>20</v>
      </c>
      <c r="H710">
        <v>173</v>
      </c>
      <c r="I710" s="6">
        <f>E710/H710</f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2">
        <f>(((L710/60)/60)/24)+DATE(1970,1,1)</f>
        <v>42945.208333333328</v>
      </c>
      <c r="O710" s="12">
        <f>(((M710/60)/60)/24)+DATE(1970,1,1)</f>
        <v>42947.208333333328</v>
      </c>
      <c r="P710" t="b">
        <v>0</v>
      </c>
      <c r="Q710" t="b">
        <v>0</v>
      </c>
      <c r="R710" t="s">
        <v>17</v>
      </c>
      <c r="S710" t="s">
        <v>2032</v>
      </c>
      <c r="T710" t="s">
        <v>2033</v>
      </c>
    </row>
    <row r="711" spans="1:20" ht="17" x14ac:dyDescent="0.2">
      <c r="A711">
        <v>480</v>
      </c>
      <c r="B711" s="4" t="s">
        <v>1007</v>
      </c>
      <c r="C711" s="3" t="s">
        <v>1008</v>
      </c>
      <c r="D711">
        <v>8600</v>
      </c>
      <c r="E711">
        <v>8656</v>
      </c>
      <c r="F711" s="5">
        <f>E711/D711</f>
        <v>1.0065116279069768</v>
      </c>
      <c r="G711" t="s">
        <v>20</v>
      </c>
      <c r="H711">
        <v>87</v>
      </c>
      <c r="I711" s="6">
        <f>E711/H711</f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2">
        <f>(((L711/60)/60)/24)+DATE(1970,1,1)</f>
        <v>40248.25</v>
      </c>
      <c r="O711" s="12">
        <f>(((M711/60)/60)/24)+DATE(1970,1,1)</f>
        <v>40257.208333333336</v>
      </c>
      <c r="P711" t="b">
        <v>0</v>
      </c>
      <c r="Q711" t="b">
        <v>1</v>
      </c>
      <c r="R711" t="s">
        <v>122</v>
      </c>
      <c r="S711" t="s">
        <v>2053</v>
      </c>
      <c r="T711" t="s">
        <v>2054</v>
      </c>
    </row>
    <row r="712" spans="1:20" ht="17" x14ac:dyDescent="0.2">
      <c r="A712">
        <v>484</v>
      </c>
      <c r="B712" s="4" t="s">
        <v>1015</v>
      </c>
      <c r="C712" s="3" t="s">
        <v>1016</v>
      </c>
      <c r="D712">
        <v>29600</v>
      </c>
      <c r="E712">
        <v>77021</v>
      </c>
      <c r="F712" s="5">
        <f>E712/D712</f>
        <v>2.6020608108108108</v>
      </c>
      <c r="G712" t="s">
        <v>20</v>
      </c>
      <c r="H712">
        <v>1572</v>
      </c>
      <c r="I712" s="6">
        <f>E712/H712</f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2">
        <f>(((L712/60)/60)/24)+DATE(1970,1,1)</f>
        <v>41855.208333333336</v>
      </c>
      <c r="O712" s="12">
        <f>(((M712/60)/60)/24)+DATE(1970,1,1)</f>
        <v>41904.208333333336</v>
      </c>
      <c r="P712" t="b">
        <v>0</v>
      </c>
      <c r="Q712" t="b">
        <v>1</v>
      </c>
      <c r="R712" t="s">
        <v>17</v>
      </c>
      <c r="S712" t="s">
        <v>2032</v>
      </c>
      <c r="T712" t="s">
        <v>2033</v>
      </c>
    </row>
    <row r="713" spans="1:20" ht="17" x14ac:dyDescent="0.2">
      <c r="A713">
        <v>487</v>
      </c>
      <c r="B713" s="4" t="s">
        <v>1021</v>
      </c>
      <c r="C713" s="3" t="s">
        <v>1022</v>
      </c>
      <c r="D713">
        <v>110300</v>
      </c>
      <c r="E713">
        <v>197024</v>
      </c>
      <c r="F713" s="5">
        <f>E713/D713</f>
        <v>1.7862556663644606</v>
      </c>
      <c r="G713" t="s">
        <v>20</v>
      </c>
      <c r="H713">
        <v>2346</v>
      </c>
      <c r="I713" s="6">
        <f>E713/H713</f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2">
        <f>(((L713/60)/60)/24)+DATE(1970,1,1)</f>
        <v>42845.208333333328</v>
      </c>
      <c r="O713" s="12">
        <f>(((M713/60)/60)/24)+DATE(1970,1,1)</f>
        <v>42878.208333333328</v>
      </c>
      <c r="P713" t="b">
        <v>0</v>
      </c>
      <c r="Q713" t="b">
        <v>0</v>
      </c>
      <c r="R713" t="s">
        <v>33</v>
      </c>
      <c r="S713" t="s">
        <v>2038</v>
      </c>
      <c r="T713" t="s">
        <v>2039</v>
      </c>
    </row>
    <row r="714" spans="1:20" ht="17" x14ac:dyDescent="0.2">
      <c r="A714">
        <v>488</v>
      </c>
      <c r="B714" s="4" t="s">
        <v>1023</v>
      </c>
      <c r="C714" s="3" t="s">
        <v>1024</v>
      </c>
      <c r="D714">
        <v>5300</v>
      </c>
      <c r="E714">
        <v>11663</v>
      </c>
      <c r="F714" s="5">
        <f>E714/D714</f>
        <v>2.2005660377358489</v>
      </c>
      <c r="G714" t="s">
        <v>20</v>
      </c>
      <c r="H714">
        <v>115</v>
      </c>
      <c r="I714" s="6">
        <f>E714/H714</f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2">
        <f>(((L714/60)/60)/24)+DATE(1970,1,1)</f>
        <v>42403.25</v>
      </c>
      <c r="O714" s="12">
        <f>(((M714/60)/60)/24)+DATE(1970,1,1)</f>
        <v>42420.25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489</v>
      </c>
      <c r="B715" s="4" t="s">
        <v>1025</v>
      </c>
      <c r="C715" s="3" t="s">
        <v>1026</v>
      </c>
      <c r="D715">
        <v>9200</v>
      </c>
      <c r="E715">
        <v>9339</v>
      </c>
      <c r="F715" s="5">
        <f>E715/D715</f>
        <v>1.015108695652174</v>
      </c>
      <c r="G715" t="s">
        <v>20</v>
      </c>
      <c r="H715">
        <v>85</v>
      </c>
      <c r="I715" s="6">
        <f>E715/H715</f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2">
        <f>(((L715/60)/60)/24)+DATE(1970,1,1)</f>
        <v>40406.208333333336</v>
      </c>
      <c r="O715" s="12">
        <f>(((M715/60)/60)/24)+DATE(1970,1,1)</f>
        <v>40411.208333333336</v>
      </c>
      <c r="P715" t="b">
        <v>0</v>
      </c>
      <c r="Q715" t="b">
        <v>0</v>
      </c>
      <c r="R715" t="s">
        <v>65</v>
      </c>
      <c r="S715" t="s">
        <v>2036</v>
      </c>
      <c r="T715" t="s">
        <v>2045</v>
      </c>
    </row>
    <row r="716" spans="1:20" ht="17" x14ac:dyDescent="0.2">
      <c r="A716">
        <v>490</v>
      </c>
      <c r="B716" s="4" t="s">
        <v>1027</v>
      </c>
      <c r="C716" s="3" t="s">
        <v>1028</v>
      </c>
      <c r="D716">
        <v>2400</v>
      </c>
      <c r="E716">
        <v>4596</v>
      </c>
      <c r="F716" s="5">
        <f>E716/D716</f>
        <v>1.915</v>
      </c>
      <c r="G716" t="s">
        <v>20</v>
      </c>
      <c r="H716">
        <v>144</v>
      </c>
      <c r="I716" s="6">
        <f>E716/H716</f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2">
        <f>(((L716/60)/60)/24)+DATE(1970,1,1)</f>
        <v>43786.25</v>
      </c>
      <c r="O716" s="12">
        <f>(((M716/60)/60)/24)+DATE(1970,1,1)</f>
        <v>43793.25</v>
      </c>
      <c r="P716" t="b">
        <v>0</v>
      </c>
      <c r="Q716" t="b">
        <v>0</v>
      </c>
      <c r="R716" t="s">
        <v>1029</v>
      </c>
      <c r="S716" t="s">
        <v>2063</v>
      </c>
      <c r="T716" t="s">
        <v>2064</v>
      </c>
    </row>
    <row r="717" spans="1:20" ht="34" x14ac:dyDescent="0.2">
      <c r="A717">
        <v>491</v>
      </c>
      <c r="B717" s="4" t="s">
        <v>1030</v>
      </c>
      <c r="C717" s="3" t="s">
        <v>1031</v>
      </c>
      <c r="D717">
        <v>56800</v>
      </c>
      <c r="E717">
        <v>173437</v>
      </c>
      <c r="F717" s="5">
        <f>E717/D717</f>
        <v>3.0534683098591549</v>
      </c>
      <c r="G717" t="s">
        <v>20</v>
      </c>
      <c r="H717">
        <v>2443</v>
      </c>
      <c r="I717" s="6">
        <f>E717/H717</f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2">
        <f>(((L717/60)/60)/24)+DATE(1970,1,1)</f>
        <v>41456.208333333336</v>
      </c>
      <c r="O717" s="12">
        <f>(((M717/60)/60)/24)+DATE(1970,1,1)</f>
        <v>41482.208333333336</v>
      </c>
      <c r="P717" t="b">
        <v>0</v>
      </c>
      <c r="Q717" t="b">
        <v>1</v>
      </c>
      <c r="R717" t="s">
        <v>17</v>
      </c>
      <c r="S717" t="s">
        <v>2032</v>
      </c>
      <c r="T717" t="s">
        <v>2033</v>
      </c>
    </row>
    <row r="718" spans="1:20" ht="17" x14ac:dyDescent="0.2">
      <c r="A718">
        <v>493</v>
      </c>
      <c r="B718" s="4" t="s">
        <v>1034</v>
      </c>
      <c r="C718" s="3" t="s">
        <v>1035</v>
      </c>
      <c r="D718">
        <v>900</v>
      </c>
      <c r="E718">
        <v>6514</v>
      </c>
      <c r="F718" s="5">
        <f>E718/D718</f>
        <v>7.2377777777777776</v>
      </c>
      <c r="G718" t="s">
        <v>20</v>
      </c>
      <c r="H718">
        <v>64</v>
      </c>
      <c r="I718" s="6">
        <f>E718/H718</f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2">
        <f>(((L718/60)/60)/24)+DATE(1970,1,1)</f>
        <v>43645.208333333328</v>
      </c>
      <c r="O718" s="12">
        <f>(((M718/60)/60)/24)+DATE(1970,1,1)</f>
        <v>43658.208333333328</v>
      </c>
      <c r="P718" t="b">
        <v>0</v>
      </c>
      <c r="Q718" t="b">
        <v>0</v>
      </c>
      <c r="R718" t="s">
        <v>122</v>
      </c>
      <c r="S718" t="s">
        <v>2053</v>
      </c>
      <c r="T718" t="s">
        <v>2054</v>
      </c>
    </row>
    <row r="719" spans="1:20" ht="17" x14ac:dyDescent="0.2">
      <c r="A719">
        <v>494</v>
      </c>
      <c r="B719" s="4" t="s">
        <v>1036</v>
      </c>
      <c r="C719" s="3" t="s">
        <v>1037</v>
      </c>
      <c r="D719">
        <v>2500</v>
      </c>
      <c r="E719">
        <v>13684</v>
      </c>
      <c r="F719" s="5">
        <f>E719/D719</f>
        <v>5.4736000000000002</v>
      </c>
      <c r="G719" t="s">
        <v>20</v>
      </c>
      <c r="H719">
        <v>268</v>
      </c>
      <c r="I719" s="6">
        <f>E719/H719</f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2">
        <f>(((L719/60)/60)/24)+DATE(1970,1,1)</f>
        <v>40990.208333333336</v>
      </c>
      <c r="O719" s="12">
        <f>(((M719/60)/60)/24)+DATE(1970,1,1)</f>
        <v>40991.208333333336</v>
      </c>
      <c r="P719" t="b">
        <v>0</v>
      </c>
      <c r="Q719" t="b">
        <v>0</v>
      </c>
      <c r="R719" t="s">
        <v>65</v>
      </c>
      <c r="S719" t="s">
        <v>2036</v>
      </c>
      <c r="T719" t="s">
        <v>2045</v>
      </c>
    </row>
    <row r="720" spans="1:20" ht="17" x14ac:dyDescent="0.2">
      <c r="A720">
        <v>495</v>
      </c>
      <c r="B720" s="4" t="s">
        <v>1038</v>
      </c>
      <c r="C720" s="3" t="s">
        <v>1039</v>
      </c>
      <c r="D720">
        <v>3200</v>
      </c>
      <c r="E720">
        <v>13264</v>
      </c>
      <c r="F720" s="5">
        <f>E720/D720</f>
        <v>4.1449999999999996</v>
      </c>
      <c r="G720" t="s">
        <v>20</v>
      </c>
      <c r="H720">
        <v>195</v>
      </c>
      <c r="I720" s="6">
        <f>E720/H720</f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2">
        <f>(((L720/60)/60)/24)+DATE(1970,1,1)</f>
        <v>41800.208333333336</v>
      </c>
      <c r="O720" s="12">
        <f>(((M720/60)/60)/24)+DATE(1970,1,1)</f>
        <v>41804.208333333336</v>
      </c>
      <c r="P720" t="b">
        <v>0</v>
      </c>
      <c r="Q720" t="b">
        <v>0</v>
      </c>
      <c r="R720" t="s">
        <v>33</v>
      </c>
      <c r="S720" t="s">
        <v>2038</v>
      </c>
      <c r="T720" t="s">
        <v>2039</v>
      </c>
    </row>
    <row r="721" spans="1:20" ht="17" x14ac:dyDescent="0.2">
      <c r="A721">
        <v>502</v>
      </c>
      <c r="B721" s="4" t="s">
        <v>477</v>
      </c>
      <c r="C721" s="3" t="s">
        <v>1052</v>
      </c>
      <c r="D721">
        <v>1300</v>
      </c>
      <c r="E721">
        <v>6889</v>
      </c>
      <c r="F721" s="5">
        <f>E721/D721</f>
        <v>5.2992307692307694</v>
      </c>
      <c r="G721" t="s">
        <v>20</v>
      </c>
      <c r="H721">
        <v>186</v>
      </c>
      <c r="I721" s="6">
        <f>E721/H721</f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2">
        <f>(((L721/60)/60)/24)+DATE(1970,1,1)</f>
        <v>41117.208333333336</v>
      </c>
      <c r="O721" s="12">
        <f>(((M721/60)/60)/24)+DATE(1970,1,1)</f>
        <v>41146.208333333336</v>
      </c>
      <c r="P721" t="b">
        <v>0</v>
      </c>
      <c r="Q721" t="b">
        <v>1</v>
      </c>
      <c r="R721" t="s">
        <v>89</v>
      </c>
      <c r="S721" t="s">
        <v>2049</v>
      </c>
      <c r="T721" t="s">
        <v>2050</v>
      </c>
    </row>
    <row r="722" spans="1:20" ht="34" x14ac:dyDescent="0.2">
      <c r="A722">
        <v>503</v>
      </c>
      <c r="B722" s="4" t="s">
        <v>1053</v>
      </c>
      <c r="C722" s="3" t="s">
        <v>1054</v>
      </c>
      <c r="D722">
        <v>25500</v>
      </c>
      <c r="E722">
        <v>45983</v>
      </c>
      <c r="F722" s="5">
        <f>E722/D722</f>
        <v>1.8032549019607844</v>
      </c>
      <c r="G722" t="s">
        <v>20</v>
      </c>
      <c r="H722">
        <v>460</v>
      </c>
      <c r="I722" s="6">
        <f>E722/H722</f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2">
        <f>(((L722/60)/60)/24)+DATE(1970,1,1)</f>
        <v>42186.208333333328</v>
      </c>
      <c r="O722" s="12">
        <f>(((M722/60)/60)/24)+DATE(1970,1,1)</f>
        <v>42206.208333333328</v>
      </c>
      <c r="P722" t="b">
        <v>0</v>
      </c>
      <c r="Q722" t="b">
        <v>0</v>
      </c>
      <c r="R722" t="s">
        <v>53</v>
      </c>
      <c r="S722" t="s">
        <v>2040</v>
      </c>
      <c r="T722" t="s">
        <v>2043</v>
      </c>
    </row>
    <row r="723" spans="1:20" ht="17" x14ac:dyDescent="0.2">
      <c r="A723">
        <v>506</v>
      </c>
      <c r="B723" s="4" t="s">
        <v>1059</v>
      </c>
      <c r="C723" s="3" t="s">
        <v>1060</v>
      </c>
      <c r="D723">
        <v>18000</v>
      </c>
      <c r="E723">
        <v>166874</v>
      </c>
      <c r="F723" s="5">
        <f>E723/D723</f>
        <v>9.2707777777777771</v>
      </c>
      <c r="G723" t="s">
        <v>20</v>
      </c>
      <c r="H723">
        <v>2528</v>
      </c>
      <c r="I723" s="6">
        <f>E723/H723</f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2">
        <f>(((L723/60)/60)/24)+DATE(1970,1,1)</f>
        <v>43062.25</v>
      </c>
      <c r="O723" s="12">
        <f>(((M723/60)/60)/24)+DATE(1970,1,1)</f>
        <v>43079.25</v>
      </c>
      <c r="P723" t="b">
        <v>0</v>
      </c>
      <c r="Q723" t="b">
        <v>1</v>
      </c>
      <c r="R723" t="s">
        <v>33</v>
      </c>
      <c r="S723" t="s">
        <v>2038</v>
      </c>
      <c r="T723" t="s">
        <v>2039</v>
      </c>
    </row>
    <row r="724" spans="1:20" ht="17" x14ac:dyDescent="0.2">
      <c r="A724">
        <v>508</v>
      </c>
      <c r="B724" s="4" t="s">
        <v>1063</v>
      </c>
      <c r="C724" s="3" t="s">
        <v>1064</v>
      </c>
      <c r="D724">
        <v>172700</v>
      </c>
      <c r="E724">
        <v>193820</v>
      </c>
      <c r="F724" s="5">
        <f>E724/D724</f>
        <v>1.1222929936305732</v>
      </c>
      <c r="G724" t="s">
        <v>20</v>
      </c>
      <c r="H724">
        <v>3657</v>
      </c>
      <c r="I724" s="6">
        <f>E724/H724</f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2">
        <f>(((L724/60)/60)/24)+DATE(1970,1,1)</f>
        <v>43310.208333333328</v>
      </c>
      <c r="O724" s="12">
        <f>(((M724/60)/60)/24)+DATE(1970,1,1)</f>
        <v>43331.208333333328</v>
      </c>
      <c r="P724" t="b">
        <v>0</v>
      </c>
      <c r="Q724" t="b">
        <v>0</v>
      </c>
      <c r="R724" t="s">
        <v>33</v>
      </c>
      <c r="S724" t="s">
        <v>2038</v>
      </c>
      <c r="T724" t="s">
        <v>2039</v>
      </c>
    </row>
    <row r="725" spans="1:20" ht="17" x14ac:dyDescent="0.2">
      <c r="A725">
        <v>510</v>
      </c>
      <c r="B725" s="4" t="s">
        <v>1066</v>
      </c>
      <c r="C725" s="3" t="s">
        <v>1067</v>
      </c>
      <c r="D725">
        <v>7800</v>
      </c>
      <c r="E725">
        <v>9289</v>
      </c>
      <c r="F725" s="5">
        <f>E725/D725</f>
        <v>1.1908974358974358</v>
      </c>
      <c r="G725" t="s">
        <v>20</v>
      </c>
      <c r="H725">
        <v>131</v>
      </c>
      <c r="I725" s="6">
        <f>E725/H725</f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2">
        <f>(((L725/60)/60)/24)+DATE(1970,1,1)</f>
        <v>43251.208333333328</v>
      </c>
      <c r="O725" s="12">
        <f>(((M725/60)/60)/24)+DATE(1970,1,1)</f>
        <v>43275.208333333328</v>
      </c>
      <c r="P725" t="b">
        <v>0</v>
      </c>
      <c r="Q725" t="b">
        <v>0</v>
      </c>
      <c r="R725" t="s">
        <v>53</v>
      </c>
      <c r="S725" t="s">
        <v>2040</v>
      </c>
      <c r="T725" t="s">
        <v>2043</v>
      </c>
    </row>
    <row r="726" spans="1:20" ht="17" x14ac:dyDescent="0.2">
      <c r="A726">
        <v>512</v>
      </c>
      <c r="B726" s="4" t="s">
        <v>1070</v>
      </c>
      <c r="C726" s="3" t="s">
        <v>1071</v>
      </c>
      <c r="D726">
        <v>9100</v>
      </c>
      <c r="E726">
        <v>12678</v>
      </c>
      <c r="F726" s="5">
        <f>E726/D726</f>
        <v>1.3931868131868133</v>
      </c>
      <c r="G726" t="s">
        <v>20</v>
      </c>
      <c r="H726">
        <v>239</v>
      </c>
      <c r="I726" s="6">
        <f>E726/H726</f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2">
        <f>(((L726/60)/60)/24)+DATE(1970,1,1)</f>
        <v>41825.208333333336</v>
      </c>
      <c r="O726" s="12">
        <f>(((M726/60)/60)/24)+DATE(1970,1,1)</f>
        <v>41826.208333333336</v>
      </c>
      <c r="P726" t="b">
        <v>0</v>
      </c>
      <c r="Q726" t="b">
        <v>1</v>
      </c>
      <c r="R726" t="s">
        <v>89</v>
      </c>
      <c r="S726" t="s">
        <v>2049</v>
      </c>
      <c r="T726" t="s">
        <v>2050</v>
      </c>
    </row>
    <row r="727" spans="1:20" ht="17" x14ac:dyDescent="0.2">
      <c r="A727">
        <v>517</v>
      </c>
      <c r="B727" s="4" t="s">
        <v>1080</v>
      </c>
      <c r="C727" s="3" t="s">
        <v>1081</v>
      </c>
      <c r="D727">
        <v>5900</v>
      </c>
      <c r="E727">
        <v>6608</v>
      </c>
      <c r="F727" s="5">
        <f>E727/D727</f>
        <v>1.1200000000000001</v>
      </c>
      <c r="G727" t="s">
        <v>20</v>
      </c>
      <c r="H727">
        <v>78</v>
      </c>
      <c r="I727" s="6">
        <f>E727/H727</f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2">
        <f>(((L727/60)/60)/24)+DATE(1970,1,1)</f>
        <v>42860.208333333328</v>
      </c>
      <c r="O727" s="12">
        <f>(((M727/60)/60)/24)+DATE(1970,1,1)</f>
        <v>42865.208333333328</v>
      </c>
      <c r="P727" t="b">
        <v>0</v>
      </c>
      <c r="Q727" t="b">
        <v>0</v>
      </c>
      <c r="R727" t="s">
        <v>17</v>
      </c>
      <c r="S727" t="s">
        <v>2032</v>
      </c>
      <c r="T727" t="s">
        <v>2033</v>
      </c>
    </row>
    <row r="728" spans="1:20" ht="17" x14ac:dyDescent="0.2">
      <c r="A728">
        <v>519</v>
      </c>
      <c r="B728" s="4" t="s">
        <v>1084</v>
      </c>
      <c r="C728" s="3" t="s">
        <v>1085</v>
      </c>
      <c r="D728">
        <v>177700</v>
      </c>
      <c r="E728">
        <v>180802</v>
      </c>
      <c r="F728" s="5">
        <f>E728/D728</f>
        <v>1.0174563871693867</v>
      </c>
      <c r="G728" t="s">
        <v>20</v>
      </c>
      <c r="H728">
        <v>1773</v>
      </c>
      <c r="I728" s="6">
        <f>E728/H728</f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2">
        <f>(((L728/60)/60)/24)+DATE(1970,1,1)</f>
        <v>42012.25</v>
      </c>
      <c r="O728" s="12">
        <f>(((M728/60)/60)/24)+DATE(1970,1,1)</f>
        <v>42026.25</v>
      </c>
      <c r="P728" t="b">
        <v>0</v>
      </c>
      <c r="Q728" t="b">
        <v>1</v>
      </c>
      <c r="R728" t="s">
        <v>23</v>
      </c>
      <c r="S728" t="s">
        <v>2034</v>
      </c>
      <c r="T728" t="s">
        <v>2035</v>
      </c>
    </row>
    <row r="729" spans="1:20" ht="17" x14ac:dyDescent="0.2">
      <c r="A729">
        <v>520</v>
      </c>
      <c r="B729" s="4" t="s">
        <v>1086</v>
      </c>
      <c r="C729" s="3" t="s">
        <v>1087</v>
      </c>
      <c r="D729">
        <v>800</v>
      </c>
      <c r="E729">
        <v>3406</v>
      </c>
      <c r="F729" s="5">
        <f>E729/D729</f>
        <v>4.2575000000000003</v>
      </c>
      <c r="G729" t="s">
        <v>20</v>
      </c>
      <c r="H729">
        <v>32</v>
      </c>
      <c r="I729" s="6">
        <f>E729/H729</f>
        <v>106.4375</v>
      </c>
      <c r="J729" t="s">
        <v>21</v>
      </c>
      <c r="K729" t="s">
        <v>22</v>
      </c>
      <c r="L729">
        <v>1555650000</v>
      </c>
      <c r="M729">
        <v>1555909200</v>
      </c>
      <c r="N729" s="12">
        <f>(((L729/60)/60)/24)+DATE(1970,1,1)</f>
        <v>43574.208333333328</v>
      </c>
      <c r="O729" s="12">
        <f>(((M729/60)/60)/24)+DATE(1970,1,1)</f>
        <v>43577.208333333328</v>
      </c>
      <c r="P729" t="b">
        <v>0</v>
      </c>
      <c r="Q729" t="b">
        <v>0</v>
      </c>
      <c r="R729" t="s">
        <v>33</v>
      </c>
      <c r="S729" t="s">
        <v>2038</v>
      </c>
      <c r="T729" t="s">
        <v>2039</v>
      </c>
    </row>
    <row r="730" spans="1:20" ht="17" x14ac:dyDescent="0.2">
      <c r="A730">
        <v>521</v>
      </c>
      <c r="B730" s="4" t="s">
        <v>1088</v>
      </c>
      <c r="C730" s="3" t="s">
        <v>141</v>
      </c>
      <c r="D730">
        <v>7600</v>
      </c>
      <c r="E730">
        <v>11061</v>
      </c>
      <c r="F730" s="5">
        <f>E730/D730</f>
        <v>1.4553947368421052</v>
      </c>
      <c r="G730" t="s">
        <v>20</v>
      </c>
      <c r="H730">
        <v>369</v>
      </c>
      <c r="I730" s="6">
        <f>E730/H730</f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2">
        <f>(((L730/60)/60)/24)+DATE(1970,1,1)</f>
        <v>42605.208333333328</v>
      </c>
      <c r="O730" s="12">
        <f>(((M730/60)/60)/24)+DATE(1970,1,1)</f>
        <v>42611.208333333328</v>
      </c>
      <c r="P730" t="b">
        <v>0</v>
      </c>
      <c r="Q730" t="b">
        <v>1</v>
      </c>
      <c r="R730" t="s">
        <v>53</v>
      </c>
      <c r="S730" t="s">
        <v>2040</v>
      </c>
      <c r="T730" t="s">
        <v>2043</v>
      </c>
    </row>
    <row r="731" spans="1:20" ht="17" x14ac:dyDescent="0.2">
      <c r="A731">
        <v>523</v>
      </c>
      <c r="B731" s="4" t="s">
        <v>1091</v>
      </c>
      <c r="C731" s="3" t="s">
        <v>1092</v>
      </c>
      <c r="D731">
        <v>900</v>
      </c>
      <c r="E731">
        <v>6303</v>
      </c>
      <c r="F731" s="5">
        <f>E731/D731</f>
        <v>7.003333333333333</v>
      </c>
      <c r="G731" t="s">
        <v>20</v>
      </c>
      <c r="H731">
        <v>89</v>
      </c>
      <c r="I731" s="6">
        <f>E731/H731</f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2">
        <f>(((L731/60)/60)/24)+DATE(1970,1,1)</f>
        <v>40241.25</v>
      </c>
      <c r="O731" s="12">
        <f>(((M731/60)/60)/24)+DATE(1970,1,1)</f>
        <v>40246.25</v>
      </c>
      <c r="P731" t="b">
        <v>0</v>
      </c>
      <c r="Q731" t="b">
        <v>0</v>
      </c>
      <c r="R731" t="s">
        <v>100</v>
      </c>
      <c r="S731" t="s">
        <v>2040</v>
      </c>
      <c r="T731" t="s">
        <v>2051</v>
      </c>
    </row>
    <row r="732" spans="1:20" ht="34" x14ac:dyDescent="0.2">
      <c r="A732">
        <v>526</v>
      </c>
      <c r="B732" s="4" t="s">
        <v>1097</v>
      </c>
      <c r="C732" s="3" t="s">
        <v>1098</v>
      </c>
      <c r="D732">
        <v>8300</v>
      </c>
      <c r="E732">
        <v>12944</v>
      </c>
      <c r="F732" s="5">
        <f>E732/D732</f>
        <v>1.5595180722891566</v>
      </c>
      <c r="G732" t="s">
        <v>20</v>
      </c>
      <c r="H732">
        <v>147</v>
      </c>
      <c r="I732" s="6">
        <f>E732/H732</f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2">
        <f>(((L732/60)/60)/24)+DATE(1970,1,1)</f>
        <v>42364.25</v>
      </c>
      <c r="O732" s="12">
        <f>(((M732/60)/60)/24)+DATE(1970,1,1)</f>
        <v>42401.25</v>
      </c>
      <c r="P732" t="b">
        <v>0</v>
      </c>
      <c r="Q732" t="b">
        <v>1</v>
      </c>
      <c r="R732" t="s">
        <v>33</v>
      </c>
      <c r="S732" t="s">
        <v>2038</v>
      </c>
      <c r="T732" t="s">
        <v>2039</v>
      </c>
    </row>
    <row r="733" spans="1:20" ht="17" x14ac:dyDescent="0.2">
      <c r="A733">
        <v>532</v>
      </c>
      <c r="B733" s="4" t="s">
        <v>1109</v>
      </c>
      <c r="C733" s="3" t="s">
        <v>1110</v>
      </c>
      <c r="D733">
        <v>1600</v>
      </c>
      <c r="E733">
        <v>8046</v>
      </c>
      <c r="F733" s="5">
        <f>E733/D733</f>
        <v>5.0287499999999996</v>
      </c>
      <c r="G733" t="s">
        <v>20</v>
      </c>
      <c r="H733">
        <v>126</v>
      </c>
      <c r="I733" s="6">
        <f>E733/H733</f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2">
        <f>(((L733/60)/60)/24)+DATE(1970,1,1)</f>
        <v>43125.25</v>
      </c>
      <c r="O733" s="12">
        <f>(((M733/60)/60)/24)+DATE(1970,1,1)</f>
        <v>43126.25</v>
      </c>
      <c r="P733" t="b">
        <v>0</v>
      </c>
      <c r="Q733" t="b">
        <v>0</v>
      </c>
      <c r="R733" t="s">
        <v>33</v>
      </c>
      <c r="S733" t="s">
        <v>2038</v>
      </c>
      <c r="T733" t="s">
        <v>2039</v>
      </c>
    </row>
    <row r="734" spans="1:20" ht="17" x14ac:dyDescent="0.2">
      <c r="A734">
        <v>533</v>
      </c>
      <c r="B734" s="4" t="s">
        <v>1111</v>
      </c>
      <c r="C734" s="3" t="s">
        <v>1112</v>
      </c>
      <c r="D734">
        <v>115600</v>
      </c>
      <c r="E734">
        <v>184086</v>
      </c>
      <c r="F734" s="5">
        <f>E734/D734</f>
        <v>1.5924394463667819</v>
      </c>
      <c r="G734" t="s">
        <v>20</v>
      </c>
      <c r="H734">
        <v>2218</v>
      </c>
      <c r="I734" s="6">
        <f>E734/H734</f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2">
        <f>(((L734/60)/60)/24)+DATE(1970,1,1)</f>
        <v>41479.208333333336</v>
      </c>
      <c r="O734" s="12">
        <f>(((M734/60)/60)/24)+DATE(1970,1,1)</f>
        <v>41515.208333333336</v>
      </c>
      <c r="P734" t="b">
        <v>0</v>
      </c>
      <c r="Q734" t="b">
        <v>0</v>
      </c>
      <c r="R734" t="s">
        <v>60</v>
      </c>
      <c r="S734" t="s">
        <v>2034</v>
      </c>
      <c r="T734" t="s">
        <v>2044</v>
      </c>
    </row>
    <row r="735" spans="1:20" ht="17" x14ac:dyDescent="0.2">
      <c r="A735">
        <v>535</v>
      </c>
      <c r="B735" s="4" t="s">
        <v>1115</v>
      </c>
      <c r="C735" s="3" t="s">
        <v>1116</v>
      </c>
      <c r="D735">
        <v>2600</v>
      </c>
      <c r="E735">
        <v>12533</v>
      </c>
      <c r="F735" s="5">
        <f>E735/D735</f>
        <v>4.820384615384615</v>
      </c>
      <c r="G735" t="s">
        <v>20</v>
      </c>
      <c r="H735">
        <v>202</v>
      </c>
      <c r="I735" s="6">
        <f>E735/H735</f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2">
        <f>(((L735/60)/60)/24)+DATE(1970,1,1)</f>
        <v>43259.208333333328</v>
      </c>
      <c r="O735" s="12">
        <f>(((M735/60)/60)/24)+DATE(1970,1,1)</f>
        <v>43261.208333333328</v>
      </c>
      <c r="P735" t="b">
        <v>0</v>
      </c>
      <c r="Q735" t="b">
        <v>1</v>
      </c>
      <c r="R735" t="s">
        <v>33</v>
      </c>
      <c r="S735" t="s">
        <v>2038</v>
      </c>
      <c r="T735" t="s">
        <v>2039</v>
      </c>
    </row>
    <row r="736" spans="1:20" ht="17" x14ac:dyDescent="0.2">
      <c r="A736">
        <v>536</v>
      </c>
      <c r="B736" s="4" t="s">
        <v>1117</v>
      </c>
      <c r="C736" s="3" t="s">
        <v>1118</v>
      </c>
      <c r="D736">
        <v>9800</v>
      </c>
      <c r="E736">
        <v>14697</v>
      </c>
      <c r="F736" s="5">
        <f>E736/D736</f>
        <v>1.4996938775510205</v>
      </c>
      <c r="G736" t="s">
        <v>20</v>
      </c>
      <c r="H736">
        <v>140</v>
      </c>
      <c r="I736" s="6">
        <f>E736/H736</f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2">
        <f>(((L736/60)/60)/24)+DATE(1970,1,1)</f>
        <v>40414.208333333336</v>
      </c>
      <c r="O736" s="12">
        <f>(((M736/60)/60)/24)+DATE(1970,1,1)</f>
        <v>40440.208333333336</v>
      </c>
      <c r="P736" t="b">
        <v>0</v>
      </c>
      <c r="Q736" t="b">
        <v>0</v>
      </c>
      <c r="R736" t="s">
        <v>119</v>
      </c>
      <c r="S736" t="s">
        <v>2046</v>
      </c>
      <c r="T736" t="s">
        <v>2052</v>
      </c>
    </row>
    <row r="737" spans="1:20" ht="17" x14ac:dyDescent="0.2">
      <c r="A737">
        <v>537</v>
      </c>
      <c r="B737" s="4" t="s">
        <v>1119</v>
      </c>
      <c r="C737" s="3" t="s">
        <v>1120</v>
      </c>
      <c r="D737">
        <v>84400</v>
      </c>
      <c r="E737">
        <v>98935</v>
      </c>
      <c r="F737" s="5">
        <f>E737/D737</f>
        <v>1.1722156398104266</v>
      </c>
      <c r="G737" t="s">
        <v>20</v>
      </c>
      <c r="H737">
        <v>1052</v>
      </c>
      <c r="I737" s="6">
        <f>E737/H737</f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2">
        <f>(((L737/60)/60)/24)+DATE(1970,1,1)</f>
        <v>43342.208333333328</v>
      </c>
      <c r="O737" s="12">
        <f>(((M737/60)/60)/24)+DATE(1970,1,1)</f>
        <v>43365.208333333328</v>
      </c>
      <c r="P737" t="b">
        <v>1</v>
      </c>
      <c r="Q737" t="b">
        <v>1</v>
      </c>
      <c r="R737" t="s">
        <v>42</v>
      </c>
      <c r="S737" t="s">
        <v>2040</v>
      </c>
      <c r="T737" t="s">
        <v>2041</v>
      </c>
    </row>
    <row r="738" spans="1:20" ht="17" x14ac:dyDescent="0.2">
      <c r="A738">
        <v>540</v>
      </c>
      <c r="B738" s="4" t="s">
        <v>1125</v>
      </c>
      <c r="C738" s="3" t="s">
        <v>1126</v>
      </c>
      <c r="D738">
        <v>5300</v>
      </c>
      <c r="E738">
        <v>14097</v>
      </c>
      <c r="F738" s="5">
        <f>E738/D738</f>
        <v>2.6598113207547169</v>
      </c>
      <c r="G738" t="s">
        <v>20</v>
      </c>
      <c r="H738">
        <v>247</v>
      </c>
      <c r="I738" s="6">
        <f>E738/H738</f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2">
        <f>(((L738/60)/60)/24)+DATE(1970,1,1)</f>
        <v>43225.208333333328</v>
      </c>
      <c r="O738" s="12">
        <f>(((M738/60)/60)/24)+DATE(1970,1,1)</f>
        <v>43247.208333333328</v>
      </c>
      <c r="P738" t="b">
        <v>0</v>
      </c>
      <c r="Q738" t="b">
        <v>0</v>
      </c>
      <c r="R738" t="s">
        <v>122</v>
      </c>
      <c r="S738" t="s">
        <v>2053</v>
      </c>
      <c r="T738" t="s">
        <v>2054</v>
      </c>
    </row>
    <row r="739" spans="1:20" ht="34" x14ac:dyDescent="0.2">
      <c r="A739">
        <v>544</v>
      </c>
      <c r="B739" s="4" t="s">
        <v>1133</v>
      </c>
      <c r="C739" s="3" t="s">
        <v>1134</v>
      </c>
      <c r="D739">
        <v>2800</v>
      </c>
      <c r="E739">
        <v>7742</v>
      </c>
      <c r="F739" s="5">
        <f>E739/D739</f>
        <v>2.7650000000000001</v>
      </c>
      <c r="G739" t="s">
        <v>20</v>
      </c>
      <c r="H739">
        <v>84</v>
      </c>
      <c r="I739" s="6">
        <f>E739/H739</f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2">
        <f>(((L739/60)/60)/24)+DATE(1970,1,1)</f>
        <v>42377.25</v>
      </c>
      <c r="O739" s="12">
        <f>(((M739/60)/60)/24)+DATE(1970,1,1)</f>
        <v>42390.25</v>
      </c>
      <c r="P739" t="b">
        <v>0</v>
      </c>
      <c r="Q739" t="b">
        <v>0</v>
      </c>
      <c r="R739" t="s">
        <v>23</v>
      </c>
      <c r="S739" t="s">
        <v>2034</v>
      </c>
      <c r="T739" t="s">
        <v>2035</v>
      </c>
    </row>
    <row r="740" spans="1:20" ht="17" x14ac:dyDescent="0.2">
      <c r="A740">
        <v>546</v>
      </c>
      <c r="B740" s="4" t="s">
        <v>1137</v>
      </c>
      <c r="C740" s="3" t="s">
        <v>1138</v>
      </c>
      <c r="D740">
        <v>4200</v>
      </c>
      <c r="E740">
        <v>6870</v>
      </c>
      <c r="F740" s="5">
        <f>E740/D740</f>
        <v>1.6357142857142857</v>
      </c>
      <c r="G740" t="s">
        <v>20</v>
      </c>
      <c r="H740">
        <v>88</v>
      </c>
      <c r="I740" s="6">
        <f>E740/H740</f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2">
        <f>(((L740/60)/60)/24)+DATE(1970,1,1)</f>
        <v>43360.208333333328</v>
      </c>
      <c r="O740" s="12">
        <f>(((M740/60)/60)/24)+DATE(1970,1,1)</f>
        <v>43363.208333333328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547</v>
      </c>
      <c r="B741" s="4" t="s">
        <v>1139</v>
      </c>
      <c r="C741" s="3" t="s">
        <v>1140</v>
      </c>
      <c r="D741">
        <v>1300</v>
      </c>
      <c r="E741">
        <v>12597</v>
      </c>
      <c r="F741" s="5">
        <f>E741/D741</f>
        <v>9.69</v>
      </c>
      <c r="G741" t="s">
        <v>20</v>
      </c>
      <c r="H741">
        <v>156</v>
      </c>
      <c r="I741" s="6">
        <f>E741/H741</f>
        <v>80.75</v>
      </c>
      <c r="J741" t="s">
        <v>21</v>
      </c>
      <c r="K741" t="s">
        <v>22</v>
      </c>
      <c r="L741">
        <v>1422165600</v>
      </c>
      <c r="M741">
        <v>1423202400</v>
      </c>
      <c r="N741" s="12">
        <f>(((L741/60)/60)/24)+DATE(1970,1,1)</f>
        <v>42029.25</v>
      </c>
      <c r="O741" s="12">
        <f>(((M741/60)/60)/24)+DATE(1970,1,1)</f>
        <v>42041.25</v>
      </c>
      <c r="P741" t="b">
        <v>0</v>
      </c>
      <c r="Q741" t="b">
        <v>0</v>
      </c>
      <c r="R741" t="s">
        <v>53</v>
      </c>
      <c r="S741" t="s">
        <v>2040</v>
      </c>
      <c r="T741" t="s">
        <v>2043</v>
      </c>
    </row>
    <row r="742" spans="1:20" ht="17" x14ac:dyDescent="0.2">
      <c r="A742">
        <v>548</v>
      </c>
      <c r="B742" s="4" t="s">
        <v>1141</v>
      </c>
      <c r="C742" s="3" t="s">
        <v>1142</v>
      </c>
      <c r="D742">
        <v>66100</v>
      </c>
      <c r="E742">
        <v>179074</v>
      </c>
      <c r="F742" s="5">
        <f>E742/D742</f>
        <v>2.7091376701966716</v>
      </c>
      <c r="G742" t="s">
        <v>20</v>
      </c>
      <c r="H742">
        <v>2985</v>
      </c>
      <c r="I742" s="6">
        <f>E742/H742</f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2">
        <f>(((L742/60)/60)/24)+DATE(1970,1,1)</f>
        <v>42461.208333333328</v>
      </c>
      <c r="O742" s="12">
        <f>(((M742/60)/60)/24)+DATE(1970,1,1)</f>
        <v>42474.208333333328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34" x14ac:dyDescent="0.2">
      <c r="A743">
        <v>549</v>
      </c>
      <c r="B743" s="4" t="s">
        <v>1143</v>
      </c>
      <c r="C743" s="3" t="s">
        <v>1144</v>
      </c>
      <c r="D743">
        <v>29500</v>
      </c>
      <c r="E743">
        <v>83843</v>
      </c>
      <c r="F743" s="5">
        <f>E743/D743</f>
        <v>2.8421355932203389</v>
      </c>
      <c r="G743" t="s">
        <v>20</v>
      </c>
      <c r="H743">
        <v>762</v>
      </c>
      <c r="I743" s="6">
        <f>E743/H743</f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2">
        <f>(((L743/60)/60)/24)+DATE(1970,1,1)</f>
        <v>41422.208333333336</v>
      </c>
      <c r="O743" s="12">
        <f>(((M743/60)/60)/24)+DATE(1970,1,1)</f>
        <v>41431.208333333336</v>
      </c>
      <c r="P743" t="b">
        <v>0</v>
      </c>
      <c r="Q743" t="b">
        <v>0</v>
      </c>
      <c r="R743" t="s">
        <v>65</v>
      </c>
      <c r="S743" t="s">
        <v>2036</v>
      </c>
      <c r="T743" t="s">
        <v>2045</v>
      </c>
    </row>
    <row r="744" spans="1:20" ht="34" x14ac:dyDescent="0.2">
      <c r="A744">
        <v>554</v>
      </c>
      <c r="B744" s="4" t="s">
        <v>1153</v>
      </c>
      <c r="C744" s="3" t="s">
        <v>1154</v>
      </c>
      <c r="D744">
        <v>9500</v>
      </c>
      <c r="E744">
        <v>14408</v>
      </c>
      <c r="F744" s="5">
        <f>E744/D744</f>
        <v>1.5166315789473683</v>
      </c>
      <c r="G744" t="s">
        <v>20</v>
      </c>
      <c r="H744">
        <v>554</v>
      </c>
      <c r="I744" s="6">
        <f>E744/H744</f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2">
        <f>(((L744/60)/60)/24)+DATE(1970,1,1)</f>
        <v>42723.25</v>
      </c>
      <c r="O744" s="12">
        <f>(((M744/60)/60)/24)+DATE(1970,1,1)</f>
        <v>42729.25</v>
      </c>
      <c r="P744" t="b">
        <v>0</v>
      </c>
      <c r="Q744" t="b">
        <v>0</v>
      </c>
      <c r="R744" t="s">
        <v>60</v>
      </c>
      <c r="S744" t="s">
        <v>2034</v>
      </c>
      <c r="T744" t="s">
        <v>2044</v>
      </c>
    </row>
    <row r="745" spans="1:20" ht="17" x14ac:dyDescent="0.2">
      <c r="A745">
        <v>555</v>
      </c>
      <c r="B745" s="4" t="s">
        <v>1155</v>
      </c>
      <c r="C745" s="3" t="s">
        <v>1156</v>
      </c>
      <c r="D745">
        <v>6300</v>
      </c>
      <c r="E745">
        <v>14089</v>
      </c>
      <c r="F745" s="5">
        <f>E745/D745</f>
        <v>2.2363492063492063</v>
      </c>
      <c r="G745" t="s">
        <v>20</v>
      </c>
      <c r="H745">
        <v>135</v>
      </c>
      <c r="I745" s="6">
        <f>E745/H745</f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2">
        <f>(((L745/60)/60)/24)+DATE(1970,1,1)</f>
        <v>41731.208333333336</v>
      </c>
      <c r="O745" s="12">
        <f>(((M745/60)/60)/24)+DATE(1970,1,1)</f>
        <v>41762.208333333336</v>
      </c>
      <c r="P745" t="b">
        <v>0</v>
      </c>
      <c r="Q745" t="b">
        <v>0</v>
      </c>
      <c r="R745" t="s">
        <v>23</v>
      </c>
      <c r="S745" t="s">
        <v>2034</v>
      </c>
      <c r="T745" t="s">
        <v>2035</v>
      </c>
    </row>
    <row r="746" spans="1:20" ht="17" x14ac:dyDescent="0.2">
      <c r="A746">
        <v>556</v>
      </c>
      <c r="B746" s="4" t="s">
        <v>442</v>
      </c>
      <c r="C746" s="3" t="s">
        <v>1157</v>
      </c>
      <c r="D746">
        <v>5200</v>
      </c>
      <c r="E746">
        <v>12467</v>
      </c>
      <c r="F746" s="5">
        <f>E746/D746</f>
        <v>2.3975</v>
      </c>
      <c r="G746" t="s">
        <v>20</v>
      </c>
      <c r="H746">
        <v>122</v>
      </c>
      <c r="I746" s="6">
        <f>E746/H746</f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2">
        <f>(((L746/60)/60)/24)+DATE(1970,1,1)</f>
        <v>40792.208333333336</v>
      </c>
      <c r="O746" s="12">
        <f>(((M746/60)/60)/24)+DATE(1970,1,1)</f>
        <v>40799.208333333336</v>
      </c>
      <c r="P746" t="b">
        <v>0</v>
      </c>
      <c r="Q746" t="b">
        <v>1</v>
      </c>
      <c r="R746" t="s">
        <v>206</v>
      </c>
      <c r="S746" t="s">
        <v>2046</v>
      </c>
      <c r="T746" t="s">
        <v>2058</v>
      </c>
    </row>
    <row r="747" spans="1:20" ht="17" x14ac:dyDescent="0.2">
      <c r="A747">
        <v>557</v>
      </c>
      <c r="B747" s="4" t="s">
        <v>1158</v>
      </c>
      <c r="C747" s="3" t="s">
        <v>1159</v>
      </c>
      <c r="D747">
        <v>6000</v>
      </c>
      <c r="E747">
        <v>11960</v>
      </c>
      <c r="F747" s="5">
        <f>E747/D747</f>
        <v>1.9933333333333334</v>
      </c>
      <c r="G747" t="s">
        <v>20</v>
      </c>
      <c r="H747">
        <v>221</v>
      </c>
      <c r="I747" s="6">
        <f>E747/H747</f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2">
        <f>(((L747/60)/60)/24)+DATE(1970,1,1)</f>
        <v>42279.208333333328</v>
      </c>
      <c r="O747" s="12">
        <f>(((M747/60)/60)/24)+DATE(1970,1,1)</f>
        <v>42282.208333333328</v>
      </c>
      <c r="P747" t="b">
        <v>0</v>
      </c>
      <c r="Q747" t="b">
        <v>1</v>
      </c>
      <c r="R747" t="s">
        <v>474</v>
      </c>
      <c r="S747" t="s">
        <v>2040</v>
      </c>
      <c r="T747" t="s">
        <v>2062</v>
      </c>
    </row>
    <row r="748" spans="1:20" ht="17" x14ac:dyDescent="0.2">
      <c r="A748">
        <v>558</v>
      </c>
      <c r="B748" s="4" t="s">
        <v>1160</v>
      </c>
      <c r="C748" s="3" t="s">
        <v>1161</v>
      </c>
      <c r="D748">
        <v>5800</v>
      </c>
      <c r="E748">
        <v>7966</v>
      </c>
      <c r="F748" s="5">
        <f>E748/D748</f>
        <v>1.373448275862069</v>
      </c>
      <c r="G748" t="s">
        <v>20</v>
      </c>
      <c r="H748">
        <v>126</v>
      </c>
      <c r="I748" s="6">
        <f>E748/H748</f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2">
        <f>(((L748/60)/60)/24)+DATE(1970,1,1)</f>
        <v>42424.25</v>
      </c>
      <c r="O748" s="12">
        <f>(((M748/60)/60)/24)+DATE(1970,1,1)</f>
        <v>42467.208333333328</v>
      </c>
      <c r="P748" t="b">
        <v>0</v>
      </c>
      <c r="Q748" t="b">
        <v>0</v>
      </c>
      <c r="R748" t="s">
        <v>33</v>
      </c>
      <c r="S748" t="s">
        <v>2038</v>
      </c>
      <c r="T748" t="s">
        <v>2039</v>
      </c>
    </row>
    <row r="749" spans="1:20" ht="17" x14ac:dyDescent="0.2">
      <c r="A749">
        <v>559</v>
      </c>
      <c r="B749" s="4" t="s">
        <v>1162</v>
      </c>
      <c r="C749" s="3" t="s">
        <v>1163</v>
      </c>
      <c r="D749">
        <v>105300</v>
      </c>
      <c r="E749">
        <v>106321</v>
      </c>
      <c r="F749" s="5">
        <f>E749/D749</f>
        <v>1.009696106362773</v>
      </c>
      <c r="G749" t="s">
        <v>20</v>
      </c>
      <c r="H749">
        <v>1022</v>
      </c>
      <c r="I749" s="6">
        <f>E749/H749</f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2">
        <f>(((L749/60)/60)/24)+DATE(1970,1,1)</f>
        <v>42584.208333333328</v>
      </c>
      <c r="O749" s="12">
        <f>(((M749/60)/60)/24)+DATE(1970,1,1)</f>
        <v>42591.208333333328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560</v>
      </c>
      <c r="B750" s="4" t="s">
        <v>1164</v>
      </c>
      <c r="C750" s="3" t="s">
        <v>1165</v>
      </c>
      <c r="D750">
        <v>20000</v>
      </c>
      <c r="E750">
        <v>158832</v>
      </c>
      <c r="F750" s="5">
        <f>E750/D750</f>
        <v>7.9416000000000002</v>
      </c>
      <c r="G750" t="s">
        <v>20</v>
      </c>
      <c r="H750">
        <v>3177</v>
      </c>
      <c r="I750" s="6">
        <f>E750/H750</f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2">
        <f>(((L750/60)/60)/24)+DATE(1970,1,1)</f>
        <v>40865.25</v>
      </c>
      <c r="O750" s="12">
        <f>(((M750/60)/60)/24)+DATE(1970,1,1)</f>
        <v>40905.25</v>
      </c>
      <c r="P750" t="b">
        <v>0</v>
      </c>
      <c r="Q750" t="b">
        <v>0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561</v>
      </c>
      <c r="B751" s="4" t="s">
        <v>1166</v>
      </c>
      <c r="C751" s="3" t="s">
        <v>1167</v>
      </c>
      <c r="D751">
        <v>3000</v>
      </c>
      <c r="E751">
        <v>11091</v>
      </c>
      <c r="F751" s="5">
        <f>E751/D751</f>
        <v>3.6970000000000001</v>
      </c>
      <c r="G751" t="s">
        <v>20</v>
      </c>
      <c r="H751">
        <v>198</v>
      </c>
      <c r="I751" s="6">
        <f>E751/H751</f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2">
        <f>(((L751/60)/60)/24)+DATE(1970,1,1)</f>
        <v>40833.208333333336</v>
      </c>
      <c r="O751" s="12">
        <f>(((M751/60)/60)/24)+DATE(1970,1,1)</f>
        <v>40835.208333333336</v>
      </c>
      <c r="P751" t="b">
        <v>0</v>
      </c>
      <c r="Q751" t="b">
        <v>0</v>
      </c>
      <c r="R751" t="s">
        <v>33</v>
      </c>
      <c r="S751" t="s">
        <v>2038</v>
      </c>
      <c r="T751" t="s">
        <v>2039</v>
      </c>
    </row>
    <row r="752" spans="1:20" ht="17" x14ac:dyDescent="0.2">
      <c r="A752">
        <v>563</v>
      </c>
      <c r="B752" s="4" t="s">
        <v>1170</v>
      </c>
      <c r="C752" s="3" t="s">
        <v>1171</v>
      </c>
      <c r="D752">
        <v>3700</v>
      </c>
      <c r="E752">
        <v>5107</v>
      </c>
      <c r="F752" s="5">
        <f>E752/D752</f>
        <v>1.3802702702702703</v>
      </c>
      <c r="G752" t="s">
        <v>20</v>
      </c>
      <c r="H752">
        <v>85</v>
      </c>
      <c r="I752" s="6">
        <f>E752/H752</f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2">
        <f>(((L752/60)/60)/24)+DATE(1970,1,1)</f>
        <v>43417.25</v>
      </c>
      <c r="O752" s="12">
        <f>(((M752/60)/60)/24)+DATE(1970,1,1)</f>
        <v>43437.25</v>
      </c>
      <c r="P752" t="b">
        <v>0</v>
      </c>
      <c r="Q752" t="b">
        <v>0</v>
      </c>
      <c r="R752" t="s">
        <v>42</v>
      </c>
      <c r="S752" t="s">
        <v>2040</v>
      </c>
      <c r="T752" t="s">
        <v>2041</v>
      </c>
    </row>
    <row r="753" spans="1:20" ht="17" x14ac:dyDescent="0.2">
      <c r="A753">
        <v>565</v>
      </c>
      <c r="B753" s="4" t="s">
        <v>1174</v>
      </c>
      <c r="C753" s="3" t="s">
        <v>1175</v>
      </c>
      <c r="D753">
        <v>94900</v>
      </c>
      <c r="E753">
        <v>194166</v>
      </c>
      <c r="F753" s="5">
        <f>E753/D753</f>
        <v>2.0460063224446787</v>
      </c>
      <c r="G753" t="s">
        <v>20</v>
      </c>
      <c r="H753">
        <v>3596</v>
      </c>
      <c r="I753" s="6">
        <f>E753/H753</f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2">
        <f>(((L753/60)/60)/24)+DATE(1970,1,1)</f>
        <v>40862.25</v>
      </c>
      <c r="O753" s="12">
        <f>(((M753/60)/60)/24)+DATE(1970,1,1)</f>
        <v>40882.25</v>
      </c>
      <c r="P753" t="b">
        <v>0</v>
      </c>
      <c r="Q753" t="b">
        <v>0</v>
      </c>
      <c r="R753" t="s">
        <v>33</v>
      </c>
      <c r="S753" t="s">
        <v>2038</v>
      </c>
      <c r="T753" t="s">
        <v>2039</v>
      </c>
    </row>
    <row r="754" spans="1:20" ht="34" x14ac:dyDescent="0.2">
      <c r="A754">
        <v>567</v>
      </c>
      <c r="B754" s="4" t="s">
        <v>1178</v>
      </c>
      <c r="C754" s="3" t="s">
        <v>1179</v>
      </c>
      <c r="D754">
        <v>6800</v>
      </c>
      <c r="E754">
        <v>14865</v>
      </c>
      <c r="F754" s="5">
        <f>E754/D754</f>
        <v>2.1860294117647059</v>
      </c>
      <c r="G754" t="s">
        <v>20</v>
      </c>
      <c r="H754">
        <v>244</v>
      </c>
      <c r="I754" s="6">
        <f>E754/H754</f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2">
        <f>(((L754/60)/60)/24)+DATE(1970,1,1)</f>
        <v>41830.208333333336</v>
      </c>
      <c r="O754" s="12">
        <f>(((M754/60)/60)/24)+DATE(1970,1,1)</f>
        <v>41832.208333333336</v>
      </c>
      <c r="P754" t="b">
        <v>0</v>
      </c>
      <c r="Q754" t="b">
        <v>0</v>
      </c>
      <c r="R754" t="s">
        <v>23</v>
      </c>
      <c r="S754" t="s">
        <v>2034</v>
      </c>
      <c r="T754" t="s">
        <v>2035</v>
      </c>
    </row>
    <row r="755" spans="1:20" ht="17" x14ac:dyDescent="0.2">
      <c r="A755">
        <v>568</v>
      </c>
      <c r="B755" s="4" t="s">
        <v>1180</v>
      </c>
      <c r="C755" s="3" t="s">
        <v>1181</v>
      </c>
      <c r="D755">
        <v>72400</v>
      </c>
      <c r="E755">
        <v>134688</v>
      </c>
      <c r="F755" s="5">
        <f>E755/D755</f>
        <v>1.8603314917127072</v>
      </c>
      <c r="G755" t="s">
        <v>20</v>
      </c>
      <c r="H755">
        <v>5180</v>
      </c>
      <c r="I755" s="6">
        <f>E755/H755</f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2">
        <f>(((L755/60)/60)/24)+DATE(1970,1,1)</f>
        <v>40374.208333333336</v>
      </c>
      <c r="O755" s="12">
        <f>(((M755/60)/60)/24)+DATE(1970,1,1)</f>
        <v>40419.208333333336</v>
      </c>
      <c r="P755" t="b">
        <v>0</v>
      </c>
      <c r="Q755" t="b">
        <v>0</v>
      </c>
      <c r="R755" t="s">
        <v>33</v>
      </c>
      <c r="S755" t="s">
        <v>2038</v>
      </c>
      <c r="T755" t="s">
        <v>2039</v>
      </c>
    </row>
    <row r="756" spans="1:20" ht="17" x14ac:dyDescent="0.2">
      <c r="A756">
        <v>569</v>
      </c>
      <c r="B756" s="4" t="s">
        <v>1182</v>
      </c>
      <c r="C756" s="3" t="s">
        <v>1183</v>
      </c>
      <c r="D756">
        <v>20100</v>
      </c>
      <c r="E756">
        <v>47705</v>
      </c>
      <c r="F756" s="5">
        <f>E756/D756</f>
        <v>2.3733830845771142</v>
      </c>
      <c r="G756" t="s">
        <v>20</v>
      </c>
      <c r="H756">
        <v>589</v>
      </c>
      <c r="I756" s="6">
        <f>E756/H756</f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2">
        <f>(((L756/60)/60)/24)+DATE(1970,1,1)</f>
        <v>40554.25</v>
      </c>
      <c r="O756" s="12">
        <f>(((M756/60)/60)/24)+DATE(1970,1,1)</f>
        <v>40566.25</v>
      </c>
      <c r="P756" t="b">
        <v>0</v>
      </c>
      <c r="Q756" t="b">
        <v>0</v>
      </c>
      <c r="R756" t="s">
        <v>71</v>
      </c>
      <c r="S756" t="s">
        <v>2040</v>
      </c>
      <c r="T756" t="s">
        <v>2048</v>
      </c>
    </row>
    <row r="757" spans="1:20" ht="17" x14ac:dyDescent="0.2">
      <c r="A757">
        <v>570</v>
      </c>
      <c r="B757" s="4" t="s">
        <v>1184</v>
      </c>
      <c r="C757" s="3" t="s">
        <v>1185</v>
      </c>
      <c r="D757">
        <v>31200</v>
      </c>
      <c r="E757">
        <v>95364</v>
      </c>
      <c r="F757" s="5">
        <f>E757/D757</f>
        <v>3.0565384615384614</v>
      </c>
      <c r="G757" t="s">
        <v>20</v>
      </c>
      <c r="H757">
        <v>2725</v>
      </c>
      <c r="I757" s="6">
        <f>E757/H757</f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2">
        <f>(((L757/60)/60)/24)+DATE(1970,1,1)</f>
        <v>41993.25</v>
      </c>
      <c r="O757" s="12">
        <f>(((M757/60)/60)/24)+DATE(1970,1,1)</f>
        <v>41999.25</v>
      </c>
      <c r="P757" t="b">
        <v>0</v>
      </c>
      <c r="Q757" t="b">
        <v>1</v>
      </c>
      <c r="R757" t="s">
        <v>23</v>
      </c>
      <c r="S757" t="s">
        <v>2034</v>
      </c>
      <c r="T757" t="s">
        <v>2035</v>
      </c>
    </row>
    <row r="758" spans="1:20" ht="17" x14ac:dyDescent="0.2">
      <c r="A758">
        <v>573</v>
      </c>
      <c r="B758" s="4" t="s">
        <v>1190</v>
      </c>
      <c r="C758" s="3" t="s">
        <v>1191</v>
      </c>
      <c r="D758">
        <v>6700</v>
      </c>
      <c r="E758">
        <v>7496</v>
      </c>
      <c r="F758" s="5">
        <f>E758/D758</f>
        <v>1.1188059701492536</v>
      </c>
      <c r="G758" t="s">
        <v>20</v>
      </c>
      <c r="H758">
        <v>300</v>
      </c>
      <c r="I758" s="6">
        <f>E758/H758</f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2">
        <f>(((L758/60)/60)/24)+DATE(1970,1,1)</f>
        <v>41761.208333333336</v>
      </c>
      <c r="O758" s="12">
        <f>(((M758/60)/60)/24)+DATE(1970,1,1)</f>
        <v>41763.208333333336</v>
      </c>
      <c r="P758" t="b">
        <v>0</v>
      </c>
      <c r="Q758" t="b">
        <v>0</v>
      </c>
      <c r="R758" t="s">
        <v>1029</v>
      </c>
      <c r="S758" t="s">
        <v>2063</v>
      </c>
      <c r="T758" t="s">
        <v>2064</v>
      </c>
    </row>
    <row r="759" spans="1:20" ht="17" x14ac:dyDescent="0.2">
      <c r="A759">
        <v>574</v>
      </c>
      <c r="B759" s="4" t="s">
        <v>1192</v>
      </c>
      <c r="C759" s="3" t="s">
        <v>1193</v>
      </c>
      <c r="D759">
        <v>2700</v>
      </c>
      <c r="E759">
        <v>9967</v>
      </c>
      <c r="F759" s="5">
        <f>E759/D759</f>
        <v>3.6914814814814814</v>
      </c>
      <c r="G759" t="s">
        <v>20</v>
      </c>
      <c r="H759">
        <v>144</v>
      </c>
      <c r="I759" s="6">
        <f>E759/H759</f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2">
        <f>(((L759/60)/60)/24)+DATE(1970,1,1)</f>
        <v>43806.25</v>
      </c>
      <c r="O759" s="12">
        <f>(((M759/60)/60)/24)+DATE(1970,1,1)</f>
        <v>43816.25</v>
      </c>
      <c r="P759" t="b">
        <v>0</v>
      </c>
      <c r="Q759" t="b">
        <v>1</v>
      </c>
      <c r="R759" t="s">
        <v>17</v>
      </c>
      <c r="S759" t="s">
        <v>2032</v>
      </c>
      <c r="T759" t="s">
        <v>2033</v>
      </c>
    </row>
    <row r="760" spans="1:20" ht="17" x14ac:dyDescent="0.2">
      <c r="A760">
        <v>579</v>
      </c>
      <c r="B760" s="4" t="s">
        <v>1202</v>
      </c>
      <c r="C760" s="3" t="s">
        <v>1203</v>
      </c>
      <c r="D760">
        <v>6200</v>
      </c>
      <c r="E760">
        <v>6269</v>
      </c>
      <c r="F760" s="5">
        <f>E760/D760</f>
        <v>1.0111290322580646</v>
      </c>
      <c r="G760" t="s">
        <v>20</v>
      </c>
      <c r="H760">
        <v>87</v>
      </c>
      <c r="I760" s="6">
        <f>E760/H760</f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2">
        <f>(((L760/60)/60)/24)+DATE(1970,1,1)</f>
        <v>40762.208333333336</v>
      </c>
      <c r="O760" s="12">
        <f>(((M760/60)/60)/24)+DATE(1970,1,1)</f>
        <v>40774.208333333336</v>
      </c>
      <c r="P760" t="b">
        <v>0</v>
      </c>
      <c r="Q760" t="b">
        <v>0</v>
      </c>
      <c r="R760" t="s">
        <v>159</v>
      </c>
      <c r="S760" t="s">
        <v>2034</v>
      </c>
      <c r="T760" t="s">
        <v>2057</v>
      </c>
    </row>
    <row r="761" spans="1:20" ht="17" x14ac:dyDescent="0.2">
      <c r="A761">
        <v>580</v>
      </c>
      <c r="B761" s="4" t="s">
        <v>556</v>
      </c>
      <c r="C761" s="3" t="s">
        <v>1204</v>
      </c>
      <c r="D761">
        <v>43800</v>
      </c>
      <c r="E761">
        <v>149578</v>
      </c>
      <c r="F761" s="5">
        <f>E761/D761</f>
        <v>3.4150228310502282</v>
      </c>
      <c r="G761" t="s">
        <v>20</v>
      </c>
      <c r="H761">
        <v>3116</v>
      </c>
      <c r="I761" s="6">
        <f>E761/H761</f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2">
        <f>(((L761/60)/60)/24)+DATE(1970,1,1)</f>
        <v>41696.25</v>
      </c>
      <c r="O761" s="12">
        <f>(((M761/60)/60)/24)+DATE(1970,1,1)</f>
        <v>41704.25</v>
      </c>
      <c r="P761" t="b">
        <v>0</v>
      </c>
      <c r="Q761" t="b">
        <v>0</v>
      </c>
      <c r="R761" t="s">
        <v>33</v>
      </c>
      <c r="S761" t="s">
        <v>2038</v>
      </c>
      <c r="T761" t="s">
        <v>2039</v>
      </c>
    </row>
    <row r="762" spans="1:20" ht="34" x14ac:dyDescent="0.2">
      <c r="A762">
        <v>583</v>
      </c>
      <c r="B762" s="4" t="s">
        <v>1209</v>
      </c>
      <c r="C762" s="3" t="s">
        <v>1210</v>
      </c>
      <c r="D762">
        <v>18900</v>
      </c>
      <c r="E762">
        <v>60934</v>
      </c>
      <c r="F762" s="5">
        <f>E762/D762</f>
        <v>3.2240211640211642</v>
      </c>
      <c r="G762" t="s">
        <v>20</v>
      </c>
      <c r="H762">
        <v>909</v>
      </c>
      <c r="I762" s="6">
        <f>E762/H762</f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2">
        <f>(((L762/60)/60)/24)+DATE(1970,1,1)</f>
        <v>40959.25</v>
      </c>
      <c r="O762" s="12">
        <f>(((M762/60)/60)/24)+DATE(1970,1,1)</f>
        <v>40976.25</v>
      </c>
      <c r="P762" t="b">
        <v>0</v>
      </c>
      <c r="Q762" t="b">
        <v>0</v>
      </c>
      <c r="R762" t="s">
        <v>42</v>
      </c>
      <c r="S762" t="s">
        <v>2040</v>
      </c>
      <c r="T762" t="s">
        <v>2041</v>
      </c>
    </row>
    <row r="763" spans="1:20" ht="34" x14ac:dyDescent="0.2">
      <c r="A763">
        <v>584</v>
      </c>
      <c r="B763" s="4" t="s">
        <v>45</v>
      </c>
      <c r="C763" s="3" t="s">
        <v>1211</v>
      </c>
      <c r="D763">
        <v>86400</v>
      </c>
      <c r="E763">
        <v>103255</v>
      </c>
      <c r="F763" s="5">
        <f>E763/D763</f>
        <v>1.1950810185185186</v>
      </c>
      <c r="G763" t="s">
        <v>20</v>
      </c>
      <c r="H763">
        <v>1613</v>
      </c>
      <c r="I763" s="6">
        <f>E763/H763</f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2">
        <f>(((L763/60)/60)/24)+DATE(1970,1,1)</f>
        <v>41024.208333333336</v>
      </c>
      <c r="O763" s="12">
        <f>(((M763/60)/60)/24)+DATE(1970,1,1)</f>
        <v>41038.208333333336</v>
      </c>
      <c r="P763" t="b">
        <v>0</v>
      </c>
      <c r="Q763" t="b">
        <v>0</v>
      </c>
      <c r="R763" t="s">
        <v>28</v>
      </c>
      <c r="S763" t="s">
        <v>2036</v>
      </c>
      <c r="T763" t="s">
        <v>2037</v>
      </c>
    </row>
    <row r="764" spans="1:20" ht="17" x14ac:dyDescent="0.2">
      <c r="A764">
        <v>585</v>
      </c>
      <c r="B764" s="4" t="s">
        <v>1212</v>
      </c>
      <c r="C764" s="3" t="s">
        <v>1213</v>
      </c>
      <c r="D764">
        <v>8900</v>
      </c>
      <c r="E764">
        <v>13065</v>
      </c>
      <c r="F764" s="5">
        <f>E764/D764</f>
        <v>1.4679775280898877</v>
      </c>
      <c r="G764" t="s">
        <v>20</v>
      </c>
      <c r="H764">
        <v>136</v>
      </c>
      <c r="I764" s="6">
        <f>E764/H764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2">
        <f>(((L764/60)/60)/24)+DATE(1970,1,1)</f>
        <v>40255.208333333336</v>
      </c>
      <c r="O764" s="12">
        <f>(((M764/60)/60)/24)+DATE(1970,1,1)</f>
        <v>40265.208333333336</v>
      </c>
      <c r="P764" t="b">
        <v>0</v>
      </c>
      <c r="Q764" t="b">
        <v>0</v>
      </c>
      <c r="R764" t="s">
        <v>206</v>
      </c>
      <c r="S764" t="s">
        <v>2046</v>
      </c>
      <c r="T764" t="s">
        <v>2058</v>
      </c>
    </row>
    <row r="765" spans="1:20" ht="17" x14ac:dyDescent="0.2">
      <c r="A765">
        <v>586</v>
      </c>
      <c r="B765" s="4" t="s">
        <v>1214</v>
      </c>
      <c r="C765" s="3" t="s">
        <v>1215</v>
      </c>
      <c r="D765">
        <v>700</v>
      </c>
      <c r="E765">
        <v>6654</v>
      </c>
      <c r="F765" s="5">
        <f>E765/D765</f>
        <v>9.5057142857142853</v>
      </c>
      <c r="G765" t="s">
        <v>20</v>
      </c>
      <c r="H765">
        <v>130</v>
      </c>
      <c r="I765" s="6">
        <f>E765/H765</f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2">
        <f>(((L765/60)/60)/24)+DATE(1970,1,1)</f>
        <v>40499.25</v>
      </c>
      <c r="O765" s="12">
        <f>(((M765/60)/60)/24)+DATE(1970,1,1)</f>
        <v>40518.25</v>
      </c>
      <c r="P765" t="b">
        <v>0</v>
      </c>
      <c r="Q765" t="b">
        <v>0</v>
      </c>
      <c r="R765" t="s">
        <v>23</v>
      </c>
      <c r="S765" t="s">
        <v>2034</v>
      </c>
      <c r="T765" t="s">
        <v>2035</v>
      </c>
    </row>
    <row r="766" spans="1:20" ht="17" x14ac:dyDescent="0.2">
      <c r="A766">
        <v>591</v>
      </c>
      <c r="B766" s="4" t="s">
        <v>1224</v>
      </c>
      <c r="C766" s="3" t="s">
        <v>1225</v>
      </c>
      <c r="D766">
        <v>600</v>
      </c>
      <c r="E766">
        <v>6226</v>
      </c>
      <c r="F766" s="5">
        <f>E766/D766</f>
        <v>10.376666666666667</v>
      </c>
      <c r="G766" t="s">
        <v>20</v>
      </c>
      <c r="H766">
        <v>102</v>
      </c>
      <c r="I766" s="6">
        <f>E766/H766</f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2">
        <f>(((L766/60)/60)/24)+DATE(1970,1,1)</f>
        <v>40373.208333333336</v>
      </c>
      <c r="O766" s="12">
        <f>(((M766/60)/60)/24)+DATE(1970,1,1)</f>
        <v>40383.208333333336</v>
      </c>
      <c r="P766" t="b">
        <v>0</v>
      </c>
      <c r="Q766" t="b">
        <v>0</v>
      </c>
      <c r="R766" t="s">
        <v>89</v>
      </c>
      <c r="S766" t="s">
        <v>2049</v>
      </c>
      <c r="T766" t="s">
        <v>2050</v>
      </c>
    </row>
    <row r="767" spans="1:20" ht="17" x14ac:dyDescent="0.2">
      <c r="A767">
        <v>593</v>
      </c>
      <c r="B767" s="4" t="s">
        <v>1228</v>
      </c>
      <c r="C767" s="3" t="s">
        <v>1229</v>
      </c>
      <c r="D767">
        <v>121600</v>
      </c>
      <c r="E767">
        <v>188288</v>
      </c>
      <c r="F767" s="5">
        <f>E767/D767</f>
        <v>1.5484210526315789</v>
      </c>
      <c r="G767" t="s">
        <v>20</v>
      </c>
      <c r="H767">
        <v>4006</v>
      </c>
      <c r="I767" s="6">
        <f>E767/H767</f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2">
        <f>(((L767/60)/60)/24)+DATE(1970,1,1)</f>
        <v>41724.208333333336</v>
      </c>
      <c r="O767" s="12">
        <f>(((M767/60)/60)/24)+DATE(1970,1,1)</f>
        <v>41737.208333333336</v>
      </c>
      <c r="P767" t="b">
        <v>0</v>
      </c>
      <c r="Q767" t="b">
        <v>0</v>
      </c>
      <c r="R767" t="s">
        <v>71</v>
      </c>
      <c r="S767" t="s">
        <v>2040</v>
      </c>
      <c r="T767" t="s">
        <v>2048</v>
      </c>
    </row>
    <row r="768" spans="1:20" ht="34" x14ac:dyDescent="0.2">
      <c r="A768">
        <v>595</v>
      </c>
      <c r="B768" s="4" t="s">
        <v>1232</v>
      </c>
      <c r="C768" s="3" t="s">
        <v>1233</v>
      </c>
      <c r="D768">
        <v>70300</v>
      </c>
      <c r="E768">
        <v>146595</v>
      </c>
      <c r="F768" s="5">
        <f>E768/D768</f>
        <v>2.0852773826458035</v>
      </c>
      <c r="G768" t="s">
        <v>20</v>
      </c>
      <c r="H768">
        <v>1629</v>
      </c>
      <c r="I768" s="6">
        <f>E768/H768</f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2">
        <f>(((L768/60)/60)/24)+DATE(1970,1,1)</f>
        <v>40253.208333333336</v>
      </c>
      <c r="O768" s="12">
        <f>(((M768/60)/60)/24)+DATE(1970,1,1)</f>
        <v>40274.208333333336</v>
      </c>
      <c r="P768" t="b">
        <v>0</v>
      </c>
      <c r="Q768" t="b">
        <v>1</v>
      </c>
      <c r="R768" t="s">
        <v>33</v>
      </c>
      <c r="S768" t="s">
        <v>2038</v>
      </c>
      <c r="T768" t="s">
        <v>2039</v>
      </c>
    </row>
    <row r="769" spans="1:20" ht="17" x14ac:dyDescent="0.2">
      <c r="A769">
        <v>597</v>
      </c>
      <c r="B769" s="4" t="s">
        <v>1236</v>
      </c>
      <c r="C769" s="3" t="s">
        <v>1237</v>
      </c>
      <c r="D769">
        <v>73800</v>
      </c>
      <c r="E769">
        <v>148779</v>
      </c>
      <c r="F769" s="5">
        <f>E769/D769</f>
        <v>2.0159756097560977</v>
      </c>
      <c r="G769" t="s">
        <v>20</v>
      </c>
      <c r="H769">
        <v>2188</v>
      </c>
      <c r="I769" s="6">
        <f>E769/H769</f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2">
        <f>(((L769/60)/60)/24)+DATE(1970,1,1)</f>
        <v>43786.25</v>
      </c>
      <c r="O769" s="12">
        <f>(((M769/60)/60)/24)+DATE(1970,1,1)</f>
        <v>43804.25</v>
      </c>
      <c r="P769" t="b">
        <v>0</v>
      </c>
      <c r="Q769" t="b">
        <v>0</v>
      </c>
      <c r="R769" t="s">
        <v>33</v>
      </c>
      <c r="S769" t="s">
        <v>2038</v>
      </c>
      <c r="T769" t="s">
        <v>2039</v>
      </c>
    </row>
    <row r="770" spans="1:20" ht="17" x14ac:dyDescent="0.2">
      <c r="A770">
        <v>598</v>
      </c>
      <c r="B770" s="4" t="s">
        <v>1238</v>
      </c>
      <c r="C770" s="3" t="s">
        <v>1239</v>
      </c>
      <c r="D770">
        <v>108500</v>
      </c>
      <c r="E770">
        <v>175868</v>
      </c>
      <c r="F770" s="5">
        <f>E770/D770</f>
        <v>1.6209032258064515</v>
      </c>
      <c r="G770" t="s">
        <v>20</v>
      </c>
      <c r="H770">
        <v>2409</v>
      </c>
      <c r="I770" s="6">
        <f>E770/H770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2">
        <f>(((L770/60)/60)/24)+DATE(1970,1,1)</f>
        <v>40344.208333333336</v>
      </c>
      <c r="O770" s="12">
        <f>(((M770/60)/60)/24)+DATE(1970,1,1)</f>
        <v>40373.208333333336</v>
      </c>
      <c r="P770" t="b">
        <v>0</v>
      </c>
      <c r="Q770" t="b">
        <v>0</v>
      </c>
      <c r="R770" t="s">
        <v>23</v>
      </c>
      <c r="S770" t="s">
        <v>2034</v>
      </c>
      <c r="T770" t="s">
        <v>2035</v>
      </c>
    </row>
    <row r="771" spans="1:20" ht="17" x14ac:dyDescent="0.2">
      <c r="A771">
        <v>601</v>
      </c>
      <c r="B771" s="4" t="s">
        <v>1244</v>
      </c>
      <c r="C771" s="3" t="s">
        <v>1245</v>
      </c>
      <c r="D771">
        <v>6300</v>
      </c>
      <c r="E771">
        <v>13018</v>
      </c>
      <c r="F771" s="5">
        <f>E771/D771</f>
        <v>2.0663492063492064</v>
      </c>
      <c r="G771" t="s">
        <v>20</v>
      </c>
      <c r="H771">
        <v>194</v>
      </c>
      <c r="I771" s="6">
        <f>E771/H771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2">
        <f>(((L771/60)/60)/24)+DATE(1970,1,1)</f>
        <v>41789.208333333336</v>
      </c>
      <c r="O771" s="12">
        <f>(((M771/60)/60)/24)+DATE(1970,1,1)</f>
        <v>41806.208333333336</v>
      </c>
      <c r="P771" t="b">
        <v>1</v>
      </c>
      <c r="Q771" t="b">
        <v>0</v>
      </c>
      <c r="R771" t="s">
        <v>65</v>
      </c>
      <c r="S771" t="s">
        <v>2036</v>
      </c>
      <c r="T771" t="s">
        <v>2045</v>
      </c>
    </row>
    <row r="772" spans="1:20" ht="34" x14ac:dyDescent="0.2">
      <c r="A772">
        <v>602</v>
      </c>
      <c r="B772" s="4" t="s">
        <v>1246</v>
      </c>
      <c r="C772" s="3" t="s">
        <v>1247</v>
      </c>
      <c r="D772">
        <v>71100</v>
      </c>
      <c r="E772">
        <v>91176</v>
      </c>
      <c r="F772" s="5">
        <f>E772/D772</f>
        <v>1.2823628691983122</v>
      </c>
      <c r="G772" t="s">
        <v>20</v>
      </c>
      <c r="H772">
        <v>1140</v>
      </c>
      <c r="I772" s="6">
        <f>E772/H772</f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2">
        <f>(((L772/60)/60)/24)+DATE(1970,1,1)</f>
        <v>42160.208333333328</v>
      </c>
      <c r="O772" s="12">
        <f>(((M772/60)/60)/24)+DATE(1970,1,1)</f>
        <v>42171.208333333328</v>
      </c>
      <c r="P772" t="b">
        <v>0</v>
      </c>
      <c r="Q772" t="b">
        <v>0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603</v>
      </c>
      <c r="B773" s="4" t="s">
        <v>1248</v>
      </c>
      <c r="C773" s="3" t="s">
        <v>1249</v>
      </c>
      <c r="D773">
        <v>5300</v>
      </c>
      <c r="E773">
        <v>6342</v>
      </c>
      <c r="F773" s="5">
        <f>E773/D773</f>
        <v>1.1966037735849056</v>
      </c>
      <c r="G773" t="s">
        <v>20</v>
      </c>
      <c r="H773">
        <v>102</v>
      </c>
      <c r="I773" s="6">
        <f>E773/H773</f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2">
        <f>(((L773/60)/60)/24)+DATE(1970,1,1)</f>
        <v>43573.208333333328</v>
      </c>
      <c r="O773" s="12">
        <f>(((M773/60)/60)/24)+DATE(1970,1,1)</f>
        <v>43600.208333333328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604</v>
      </c>
      <c r="B774" s="4" t="s">
        <v>1250</v>
      </c>
      <c r="C774" s="3" t="s">
        <v>1251</v>
      </c>
      <c r="D774">
        <v>88700</v>
      </c>
      <c r="E774">
        <v>151438</v>
      </c>
      <c r="F774" s="5">
        <f>E774/D774</f>
        <v>1.7073055242390078</v>
      </c>
      <c r="G774" t="s">
        <v>20</v>
      </c>
      <c r="H774">
        <v>2857</v>
      </c>
      <c r="I774" s="6">
        <f>E774/H774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2">
        <f>(((L774/60)/60)/24)+DATE(1970,1,1)</f>
        <v>40565.25</v>
      </c>
      <c r="O774" s="12">
        <f>(((M774/60)/60)/24)+DATE(1970,1,1)</f>
        <v>40586.25</v>
      </c>
      <c r="P774" t="b">
        <v>0</v>
      </c>
      <c r="Q774" t="b">
        <v>0</v>
      </c>
      <c r="R774" t="s">
        <v>33</v>
      </c>
      <c r="S774" t="s">
        <v>2038</v>
      </c>
      <c r="T774" t="s">
        <v>2039</v>
      </c>
    </row>
    <row r="775" spans="1:20" ht="17" x14ac:dyDescent="0.2">
      <c r="A775">
        <v>605</v>
      </c>
      <c r="B775" s="4" t="s">
        <v>1252</v>
      </c>
      <c r="C775" s="3" t="s">
        <v>1253</v>
      </c>
      <c r="D775">
        <v>3300</v>
      </c>
      <c r="E775">
        <v>6178</v>
      </c>
      <c r="F775" s="5">
        <f>E775/D775</f>
        <v>1.8721212121212121</v>
      </c>
      <c r="G775" t="s">
        <v>20</v>
      </c>
      <c r="H775">
        <v>107</v>
      </c>
      <c r="I775" s="6">
        <f>E775/H775</f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2">
        <f>(((L775/60)/60)/24)+DATE(1970,1,1)</f>
        <v>42280.208333333328</v>
      </c>
      <c r="O775" s="12">
        <f>(((M775/60)/60)/24)+DATE(1970,1,1)</f>
        <v>42321.25</v>
      </c>
      <c r="P775" t="b">
        <v>0</v>
      </c>
      <c r="Q775" t="b">
        <v>0</v>
      </c>
      <c r="R775" t="s">
        <v>68</v>
      </c>
      <c r="S775" t="s">
        <v>2046</v>
      </c>
      <c r="T775" t="s">
        <v>2047</v>
      </c>
    </row>
    <row r="776" spans="1:20" ht="17" x14ac:dyDescent="0.2">
      <c r="A776">
        <v>606</v>
      </c>
      <c r="B776" s="4" t="s">
        <v>1254</v>
      </c>
      <c r="C776" s="3" t="s">
        <v>1255</v>
      </c>
      <c r="D776">
        <v>3400</v>
      </c>
      <c r="E776">
        <v>6405</v>
      </c>
      <c r="F776" s="5">
        <f>E776/D776</f>
        <v>1.8838235294117647</v>
      </c>
      <c r="G776" t="s">
        <v>20</v>
      </c>
      <c r="H776">
        <v>160</v>
      </c>
      <c r="I776" s="6">
        <f>E776/H776</f>
        <v>40.03125</v>
      </c>
      <c r="J776" t="s">
        <v>40</v>
      </c>
      <c r="K776" t="s">
        <v>41</v>
      </c>
      <c r="L776">
        <v>1457330400</v>
      </c>
      <c r="M776">
        <v>1458277200</v>
      </c>
      <c r="N776" s="12">
        <f>(((L776/60)/60)/24)+DATE(1970,1,1)</f>
        <v>42436.25</v>
      </c>
      <c r="O776" s="12">
        <f>(((M776/60)/60)/24)+DATE(1970,1,1)</f>
        <v>42447.208333333328</v>
      </c>
      <c r="P776" t="b">
        <v>0</v>
      </c>
      <c r="Q776" t="b">
        <v>0</v>
      </c>
      <c r="R776" t="s">
        <v>23</v>
      </c>
      <c r="S776" t="s">
        <v>2034</v>
      </c>
      <c r="T776" t="s">
        <v>2035</v>
      </c>
    </row>
    <row r="777" spans="1:20" ht="17" x14ac:dyDescent="0.2">
      <c r="A777">
        <v>607</v>
      </c>
      <c r="B777" s="4" t="s">
        <v>1256</v>
      </c>
      <c r="C777" s="3" t="s">
        <v>1257</v>
      </c>
      <c r="D777">
        <v>137600</v>
      </c>
      <c r="E777">
        <v>180667</v>
      </c>
      <c r="F777" s="5">
        <f>E777/D777</f>
        <v>1.3129869186046512</v>
      </c>
      <c r="G777" t="s">
        <v>20</v>
      </c>
      <c r="H777">
        <v>2230</v>
      </c>
      <c r="I777" s="6">
        <f>E777/H777</f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2">
        <f>(((L777/60)/60)/24)+DATE(1970,1,1)</f>
        <v>41721.208333333336</v>
      </c>
      <c r="O777" s="12">
        <f>(((M777/60)/60)/24)+DATE(1970,1,1)</f>
        <v>41723.208333333336</v>
      </c>
      <c r="P777" t="b">
        <v>0</v>
      </c>
      <c r="Q777" t="b">
        <v>0</v>
      </c>
      <c r="R777" t="s">
        <v>17</v>
      </c>
      <c r="S777" t="s">
        <v>2032</v>
      </c>
      <c r="T777" t="s">
        <v>2033</v>
      </c>
    </row>
    <row r="778" spans="1:20" ht="17" x14ac:dyDescent="0.2">
      <c r="A778">
        <v>608</v>
      </c>
      <c r="B778" s="4" t="s">
        <v>1258</v>
      </c>
      <c r="C778" s="3" t="s">
        <v>1259</v>
      </c>
      <c r="D778">
        <v>3900</v>
      </c>
      <c r="E778">
        <v>11075</v>
      </c>
      <c r="F778" s="5">
        <f>E778/D778</f>
        <v>2.8397435897435899</v>
      </c>
      <c r="G778" t="s">
        <v>20</v>
      </c>
      <c r="H778">
        <v>316</v>
      </c>
      <c r="I778" s="6">
        <f>E778/H778</f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2">
        <f>(((L778/60)/60)/24)+DATE(1970,1,1)</f>
        <v>43530.25</v>
      </c>
      <c r="O778" s="12">
        <f>(((M778/60)/60)/24)+DATE(1970,1,1)</f>
        <v>43534.25</v>
      </c>
      <c r="P778" t="b">
        <v>0</v>
      </c>
      <c r="Q778" t="b">
        <v>1</v>
      </c>
      <c r="R778" t="s">
        <v>159</v>
      </c>
      <c r="S778" t="s">
        <v>2034</v>
      </c>
      <c r="T778" t="s">
        <v>2057</v>
      </c>
    </row>
    <row r="779" spans="1:20" ht="17" x14ac:dyDescent="0.2">
      <c r="A779">
        <v>609</v>
      </c>
      <c r="B779" s="4" t="s">
        <v>1260</v>
      </c>
      <c r="C779" s="3" t="s">
        <v>1261</v>
      </c>
      <c r="D779">
        <v>10000</v>
      </c>
      <c r="E779">
        <v>12042</v>
      </c>
      <c r="F779" s="5">
        <f>E779/D779</f>
        <v>1.2041999999999999</v>
      </c>
      <c r="G779" t="s">
        <v>20</v>
      </c>
      <c r="H779">
        <v>117</v>
      </c>
      <c r="I779" s="6">
        <f>E779/H779</f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2">
        <f>(((L779/60)/60)/24)+DATE(1970,1,1)</f>
        <v>43481.25</v>
      </c>
      <c r="O779" s="12">
        <f>(((M779/60)/60)/24)+DATE(1970,1,1)</f>
        <v>43498.25</v>
      </c>
      <c r="P779" t="b">
        <v>0</v>
      </c>
      <c r="Q779" t="b">
        <v>0</v>
      </c>
      <c r="R779" t="s">
        <v>474</v>
      </c>
      <c r="S779" t="s">
        <v>2040</v>
      </c>
      <c r="T779" t="s">
        <v>2062</v>
      </c>
    </row>
    <row r="780" spans="1:20" ht="34" x14ac:dyDescent="0.2">
      <c r="A780">
        <v>610</v>
      </c>
      <c r="B780" s="4" t="s">
        <v>1262</v>
      </c>
      <c r="C780" s="3" t="s">
        <v>1263</v>
      </c>
      <c r="D780">
        <v>42800</v>
      </c>
      <c r="E780">
        <v>179356</v>
      </c>
      <c r="F780" s="5">
        <f>E780/D780</f>
        <v>4.1905607476635511</v>
      </c>
      <c r="G780" t="s">
        <v>20</v>
      </c>
      <c r="H780">
        <v>6406</v>
      </c>
      <c r="I780" s="6">
        <f>E780/H780</f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2">
        <f>(((L780/60)/60)/24)+DATE(1970,1,1)</f>
        <v>41259.25</v>
      </c>
      <c r="O780" s="12">
        <f>(((M780/60)/60)/24)+DATE(1970,1,1)</f>
        <v>41273.25</v>
      </c>
      <c r="P780" t="b">
        <v>0</v>
      </c>
      <c r="Q780" t="b">
        <v>0</v>
      </c>
      <c r="R780" t="s">
        <v>33</v>
      </c>
      <c r="S780" t="s">
        <v>2038</v>
      </c>
      <c r="T780" t="s">
        <v>2039</v>
      </c>
    </row>
    <row r="781" spans="1:20" ht="17" x14ac:dyDescent="0.2">
      <c r="A781">
        <v>612</v>
      </c>
      <c r="B781" s="4" t="s">
        <v>1266</v>
      </c>
      <c r="C781" s="3" t="s">
        <v>1267</v>
      </c>
      <c r="D781">
        <v>6200</v>
      </c>
      <c r="E781">
        <v>8645</v>
      </c>
      <c r="F781" s="5">
        <f>E781/D781</f>
        <v>1.3943548387096774</v>
      </c>
      <c r="G781" t="s">
        <v>20</v>
      </c>
      <c r="H781">
        <v>192</v>
      </c>
      <c r="I781" s="6">
        <f>E781/H781</f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2">
        <f>(((L781/60)/60)/24)+DATE(1970,1,1)</f>
        <v>40474.208333333336</v>
      </c>
      <c r="O781" s="12">
        <f>(((M781/60)/60)/24)+DATE(1970,1,1)</f>
        <v>40497.25</v>
      </c>
      <c r="P781" t="b">
        <v>0</v>
      </c>
      <c r="Q781" t="b">
        <v>0</v>
      </c>
      <c r="R781" t="s">
        <v>50</v>
      </c>
      <c r="S781" t="s">
        <v>2034</v>
      </c>
      <c r="T781" t="s">
        <v>2042</v>
      </c>
    </row>
    <row r="782" spans="1:20" ht="34" x14ac:dyDescent="0.2">
      <c r="A782">
        <v>613</v>
      </c>
      <c r="B782" s="4" t="s">
        <v>1268</v>
      </c>
      <c r="C782" s="3" t="s">
        <v>1269</v>
      </c>
      <c r="D782">
        <v>1100</v>
      </c>
      <c r="E782">
        <v>1914</v>
      </c>
      <c r="F782" s="5">
        <f>E782/D782</f>
        <v>1.74</v>
      </c>
      <c r="G782" t="s">
        <v>20</v>
      </c>
      <c r="H782">
        <v>26</v>
      </c>
      <c r="I782" s="6">
        <f>E782/H782</f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2">
        <f>(((L782/60)/60)/24)+DATE(1970,1,1)</f>
        <v>42973.208333333328</v>
      </c>
      <c r="O782" s="12">
        <f>(((M782/60)/60)/24)+DATE(1970,1,1)</f>
        <v>42982.208333333328</v>
      </c>
      <c r="P782" t="b">
        <v>0</v>
      </c>
      <c r="Q782" t="b">
        <v>0</v>
      </c>
      <c r="R782" t="s">
        <v>33</v>
      </c>
      <c r="S782" t="s">
        <v>2038</v>
      </c>
      <c r="T782" t="s">
        <v>2039</v>
      </c>
    </row>
    <row r="783" spans="1:20" ht="34" x14ac:dyDescent="0.2">
      <c r="A783">
        <v>614</v>
      </c>
      <c r="B783" s="4" t="s">
        <v>1270</v>
      </c>
      <c r="C783" s="3" t="s">
        <v>1271</v>
      </c>
      <c r="D783">
        <v>26500</v>
      </c>
      <c r="E783">
        <v>41205</v>
      </c>
      <c r="F783" s="5">
        <f>E783/D783</f>
        <v>1.5549056603773586</v>
      </c>
      <c r="G783" t="s">
        <v>20</v>
      </c>
      <c r="H783">
        <v>723</v>
      </c>
      <c r="I783" s="6">
        <f>E783/H783</f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2">
        <f>(((L783/60)/60)/24)+DATE(1970,1,1)</f>
        <v>42746.25</v>
      </c>
      <c r="O783" s="12">
        <f>(((M783/60)/60)/24)+DATE(1970,1,1)</f>
        <v>42764.25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615</v>
      </c>
      <c r="B784" s="4" t="s">
        <v>1272</v>
      </c>
      <c r="C784" s="3" t="s">
        <v>1273</v>
      </c>
      <c r="D784">
        <v>8500</v>
      </c>
      <c r="E784">
        <v>14488</v>
      </c>
      <c r="F784" s="5">
        <f>E784/D784</f>
        <v>1.7044705882352942</v>
      </c>
      <c r="G784" t="s">
        <v>20</v>
      </c>
      <c r="H784">
        <v>170</v>
      </c>
      <c r="I784" s="6">
        <f>E784/H784</f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2">
        <f>(((L784/60)/60)/24)+DATE(1970,1,1)</f>
        <v>42489.208333333328</v>
      </c>
      <c r="O784" s="12">
        <f>(((M784/60)/60)/24)+DATE(1970,1,1)</f>
        <v>42499.208333333328</v>
      </c>
      <c r="P784" t="b">
        <v>0</v>
      </c>
      <c r="Q784" t="b">
        <v>0</v>
      </c>
      <c r="R784" t="s">
        <v>33</v>
      </c>
      <c r="S784" t="s">
        <v>2038</v>
      </c>
      <c r="T784" t="s">
        <v>2039</v>
      </c>
    </row>
    <row r="785" spans="1:20" ht="17" x14ac:dyDescent="0.2">
      <c r="A785">
        <v>616</v>
      </c>
      <c r="B785" s="4" t="s">
        <v>1274</v>
      </c>
      <c r="C785" s="3" t="s">
        <v>1275</v>
      </c>
      <c r="D785">
        <v>6400</v>
      </c>
      <c r="E785">
        <v>12129</v>
      </c>
      <c r="F785" s="5">
        <f>E785/D785</f>
        <v>1.8951562500000001</v>
      </c>
      <c r="G785" t="s">
        <v>20</v>
      </c>
      <c r="H785">
        <v>238</v>
      </c>
      <c r="I785" s="6">
        <f>E785/H785</f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2">
        <f>(((L785/60)/60)/24)+DATE(1970,1,1)</f>
        <v>41537.208333333336</v>
      </c>
      <c r="O785" s="12">
        <f>(((M785/60)/60)/24)+DATE(1970,1,1)</f>
        <v>41538.208333333336</v>
      </c>
      <c r="P785" t="b">
        <v>0</v>
      </c>
      <c r="Q785" t="b">
        <v>1</v>
      </c>
      <c r="R785" t="s">
        <v>60</v>
      </c>
      <c r="S785" t="s">
        <v>2034</v>
      </c>
      <c r="T785" t="s">
        <v>2044</v>
      </c>
    </row>
    <row r="786" spans="1:20" ht="17" x14ac:dyDescent="0.2">
      <c r="A786">
        <v>617</v>
      </c>
      <c r="B786" s="4" t="s">
        <v>1276</v>
      </c>
      <c r="C786" s="3" t="s">
        <v>1277</v>
      </c>
      <c r="D786">
        <v>1400</v>
      </c>
      <c r="E786">
        <v>3496</v>
      </c>
      <c r="F786" s="5">
        <f>E786/D786</f>
        <v>2.4971428571428573</v>
      </c>
      <c r="G786" t="s">
        <v>20</v>
      </c>
      <c r="H786">
        <v>55</v>
      </c>
      <c r="I786" s="6">
        <f>E786/H786</f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2">
        <f>(((L786/60)/60)/24)+DATE(1970,1,1)</f>
        <v>41794.208333333336</v>
      </c>
      <c r="O786" s="12">
        <f>(((M786/60)/60)/24)+DATE(1970,1,1)</f>
        <v>41804.208333333336</v>
      </c>
      <c r="P786" t="b">
        <v>0</v>
      </c>
      <c r="Q786" t="b">
        <v>0</v>
      </c>
      <c r="R786" t="s">
        <v>33</v>
      </c>
      <c r="S786" t="s">
        <v>2038</v>
      </c>
      <c r="T786" t="s">
        <v>2039</v>
      </c>
    </row>
    <row r="787" spans="1:20" ht="17" x14ac:dyDescent="0.2">
      <c r="A787">
        <v>620</v>
      </c>
      <c r="B787" s="4" t="s">
        <v>1282</v>
      </c>
      <c r="C787" s="3" t="s">
        <v>1283</v>
      </c>
      <c r="D787">
        <v>4300</v>
      </c>
      <c r="E787">
        <v>11525</v>
      </c>
      <c r="F787" s="5">
        <f>E787/D787</f>
        <v>2.6802325581395348</v>
      </c>
      <c r="G787" t="s">
        <v>20</v>
      </c>
      <c r="H787">
        <v>128</v>
      </c>
      <c r="I787" s="6">
        <f>E787/H787</f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2">
        <f>(((L787/60)/60)/24)+DATE(1970,1,1)</f>
        <v>42559.208333333328</v>
      </c>
      <c r="O787" s="12">
        <f>(((M787/60)/60)/24)+DATE(1970,1,1)</f>
        <v>42563.208333333328</v>
      </c>
      <c r="P787" t="b">
        <v>0</v>
      </c>
      <c r="Q787" t="b">
        <v>0</v>
      </c>
      <c r="R787" t="s">
        <v>122</v>
      </c>
      <c r="S787" t="s">
        <v>2053</v>
      </c>
      <c r="T787" t="s">
        <v>2054</v>
      </c>
    </row>
    <row r="788" spans="1:20" ht="17" x14ac:dyDescent="0.2">
      <c r="A788">
        <v>621</v>
      </c>
      <c r="B788" s="4" t="s">
        <v>1284</v>
      </c>
      <c r="C788" s="3" t="s">
        <v>1285</v>
      </c>
      <c r="D788">
        <v>25600</v>
      </c>
      <c r="E788">
        <v>158669</v>
      </c>
      <c r="F788" s="5">
        <f>E788/D788</f>
        <v>6.1980078125000002</v>
      </c>
      <c r="G788" t="s">
        <v>20</v>
      </c>
      <c r="H788">
        <v>2144</v>
      </c>
      <c r="I788" s="6">
        <f>E788/H788</f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2">
        <f>(((L788/60)/60)/24)+DATE(1970,1,1)</f>
        <v>42626.208333333328</v>
      </c>
      <c r="O788" s="12">
        <f>(((M788/60)/60)/24)+DATE(1970,1,1)</f>
        <v>42631.208333333328</v>
      </c>
      <c r="P788" t="b">
        <v>0</v>
      </c>
      <c r="Q788" t="b">
        <v>0</v>
      </c>
      <c r="R788" t="s">
        <v>33</v>
      </c>
      <c r="S788" t="s">
        <v>2038</v>
      </c>
      <c r="T788" t="s">
        <v>2039</v>
      </c>
    </row>
    <row r="789" spans="1:20" ht="17" x14ac:dyDescent="0.2">
      <c r="A789">
        <v>623</v>
      </c>
      <c r="B789" s="4" t="s">
        <v>1288</v>
      </c>
      <c r="C789" s="3" t="s">
        <v>1289</v>
      </c>
      <c r="D789">
        <v>94300</v>
      </c>
      <c r="E789">
        <v>150806</v>
      </c>
      <c r="F789" s="5">
        <f>E789/D789</f>
        <v>1.5992152704135738</v>
      </c>
      <c r="G789" t="s">
        <v>20</v>
      </c>
      <c r="H789">
        <v>2693</v>
      </c>
      <c r="I789" s="6">
        <f>E789/H789</f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2">
        <f>(((L789/60)/60)/24)+DATE(1970,1,1)</f>
        <v>42201.208333333328</v>
      </c>
      <c r="O789" s="12">
        <f>(((M789/60)/60)/24)+DATE(1970,1,1)</f>
        <v>42206.208333333328</v>
      </c>
      <c r="P789" t="b">
        <v>0</v>
      </c>
      <c r="Q789" t="b">
        <v>0</v>
      </c>
      <c r="R789" t="s">
        <v>33</v>
      </c>
      <c r="S789" t="s">
        <v>2038</v>
      </c>
      <c r="T789" t="s">
        <v>2039</v>
      </c>
    </row>
    <row r="790" spans="1:20" ht="17" x14ac:dyDescent="0.2">
      <c r="A790">
        <v>624</v>
      </c>
      <c r="B790" s="4" t="s">
        <v>1290</v>
      </c>
      <c r="C790" s="3" t="s">
        <v>1291</v>
      </c>
      <c r="D790">
        <v>5100</v>
      </c>
      <c r="E790">
        <v>14249</v>
      </c>
      <c r="F790" s="5">
        <f>E790/D790</f>
        <v>2.793921568627451</v>
      </c>
      <c r="G790" t="s">
        <v>20</v>
      </c>
      <c r="H790">
        <v>432</v>
      </c>
      <c r="I790" s="6">
        <f>E790/H790</f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2">
        <f>(((L790/60)/60)/24)+DATE(1970,1,1)</f>
        <v>42029.25</v>
      </c>
      <c r="O790" s="12">
        <f>(((M790/60)/60)/24)+DATE(1970,1,1)</f>
        <v>42035.25</v>
      </c>
      <c r="P790" t="b">
        <v>0</v>
      </c>
      <c r="Q790" t="b">
        <v>0</v>
      </c>
      <c r="R790" t="s">
        <v>122</v>
      </c>
      <c r="S790" t="s">
        <v>2053</v>
      </c>
      <c r="T790" t="s">
        <v>2054</v>
      </c>
    </row>
    <row r="791" spans="1:20" ht="34" x14ac:dyDescent="0.2">
      <c r="A791">
        <v>626</v>
      </c>
      <c r="B791" s="4" t="s">
        <v>1294</v>
      </c>
      <c r="C791" s="3" t="s">
        <v>1295</v>
      </c>
      <c r="D791">
        <v>6400</v>
      </c>
      <c r="E791">
        <v>13205</v>
      </c>
      <c r="F791" s="5">
        <f>E791/D791</f>
        <v>2.0632812500000002</v>
      </c>
      <c r="G791" t="s">
        <v>20</v>
      </c>
      <c r="H791">
        <v>189</v>
      </c>
      <c r="I791" s="6">
        <f>E791/H791</f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2">
        <f>(((L791/60)/60)/24)+DATE(1970,1,1)</f>
        <v>40449.208333333336</v>
      </c>
      <c r="O791" s="12">
        <f>(((M791/60)/60)/24)+DATE(1970,1,1)</f>
        <v>40458.208333333336</v>
      </c>
      <c r="P791" t="b">
        <v>0</v>
      </c>
      <c r="Q791" t="b">
        <v>1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627</v>
      </c>
      <c r="B792" s="4" t="s">
        <v>1296</v>
      </c>
      <c r="C792" s="3" t="s">
        <v>1297</v>
      </c>
      <c r="D792">
        <v>1600</v>
      </c>
      <c r="E792">
        <v>11108</v>
      </c>
      <c r="F792" s="5">
        <f>E792/D792</f>
        <v>6.9424999999999999</v>
      </c>
      <c r="G792" t="s">
        <v>20</v>
      </c>
      <c r="H792">
        <v>154</v>
      </c>
      <c r="I792" s="6">
        <f>E792/H792</f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2">
        <f>(((L792/60)/60)/24)+DATE(1970,1,1)</f>
        <v>40345.208333333336</v>
      </c>
      <c r="O792" s="12">
        <f>(((M792/60)/60)/24)+DATE(1970,1,1)</f>
        <v>40369.208333333336</v>
      </c>
      <c r="P792" t="b">
        <v>1</v>
      </c>
      <c r="Q792" t="b">
        <v>0</v>
      </c>
      <c r="R792" t="s">
        <v>17</v>
      </c>
      <c r="S792" t="s">
        <v>2032</v>
      </c>
      <c r="T792" t="s">
        <v>2033</v>
      </c>
    </row>
    <row r="793" spans="1:20" ht="17" x14ac:dyDescent="0.2">
      <c r="A793">
        <v>628</v>
      </c>
      <c r="B793" s="4" t="s">
        <v>1298</v>
      </c>
      <c r="C793" s="3" t="s">
        <v>1299</v>
      </c>
      <c r="D793">
        <v>1900</v>
      </c>
      <c r="E793">
        <v>2884</v>
      </c>
      <c r="F793" s="5">
        <f>E793/D793</f>
        <v>1.5178947368421052</v>
      </c>
      <c r="G793" t="s">
        <v>20</v>
      </c>
      <c r="H793">
        <v>96</v>
      </c>
      <c r="I793" s="6">
        <f>E793/H793</f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2">
        <f>(((L793/60)/60)/24)+DATE(1970,1,1)</f>
        <v>40455.208333333336</v>
      </c>
      <c r="O793" s="12">
        <f>(((M793/60)/60)/24)+DATE(1970,1,1)</f>
        <v>40458.208333333336</v>
      </c>
      <c r="P793" t="b">
        <v>0</v>
      </c>
      <c r="Q793" t="b">
        <v>0</v>
      </c>
      <c r="R793" t="s">
        <v>60</v>
      </c>
      <c r="S793" t="s">
        <v>2034</v>
      </c>
      <c r="T793" t="s">
        <v>2044</v>
      </c>
    </row>
    <row r="794" spans="1:20" ht="17" x14ac:dyDescent="0.2">
      <c r="A794">
        <v>631</v>
      </c>
      <c r="B794" s="4" t="s">
        <v>1304</v>
      </c>
      <c r="C794" s="3" t="s">
        <v>1305</v>
      </c>
      <c r="D794">
        <v>59200</v>
      </c>
      <c r="E794">
        <v>183756</v>
      </c>
      <c r="F794" s="5">
        <f>E794/D794</f>
        <v>3.1039864864864866</v>
      </c>
      <c r="G794" t="s">
        <v>20</v>
      </c>
      <c r="H794">
        <v>3063</v>
      </c>
      <c r="I794" s="6">
        <f>E794/H794</f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2">
        <f>(((L794/60)/60)/24)+DATE(1970,1,1)</f>
        <v>43550.208333333328</v>
      </c>
      <c r="O794" s="12">
        <f>(((M794/60)/60)/24)+DATE(1970,1,1)</f>
        <v>43554.208333333328</v>
      </c>
      <c r="P794" t="b">
        <v>0</v>
      </c>
      <c r="Q794" t="b">
        <v>0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635</v>
      </c>
      <c r="B795" s="4" t="s">
        <v>1312</v>
      </c>
      <c r="C795" s="3" t="s">
        <v>1313</v>
      </c>
      <c r="D795">
        <v>139000</v>
      </c>
      <c r="E795">
        <v>158590</v>
      </c>
      <c r="F795" s="5">
        <f>E795/D795</f>
        <v>1.1409352517985611</v>
      </c>
      <c r="G795" t="s">
        <v>20</v>
      </c>
      <c r="H795">
        <v>2266</v>
      </c>
      <c r="I795" s="6">
        <f>E795/H795</f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2">
        <f>(((L795/60)/60)/24)+DATE(1970,1,1)</f>
        <v>41314.25</v>
      </c>
      <c r="O795" s="12">
        <f>(((M795/60)/60)/24)+DATE(1970,1,1)</f>
        <v>41346.208333333336</v>
      </c>
      <c r="P795" t="b">
        <v>0</v>
      </c>
      <c r="Q795" t="b">
        <v>0</v>
      </c>
      <c r="R795" t="s">
        <v>269</v>
      </c>
      <c r="S795" t="s">
        <v>2040</v>
      </c>
      <c r="T795" t="s">
        <v>2059</v>
      </c>
    </row>
    <row r="796" spans="1:20" ht="34" x14ac:dyDescent="0.2">
      <c r="A796">
        <v>641</v>
      </c>
      <c r="B796" s="4" t="s">
        <v>1324</v>
      </c>
      <c r="C796" s="3" t="s">
        <v>1325</v>
      </c>
      <c r="D796">
        <v>9400</v>
      </c>
      <c r="E796">
        <v>11277</v>
      </c>
      <c r="F796" s="5">
        <f>E796/D796</f>
        <v>1.1996808510638297</v>
      </c>
      <c r="G796" t="s">
        <v>20</v>
      </c>
      <c r="H796">
        <v>194</v>
      </c>
      <c r="I796" s="6">
        <f>E796/H796</f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2">
        <f>(((L796/60)/60)/24)+DATE(1970,1,1)</f>
        <v>42786.25</v>
      </c>
      <c r="O796" s="12">
        <f>(((M796/60)/60)/24)+DATE(1970,1,1)</f>
        <v>42814.208333333328</v>
      </c>
      <c r="P796" t="b">
        <v>0</v>
      </c>
      <c r="Q796" t="b">
        <v>0</v>
      </c>
      <c r="R796" t="s">
        <v>33</v>
      </c>
      <c r="S796" t="s">
        <v>2038</v>
      </c>
      <c r="T796" t="s">
        <v>2039</v>
      </c>
    </row>
    <row r="797" spans="1:20" ht="17" x14ac:dyDescent="0.2">
      <c r="A797">
        <v>642</v>
      </c>
      <c r="B797" s="4" t="s">
        <v>1326</v>
      </c>
      <c r="C797" s="3" t="s">
        <v>1327</v>
      </c>
      <c r="D797">
        <v>9200</v>
      </c>
      <c r="E797">
        <v>13382</v>
      </c>
      <c r="F797" s="5">
        <f>E797/D797</f>
        <v>1.4545652173913044</v>
      </c>
      <c r="G797" t="s">
        <v>20</v>
      </c>
      <c r="H797">
        <v>129</v>
      </c>
      <c r="I797" s="6">
        <f>E797/H797</f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2">
        <f>(((L797/60)/60)/24)+DATE(1970,1,1)</f>
        <v>43451.25</v>
      </c>
      <c r="O797" s="12">
        <f>(((M797/60)/60)/24)+DATE(1970,1,1)</f>
        <v>43460.25</v>
      </c>
      <c r="P797" t="b">
        <v>0</v>
      </c>
      <c r="Q797" t="b">
        <v>0</v>
      </c>
      <c r="R797" t="s">
        <v>65</v>
      </c>
      <c r="S797" t="s">
        <v>2036</v>
      </c>
      <c r="T797" t="s">
        <v>2045</v>
      </c>
    </row>
    <row r="798" spans="1:20" ht="17" x14ac:dyDescent="0.2">
      <c r="A798">
        <v>643</v>
      </c>
      <c r="B798" s="4" t="s">
        <v>1328</v>
      </c>
      <c r="C798" s="3" t="s">
        <v>1329</v>
      </c>
      <c r="D798">
        <v>14900</v>
      </c>
      <c r="E798">
        <v>32986</v>
      </c>
      <c r="F798" s="5">
        <f>E798/D798</f>
        <v>2.2138255033557046</v>
      </c>
      <c r="G798" t="s">
        <v>20</v>
      </c>
      <c r="H798">
        <v>375</v>
      </c>
      <c r="I798" s="6">
        <f>E798/H798</f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2">
        <f>(((L798/60)/60)/24)+DATE(1970,1,1)</f>
        <v>42795.25</v>
      </c>
      <c r="O798" s="12">
        <f>(((M798/60)/60)/24)+DATE(1970,1,1)</f>
        <v>42813.208333333328</v>
      </c>
      <c r="P798" t="b">
        <v>0</v>
      </c>
      <c r="Q798" t="b">
        <v>0</v>
      </c>
      <c r="R798" t="s">
        <v>33</v>
      </c>
      <c r="S798" t="s">
        <v>2038</v>
      </c>
      <c r="T798" t="s">
        <v>2039</v>
      </c>
    </row>
    <row r="799" spans="1:20" ht="17" x14ac:dyDescent="0.2">
      <c r="A799">
        <v>652</v>
      </c>
      <c r="B799" s="4" t="s">
        <v>1346</v>
      </c>
      <c r="C799" s="3" t="s">
        <v>1347</v>
      </c>
      <c r="D799">
        <v>10000</v>
      </c>
      <c r="E799">
        <v>12684</v>
      </c>
      <c r="F799" s="5">
        <f>E799/D799</f>
        <v>1.2684</v>
      </c>
      <c r="G799" t="s">
        <v>20</v>
      </c>
      <c r="H799">
        <v>409</v>
      </c>
      <c r="I799" s="6">
        <f>E799/H799</f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2">
        <f>(((L799/60)/60)/24)+DATE(1970,1,1)</f>
        <v>42587.208333333328</v>
      </c>
      <c r="O799" s="12">
        <f>(((M799/60)/60)/24)+DATE(1970,1,1)</f>
        <v>42630.208333333328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653</v>
      </c>
      <c r="B800" s="4" t="s">
        <v>1348</v>
      </c>
      <c r="C800" s="3" t="s">
        <v>1349</v>
      </c>
      <c r="D800">
        <v>600</v>
      </c>
      <c r="E800">
        <v>14033</v>
      </c>
      <c r="F800" s="5">
        <f>E800/D800</f>
        <v>23.388333333333332</v>
      </c>
      <c r="G800" t="s">
        <v>20</v>
      </c>
      <c r="H800">
        <v>234</v>
      </c>
      <c r="I800" s="6">
        <f>E800/H800</f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2">
        <f>(((L800/60)/60)/24)+DATE(1970,1,1)</f>
        <v>42468.208333333328</v>
      </c>
      <c r="O800" s="12">
        <f>(((M800/60)/60)/24)+DATE(1970,1,1)</f>
        <v>42470.208333333328</v>
      </c>
      <c r="P800" t="b">
        <v>0</v>
      </c>
      <c r="Q800" t="b">
        <v>0</v>
      </c>
      <c r="R800" t="s">
        <v>28</v>
      </c>
      <c r="S800" t="s">
        <v>2036</v>
      </c>
      <c r="T800" t="s">
        <v>2037</v>
      </c>
    </row>
    <row r="801" spans="1:20" ht="17" x14ac:dyDescent="0.2">
      <c r="A801">
        <v>654</v>
      </c>
      <c r="B801" s="4" t="s">
        <v>1350</v>
      </c>
      <c r="C801" s="3" t="s">
        <v>1351</v>
      </c>
      <c r="D801">
        <v>35000</v>
      </c>
      <c r="E801">
        <v>177936</v>
      </c>
      <c r="F801" s="5">
        <f>E801/D801</f>
        <v>5.0838857142857146</v>
      </c>
      <c r="G801" t="s">
        <v>20</v>
      </c>
      <c r="H801">
        <v>3016</v>
      </c>
      <c r="I801" s="6">
        <f>E801/H801</f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2">
        <f>(((L801/60)/60)/24)+DATE(1970,1,1)</f>
        <v>42240.208333333328</v>
      </c>
      <c r="O801" s="12">
        <f>(((M801/60)/60)/24)+DATE(1970,1,1)</f>
        <v>42245.208333333328</v>
      </c>
      <c r="P801" t="b">
        <v>0</v>
      </c>
      <c r="Q801" t="b">
        <v>0</v>
      </c>
      <c r="R801" t="s">
        <v>148</v>
      </c>
      <c r="S801" t="s">
        <v>2034</v>
      </c>
      <c r="T801" t="s">
        <v>2056</v>
      </c>
    </row>
    <row r="802" spans="1:20" ht="17" x14ac:dyDescent="0.2">
      <c r="A802">
        <v>655</v>
      </c>
      <c r="B802" s="4" t="s">
        <v>1352</v>
      </c>
      <c r="C802" s="3" t="s">
        <v>1353</v>
      </c>
      <c r="D802">
        <v>6900</v>
      </c>
      <c r="E802">
        <v>13212</v>
      </c>
      <c r="F802" s="5">
        <f>E802/D802</f>
        <v>1.9147826086956521</v>
      </c>
      <c r="G802" t="s">
        <v>20</v>
      </c>
      <c r="H802">
        <v>264</v>
      </c>
      <c r="I802" s="6">
        <f>E802/H802</f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2">
        <f>(((L802/60)/60)/24)+DATE(1970,1,1)</f>
        <v>42796.25</v>
      </c>
      <c r="O802" s="12">
        <f>(((M802/60)/60)/24)+DATE(1970,1,1)</f>
        <v>42809.208333333328</v>
      </c>
      <c r="P802" t="b">
        <v>1</v>
      </c>
      <c r="Q802" t="b">
        <v>0</v>
      </c>
      <c r="R802" t="s">
        <v>122</v>
      </c>
      <c r="S802" t="s">
        <v>2053</v>
      </c>
      <c r="T802" t="s">
        <v>2054</v>
      </c>
    </row>
    <row r="803" spans="1:20" ht="17" x14ac:dyDescent="0.2">
      <c r="A803">
        <v>665</v>
      </c>
      <c r="B803" s="4" t="s">
        <v>1371</v>
      </c>
      <c r="C803" s="3" t="s">
        <v>1372</v>
      </c>
      <c r="D803">
        <v>5100</v>
      </c>
      <c r="E803">
        <v>12219</v>
      </c>
      <c r="F803" s="5">
        <f>E803/D803</f>
        <v>2.3958823529411766</v>
      </c>
      <c r="G803" t="s">
        <v>20</v>
      </c>
      <c r="H803">
        <v>272</v>
      </c>
      <c r="I803" s="6">
        <f>E803/H803</f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2">
        <f>(((L803/60)/60)/24)+DATE(1970,1,1)</f>
        <v>40733.208333333336</v>
      </c>
      <c r="O803" s="12">
        <f>(((M803/60)/60)/24)+DATE(1970,1,1)</f>
        <v>40747.208333333336</v>
      </c>
      <c r="P803" t="b">
        <v>0</v>
      </c>
      <c r="Q803" t="b">
        <v>1</v>
      </c>
      <c r="R803" t="s">
        <v>42</v>
      </c>
      <c r="S803" t="s">
        <v>2040</v>
      </c>
      <c r="T803" t="s">
        <v>2041</v>
      </c>
    </row>
    <row r="804" spans="1:20" ht="34" x14ac:dyDescent="0.2">
      <c r="A804">
        <v>667</v>
      </c>
      <c r="B804" s="4" t="s">
        <v>1375</v>
      </c>
      <c r="C804" s="3" t="s">
        <v>1376</v>
      </c>
      <c r="D804">
        <v>6900</v>
      </c>
      <c r="E804">
        <v>12155</v>
      </c>
      <c r="F804" s="5">
        <f>E804/D804</f>
        <v>1.7615942028985507</v>
      </c>
      <c r="G804" t="s">
        <v>20</v>
      </c>
      <c r="H804">
        <v>419</v>
      </c>
      <c r="I804" s="6">
        <f>E804/H804</f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2">
        <f>(((L804/60)/60)/24)+DATE(1970,1,1)</f>
        <v>41892.208333333336</v>
      </c>
      <c r="O804" s="12">
        <f>(((M804/60)/60)/24)+DATE(1970,1,1)</f>
        <v>41901.208333333336</v>
      </c>
      <c r="P804" t="b">
        <v>0</v>
      </c>
      <c r="Q804" t="b">
        <v>0</v>
      </c>
      <c r="R804" t="s">
        <v>1029</v>
      </c>
      <c r="S804" t="s">
        <v>2063</v>
      </c>
      <c r="T804" t="s">
        <v>2064</v>
      </c>
    </row>
    <row r="805" spans="1:20" ht="17" x14ac:dyDescent="0.2">
      <c r="A805">
        <v>669</v>
      </c>
      <c r="B805" s="4" t="s">
        <v>1379</v>
      </c>
      <c r="C805" s="3" t="s">
        <v>1380</v>
      </c>
      <c r="D805">
        <v>48800</v>
      </c>
      <c r="E805">
        <v>175020</v>
      </c>
      <c r="F805" s="5">
        <f>E805/D805</f>
        <v>3.5864754098360656</v>
      </c>
      <c r="G805" t="s">
        <v>20</v>
      </c>
      <c r="H805">
        <v>1621</v>
      </c>
      <c r="I805" s="6">
        <f>E805/H805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2">
        <f>(((L805/60)/60)/24)+DATE(1970,1,1)</f>
        <v>42912.208333333328</v>
      </c>
      <c r="O805" s="12">
        <f>(((M805/60)/60)/24)+DATE(1970,1,1)</f>
        <v>42921.208333333328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34" x14ac:dyDescent="0.2">
      <c r="A806">
        <v>670</v>
      </c>
      <c r="B806" s="4" t="s">
        <v>1334</v>
      </c>
      <c r="C806" s="3" t="s">
        <v>1381</v>
      </c>
      <c r="D806">
        <v>16200</v>
      </c>
      <c r="E806">
        <v>75955</v>
      </c>
      <c r="F806" s="5">
        <f>E806/D806</f>
        <v>4.6885802469135802</v>
      </c>
      <c r="G806" t="s">
        <v>20</v>
      </c>
      <c r="H806">
        <v>1101</v>
      </c>
      <c r="I806" s="6">
        <f>E806/H806</f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2">
        <f>(((L806/60)/60)/24)+DATE(1970,1,1)</f>
        <v>42425.25</v>
      </c>
      <c r="O806" s="12">
        <f>(((M806/60)/60)/24)+DATE(1970,1,1)</f>
        <v>42437.25</v>
      </c>
      <c r="P806" t="b">
        <v>0</v>
      </c>
      <c r="Q806" t="b">
        <v>0</v>
      </c>
      <c r="R806" t="s">
        <v>60</v>
      </c>
      <c r="S806" t="s">
        <v>2034</v>
      </c>
      <c r="T806" t="s">
        <v>2044</v>
      </c>
    </row>
    <row r="807" spans="1:20" ht="34" x14ac:dyDescent="0.2">
      <c r="A807">
        <v>671</v>
      </c>
      <c r="B807" s="4" t="s">
        <v>1382</v>
      </c>
      <c r="C807" s="3" t="s">
        <v>1383</v>
      </c>
      <c r="D807">
        <v>97600</v>
      </c>
      <c r="E807">
        <v>119127</v>
      </c>
      <c r="F807" s="5">
        <f>E807/D807</f>
        <v>1.220563524590164</v>
      </c>
      <c r="G807" t="s">
        <v>20</v>
      </c>
      <c r="H807">
        <v>1073</v>
      </c>
      <c r="I807" s="6">
        <f>E807/H807</f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2">
        <f>(((L807/60)/60)/24)+DATE(1970,1,1)</f>
        <v>40390.208333333336</v>
      </c>
      <c r="O807" s="12">
        <f>(((M807/60)/60)/24)+DATE(1970,1,1)</f>
        <v>40394.208333333336</v>
      </c>
      <c r="P807" t="b">
        <v>0</v>
      </c>
      <c r="Q807" t="b">
        <v>1</v>
      </c>
      <c r="R807" t="s">
        <v>33</v>
      </c>
      <c r="S807" t="s">
        <v>2038</v>
      </c>
      <c r="T807" t="s">
        <v>2039</v>
      </c>
    </row>
    <row r="808" spans="1:20" ht="17" x14ac:dyDescent="0.2">
      <c r="A808">
        <v>675</v>
      </c>
      <c r="B808" s="4" t="s">
        <v>1390</v>
      </c>
      <c r="C808" s="3" t="s">
        <v>1391</v>
      </c>
      <c r="D808">
        <v>9700</v>
      </c>
      <c r="E808">
        <v>11929</v>
      </c>
      <c r="F808" s="5">
        <f>E808/D808</f>
        <v>1.2297938144329896</v>
      </c>
      <c r="G808" t="s">
        <v>20</v>
      </c>
      <c r="H808">
        <v>331</v>
      </c>
      <c r="I808" s="6">
        <f>E808/H808</f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2">
        <f>(((L808/60)/60)/24)+DATE(1970,1,1)</f>
        <v>43719.208333333328</v>
      </c>
      <c r="O808" s="12">
        <f>(((M808/60)/60)/24)+DATE(1970,1,1)</f>
        <v>43726.208333333328</v>
      </c>
      <c r="P808" t="b">
        <v>0</v>
      </c>
      <c r="Q808" t="b">
        <v>0</v>
      </c>
      <c r="R808" t="s">
        <v>1029</v>
      </c>
      <c r="S808" t="s">
        <v>2063</v>
      </c>
      <c r="T808" t="s">
        <v>2064</v>
      </c>
    </row>
    <row r="809" spans="1:20" ht="17" x14ac:dyDescent="0.2">
      <c r="A809">
        <v>676</v>
      </c>
      <c r="B809" s="4" t="s">
        <v>1392</v>
      </c>
      <c r="C809" s="3" t="s">
        <v>1393</v>
      </c>
      <c r="D809">
        <v>62300</v>
      </c>
      <c r="E809">
        <v>118214</v>
      </c>
      <c r="F809" s="5">
        <f>E809/D809</f>
        <v>1.8974959871589085</v>
      </c>
      <c r="G809" t="s">
        <v>20</v>
      </c>
      <c r="H809">
        <v>1170</v>
      </c>
      <c r="I809" s="6">
        <f>E809/H809</f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2">
        <f>(((L809/60)/60)/24)+DATE(1970,1,1)</f>
        <v>41178.208333333336</v>
      </c>
      <c r="O809" s="12">
        <f>(((M809/60)/60)/24)+DATE(1970,1,1)</f>
        <v>41187.208333333336</v>
      </c>
      <c r="P809" t="b">
        <v>0</v>
      </c>
      <c r="Q809" t="b">
        <v>0</v>
      </c>
      <c r="R809" t="s">
        <v>122</v>
      </c>
      <c r="S809" t="s">
        <v>2053</v>
      </c>
      <c r="T809" t="s">
        <v>2054</v>
      </c>
    </row>
    <row r="810" spans="1:20" ht="17" x14ac:dyDescent="0.2">
      <c r="A810">
        <v>679</v>
      </c>
      <c r="B810" s="4" t="s">
        <v>668</v>
      </c>
      <c r="C810" s="3" t="s">
        <v>1398</v>
      </c>
      <c r="D810">
        <v>1400</v>
      </c>
      <c r="E810">
        <v>14511</v>
      </c>
      <c r="F810" s="5">
        <f>E810/D810</f>
        <v>10.365</v>
      </c>
      <c r="G810" t="s">
        <v>20</v>
      </c>
      <c r="H810">
        <v>363</v>
      </c>
      <c r="I810" s="6">
        <f>E810/H810</f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2">
        <f>(((L810/60)/60)/24)+DATE(1970,1,1)</f>
        <v>43756.208333333328</v>
      </c>
      <c r="O810" s="12">
        <f>(((M810/60)/60)/24)+DATE(1970,1,1)</f>
        <v>43761.208333333328</v>
      </c>
      <c r="P810" t="b">
        <v>0</v>
      </c>
      <c r="Q810" t="b">
        <v>1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682</v>
      </c>
      <c r="B811" s="4" t="s">
        <v>1403</v>
      </c>
      <c r="C811" s="3" t="s">
        <v>1404</v>
      </c>
      <c r="D811">
        <v>5400</v>
      </c>
      <c r="E811">
        <v>8109</v>
      </c>
      <c r="F811" s="5">
        <f>E811/D811</f>
        <v>1.5016666666666667</v>
      </c>
      <c r="G811" t="s">
        <v>20</v>
      </c>
      <c r="H811">
        <v>103</v>
      </c>
      <c r="I811" s="6">
        <f>E811/H811</f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2">
        <f>(((L811/60)/60)/24)+DATE(1970,1,1)</f>
        <v>41619.25</v>
      </c>
      <c r="O811" s="12">
        <f>(((M811/60)/60)/24)+DATE(1970,1,1)</f>
        <v>41628.25</v>
      </c>
      <c r="P811" t="b">
        <v>0</v>
      </c>
      <c r="Q811" t="b">
        <v>0</v>
      </c>
      <c r="R811" t="s">
        <v>33</v>
      </c>
      <c r="S811" t="s">
        <v>2038</v>
      </c>
      <c r="T811" t="s">
        <v>2039</v>
      </c>
    </row>
    <row r="812" spans="1:20" ht="17" x14ac:dyDescent="0.2">
      <c r="A812">
        <v>683</v>
      </c>
      <c r="B812" s="4" t="s">
        <v>1405</v>
      </c>
      <c r="C812" s="3" t="s">
        <v>1406</v>
      </c>
      <c r="D812">
        <v>2300</v>
      </c>
      <c r="E812">
        <v>8244</v>
      </c>
      <c r="F812" s="5">
        <f>E812/D812</f>
        <v>3.5843478260869563</v>
      </c>
      <c r="G812" t="s">
        <v>20</v>
      </c>
      <c r="H812">
        <v>147</v>
      </c>
      <c r="I812" s="6">
        <f>E812/H812</f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2">
        <f>(((L812/60)/60)/24)+DATE(1970,1,1)</f>
        <v>43359.208333333328</v>
      </c>
      <c r="O812" s="12">
        <f>(((M812/60)/60)/24)+DATE(1970,1,1)</f>
        <v>43361.208333333328</v>
      </c>
      <c r="P812" t="b">
        <v>0</v>
      </c>
      <c r="Q812" t="b">
        <v>0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684</v>
      </c>
      <c r="B813" s="4" t="s">
        <v>1407</v>
      </c>
      <c r="C813" s="3" t="s">
        <v>1408</v>
      </c>
      <c r="D813">
        <v>1400</v>
      </c>
      <c r="E813">
        <v>7600</v>
      </c>
      <c r="F813" s="5">
        <f>E813/D813</f>
        <v>5.4285714285714288</v>
      </c>
      <c r="G813" t="s">
        <v>20</v>
      </c>
      <c r="H813">
        <v>110</v>
      </c>
      <c r="I813" s="6">
        <f>E813/H813</f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2">
        <f>(((L813/60)/60)/24)+DATE(1970,1,1)</f>
        <v>40358.208333333336</v>
      </c>
      <c r="O813" s="12">
        <f>(((M813/60)/60)/24)+DATE(1970,1,1)</f>
        <v>40378.208333333336</v>
      </c>
      <c r="P813" t="b">
        <v>0</v>
      </c>
      <c r="Q813" t="b">
        <v>0</v>
      </c>
      <c r="R813" t="s">
        <v>68</v>
      </c>
      <c r="S813" t="s">
        <v>2046</v>
      </c>
      <c r="T813" t="s">
        <v>2047</v>
      </c>
    </row>
    <row r="814" spans="1:20" ht="17" x14ac:dyDescent="0.2">
      <c r="A814">
        <v>686</v>
      </c>
      <c r="B814" s="4" t="s">
        <v>1411</v>
      </c>
      <c r="C814" s="3" t="s">
        <v>1412</v>
      </c>
      <c r="D814">
        <v>7500</v>
      </c>
      <c r="E814">
        <v>14381</v>
      </c>
      <c r="F814" s="5">
        <f>E814/D814</f>
        <v>1.9174666666666667</v>
      </c>
      <c r="G814" t="s">
        <v>20</v>
      </c>
      <c r="H814">
        <v>134</v>
      </c>
      <c r="I814" s="6">
        <f>E814/H814</f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2">
        <f>(((L814/60)/60)/24)+DATE(1970,1,1)</f>
        <v>43186.208333333328</v>
      </c>
      <c r="O814" s="12">
        <f>(((M814/60)/60)/24)+DATE(1970,1,1)</f>
        <v>43197.208333333328</v>
      </c>
      <c r="P814" t="b">
        <v>0</v>
      </c>
      <c r="Q814" t="b">
        <v>0</v>
      </c>
      <c r="R814" t="s">
        <v>65</v>
      </c>
      <c r="S814" t="s">
        <v>2036</v>
      </c>
      <c r="T814" t="s">
        <v>2045</v>
      </c>
    </row>
    <row r="815" spans="1:20" ht="17" x14ac:dyDescent="0.2">
      <c r="A815">
        <v>687</v>
      </c>
      <c r="B815" s="4" t="s">
        <v>1413</v>
      </c>
      <c r="C815" s="3" t="s">
        <v>1414</v>
      </c>
      <c r="D815">
        <v>1500</v>
      </c>
      <c r="E815">
        <v>13980</v>
      </c>
      <c r="F815" s="5">
        <f>E815/D815</f>
        <v>9.32</v>
      </c>
      <c r="G815" t="s">
        <v>20</v>
      </c>
      <c r="H815">
        <v>269</v>
      </c>
      <c r="I815" s="6">
        <f>E815/H815</f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2">
        <f>(((L815/60)/60)/24)+DATE(1970,1,1)</f>
        <v>42806.25</v>
      </c>
      <c r="O815" s="12">
        <f>(((M815/60)/60)/24)+DATE(1970,1,1)</f>
        <v>42809.208333333328</v>
      </c>
      <c r="P815" t="b">
        <v>0</v>
      </c>
      <c r="Q815" t="b">
        <v>0</v>
      </c>
      <c r="R815" t="s">
        <v>33</v>
      </c>
      <c r="S815" t="s">
        <v>2038</v>
      </c>
      <c r="T815" t="s">
        <v>2039</v>
      </c>
    </row>
    <row r="816" spans="1:20" ht="17" x14ac:dyDescent="0.2">
      <c r="A816">
        <v>688</v>
      </c>
      <c r="B816" s="4" t="s">
        <v>1415</v>
      </c>
      <c r="C816" s="3" t="s">
        <v>1416</v>
      </c>
      <c r="D816">
        <v>2900</v>
      </c>
      <c r="E816">
        <v>12449</v>
      </c>
      <c r="F816" s="5">
        <f>E816/D816</f>
        <v>4.2927586206896553</v>
      </c>
      <c r="G816" t="s">
        <v>20</v>
      </c>
      <c r="H816">
        <v>175</v>
      </c>
      <c r="I816" s="6">
        <f>E816/H816</f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2">
        <f>(((L816/60)/60)/24)+DATE(1970,1,1)</f>
        <v>43475.25</v>
      </c>
      <c r="O816" s="12">
        <f>(((M816/60)/60)/24)+DATE(1970,1,1)</f>
        <v>43491.25</v>
      </c>
      <c r="P816" t="b">
        <v>0</v>
      </c>
      <c r="Q816" t="b">
        <v>1</v>
      </c>
      <c r="R816" t="s">
        <v>269</v>
      </c>
      <c r="S816" t="s">
        <v>2040</v>
      </c>
      <c r="T816" t="s">
        <v>2059</v>
      </c>
    </row>
    <row r="817" spans="1:20" ht="17" x14ac:dyDescent="0.2">
      <c r="A817">
        <v>689</v>
      </c>
      <c r="B817" s="4" t="s">
        <v>1417</v>
      </c>
      <c r="C817" s="3" t="s">
        <v>1418</v>
      </c>
      <c r="D817">
        <v>7300</v>
      </c>
      <c r="E817">
        <v>7348</v>
      </c>
      <c r="F817" s="5">
        <f>E817/D817</f>
        <v>1.0065753424657535</v>
      </c>
      <c r="G817" t="s">
        <v>20</v>
      </c>
      <c r="H817">
        <v>69</v>
      </c>
      <c r="I817" s="6">
        <f>E817/H817</f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2">
        <f>(((L817/60)/60)/24)+DATE(1970,1,1)</f>
        <v>41576.208333333336</v>
      </c>
      <c r="O817" s="12">
        <f>(((M817/60)/60)/24)+DATE(1970,1,1)</f>
        <v>41588.25</v>
      </c>
      <c r="P817" t="b">
        <v>0</v>
      </c>
      <c r="Q817" t="b">
        <v>0</v>
      </c>
      <c r="R817" t="s">
        <v>28</v>
      </c>
      <c r="S817" t="s">
        <v>2036</v>
      </c>
      <c r="T817" t="s">
        <v>2037</v>
      </c>
    </row>
    <row r="818" spans="1:20" ht="17" x14ac:dyDescent="0.2">
      <c r="A818">
        <v>690</v>
      </c>
      <c r="B818" s="4" t="s">
        <v>1419</v>
      </c>
      <c r="C818" s="3" t="s">
        <v>1420</v>
      </c>
      <c r="D818">
        <v>3600</v>
      </c>
      <c r="E818">
        <v>8158</v>
      </c>
      <c r="F818" s="5">
        <f>E818/D818</f>
        <v>2.266111111111111</v>
      </c>
      <c r="G818" t="s">
        <v>20</v>
      </c>
      <c r="H818">
        <v>190</v>
      </c>
      <c r="I818" s="6">
        <f>E818/H818</f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2">
        <f>(((L818/60)/60)/24)+DATE(1970,1,1)</f>
        <v>40874.25</v>
      </c>
      <c r="O818" s="12">
        <f>(((M818/60)/60)/24)+DATE(1970,1,1)</f>
        <v>40880.25</v>
      </c>
      <c r="P818" t="b">
        <v>0</v>
      </c>
      <c r="Q818" t="b">
        <v>1</v>
      </c>
      <c r="R818" t="s">
        <v>42</v>
      </c>
      <c r="S818" t="s">
        <v>2040</v>
      </c>
      <c r="T818" t="s">
        <v>2041</v>
      </c>
    </row>
    <row r="819" spans="1:20" ht="17" x14ac:dyDescent="0.2">
      <c r="A819">
        <v>691</v>
      </c>
      <c r="B819" s="4" t="s">
        <v>1421</v>
      </c>
      <c r="C819" s="3" t="s">
        <v>1422</v>
      </c>
      <c r="D819">
        <v>5000</v>
      </c>
      <c r="E819">
        <v>7119</v>
      </c>
      <c r="F819" s="5">
        <f>E819/D819</f>
        <v>1.4238</v>
      </c>
      <c r="G819" t="s">
        <v>20</v>
      </c>
      <c r="H819">
        <v>237</v>
      </c>
      <c r="I819" s="6">
        <f>E819/H819</f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2">
        <f>(((L819/60)/60)/24)+DATE(1970,1,1)</f>
        <v>41185.208333333336</v>
      </c>
      <c r="O819" s="12">
        <f>(((M819/60)/60)/24)+DATE(1970,1,1)</f>
        <v>41202.208333333336</v>
      </c>
      <c r="P819" t="b">
        <v>1</v>
      </c>
      <c r="Q819" t="b">
        <v>1</v>
      </c>
      <c r="R819" t="s">
        <v>42</v>
      </c>
      <c r="S819" t="s">
        <v>2040</v>
      </c>
      <c r="T819" t="s">
        <v>2041</v>
      </c>
    </row>
    <row r="820" spans="1:20" ht="17" x14ac:dyDescent="0.2">
      <c r="A820">
        <v>695</v>
      </c>
      <c r="B820" s="4" t="s">
        <v>1429</v>
      </c>
      <c r="C820" s="3" t="s">
        <v>1430</v>
      </c>
      <c r="D820">
        <v>9200</v>
      </c>
      <c r="E820">
        <v>12322</v>
      </c>
      <c r="F820" s="5">
        <f>E820/D820</f>
        <v>1.3393478260869565</v>
      </c>
      <c r="G820" t="s">
        <v>20</v>
      </c>
      <c r="H820">
        <v>196</v>
      </c>
      <c r="I820" s="6">
        <f>E820/H820</f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2">
        <f>(((L820/60)/60)/24)+DATE(1970,1,1)</f>
        <v>42322.25</v>
      </c>
      <c r="O820" s="12">
        <f>(((M820/60)/60)/24)+DATE(1970,1,1)</f>
        <v>42338.25</v>
      </c>
      <c r="P820" t="b">
        <v>1</v>
      </c>
      <c r="Q820" t="b">
        <v>0</v>
      </c>
      <c r="R820" t="s">
        <v>23</v>
      </c>
      <c r="S820" t="s">
        <v>2034</v>
      </c>
      <c r="T820" t="s">
        <v>2035</v>
      </c>
    </row>
    <row r="821" spans="1:20" ht="34" x14ac:dyDescent="0.2">
      <c r="A821">
        <v>697</v>
      </c>
      <c r="B821" s="4" t="s">
        <v>1433</v>
      </c>
      <c r="C821" s="3" t="s">
        <v>1434</v>
      </c>
      <c r="D821">
        <v>128900</v>
      </c>
      <c r="E821">
        <v>196960</v>
      </c>
      <c r="F821" s="5">
        <f>E821/D821</f>
        <v>1.5280062063615205</v>
      </c>
      <c r="G821" t="s">
        <v>20</v>
      </c>
      <c r="H821">
        <v>7295</v>
      </c>
      <c r="I821" s="6">
        <f>E821/H821</f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2">
        <f>(((L821/60)/60)/24)+DATE(1970,1,1)</f>
        <v>43190.208333333328</v>
      </c>
      <c r="O821" s="12">
        <f>(((M821/60)/60)/24)+DATE(1970,1,1)</f>
        <v>43192.208333333328</v>
      </c>
      <c r="P821" t="b">
        <v>0</v>
      </c>
      <c r="Q821" t="b">
        <v>0</v>
      </c>
      <c r="R821" t="s">
        <v>50</v>
      </c>
      <c r="S821" t="s">
        <v>2034</v>
      </c>
      <c r="T821" t="s">
        <v>2042</v>
      </c>
    </row>
    <row r="822" spans="1:20" ht="17" x14ac:dyDescent="0.2">
      <c r="A822">
        <v>698</v>
      </c>
      <c r="B822" s="4" t="s">
        <v>1435</v>
      </c>
      <c r="C822" s="3" t="s">
        <v>1436</v>
      </c>
      <c r="D822">
        <v>42100</v>
      </c>
      <c r="E822">
        <v>188057</v>
      </c>
      <c r="F822" s="5">
        <f>E822/D822</f>
        <v>4.466912114014252</v>
      </c>
      <c r="G822" t="s">
        <v>20</v>
      </c>
      <c r="H822">
        <v>2893</v>
      </c>
      <c r="I822" s="6">
        <f>E822/H822</f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2">
        <f>(((L822/60)/60)/24)+DATE(1970,1,1)</f>
        <v>40871.25</v>
      </c>
      <c r="O822" s="12">
        <f>(((M822/60)/60)/24)+DATE(1970,1,1)</f>
        <v>40885.25</v>
      </c>
      <c r="P822" t="b">
        <v>0</v>
      </c>
      <c r="Q822" t="b">
        <v>0</v>
      </c>
      <c r="R822" t="s">
        <v>65</v>
      </c>
      <c r="S822" t="s">
        <v>2036</v>
      </c>
      <c r="T822" t="s">
        <v>2045</v>
      </c>
    </row>
    <row r="823" spans="1:20" ht="34" x14ac:dyDescent="0.2">
      <c r="A823">
        <v>701</v>
      </c>
      <c r="B823" s="4" t="s">
        <v>1440</v>
      </c>
      <c r="C823" s="3" t="s">
        <v>1441</v>
      </c>
      <c r="D823">
        <v>52000</v>
      </c>
      <c r="E823">
        <v>91014</v>
      </c>
      <c r="F823" s="5">
        <f>E823/D823</f>
        <v>1.7502692307692307</v>
      </c>
      <c r="G823" t="s">
        <v>20</v>
      </c>
      <c r="H823">
        <v>820</v>
      </c>
      <c r="I823" s="6">
        <f>E823/H823</f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2">
        <f>(((L823/60)/60)/24)+DATE(1970,1,1)</f>
        <v>40629.208333333336</v>
      </c>
      <c r="O823" s="12">
        <f>(((M823/60)/60)/24)+DATE(1970,1,1)</f>
        <v>40636.208333333336</v>
      </c>
      <c r="P823" t="b">
        <v>1</v>
      </c>
      <c r="Q823" t="b">
        <v>0</v>
      </c>
      <c r="R823" t="s">
        <v>33</v>
      </c>
      <c r="S823" t="s">
        <v>2038</v>
      </c>
      <c r="T823" t="s">
        <v>2039</v>
      </c>
    </row>
    <row r="824" spans="1:20" ht="17" x14ac:dyDescent="0.2">
      <c r="A824">
        <v>703</v>
      </c>
      <c r="B824" s="4" t="s">
        <v>1444</v>
      </c>
      <c r="C824" s="3" t="s">
        <v>1445</v>
      </c>
      <c r="D824">
        <v>63400</v>
      </c>
      <c r="E824">
        <v>197728</v>
      </c>
      <c r="F824" s="5">
        <f>E824/D824</f>
        <v>3.1187381703470032</v>
      </c>
      <c r="G824" t="s">
        <v>20</v>
      </c>
      <c r="H824">
        <v>2038</v>
      </c>
      <c r="I824" s="6">
        <f>E824/H824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f>(((L824/60)/60)/24)+DATE(1970,1,1)</f>
        <v>41020.208333333336</v>
      </c>
      <c r="O824" s="12">
        <f>(((M824/60)/60)/24)+DATE(1970,1,1)</f>
        <v>41037.208333333336</v>
      </c>
      <c r="P824" t="b">
        <v>1</v>
      </c>
      <c r="Q824" t="b">
        <v>1</v>
      </c>
      <c r="R824" t="s">
        <v>206</v>
      </c>
      <c r="S824" t="s">
        <v>2046</v>
      </c>
      <c r="T824" t="s">
        <v>2058</v>
      </c>
    </row>
    <row r="825" spans="1:20" ht="34" x14ac:dyDescent="0.2">
      <c r="A825">
        <v>704</v>
      </c>
      <c r="B825" s="4" t="s">
        <v>1446</v>
      </c>
      <c r="C825" s="3" t="s">
        <v>1447</v>
      </c>
      <c r="D825">
        <v>8700</v>
      </c>
      <c r="E825">
        <v>10682</v>
      </c>
      <c r="F825" s="5">
        <f>E825/D825</f>
        <v>1.2278160919540231</v>
      </c>
      <c r="G825" t="s">
        <v>20</v>
      </c>
      <c r="H825">
        <v>116</v>
      </c>
      <c r="I825" s="6">
        <f>E825/H825</f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2">
        <f>(((L825/60)/60)/24)+DATE(1970,1,1)</f>
        <v>42555.208333333328</v>
      </c>
      <c r="O825" s="12">
        <f>(((M825/60)/60)/24)+DATE(1970,1,1)</f>
        <v>42570.208333333328</v>
      </c>
      <c r="P825" t="b">
        <v>0</v>
      </c>
      <c r="Q825" t="b">
        <v>0</v>
      </c>
      <c r="R825" t="s">
        <v>71</v>
      </c>
      <c r="S825" t="s">
        <v>2040</v>
      </c>
      <c r="T825" t="s">
        <v>2048</v>
      </c>
    </row>
    <row r="826" spans="1:20" ht="34" x14ac:dyDescent="0.2">
      <c r="A826">
        <v>706</v>
      </c>
      <c r="B826" s="4" t="s">
        <v>1450</v>
      </c>
      <c r="C826" s="3" t="s">
        <v>1451</v>
      </c>
      <c r="D826">
        <v>108400</v>
      </c>
      <c r="E826">
        <v>138586</v>
      </c>
      <c r="F826" s="5">
        <f>E826/D826</f>
        <v>1.278468634686347</v>
      </c>
      <c r="G826" t="s">
        <v>20</v>
      </c>
      <c r="H826">
        <v>1345</v>
      </c>
      <c r="I826" s="6">
        <f>E826/H826</f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2">
        <f>(((L826/60)/60)/24)+DATE(1970,1,1)</f>
        <v>43471.25</v>
      </c>
      <c r="O826" s="12">
        <f>(((M826/60)/60)/24)+DATE(1970,1,1)</f>
        <v>43479.25</v>
      </c>
      <c r="P826" t="b">
        <v>0</v>
      </c>
      <c r="Q826" t="b">
        <v>1</v>
      </c>
      <c r="R826" t="s">
        <v>28</v>
      </c>
      <c r="S826" t="s">
        <v>2036</v>
      </c>
      <c r="T826" t="s">
        <v>2037</v>
      </c>
    </row>
    <row r="827" spans="1:20" ht="34" x14ac:dyDescent="0.2">
      <c r="A827">
        <v>707</v>
      </c>
      <c r="B827" s="4" t="s">
        <v>1452</v>
      </c>
      <c r="C827" s="3" t="s">
        <v>1453</v>
      </c>
      <c r="D827">
        <v>7300</v>
      </c>
      <c r="E827">
        <v>11579</v>
      </c>
      <c r="F827" s="5">
        <f>E827/D827</f>
        <v>1.5861643835616439</v>
      </c>
      <c r="G827" t="s">
        <v>20</v>
      </c>
      <c r="H827">
        <v>168</v>
      </c>
      <c r="I827" s="6">
        <f>E827/H827</f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2">
        <f>(((L827/60)/60)/24)+DATE(1970,1,1)</f>
        <v>43442.25</v>
      </c>
      <c r="O827" s="12">
        <f>(((M827/60)/60)/24)+DATE(1970,1,1)</f>
        <v>43478.25</v>
      </c>
      <c r="P827" t="b">
        <v>0</v>
      </c>
      <c r="Q827" t="b">
        <v>0</v>
      </c>
      <c r="R827" t="s">
        <v>53</v>
      </c>
      <c r="S827" t="s">
        <v>2040</v>
      </c>
      <c r="T827" t="s">
        <v>2043</v>
      </c>
    </row>
    <row r="828" spans="1:20" ht="17" x14ac:dyDescent="0.2">
      <c r="A828">
        <v>708</v>
      </c>
      <c r="B828" s="4" t="s">
        <v>1454</v>
      </c>
      <c r="C828" s="3" t="s">
        <v>1455</v>
      </c>
      <c r="D828">
        <v>1700</v>
      </c>
      <c r="E828">
        <v>12020</v>
      </c>
      <c r="F828" s="5">
        <f>E828/D828</f>
        <v>7.0705882352941174</v>
      </c>
      <c r="G828" t="s">
        <v>20</v>
      </c>
      <c r="H828">
        <v>137</v>
      </c>
      <c r="I828" s="6">
        <f>E828/H828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2">
        <f>(((L828/60)/60)/24)+DATE(1970,1,1)</f>
        <v>42877.208333333328</v>
      </c>
      <c r="O828" s="12">
        <f>(((M828/60)/60)/24)+DATE(1970,1,1)</f>
        <v>42887.208333333328</v>
      </c>
      <c r="P828" t="b">
        <v>0</v>
      </c>
      <c r="Q828" t="b">
        <v>0</v>
      </c>
      <c r="R828" t="s">
        <v>33</v>
      </c>
      <c r="S828" t="s">
        <v>2038</v>
      </c>
      <c r="T828" t="s">
        <v>2039</v>
      </c>
    </row>
    <row r="829" spans="1:20" ht="17" x14ac:dyDescent="0.2">
      <c r="A829">
        <v>709</v>
      </c>
      <c r="B829" s="4" t="s">
        <v>1456</v>
      </c>
      <c r="C829" s="3" t="s">
        <v>1457</v>
      </c>
      <c r="D829">
        <v>9800</v>
      </c>
      <c r="E829">
        <v>13954</v>
      </c>
      <c r="F829" s="5">
        <f>E829/D829</f>
        <v>1.4238775510204082</v>
      </c>
      <c r="G829" t="s">
        <v>20</v>
      </c>
      <c r="H829">
        <v>186</v>
      </c>
      <c r="I829" s="6">
        <f>E829/H829</f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2">
        <f>(((L829/60)/60)/24)+DATE(1970,1,1)</f>
        <v>41018.208333333336</v>
      </c>
      <c r="O829" s="12">
        <f>(((M829/60)/60)/24)+DATE(1970,1,1)</f>
        <v>41025.208333333336</v>
      </c>
      <c r="P829" t="b">
        <v>0</v>
      </c>
      <c r="Q829" t="b">
        <v>0</v>
      </c>
      <c r="R829" t="s">
        <v>33</v>
      </c>
      <c r="S829" t="s">
        <v>2038</v>
      </c>
      <c r="T829" t="s">
        <v>2039</v>
      </c>
    </row>
    <row r="830" spans="1:20" ht="34" x14ac:dyDescent="0.2">
      <c r="A830">
        <v>710</v>
      </c>
      <c r="B830" s="4" t="s">
        <v>1458</v>
      </c>
      <c r="C830" s="3" t="s">
        <v>1459</v>
      </c>
      <c r="D830">
        <v>4300</v>
      </c>
      <c r="E830">
        <v>6358</v>
      </c>
      <c r="F830" s="5">
        <f>E830/D830</f>
        <v>1.4786046511627906</v>
      </c>
      <c r="G830" t="s">
        <v>20</v>
      </c>
      <c r="H830">
        <v>125</v>
      </c>
      <c r="I830" s="6">
        <f>E830/H830</f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2">
        <f>(((L830/60)/60)/24)+DATE(1970,1,1)</f>
        <v>43295.208333333328</v>
      </c>
      <c r="O830" s="12">
        <f>(((M830/60)/60)/24)+DATE(1970,1,1)</f>
        <v>43302.208333333328</v>
      </c>
      <c r="P830" t="b">
        <v>0</v>
      </c>
      <c r="Q830" t="b">
        <v>1</v>
      </c>
      <c r="R830" t="s">
        <v>33</v>
      </c>
      <c r="S830" t="s">
        <v>2038</v>
      </c>
      <c r="T830" t="s">
        <v>2039</v>
      </c>
    </row>
    <row r="831" spans="1:20" ht="34" x14ac:dyDescent="0.2">
      <c r="A831">
        <v>712</v>
      </c>
      <c r="B831" s="4" t="s">
        <v>1462</v>
      </c>
      <c r="C831" s="3" t="s">
        <v>1463</v>
      </c>
      <c r="D831">
        <v>800</v>
      </c>
      <c r="E831">
        <v>14725</v>
      </c>
      <c r="F831" s="5">
        <f>E831/D831</f>
        <v>18.40625</v>
      </c>
      <c r="G831" t="s">
        <v>20</v>
      </c>
      <c r="H831">
        <v>202</v>
      </c>
      <c r="I831" s="6">
        <f>E831/H831</f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2">
        <f>(((L831/60)/60)/24)+DATE(1970,1,1)</f>
        <v>42559.208333333328</v>
      </c>
      <c r="O831" s="12">
        <f>(((M831/60)/60)/24)+DATE(1970,1,1)</f>
        <v>42600.208333333328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17" x14ac:dyDescent="0.2">
      <c r="A832">
        <v>713</v>
      </c>
      <c r="B832" s="4" t="s">
        <v>1464</v>
      </c>
      <c r="C832" s="3" t="s">
        <v>1465</v>
      </c>
      <c r="D832">
        <v>6900</v>
      </c>
      <c r="E832">
        <v>11174</v>
      </c>
      <c r="F832" s="5">
        <f>E832/D832</f>
        <v>1.6194202898550725</v>
      </c>
      <c r="G832" t="s">
        <v>20</v>
      </c>
      <c r="H832">
        <v>103</v>
      </c>
      <c r="I832" s="6">
        <f>E832/H832</f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2">
        <f>(((L832/60)/60)/24)+DATE(1970,1,1)</f>
        <v>42604.208333333328</v>
      </c>
      <c r="O832" s="12">
        <f>(((M832/60)/60)/24)+DATE(1970,1,1)</f>
        <v>42616.208333333328</v>
      </c>
      <c r="P832" t="b">
        <v>0</v>
      </c>
      <c r="Q832" t="b">
        <v>0</v>
      </c>
      <c r="R832" t="s">
        <v>133</v>
      </c>
      <c r="S832" t="s">
        <v>2046</v>
      </c>
      <c r="T832" t="s">
        <v>2055</v>
      </c>
    </row>
    <row r="833" spans="1:20" ht="17" x14ac:dyDescent="0.2">
      <c r="A833">
        <v>714</v>
      </c>
      <c r="B833" s="4" t="s">
        <v>1466</v>
      </c>
      <c r="C833" s="3" t="s">
        <v>1467</v>
      </c>
      <c r="D833">
        <v>38500</v>
      </c>
      <c r="E833">
        <v>182036</v>
      </c>
      <c r="F833" s="5">
        <f>E833/D833</f>
        <v>4.7282077922077921</v>
      </c>
      <c r="G833" t="s">
        <v>20</v>
      </c>
      <c r="H833">
        <v>1785</v>
      </c>
      <c r="I833" s="6">
        <f>E833/H833</f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2">
        <f>(((L833/60)/60)/24)+DATE(1970,1,1)</f>
        <v>41870.208333333336</v>
      </c>
      <c r="O833" s="12">
        <f>(((M833/60)/60)/24)+DATE(1970,1,1)</f>
        <v>41871.208333333336</v>
      </c>
      <c r="P833" t="b">
        <v>0</v>
      </c>
      <c r="Q833" t="b">
        <v>0</v>
      </c>
      <c r="R833" t="s">
        <v>23</v>
      </c>
      <c r="S833" t="s">
        <v>2034</v>
      </c>
      <c r="T833" t="s">
        <v>2035</v>
      </c>
    </row>
    <row r="834" spans="1:20" ht="17" x14ac:dyDescent="0.2">
      <c r="A834">
        <v>716</v>
      </c>
      <c r="B834" s="4" t="s">
        <v>1470</v>
      </c>
      <c r="C834" s="3" t="s">
        <v>1471</v>
      </c>
      <c r="D834">
        <v>2000</v>
      </c>
      <c r="E834">
        <v>10353</v>
      </c>
      <c r="F834" s="5">
        <f>E834/D834</f>
        <v>5.1764999999999999</v>
      </c>
      <c r="G834" t="s">
        <v>20</v>
      </c>
      <c r="H834">
        <v>157</v>
      </c>
      <c r="I834" s="6">
        <f>E834/H834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2">
        <f>(((L834/60)/60)/24)+DATE(1970,1,1)</f>
        <v>41465.208333333336</v>
      </c>
      <c r="O834" s="12">
        <f>(((M834/60)/60)/24)+DATE(1970,1,1)</f>
        <v>41493.208333333336</v>
      </c>
      <c r="P834" t="b">
        <v>0</v>
      </c>
      <c r="Q834" t="b">
        <v>1</v>
      </c>
      <c r="R834" t="s">
        <v>33</v>
      </c>
      <c r="S834" t="s">
        <v>2038</v>
      </c>
      <c r="T834" t="s">
        <v>2039</v>
      </c>
    </row>
    <row r="835" spans="1:20" ht="34" x14ac:dyDescent="0.2">
      <c r="A835">
        <v>717</v>
      </c>
      <c r="B835" s="4" t="s">
        <v>1472</v>
      </c>
      <c r="C835" s="3" t="s">
        <v>1473</v>
      </c>
      <c r="D835">
        <v>5600</v>
      </c>
      <c r="E835">
        <v>13868</v>
      </c>
      <c r="F835" s="5">
        <f>E835/D835</f>
        <v>2.4764285714285714</v>
      </c>
      <c r="G835" t="s">
        <v>20</v>
      </c>
      <c r="H835">
        <v>555</v>
      </c>
      <c r="I835" s="6">
        <f>E835/H835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2">
        <f>(((L835/60)/60)/24)+DATE(1970,1,1)</f>
        <v>40777.208333333336</v>
      </c>
      <c r="O835" s="12">
        <f>(((M835/60)/60)/24)+DATE(1970,1,1)</f>
        <v>40798.208333333336</v>
      </c>
      <c r="P835" t="b">
        <v>0</v>
      </c>
      <c r="Q835" t="b">
        <v>0</v>
      </c>
      <c r="R835" t="s">
        <v>42</v>
      </c>
      <c r="S835" t="s">
        <v>2040</v>
      </c>
      <c r="T835" t="s">
        <v>2041</v>
      </c>
    </row>
    <row r="836" spans="1:20" ht="17" x14ac:dyDescent="0.2">
      <c r="A836">
        <v>718</v>
      </c>
      <c r="B836" s="4" t="s">
        <v>1474</v>
      </c>
      <c r="C836" s="3" t="s">
        <v>1475</v>
      </c>
      <c r="D836">
        <v>8300</v>
      </c>
      <c r="E836">
        <v>8317</v>
      </c>
      <c r="F836" s="5">
        <f>E836/D836</f>
        <v>1.0020481927710843</v>
      </c>
      <c r="G836" t="s">
        <v>20</v>
      </c>
      <c r="H836">
        <v>297</v>
      </c>
      <c r="I836" s="6">
        <f>E836/H836</f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2">
        <f>(((L836/60)/60)/24)+DATE(1970,1,1)</f>
        <v>41442.208333333336</v>
      </c>
      <c r="O836" s="12">
        <f>(((M836/60)/60)/24)+DATE(1970,1,1)</f>
        <v>41468.208333333336</v>
      </c>
      <c r="P836" t="b">
        <v>0</v>
      </c>
      <c r="Q836" t="b">
        <v>0</v>
      </c>
      <c r="R836" t="s">
        <v>65</v>
      </c>
      <c r="S836" t="s">
        <v>2036</v>
      </c>
      <c r="T836" t="s">
        <v>2045</v>
      </c>
    </row>
    <row r="837" spans="1:20" ht="17" x14ac:dyDescent="0.2">
      <c r="A837">
        <v>719</v>
      </c>
      <c r="B837" s="4" t="s">
        <v>1476</v>
      </c>
      <c r="C837" s="3" t="s">
        <v>1477</v>
      </c>
      <c r="D837">
        <v>6900</v>
      </c>
      <c r="E837">
        <v>10557</v>
      </c>
      <c r="F837" s="5">
        <f>E837/D837</f>
        <v>1.53</v>
      </c>
      <c r="G837" t="s">
        <v>20</v>
      </c>
      <c r="H837">
        <v>123</v>
      </c>
      <c r="I837" s="6">
        <f>E837/H837</f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2">
        <f>(((L837/60)/60)/24)+DATE(1970,1,1)</f>
        <v>41058.208333333336</v>
      </c>
      <c r="O837" s="12">
        <f>(((M837/60)/60)/24)+DATE(1970,1,1)</f>
        <v>41069.208333333336</v>
      </c>
      <c r="P837" t="b">
        <v>0</v>
      </c>
      <c r="Q837" t="b">
        <v>0</v>
      </c>
      <c r="R837" t="s">
        <v>119</v>
      </c>
      <c r="S837" t="s">
        <v>2046</v>
      </c>
      <c r="T837" t="s">
        <v>2052</v>
      </c>
    </row>
    <row r="838" spans="1:20" ht="17" x14ac:dyDescent="0.2">
      <c r="A838">
        <v>722</v>
      </c>
      <c r="B838" s="4" t="s">
        <v>1482</v>
      </c>
      <c r="C838" s="3" t="s">
        <v>1483</v>
      </c>
      <c r="D838">
        <v>48500</v>
      </c>
      <c r="E838">
        <v>75906</v>
      </c>
      <c r="F838" s="5">
        <f>E838/D838</f>
        <v>1.5650721649484536</v>
      </c>
      <c r="G838" t="s">
        <v>20</v>
      </c>
      <c r="H838">
        <v>3036</v>
      </c>
      <c r="I838" s="6">
        <f>E838/H838</f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2">
        <f>(((L838/60)/60)/24)+DATE(1970,1,1)</f>
        <v>43045.25</v>
      </c>
      <c r="O838" s="12">
        <f>(((M838/60)/60)/24)+DATE(1970,1,1)</f>
        <v>43072.25</v>
      </c>
      <c r="P838" t="b">
        <v>0</v>
      </c>
      <c r="Q838" t="b">
        <v>0</v>
      </c>
      <c r="R838" t="s">
        <v>42</v>
      </c>
      <c r="S838" t="s">
        <v>2040</v>
      </c>
      <c r="T838" t="s">
        <v>2041</v>
      </c>
    </row>
    <row r="839" spans="1:20" ht="17" x14ac:dyDescent="0.2">
      <c r="A839">
        <v>723</v>
      </c>
      <c r="B839" s="4" t="s">
        <v>1484</v>
      </c>
      <c r="C839" s="3" t="s">
        <v>1485</v>
      </c>
      <c r="D839">
        <v>4900</v>
      </c>
      <c r="E839">
        <v>13250</v>
      </c>
      <c r="F839" s="5">
        <f>E839/D839</f>
        <v>2.704081632653061</v>
      </c>
      <c r="G839" t="s">
        <v>20</v>
      </c>
      <c r="H839">
        <v>144</v>
      </c>
      <c r="I839" s="6">
        <f>E839/H839</f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2">
        <f>(((L839/60)/60)/24)+DATE(1970,1,1)</f>
        <v>42431.25</v>
      </c>
      <c r="O839" s="12">
        <f>(((M839/60)/60)/24)+DATE(1970,1,1)</f>
        <v>42452.208333333328</v>
      </c>
      <c r="P839" t="b">
        <v>0</v>
      </c>
      <c r="Q839" t="b">
        <v>0</v>
      </c>
      <c r="R839" t="s">
        <v>33</v>
      </c>
      <c r="S839" t="s">
        <v>2038</v>
      </c>
      <c r="T839" t="s">
        <v>2039</v>
      </c>
    </row>
    <row r="840" spans="1:20" ht="34" x14ac:dyDescent="0.2">
      <c r="A840">
        <v>724</v>
      </c>
      <c r="B840" s="4" t="s">
        <v>1486</v>
      </c>
      <c r="C840" s="3" t="s">
        <v>1487</v>
      </c>
      <c r="D840">
        <v>8400</v>
      </c>
      <c r="E840">
        <v>11261</v>
      </c>
      <c r="F840" s="5">
        <f>E840/D840</f>
        <v>1.3405952380952382</v>
      </c>
      <c r="G840" t="s">
        <v>20</v>
      </c>
      <c r="H840">
        <v>121</v>
      </c>
      <c r="I840" s="6">
        <f>E840/H840</f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2">
        <f>(((L840/60)/60)/24)+DATE(1970,1,1)</f>
        <v>41934.208333333336</v>
      </c>
      <c r="O840" s="12">
        <f>(((M840/60)/60)/24)+DATE(1970,1,1)</f>
        <v>41936.208333333336</v>
      </c>
      <c r="P840" t="b">
        <v>0</v>
      </c>
      <c r="Q840" t="b">
        <v>1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727</v>
      </c>
      <c r="B841" s="4" t="s">
        <v>1492</v>
      </c>
      <c r="C841" s="3" t="s">
        <v>1493</v>
      </c>
      <c r="D841">
        <v>8900</v>
      </c>
      <c r="E841">
        <v>14685</v>
      </c>
      <c r="F841" s="5">
        <f>E841/D841</f>
        <v>1.65</v>
      </c>
      <c r="G841" t="s">
        <v>20</v>
      </c>
      <c r="H841">
        <v>181</v>
      </c>
      <c r="I841" s="6">
        <f>E841/H841</f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2">
        <f>(((L841/60)/60)/24)+DATE(1970,1,1)</f>
        <v>43485.25</v>
      </c>
      <c r="O841" s="12">
        <f>(((M841/60)/60)/24)+DATE(1970,1,1)</f>
        <v>43543.208333333328</v>
      </c>
      <c r="P841" t="b">
        <v>0</v>
      </c>
      <c r="Q841" t="b">
        <v>0</v>
      </c>
      <c r="R841" t="s">
        <v>28</v>
      </c>
      <c r="S841" t="s">
        <v>2036</v>
      </c>
      <c r="T841" t="s">
        <v>2037</v>
      </c>
    </row>
    <row r="842" spans="1:20" ht="34" x14ac:dyDescent="0.2">
      <c r="A842">
        <v>729</v>
      </c>
      <c r="B842" s="4" t="s">
        <v>1496</v>
      </c>
      <c r="C842" s="3" t="s">
        <v>1497</v>
      </c>
      <c r="D842">
        <v>5600</v>
      </c>
      <c r="E842">
        <v>10397</v>
      </c>
      <c r="F842" s="5">
        <f>E842/D842</f>
        <v>1.8566071428571429</v>
      </c>
      <c r="G842" t="s">
        <v>20</v>
      </c>
      <c r="H842">
        <v>122</v>
      </c>
      <c r="I842" s="6">
        <f>E842/H842</f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2">
        <f>(((L842/60)/60)/24)+DATE(1970,1,1)</f>
        <v>41309.25</v>
      </c>
      <c r="O842" s="12">
        <f>(((M842/60)/60)/24)+DATE(1970,1,1)</f>
        <v>41311.25</v>
      </c>
      <c r="P842" t="b">
        <v>0</v>
      </c>
      <c r="Q842" t="b">
        <v>0</v>
      </c>
      <c r="R842" t="s">
        <v>53</v>
      </c>
      <c r="S842" t="s">
        <v>2040</v>
      </c>
      <c r="T842" t="s">
        <v>2043</v>
      </c>
    </row>
    <row r="843" spans="1:20" ht="17" x14ac:dyDescent="0.2">
      <c r="A843">
        <v>730</v>
      </c>
      <c r="B843" s="4" t="s">
        <v>1498</v>
      </c>
      <c r="C843" s="3" t="s">
        <v>1499</v>
      </c>
      <c r="D843">
        <v>28800</v>
      </c>
      <c r="E843">
        <v>118847</v>
      </c>
      <c r="F843" s="5">
        <f>E843/D843</f>
        <v>4.1266319444444441</v>
      </c>
      <c r="G843" t="s">
        <v>20</v>
      </c>
      <c r="H843">
        <v>1071</v>
      </c>
      <c r="I843" s="6">
        <f>E843/H843</f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2">
        <f>(((L843/60)/60)/24)+DATE(1970,1,1)</f>
        <v>42147.208333333328</v>
      </c>
      <c r="O843" s="12">
        <f>(((M843/60)/60)/24)+DATE(1970,1,1)</f>
        <v>42153.208333333328</v>
      </c>
      <c r="P843" t="b">
        <v>0</v>
      </c>
      <c r="Q843" t="b">
        <v>0</v>
      </c>
      <c r="R843" t="s">
        <v>65</v>
      </c>
      <c r="S843" t="s">
        <v>2036</v>
      </c>
      <c r="T843" t="s">
        <v>2045</v>
      </c>
    </row>
    <row r="844" spans="1:20" ht="17" x14ac:dyDescent="0.2">
      <c r="A844">
        <v>733</v>
      </c>
      <c r="B844" s="4" t="s">
        <v>1504</v>
      </c>
      <c r="C844" s="3" t="s">
        <v>1505</v>
      </c>
      <c r="D844">
        <v>15800</v>
      </c>
      <c r="E844">
        <v>83267</v>
      </c>
      <c r="F844" s="5">
        <f>E844/D844</f>
        <v>5.2700632911392402</v>
      </c>
      <c r="G844" t="s">
        <v>20</v>
      </c>
      <c r="H844">
        <v>980</v>
      </c>
      <c r="I844" s="6">
        <f>E844/H844</f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2">
        <f>(((L844/60)/60)/24)+DATE(1970,1,1)</f>
        <v>41844.208333333336</v>
      </c>
      <c r="O844" s="12">
        <f>(((M844/60)/60)/24)+DATE(1970,1,1)</f>
        <v>41857.208333333336</v>
      </c>
      <c r="P844" t="b">
        <v>0</v>
      </c>
      <c r="Q844" t="b">
        <v>0</v>
      </c>
      <c r="R844" t="s">
        <v>148</v>
      </c>
      <c r="S844" t="s">
        <v>2034</v>
      </c>
      <c r="T844" t="s">
        <v>2056</v>
      </c>
    </row>
    <row r="845" spans="1:20" ht="17" x14ac:dyDescent="0.2">
      <c r="A845">
        <v>734</v>
      </c>
      <c r="B845" s="4" t="s">
        <v>1506</v>
      </c>
      <c r="C845" s="3" t="s">
        <v>1507</v>
      </c>
      <c r="D845">
        <v>4200</v>
      </c>
      <c r="E845">
        <v>13404</v>
      </c>
      <c r="F845" s="5">
        <f>E845/D845</f>
        <v>3.1914285714285713</v>
      </c>
      <c r="G845" t="s">
        <v>20</v>
      </c>
      <c r="H845">
        <v>536</v>
      </c>
      <c r="I845" s="6">
        <f>E845/H845</f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2">
        <f>(((L845/60)/60)/24)+DATE(1970,1,1)</f>
        <v>42763.25</v>
      </c>
      <c r="O845" s="12">
        <f>(((M845/60)/60)/24)+DATE(1970,1,1)</f>
        <v>42775.25</v>
      </c>
      <c r="P845" t="b">
        <v>0</v>
      </c>
      <c r="Q845" t="b">
        <v>1</v>
      </c>
      <c r="R845" t="s">
        <v>33</v>
      </c>
      <c r="S845" t="s">
        <v>2038</v>
      </c>
      <c r="T845" t="s">
        <v>2039</v>
      </c>
    </row>
    <row r="846" spans="1:20" ht="34" x14ac:dyDescent="0.2">
      <c r="A846">
        <v>735</v>
      </c>
      <c r="B846" s="4" t="s">
        <v>1508</v>
      </c>
      <c r="C846" s="3" t="s">
        <v>1509</v>
      </c>
      <c r="D846">
        <v>37100</v>
      </c>
      <c r="E846">
        <v>131404</v>
      </c>
      <c r="F846" s="5">
        <f>E846/D846</f>
        <v>3.5418867924528303</v>
      </c>
      <c r="G846" t="s">
        <v>20</v>
      </c>
      <c r="H846">
        <v>1991</v>
      </c>
      <c r="I846" s="6">
        <f>E846/H846</f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2">
        <f>(((L846/60)/60)/24)+DATE(1970,1,1)</f>
        <v>42459.208333333328</v>
      </c>
      <c r="O846" s="12">
        <f>(((M846/60)/60)/24)+DATE(1970,1,1)</f>
        <v>42466.208333333328</v>
      </c>
      <c r="P846" t="b">
        <v>0</v>
      </c>
      <c r="Q846" t="b">
        <v>0</v>
      </c>
      <c r="R846" t="s">
        <v>122</v>
      </c>
      <c r="S846" t="s">
        <v>2053</v>
      </c>
      <c r="T846" t="s">
        <v>2054</v>
      </c>
    </row>
    <row r="847" spans="1:20" ht="34" x14ac:dyDescent="0.2">
      <c r="A847">
        <v>737</v>
      </c>
      <c r="B847" s="4" t="s">
        <v>1512</v>
      </c>
      <c r="C847" s="3" t="s">
        <v>1513</v>
      </c>
      <c r="D847">
        <v>3700</v>
      </c>
      <c r="E847">
        <v>5028</v>
      </c>
      <c r="F847" s="5">
        <f>E847/D847</f>
        <v>1.358918918918919</v>
      </c>
      <c r="G847" t="s">
        <v>20</v>
      </c>
      <c r="H847">
        <v>180</v>
      </c>
      <c r="I847" s="6">
        <f>E847/H847</f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2">
        <f>(((L847/60)/60)/24)+DATE(1970,1,1)</f>
        <v>42685.25</v>
      </c>
      <c r="O847" s="12">
        <f>(((M847/60)/60)/24)+DATE(1970,1,1)</f>
        <v>42697.25</v>
      </c>
      <c r="P847" t="b">
        <v>0</v>
      </c>
      <c r="Q847" t="b">
        <v>0</v>
      </c>
      <c r="R847" t="s">
        <v>60</v>
      </c>
      <c r="S847" t="s">
        <v>2034</v>
      </c>
      <c r="T847" t="s">
        <v>2044</v>
      </c>
    </row>
    <row r="848" spans="1:20" ht="17" x14ac:dyDescent="0.2">
      <c r="A848">
        <v>741</v>
      </c>
      <c r="B848" s="4" t="s">
        <v>628</v>
      </c>
      <c r="C848" s="3" t="s">
        <v>1519</v>
      </c>
      <c r="D848">
        <v>1200</v>
      </c>
      <c r="E848">
        <v>14150</v>
      </c>
      <c r="F848" s="5">
        <f>E848/D848</f>
        <v>11.791666666666666</v>
      </c>
      <c r="G848" t="s">
        <v>20</v>
      </c>
      <c r="H848">
        <v>130</v>
      </c>
      <c r="I848" s="6">
        <f>E848/H848</f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2">
        <f>(((L848/60)/60)/24)+DATE(1970,1,1)</f>
        <v>40321.208333333336</v>
      </c>
      <c r="O848" s="12">
        <f>(((M848/60)/60)/24)+DATE(1970,1,1)</f>
        <v>40322.208333333336</v>
      </c>
      <c r="P848" t="b">
        <v>0</v>
      </c>
      <c r="Q848" t="b">
        <v>0</v>
      </c>
      <c r="R848" t="s">
        <v>33</v>
      </c>
      <c r="S848" t="s">
        <v>2038</v>
      </c>
      <c r="T848" t="s">
        <v>2039</v>
      </c>
    </row>
    <row r="849" spans="1:20" ht="17" x14ac:dyDescent="0.2">
      <c r="A849">
        <v>742</v>
      </c>
      <c r="B849" s="4" t="s">
        <v>1520</v>
      </c>
      <c r="C849" s="3" t="s">
        <v>1521</v>
      </c>
      <c r="D849">
        <v>1200</v>
      </c>
      <c r="E849">
        <v>13513</v>
      </c>
      <c r="F849" s="5">
        <f>E849/D849</f>
        <v>11.260833333333334</v>
      </c>
      <c r="G849" t="s">
        <v>20</v>
      </c>
      <c r="H849">
        <v>122</v>
      </c>
      <c r="I849" s="6">
        <f>E849/H849</f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2">
        <f>(((L849/60)/60)/24)+DATE(1970,1,1)</f>
        <v>40197.25</v>
      </c>
      <c r="O849" s="12">
        <f>(((M849/60)/60)/24)+DATE(1970,1,1)</f>
        <v>40239.25</v>
      </c>
      <c r="P849" t="b">
        <v>0</v>
      </c>
      <c r="Q849" t="b">
        <v>0</v>
      </c>
      <c r="R849" t="s">
        <v>50</v>
      </c>
      <c r="S849" t="s">
        <v>2034</v>
      </c>
      <c r="T849" t="s">
        <v>2042</v>
      </c>
    </row>
    <row r="850" spans="1:20" ht="17" x14ac:dyDescent="0.2">
      <c r="A850">
        <v>744</v>
      </c>
      <c r="B850" s="4" t="s">
        <v>1524</v>
      </c>
      <c r="C850" s="3" t="s">
        <v>1525</v>
      </c>
      <c r="D850">
        <v>2000</v>
      </c>
      <c r="E850">
        <v>14240</v>
      </c>
      <c r="F850" s="5">
        <f>E850/D850</f>
        <v>7.12</v>
      </c>
      <c r="G850" t="s">
        <v>20</v>
      </c>
      <c r="H850">
        <v>140</v>
      </c>
      <c r="I850" s="6">
        <f>E850/H850</f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2">
        <f>(((L850/60)/60)/24)+DATE(1970,1,1)</f>
        <v>43322.208333333328</v>
      </c>
      <c r="O850" s="12">
        <f>(((M850/60)/60)/24)+DATE(1970,1,1)</f>
        <v>43324.208333333328</v>
      </c>
      <c r="P850" t="b">
        <v>0</v>
      </c>
      <c r="Q850" t="b">
        <v>1</v>
      </c>
      <c r="R850" t="s">
        <v>33</v>
      </c>
      <c r="S850" t="s">
        <v>2038</v>
      </c>
      <c r="T850" t="s">
        <v>2039</v>
      </c>
    </row>
    <row r="851" spans="1:20" ht="17" x14ac:dyDescent="0.2">
      <c r="A851">
        <v>746</v>
      </c>
      <c r="B851" s="4" t="s">
        <v>1528</v>
      </c>
      <c r="C851" s="3" t="s">
        <v>1529</v>
      </c>
      <c r="D851">
        <v>55800</v>
      </c>
      <c r="E851">
        <v>118580</v>
      </c>
      <c r="F851" s="5">
        <f>E851/D851</f>
        <v>2.1250896057347672</v>
      </c>
      <c r="G851" t="s">
        <v>20</v>
      </c>
      <c r="H851">
        <v>3388</v>
      </c>
      <c r="I851" s="6">
        <f>E851/H851</f>
        <v>35</v>
      </c>
      <c r="J851" t="s">
        <v>21</v>
      </c>
      <c r="K851" t="s">
        <v>22</v>
      </c>
      <c r="L851">
        <v>1318136400</v>
      </c>
      <c r="M851">
        <v>1318568400</v>
      </c>
      <c r="N851" s="12">
        <f>(((L851/60)/60)/24)+DATE(1970,1,1)</f>
        <v>40825.208333333336</v>
      </c>
      <c r="O851" s="12">
        <f>(((M851/60)/60)/24)+DATE(1970,1,1)</f>
        <v>40830.208333333336</v>
      </c>
      <c r="P851" t="b">
        <v>0</v>
      </c>
      <c r="Q851" t="b">
        <v>0</v>
      </c>
      <c r="R851" t="s">
        <v>28</v>
      </c>
      <c r="S851" t="s">
        <v>2036</v>
      </c>
      <c r="T851" t="s">
        <v>2037</v>
      </c>
    </row>
    <row r="852" spans="1:20" ht="17" x14ac:dyDescent="0.2">
      <c r="A852">
        <v>747</v>
      </c>
      <c r="B852" s="4" t="s">
        <v>1530</v>
      </c>
      <c r="C852" s="3" t="s">
        <v>1531</v>
      </c>
      <c r="D852">
        <v>4900</v>
      </c>
      <c r="E852">
        <v>11214</v>
      </c>
      <c r="F852" s="5">
        <f>E852/D852</f>
        <v>2.2885714285714287</v>
      </c>
      <c r="G852" t="s">
        <v>20</v>
      </c>
      <c r="H852">
        <v>280</v>
      </c>
      <c r="I852" s="6">
        <f>E852/H852</f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2">
        <f>(((L852/60)/60)/24)+DATE(1970,1,1)</f>
        <v>40423.208333333336</v>
      </c>
      <c r="O852" s="12">
        <f>(((M852/60)/60)/24)+DATE(1970,1,1)</f>
        <v>40434.208333333336</v>
      </c>
      <c r="P852" t="b">
        <v>0</v>
      </c>
      <c r="Q852" t="b">
        <v>0</v>
      </c>
      <c r="R852" t="s">
        <v>33</v>
      </c>
      <c r="S852" t="s">
        <v>2038</v>
      </c>
      <c r="T852" t="s">
        <v>2039</v>
      </c>
    </row>
    <row r="853" spans="1:20" ht="17" x14ac:dyDescent="0.2">
      <c r="A853">
        <v>749</v>
      </c>
      <c r="B853" s="4" t="s">
        <v>1534</v>
      </c>
      <c r="C853" s="3" t="s">
        <v>1535</v>
      </c>
      <c r="D853">
        <v>8600</v>
      </c>
      <c r="E853">
        <v>13527</v>
      </c>
      <c r="F853" s="5">
        <f>E853/D853</f>
        <v>1.5729069767441861</v>
      </c>
      <c r="G853" t="s">
        <v>20</v>
      </c>
      <c r="H853">
        <v>366</v>
      </c>
      <c r="I853" s="6">
        <f>E853/H853</f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2">
        <f>(((L853/60)/60)/24)+DATE(1970,1,1)</f>
        <v>41920.208333333336</v>
      </c>
      <c r="O853" s="12">
        <f>(((M853/60)/60)/24)+DATE(1970,1,1)</f>
        <v>41932.208333333336</v>
      </c>
      <c r="P853" t="b">
        <v>0</v>
      </c>
      <c r="Q853" t="b">
        <v>1</v>
      </c>
      <c r="R853" t="s">
        <v>65</v>
      </c>
      <c r="S853" t="s">
        <v>2036</v>
      </c>
      <c r="T853" t="s">
        <v>2045</v>
      </c>
    </row>
    <row r="854" spans="1:20" ht="17" x14ac:dyDescent="0.2">
      <c r="A854">
        <v>751</v>
      </c>
      <c r="B854" s="4" t="s">
        <v>1538</v>
      </c>
      <c r="C854" s="3" t="s">
        <v>1539</v>
      </c>
      <c r="D854">
        <v>3600</v>
      </c>
      <c r="E854">
        <v>8363</v>
      </c>
      <c r="F854" s="5">
        <f>E854/D854</f>
        <v>2.3230555555555554</v>
      </c>
      <c r="G854" t="s">
        <v>20</v>
      </c>
      <c r="H854">
        <v>270</v>
      </c>
      <c r="I854" s="6">
        <f>E854/H854</f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2">
        <f>(((L854/60)/60)/24)+DATE(1970,1,1)</f>
        <v>42446.208333333328</v>
      </c>
      <c r="O854" s="12">
        <f>(((M854/60)/60)/24)+DATE(1970,1,1)</f>
        <v>42461.208333333328</v>
      </c>
      <c r="P854" t="b">
        <v>1</v>
      </c>
      <c r="Q854" t="b">
        <v>1</v>
      </c>
      <c r="R854" t="s">
        <v>68</v>
      </c>
      <c r="S854" t="s">
        <v>2046</v>
      </c>
      <c r="T854" t="s">
        <v>2047</v>
      </c>
    </row>
    <row r="855" spans="1:20" ht="17" x14ac:dyDescent="0.2">
      <c r="A855">
        <v>753</v>
      </c>
      <c r="B855" s="4" t="s">
        <v>1542</v>
      </c>
      <c r="C855" s="3" t="s">
        <v>1543</v>
      </c>
      <c r="D855">
        <v>4700</v>
      </c>
      <c r="E855">
        <v>12065</v>
      </c>
      <c r="F855" s="5">
        <f>E855/D855</f>
        <v>2.5670212765957445</v>
      </c>
      <c r="G855" t="s">
        <v>20</v>
      </c>
      <c r="H855">
        <v>137</v>
      </c>
      <c r="I855" s="6">
        <f>E855/H855</f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2">
        <f>(((L855/60)/60)/24)+DATE(1970,1,1)</f>
        <v>40321.208333333336</v>
      </c>
      <c r="O855" s="12">
        <f>(((M855/60)/60)/24)+DATE(1970,1,1)</f>
        <v>40336.208333333336</v>
      </c>
      <c r="P855" t="b">
        <v>0</v>
      </c>
      <c r="Q855" t="b">
        <v>0</v>
      </c>
      <c r="R855" t="s">
        <v>122</v>
      </c>
      <c r="S855" t="s">
        <v>2053</v>
      </c>
      <c r="T855" t="s">
        <v>2054</v>
      </c>
    </row>
    <row r="856" spans="1:20" ht="17" x14ac:dyDescent="0.2">
      <c r="A856">
        <v>754</v>
      </c>
      <c r="B856" s="4" t="s">
        <v>1544</v>
      </c>
      <c r="C856" s="3" t="s">
        <v>1545</v>
      </c>
      <c r="D856">
        <v>70400</v>
      </c>
      <c r="E856">
        <v>118603</v>
      </c>
      <c r="F856" s="5">
        <f>E856/D856</f>
        <v>1.6847017045454546</v>
      </c>
      <c r="G856" t="s">
        <v>20</v>
      </c>
      <c r="H856">
        <v>3205</v>
      </c>
      <c r="I856" s="6">
        <f>E856/H856</f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2">
        <f>(((L856/60)/60)/24)+DATE(1970,1,1)</f>
        <v>41210.208333333336</v>
      </c>
      <c r="O856" s="12">
        <f>(((M856/60)/60)/24)+DATE(1970,1,1)</f>
        <v>41263.25</v>
      </c>
      <c r="P856" t="b">
        <v>0</v>
      </c>
      <c r="Q856" t="b">
        <v>0</v>
      </c>
      <c r="R856" t="s">
        <v>33</v>
      </c>
      <c r="S856" t="s">
        <v>2038</v>
      </c>
      <c r="T856" t="s">
        <v>2039</v>
      </c>
    </row>
    <row r="857" spans="1:20" ht="17" x14ac:dyDescent="0.2">
      <c r="A857">
        <v>755</v>
      </c>
      <c r="B857" s="4" t="s">
        <v>1546</v>
      </c>
      <c r="C857" s="3" t="s">
        <v>1547</v>
      </c>
      <c r="D857">
        <v>4500</v>
      </c>
      <c r="E857">
        <v>7496</v>
      </c>
      <c r="F857" s="5">
        <f>E857/D857</f>
        <v>1.6657777777777778</v>
      </c>
      <c r="G857" t="s">
        <v>20</v>
      </c>
      <c r="H857">
        <v>288</v>
      </c>
      <c r="I857" s="6">
        <f>E857/H857</f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2">
        <f>(((L857/60)/60)/24)+DATE(1970,1,1)</f>
        <v>43096.25</v>
      </c>
      <c r="O857" s="12">
        <f>(((M857/60)/60)/24)+DATE(1970,1,1)</f>
        <v>43108.25</v>
      </c>
      <c r="P857" t="b">
        <v>0</v>
      </c>
      <c r="Q857" t="b">
        <v>1</v>
      </c>
      <c r="R857" t="s">
        <v>33</v>
      </c>
      <c r="S857" t="s">
        <v>2038</v>
      </c>
      <c r="T857" t="s">
        <v>2039</v>
      </c>
    </row>
    <row r="858" spans="1:20" ht="34" x14ac:dyDescent="0.2">
      <c r="A858">
        <v>756</v>
      </c>
      <c r="B858" s="4" t="s">
        <v>1548</v>
      </c>
      <c r="C858" s="3" t="s">
        <v>1549</v>
      </c>
      <c r="D858">
        <v>1300</v>
      </c>
      <c r="E858">
        <v>10037</v>
      </c>
      <c r="F858" s="5">
        <f>E858/D858</f>
        <v>7.7207692307692311</v>
      </c>
      <c r="G858" t="s">
        <v>20</v>
      </c>
      <c r="H858">
        <v>148</v>
      </c>
      <c r="I858" s="6">
        <f>E858/H858</f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2">
        <f>(((L858/60)/60)/24)+DATE(1970,1,1)</f>
        <v>42024.25</v>
      </c>
      <c r="O858" s="12">
        <f>(((M858/60)/60)/24)+DATE(1970,1,1)</f>
        <v>42030.25</v>
      </c>
      <c r="P858" t="b">
        <v>0</v>
      </c>
      <c r="Q858" t="b">
        <v>0</v>
      </c>
      <c r="R858" t="s">
        <v>33</v>
      </c>
      <c r="S858" t="s">
        <v>2038</v>
      </c>
      <c r="T858" t="s">
        <v>2039</v>
      </c>
    </row>
    <row r="859" spans="1:20" ht="17" x14ac:dyDescent="0.2">
      <c r="A859">
        <v>757</v>
      </c>
      <c r="B859" s="4" t="s">
        <v>1550</v>
      </c>
      <c r="C859" s="3" t="s">
        <v>1551</v>
      </c>
      <c r="D859">
        <v>1400</v>
      </c>
      <c r="E859">
        <v>5696</v>
      </c>
      <c r="F859" s="5">
        <f>E859/D859</f>
        <v>4.0685714285714285</v>
      </c>
      <c r="G859" t="s">
        <v>20</v>
      </c>
      <c r="H859">
        <v>114</v>
      </c>
      <c r="I859" s="6">
        <f>E859/H859</f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2">
        <f>(((L859/60)/60)/24)+DATE(1970,1,1)</f>
        <v>40675.208333333336</v>
      </c>
      <c r="O859" s="12">
        <f>(((M859/60)/60)/24)+DATE(1970,1,1)</f>
        <v>40679.208333333336</v>
      </c>
      <c r="P859" t="b">
        <v>0</v>
      </c>
      <c r="Q859" t="b">
        <v>0</v>
      </c>
      <c r="R859" t="s">
        <v>53</v>
      </c>
      <c r="S859" t="s">
        <v>2040</v>
      </c>
      <c r="T859" t="s">
        <v>2043</v>
      </c>
    </row>
    <row r="860" spans="1:20" ht="17" x14ac:dyDescent="0.2">
      <c r="A860">
        <v>758</v>
      </c>
      <c r="B860" s="4" t="s">
        <v>1552</v>
      </c>
      <c r="C860" s="3" t="s">
        <v>1553</v>
      </c>
      <c r="D860">
        <v>29600</v>
      </c>
      <c r="E860">
        <v>167005</v>
      </c>
      <c r="F860" s="5">
        <f>E860/D860</f>
        <v>5.6420608108108112</v>
      </c>
      <c r="G860" t="s">
        <v>20</v>
      </c>
      <c r="H860">
        <v>1518</v>
      </c>
      <c r="I860" s="6">
        <f>E860/H860</f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2">
        <f>(((L860/60)/60)/24)+DATE(1970,1,1)</f>
        <v>41936.208333333336</v>
      </c>
      <c r="O860" s="12">
        <f>(((M860/60)/60)/24)+DATE(1970,1,1)</f>
        <v>41945.208333333336</v>
      </c>
      <c r="P860" t="b">
        <v>0</v>
      </c>
      <c r="Q860" t="b">
        <v>0</v>
      </c>
      <c r="R860" t="s">
        <v>23</v>
      </c>
      <c r="S860" t="s">
        <v>2034</v>
      </c>
      <c r="T860" t="s">
        <v>2035</v>
      </c>
    </row>
    <row r="861" spans="1:20" ht="17" x14ac:dyDescent="0.2">
      <c r="A861">
        <v>761</v>
      </c>
      <c r="B861" s="4" t="s">
        <v>1558</v>
      </c>
      <c r="C861" s="3" t="s">
        <v>1559</v>
      </c>
      <c r="D861">
        <v>2200</v>
      </c>
      <c r="E861">
        <v>14420</v>
      </c>
      <c r="F861" s="5">
        <f>E861/D861</f>
        <v>6.5545454545454547</v>
      </c>
      <c r="G861" t="s">
        <v>20</v>
      </c>
      <c r="H861">
        <v>166</v>
      </c>
      <c r="I861" s="6">
        <f>E861/H861</f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2">
        <f>(((L861/60)/60)/24)+DATE(1970,1,1)</f>
        <v>42938.208333333328</v>
      </c>
      <c r="O861" s="12">
        <f>(((M861/60)/60)/24)+DATE(1970,1,1)</f>
        <v>42943.208333333328</v>
      </c>
      <c r="P861" t="b">
        <v>0</v>
      </c>
      <c r="Q861" t="b">
        <v>0</v>
      </c>
      <c r="R861" t="s">
        <v>23</v>
      </c>
      <c r="S861" t="s">
        <v>2034</v>
      </c>
      <c r="T861" t="s">
        <v>2035</v>
      </c>
    </row>
    <row r="862" spans="1:20" ht="17" x14ac:dyDescent="0.2">
      <c r="A862">
        <v>762</v>
      </c>
      <c r="B862" s="4" t="s">
        <v>668</v>
      </c>
      <c r="C862" s="3" t="s">
        <v>1560</v>
      </c>
      <c r="D862">
        <v>3500</v>
      </c>
      <c r="E862">
        <v>6204</v>
      </c>
      <c r="F862" s="5">
        <f>E862/D862</f>
        <v>1.7725714285714285</v>
      </c>
      <c r="G862" t="s">
        <v>20</v>
      </c>
      <c r="H862">
        <v>100</v>
      </c>
      <c r="I862" s="6">
        <f>E862/H862</f>
        <v>62.04</v>
      </c>
      <c r="J862" t="s">
        <v>26</v>
      </c>
      <c r="K862" t="s">
        <v>27</v>
      </c>
      <c r="L862">
        <v>1354082400</v>
      </c>
      <c r="M862">
        <v>1355032800</v>
      </c>
      <c r="N862" s="12">
        <f>(((L862/60)/60)/24)+DATE(1970,1,1)</f>
        <v>41241.25</v>
      </c>
      <c r="O862" s="12">
        <f>(((M862/60)/60)/24)+DATE(1970,1,1)</f>
        <v>41252.25</v>
      </c>
      <c r="P862" t="b">
        <v>0</v>
      </c>
      <c r="Q862" t="b">
        <v>0</v>
      </c>
      <c r="R862" t="s">
        <v>159</v>
      </c>
      <c r="S862" t="s">
        <v>2034</v>
      </c>
      <c r="T862" t="s">
        <v>2057</v>
      </c>
    </row>
    <row r="863" spans="1:20" ht="17" x14ac:dyDescent="0.2">
      <c r="A863">
        <v>763</v>
      </c>
      <c r="B863" s="4" t="s">
        <v>1561</v>
      </c>
      <c r="C863" s="3" t="s">
        <v>1562</v>
      </c>
      <c r="D863">
        <v>5600</v>
      </c>
      <c r="E863">
        <v>6338</v>
      </c>
      <c r="F863" s="5">
        <f>E863/D863</f>
        <v>1.1317857142857144</v>
      </c>
      <c r="G863" t="s">
        <v>20</v>
      </c>
      <c r="H863">
        <v>235</v>
      </c>
      <c r="I863" s="6">
        <f>E863/H863</f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2">
        <f>(((L863/60)/60)/24)+DATE(1970,1,1)</f>
        <v>41037.208333333336</v>
      </c>
      <c r="O863" s="12">
        <f>(((M863/60)/60)/24)+DATE(1970,1,1)</f>
        <v>41072.208333333336</v>
      </c>
      <c r="P863" t="b">
        <v>0</v>
      </c>
      <c r="Q863" t="b">
        <v>1</v>
      </c>
      <c r="R863" t="s">
        <v>33</v>
      </c>
      <c r="S863" t="s">
        <v>2038</v>
      </c>
      <c r="T863" t="s">
        <v>2039</v>
      </c>
    </row>
    <row r="864" spans="1:20" ht="34" x14ac:dyDescent="0.2">
      <c r="A864">
        <v>764</v>
      </c>
      <c r="B864" s="4" t="s">
        <v>1563</v>
      </c>
      <c r="C864" s="3" t="s">
        <v>1564</v>
      </c>
      <c r="D864">
        <v>1100</v>
      </c>
      <c r="E864">
        <v>8010</v>
      </c>
      <c r="F864" s="5">
        <f>E864/D864</f>
        <v>7.2818181818181822</v>
      </c>
      <c r="G864" t="s">
        <v>20</v>
      </c>
      <c r="H864">
        <v>148</v>
      </c>
      <c r="I864" s="6">
        <f>E864/H864</f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2">
        <f>(((L864/60)/60)/24)+DATE(1970,1,1)</f>
        <v>40676.208333333336</v>
      </c>
      <c r="O864" s="12">
        <f>(((M864/60)/60)/24)+DATE(1970,1,1)</f>
        <v>40684.208333333336</v>
      </c>
      <c r="P864" t="b">
        <v>0</v>
      </c>
      <c r="Q864" t="b">
        <v>0</v>
      </c>
      <c r="R864" t="s">
        <v>23</v>
      </c>
      <c r="S864" t="s">
        <v>2034</v>
      </c>
      <c r="T864" t="s">
        <v>2035</v>
      </c>
    </row>
    <row r="865" spans="1:20" ht="17" x14ac:dyDescent="0.2">
      <c r="A865">
        <v>765</v>
      </c>
      <c r="B865" s="4" t="s">
        <v>1565</v>
      </c>
      <c r="C865" s="3" t="s">
        <v>1566</v>
      </c>
      <c r="D865">
        <v>3900</v>
      </c>
      <c r="E865">
        <v>8125</v>
      </c>
      <c r="F865" s="5">
        <f>E865/D865</f>
        <v>2.0833333333333335</v>
      </c>
      <c r="G865" t="s">
        <v>20</v>
      </c>
      <c r="H865">
        <v>198</v>
      </c>
      <c r="I865" s="6">
        <f>E865/H865</f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2">
        <f>(((L865/60)/60)/24)+DATE(1970,1,1)</f>
        <v>42840.208333333328</v>
      </c>
      <c r="O865" s="12">
        <f>(((M865/60)/60)/24)+DATE(1970,1,1)</f>
        <v>42865.208333333328</v>
      </c>
      <c r="P865" t="b">
        <v>1</v>
      </c>
      <c r="Q865" t="b">
        <v>1</v>
      </c>
      <c r="R865" t="s">
        <v>60</v>
      </c>
      <c r="S865" t="s">
        <v>2034</v>
      </c>
      <c r="T865" t="s">
        <v>2044</v>
      </c>
    </row>
    <row r="866" spans="1:20" ht="17" x14ac:dyDescent="0.2">
      <c r="A866">
        <v>768</v>
      </c>
      <c r="B866" s="4" t="s">
        <v>1571</v>
      </c>
      <c r="C866" s="3" t="s">
        <v>1572</v>
      </c>
      <c r="D866">
        <v>4800</v>
      </c>
      <c r="E866">
        <v>11088</v>
      </c>
      <c r="F866" s="5">
        <f>E866/D866</f>
        <v>2.31</v>
      </c>
      <c r="G866" t="s">
        <v>20</v>
      </c>
      <c r="H866">
        <v>150</v>
      </c>
      <c r="I866" s="6">
        <f>E866/H866</f>
        <v>73.92</v>
      </c>
      <c r="J866" t="s">
        <v>21</v>
      </c>
      <c r="K866" t="s">
        <v>22</v>
      </c>
      <c r="L866">
        <v>1386741600</v>
      </c>
      <c r="M866">
        <v>1388037600</v>
      </c>
      <c r="N866" s="12">
        <f>(((L866/60)/60)/24)+DATE(1970,1,1)</f>
        <v>41619.25</v>
      </c>
      <c r="O866" s="12">
        <f>(((M866/60)/60)/24)+DATE(1970,1,1)</f>
        <v>41634.25</v>
      </c>
      <c r="P866" t="b">
        <v>0</v>
      </c>
      <c r="Q866" t="b">
        <v>0</v>
      </c>
      <c r="R866" t="s">
        <v>33</v>
      </c>
      <c r="S866" t="s">
        <v>2038</v>
      </c>
      <c r="T866" t="s">
        <v>2039</v>
      </c>
    </row>
    <row r="867" spans="1:20" ht="17" x14ac:dyDescent="0.2">
      <c r="A867">
        <v>770</v>
      </c>
      <c r="B867" s="4" t="s">
        <v>1575</v>
      </c>
      <c r="C867" s="3" t="s">
        <v>1576</v>
      </c>
      <c r="D867">
        <v>4300</v>
      </c>
      <c r="E867">
        <v>11642</v>
      </c>
      <c r="F867" s="5">
        <f>E867/D867</f>
        <v>2.7074418604651163</v>
      </c>
      <c r="G867" t="s">
        <v>20</v>
      </c>
      <c r="H867">
        <v>216</v>
      </c>
      <c r="I867" s="6">
        <f>E867/H867</f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2">
        <f>(((L867/60)/60)/24)+DATE(1970,1,1)</f>
        <v>41743.208333333336</v>
      </c>
      <c r="O867" s="12">
        <f>(((M867/60)/60)/24)+DATE(1970,1,1)</f>
        <v>41750.208333333336</v>
      </c>
      <c r="P867" t="b">
        <v>0</v>
      </c>
      <c r="Q867" t="b">
        <v>1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772</v>
      </c>
      <c r="B868" s="4" t="s">
        <v>1579</v>
      </c>
      <c r="C868" s="3" t="s">
        <v>1580</v>
      </c>
      <c r="D868">
        <v>149600</v>
      </c>
      <c r="E868">
        <v>169586</v>
      </c>
      <c r="F868" s="5">
        <f>E868/D868</f>
        <v>1.1335962566844919</v>
      </c>
      <c r="G868" t="s">
        <v>20</v>
      </c>
      <c r="H868">
        <v>5139</v>
      </c>
      <c r="I868" s="6">
        <f>E868/H868</f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2">
        <f>(((L868/60)/60)/24)+DATE(1970,1,1)</f>
        <v>43505.25</v>
      </c>
      <c r="O868" s="12">
        <f>(((M868/60)/60)/24)+DATE(1970,1,1)</f>
        <v>43509.25</v>
      </c>
      <c r="P868" t="b">
        <v>0</v>
      </c>
      <c r="Q868" t="b">
        <v>0</v>
      </c>
      <c r="R868" t="s">
        <v>60</v>
      </c>
      <c r="S868" t="s">
        <v>2034</v>
      </c>
      <c r="T868" t="s">
        <v>2044</v>
      </c>
    </row>
    <row r="869" spans="1:20" ht="17" x14ac:dyDescent="0.2">
      <c r="A869">
        <v>773</v>
      </c>
      <c r="B869" s="4" t="s">
        <v>1581</v>
      </c>
      <c r="C869" s="3" t="s">
        <v>1582</v>
      </c>
      <c r="D869">
        <v>53100</v>
      </c>
      <c r="E869">
        <v>101185</v>
      </c>
      <c r="F869" s="5">
        <f>E869/D869</f>
        <v>1.9055555555555554</v>
      </c>
      <c r="G869" t="s">
        <v>20</v>
      </c>
      <c r="H869">
        <v>2353</v>
      </c>
      <c r="I869" s="6">
        <f>E869/H869</f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2">
        <f>(((L869/60)/60)/24)+DATE(1970,1,1)</f>
        <v>42838.208333333328</v>
      </c>
      <c r="O869" s="12">
        <f>(((M869/60)/60)/24)+DATE(1970,1,1)</f>
        <v>42848.208333333328</v>
      </c>
      <c r="P869" t="b">
        <v>0</v>
      </c>
      <c r="Q869" t="b">
        <v>0</v>
      </c>
      <c r="R869" t="s">
        <v>33</v>
      </c>
      <c r="S869" t="s">
        <v>2038</v>
      </c>
      <c r="T869" t="s">
        <v>2039</v>
      </c>
    </row>
    <row r="870" spans="1:20" ht="17" x14ac:dyDescent="0.2">
      <c r="A870">
        <v>774</v>
      </c>
      <c r="B870" s="4" t="s">
        <v>1583</v>
      </c>
      <c r="C870" s="3" t="s">
        <v>1584</v>
      </c>
      <c r="D870">
        <v>5000</v>
      </c>
      <c r="E870">
        <v>6775</v>
      </c>
      <c r="F870" s="5">
        <f>E870/D870</f>
        <v>1.355</v>
      </c>
      <c r="G870" t="s">
        <v>20</v>
      </c>
      <c r="H870">
        <v>78</v>
      </c>
      <c r="I870" s="6">
        <f>E870/H870</f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2">
        <f>(((L870/60)/60)/24)+DATE(1970,1,1)</f>
        <v>42513.208333333328</v>
      </c>
      <c r="O870" s="12">
        <f>(((M870/60)/60)/24)+DATE(1970,1,1)</f>
        <v>42554.208333333328</v>
      </c>
      <c r="P870" t="b">
        <v>0</v>
      </c>
      <c r="Q870" t="b">
        <v>0</v>
      </c>
      <c r="R870" t="s">
        <v>28</v>
      </c>
      <c r="S870" t="s">
        <v>2036</v>
      </c>
      <c r="T870" t="s">
        <v>2037</v>
      </c>
    </row>
    <row r="871" spans="1:20" ht="17" x14ac:dyDescent="0.2">
      <c r="A871">
        <v>778</v>
      </c>
      <c r="B871" s="4" t="s">
        <v>1591</v>
      </c>
      <c r="C871" s="3" t="s">
        <v>1592</v>
      </c>
      <c r="D871">
        <v>1300</v>
      </c>
      <c r="E871">
        <v>10243</v>
      </c>
      <c r="F871" s="5">
        <f>E871/D871</f>
        <v>7.8792307692307695</v>
      </c>
      <c r="G871" t="s">
        <v>20</v>
      </c>
      <c r="H871">
        <v>174</v>
      </c>
      <c r="I871" s="6">
        <f>E871/H871</f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2">
        <f>(((L871/60)/60)/24)+DATE(1970,1,1)</f>
        <v>40768.208333333336</v>
      </c>
      <c r="O871" s="12">
        <f>(((M871/60)/60)/24)+DATE(1970,1,1)</f>
        <v>40773.208333333336</v>
      </c>
      <c r="P871" t="b">
        <v>0</v>
      </c>
      <c r="Q871" t="b">
        <v>0</v>
      </c>
      <c r="R871" t="s">
        <v>71</v>
      </c>
      <c r="S871" t="s">
        <v>2040</v>
      </c>
      <c r="T871" t="s">
        <v>2048</v>
      </c>
    </row>
    <row r="872" spans="1:20" ht="34" x14ac:dyDescent="0.2">
      <c r="A872">
        <v>780</v>
      </c>
      <c r="B872" s="4" t="s">
        <v>1595</v>
      </c>
      <c r="C872" s="3" t="s">
        <v>1596</v>
      </c>
      <c r="D872">
        <v>5100</v>
      </c>
      <c r="E872">
        <v>5421</v>
      </c>
      <c r="F872" s="5">
        <f>E872/D872</f>
        <v>1.0629411764705883</v>
      </c>
      <c r="G872" t="s">
        <v>20</v>
      </c>
      <c r="H872">
        <v>164</v>
      </c>
      <c r="I872" s="6">
        <f>E872/H872</f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2">
        <f>(((L872/60)/60)/24)+DATE(1970,1,1)</f>
        <v>42573.208333333328</v>
      </c>
      <c r="O872" s="12">
        <f>(((M872/60)/60)/24)+DATE(1970,1,1)</f>
        <v>42592.208333333328</v>
      </c>
      <c r="P872" t="b">
        <v>0</v>
      </c>
      <c r="Q872" t="b">
        <v>1</v>
      </c>
      <c r="R872" t="s">
        <v>53</v>
      </c>
      <c r="S872" t="s">
        <v>2040</v>
      </c>
      <c r="T872" t="s">
        <v>2043</v>
      </c>
    </row>
    <row r="873" spans="1:20" ht="17" x14ac:dyDescent="0.2">
      <c r="A873">
        <v>782</v>
      </c>
      <c r="B873" s="4" t="s">
        <v>1599</v>
      </c>
      <c r="C873" s="3" t="s">
        <v>1600</v>
      </c>
      <c r="D873">
        <v>5100</v>
      </c>
      <c r="E873">
        <v>10981</v>
      </c>
      <c r="F873" s="5">
        <f>E873/D873</f>
        <v>2.153137254901961</v>
      </c>
      <c r="G873" t="s">
        <v>20</v>
      </c>
      <c r="H873">
        <v>161</v>
      </c>
      <c r="I873" s="6">
        <f>E873/H873</f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2">
        <f>(((L873/60)/60)/24)+DATE(1970,1,1)</f>
        <v>40603.25</v>
      </c>
      <c r="O873" s="12">
        <f>(((M873/60)/60)/24)+DATE(1970,1,1)</f>
        <v>40631.208333333336</v>
      </c>
      <c r="P873" t="b">
        <v>0</v>
      </c>
      <c r="Q873" t="b">
        <v>1</v>
      </c>
      <c r="R873" t="s">
        <v>71</v>
      </c>
      <c r="S873" t="s">
        <v>2040</v>
      </c>
      <c r="T873" t="s">
        <v>2048</v>
      </c>
    </row>
    <row r="874" spans="1:20" ht="17" x14ac:dyDescent="0.2">
      <c r="A874">
        <v>783</v>
      </c>
      <c r="B874" s="4" t="s">
        <v>1601</v>
      </c>
      <c r="C874" s="3" t="s">
        <v>1602</v>
      </c>
      <c r="D874">
        <v>7400</v>
      </c>
      <c r="E874">
        <v>10451</v>
      </c>
      <c r="F874" s="5">
        <f>E874/D874</f>
        <v>1.4122972972972974</v>
      </c>
      <c r="G874" t="s">
        <v>20</v>
      </c>
      <c r="H874">
        <v>138</v>
      </c>
      <c r="I874" s="6">
        <f>E874/H874</f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2">
        <f>(((L874/60)/60)/24)+DATE(1970,1,1)</f>
        <v>41625.25</v>
      </c>
      <c r="O874" s="12">
        <f>(((M874/60)/60)/24)+DATE(1970,1,1)</f>
        <v>41632.25</v>
      </c>
      <c r="P874" t="b">
        <v>0</v>
      </c>
      <c r="Q874" t="b">
        <v>0</v>
      </c>
      <c r="R874" t="s">
        <v>23</v>
      </c>
      <c r="S874" t="s">
        <v>2034</v>
      </c>
      <c r="T874" t="s">
        <v>2035</v>
      </c>
    </row>
    <row r="875" spans="1:20" ht="17" x14ac:dyDescent="0.2">
      <c r="A875">
        <v>784</v>
      </c>
      <c r="B875" s="4" t="s">
        <v>1603</v>
      </c>
      <c r="C875" s="3" t="s">
        <v>1604</v>
      </c>
      <c r="D875">
        <v>88900</v>
      </c>
      <c r="E875">
        <v>102535</v>
      </c>
      <c r="F875" s="5">
        <f>E875/D875</f>
        <v>1.1533745781777278</v>
      </c>
      <c r="G875" t="s">
        <v>20</v>
      </c>
      <c r="H875">
        <v>3308</v>
      </c>
      <c r="I875" s="6">
        <f>E875/H875</f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2">
        <f>(((L875/60)/60)/24)+DATE(1970,1,1)</f>
        <v>42435.25</v>
      </c>
      <c r="O875" s="12">
        <f>(((M875/60)/60)/24)+DATE(1970,1,1)</f>
        <v>42446.208333333328</v>
      </c>
      <c r="P875" t="b">
        <v>0</v>
      </c>
      <c r="Q875" t="b">
        <v>0</v>
      </c>
      <c r="R875" t="s">
        <v>28</v>
      </c>
      <c r="S875" t="s">
        <v>2036</v>
      </c>
      <c r="T875" t="s">
        <v>2037</v>
      </c>
    </row>
    <row r="876" spans="1:20" ht="34" x14ac:dyDescent="0.2">
      <c r="A876">
        <v>785</v>
      </c>
      <c r="B876" s="4" t="s">
        <v>1605</v>
      </c>
      <c r="C876" s="3" t="s">
        <v>1606</v>
      </c>
      <c r="D876">
        <v>6700</v>
      </c>
      <c r="E876">
        <v>12939</v>
      </c>
      <c r="F876" s="5">
        <f>E876/D876</f>
        <v>1.9311940298507462</v>
      </c>
      <c r="G876" t="s">
        <v>20</v>
      </c>
      <c r="H876">
        <v>127</v>
      </c>
      <c r="I876" s="6">
        <f>E876/H876</f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2">
        <f>(((L876/60)/60)/24)+DATE(1970,1,1)</f>
        <v>43582.208333333328</v>
      </c>
      <c r="O876" s="12">
        <f>(((M876/60)/60)/24)+DATE(1970,1,1)</f>
        <v>43616.208333333328</v>
      </c>
      <c r="P876" t="b">
        <v>0</v>
      </c>
      <c r="Q876" t="b">
        <v>1</v>
      </c>
      <c r="R876" t="s">
        <v>71</v>
      </c>
      <c r="S876" t="s">
        <v>2040</v>
      </c>
      <c r="T876" t="s">
        <v>2048</v>
      </c>
    </row>
    <row r="877" spans="1:20" ht="17" x14ac:dyDescent="0.2">
      <c r="A877">
        <v>786</v>
      </c>
      <c r="B877" s="4" t="s">
        <v>1607</v>
      </c>
      <c r="C877" s="3" t="s">
        <v>1608</v>
      </c>
      <c r="D877">
        <v>1500</v>
      </c>
      <c r="E877">
        <v>10946</v>
      </c>
      <c r="F877" s="5">
        <f>E877/D877</f>
        <v>7.2973333333333334</v>
      </c>
      <c r="G877" t="s">
        <v>20</v>
      </c>
      <c r="H877">
        <v>207</v>
      </c>
      <c r="I877" s="6">
        <f>E877/H877</f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2">
        <f>(((L877/60)/60)/24)+DATE(1970,1,1)</f>
        <v>43186.208333333328</v>
      </c>
      <c r="O877" s="12">
        <f>(((M877/60)/60)/24)+DATE(1970,1,1)</f>
        <v>43193.208333333328</v>
      </c>
      <c r="P877" t="b">
        <v>0</v>
      </c>
      <c r="Q877" t="b">
        <v>1</v>
      </c>
      <c r="R877" t="s">
        <v>159</v>
      </c>
      <c r="S877" t="s">
        <v>2034</v>
      </c>
      <c r="T877" t="s">
        <v>2057</v>
      </c>
    </row>
    <row r="878" spans="1:20" ht="17" x14ac:dyDescent="0.2">
      <c r="A878">
        <v>793</v>
      </c>
      <c r="B878" s="4" t="s">
        <v>1621</v>
      </c>
      <c r="C878" s="3" t="s">
        <v>1622</v>
      </c>
      <c r="D878">
        <v>1100</v>
      </c>
      <c r="E878">
        <v>13045</v>
      </c>
      <c r="F878" s="5">
        <f>E878/D878</f>
        <v>11.859090909090909</v>
      </c>
      <c r="G878" t="s">
        <v>20</v>
      </c>
      <c r="H878">
        <v>181</v>
      </c>
      <c r="I878" s="6">
        <f>E878/H878</f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2">
        <f>(((L878/60)/60)/24)+DATE(1970,1,1)</f>
        <v>41450.208333333336</v>
      </c>
      <c r="O878" s="12">
        <f>(((M878/60)/60)/24)+DATE(1970,1,1)</f>
        <v>41454.208333333336</v>
      </c>
      <c r="P878" t="b">
        <v>0</v>
      </c>
      <c r="Q878" t="b">
        <v>0</v>
      </c>
      <c r="R878" t="s">
        <v>68</v>
      </c>
      <c r="S878" t="s">
        <v>2046</v>
      </c>
      <c r="T878" t="s">
        <v>2047</v>
      </c>
    </row>
    <row r="879" spans="1:20" ht="17" x14ac:dyDescent="0.2">
      <c r="A879">
        <v>794</v>
      </c>
      <c r="B879" s="4" t="s">
        <v>1623</v>
      </c>
      <c r="C879" s="3" t="s">
        <v>1624</v>
      </c>
      <c r="D879">
        <v>6600</v>
      </c>
      <c r="E879">
        <v>8276</v>
      </c>
      <c r="F879" s="5">
        <f>E879/D879</f>
        <v>1.2539393939393939</v>
      </c>
      <c r="G879" t="s">
        <v>20</v>
      </c>
      <c r="H879">
        <v>110</v>
      </c>
      <c r="I879" s="6">
        <f>E879/H879</f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2">
        <f>(((L879/60)/60)/24)+DATE(1970,1,1)</f>
        <v>43091.25</v>
      </c>
      <c r="O879" s="12">
        <f>(((M879/60)/60)/24)+DATE(1970,1,1)</f>
        <v>43103.25</v>
      </c>
      <c r="P879" t="b">
        <v>0</v>
      </c>
      <c r="Q879" t="b">
        <v>0</v>
      </c>
      <c r="R879" t="s">
        <v>23</v>
      </c>
      <c r="S879" t="s">
        <v>2034</v>
      </c>
      <c r="T879" t="s">
        <v>2035</v>
      </c>
    </row>
    <row r="880" spans="1:20" ht="17" x14ac:dyDescent="0.2">
      <c r="A880">
        <v>797</v>
      </c>
      <c r="B880" s="4" t="s">
        <v>1629</v>
      </c>
      <c r="C880" s="3" t="s">
        <v>1630</v>
      </c>
      <c r="D880">
        <v>7600</v>
      </c>
      <c r="E880">
        <v>8332</v>
      </c>
      <c r="F880" s="5">
        <f>E880/D880</f>
        <v>1.0963157894736841</v>
      </c>
      <c r="G880" t="s">
        <v>20</v>
      </c>
      <c r="H880">
        <v>185</v>
      </c>
      <c r="I880" s="6">
        <f>E880/H880</f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2">
        <f>(((L880/60)/60)/24)+DATE(1970,1,1)</f>
        <v>43464.25</v>
      </c>
      <c r="O880" s="12">
        <f>(((M880/60)/60)/24)+DATE(1970,1,1)</f>
        <v>43487.25</v>
      </c>
      <c r="P880" t="b">
        <v>0</v>
      </c>
      <c r="Q880" t="b">
        <v>0</v>
      </c>
      <c r="R880" t="s">
        <v>28</v>
      </c>
      <c r="S880" t="s">
        <v>2036</v>
      </c>
      <c r="T880" t="s">
        <v>2037</v>
      </c>
    </row>
    <row r="881" spans="1:20" ht="17" x14ac:dyDescent="0.2">
      <c r="A881">
        <v>798</v>
      </c>
      <c r="B881" s="4" t="s">
        <v>1631</v>
      </c>
      <c r="C881" s="3" t="s">
        <v>1632</v>
      </c>
      <c r="D881">
        <v>3400</v>
      </c>
      <c r="E881">
        <v>6408</v>
      </c>
      <c r="F881" s="5">
        <f>E881/D881</f>
        <v>1.8847058823529412</v>
      </c>
      <c r="G881" t="s">
        <v>20</v>
      </c>
      <c r="H881">
        <v>121</v>
      </c>
      <c r="I881" s="6">
        <f>E881/H881</f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2">
        <f>(((L881/60)/60)/24)+DATE(1970,1,1)</f>
        <v>41060.208333333336</v>
      </c>
      <c r="O881" s="12">
        <f>(((M881/60)/60)/24)+DATE(1970,1,1)</f>
        <v>41088.208333333336</v>
      </c>
      <c r="P881" t="b">
        <v>0</v>
      </c>
      <c r="Q881" t="b">
        <v>1</v>
      </c>
      <c r="R881" t="s">
        <v>33</v>
      </c>
      <c r="S881" t="s">
        <v>2038</v>
      </c>
      <c r="T881" t="s">
        <v>2039</v>
      </c>
    </row>
    <row r="882" spans="1:20" ht="17" x14ac:dyDescent="0.2">
      <c r="A882">
        <v>801</v>
      </c>
      <c r="B882" s="4" t="s">
        <v>1637</v>
      </c>
      <c r="C882" s="3" t="s">
        <v>1638</v>
      </c>
      <c r="D882">
        <v>2300</v>
      </c>
      <c r="E882">
        <v>4667</v>
      </c>
      <c r="F882" s="5">
        <f>E882/D882</f>
        <v>2.0291304347826089</v>
      </c>
      <c r="G882" t="s">
        <v>20</v>
      </c>
      <c r="H882">
        <v>106</v>
      </c>
      <c r="I882" s="6">
        <f>E882/H882</f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2">
        <f>(((L882/60)/60)/24)+DATE(1970,1,1)</f>
        <v>43830.25</v>
      </c>
      <c r="O882" s="12">
        <f>(((M882/60)/60)/24)+DATE(1970,1,1)</f>
        <v>43852.25</v>
      </c>
      <c r="P882" t="b">
        <v>0</v>
      </c>
      <c r="Q882" t="b">
        <v>1</v>
      </c>
      <c r="R882" t="s">
        <v>122</v>
      </c>
      <c r="S882" t="s">
        <v>2053</v>
      </c>
      <c r="T882" t="s">
        <v>2054</v>
      </c>
    </row>
    <row r="883" spans="1:20" ht="34" x14ac:dyDescent="0.2">
      <c r="A883">
        <v>802</v>
      </c>
      <c r="B883" s="4" t="s">
        <v>1639</v>
      </c>
      <c r="C883" s="3" t="s">
        <v>1640</v>
      </c>
      <c r="D883">
        <v>6200</v>
      </c>
      <c r="E883">
        <v>12216</v>
      </c>
      <c r="F883" s="5">
        <f>E883/D883</f>
        <v>1.9703225806451612</v>
      </c>
      <c r="G883" t="s">
        <v>20</v>
      </c>
      <c r="H883">
        <v>142</v>
      </c>
      <c r="I883" s="6">
        <f>E883/H883</f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2">
        <f>(((L883/60)/60)/24)+DATE(1970,1,1)</f>
        <v>43650.208333333328</v>
      </c>
      <c r="O883" s="12">
        <f>(((M883/60)/60)/24)+DATE(1970,1,1)</f>
        <v>43652.208333333328</v>
      </c>
      <c r="P883" t="b">
        <v>0</v>
      </c>
      <c r="Q883" t="b">
        <v>0</v>
      </c>
      <c r="R883" t="s">
        <v>122</v>
      </c>
      <c r="S883" t="s">
        <v>2053</v>
      </c>
      <c r="T883" t="s">
        <v>2054</v>
      </c>
    </row>
    <row r="884" spans="1:20" ht="34" x14ac:dyDescent="0.2">
      <c r="A884">
        <v>803</v>
      </c>
      <c r="B884" s="4" t="s">
        <v>1641</v>
      </c>
      <c r="C884" s="3" t="s">
        <v>1642</v>
      </c>
      <c r="D884">
        <v>6100</v>
      </c>
      <c r="E884">
        <v>6527</v>
      </c>
      <c r="F884" s="5">
        <f>E884/D884</f>
        <v>1.07</v>
      </c>
      <c r="G884" t="s">
        <v>20</v>
      </c>
      <c r="H884">
        <v>233</v>
      </c>
      <c r="I884" s="6">
        <f>E884/H884</f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2">
        <f>(((L884/60)/60)/24)+DATE(1970,1,1)</f>
        <v>43492.25</v>
      </c>
      <c r="O884" s="12">
        <f>(((M884/60)/60)/24)+DATE(1970,1,1)</f>
        <v>43526.25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17" x14ac:dyDescent="0.2">
      <c r="A885">
        <v>804</v>
      </c>
      <c r="B885" s="4" t="s">
        <v>1643</v>
      </c>
      <c r="C885" s="3" t="s">
        <v>1644</v>
      </c>
      <c r="D885">
        <v>2600</v>
      </c>
      <c r="E885">
        <v>6987</v>
      </c>
      <c r="F885" s="5">
        <f>E885/D885</f>
        <v>2.6873076923076922</v>
      </c>
      <c r="G885" t="s">
        <v>20</v>
      </c>
      <c r="H885">
        <v>218</v>
      </c>
      <c r="I885" s="6">
        <f>E885/H885</f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2">
        <f>(((L885/60)/60)/24)+DATE(1970,1,1)</f>
        <v>43102.25</v>
      </c>
      <c r="O885" s="12">
        <f>(((M885/60)/60)/24)+DATE(1970,1,1)</f>
        <v>43122.25</v>
      </c>
      <c r="P885" t="b">
        <v>0</v>
      </c>
      <c r="Q885" t="b">
        <v>0</v>
      </c>
      <c r="R885" t="s">
        <v>23</v>
      </c>
      <c r="S885" t="s">
        <v>2034</v>
      </c>
      <c r="T885" t="s">
        <v>2035</v>
      </c>
    </row>
    <row r="886" spans="1:20" ht="17" x14ac:dyDescent="0.2">
      <c r="A886">
        <v>806</v>
      </c>
      <c r="B886" s="4" t="s">
        <v>1647</v>
      </c>
      <c r="C886" s="3" t="s">
        <v>1648</v>
      </c>
      <c r="D886">
        <v>700</v>
      </c>
      <c r="E886">
        <v>8262</v>
      </c>
      <c r="F886" s="5">
        <f>E886/D886</f>
        <v>11.802857142857142</v>
      </c>
      <c r="G886" t="s">
        <v>20</v>
      </c>
      <c r="H886">
        <v>76</v>
      </c>
      <c r="I886" s="6">
        <f>E886/H886</f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2">
        <f>(((L886/60)/60)/24)+DATE(1970,1,1)</f>
        <v>40973.25</v>
      </c>
      <c r="O886" s="12">
        <f>(((M886/60)/60)/24)+DATE(1970,1,1)</f>
        <v>40997.208333333336</v>
      </c>
      <c r="P886" t="b">
        <v>0</v>
      </c>
      <c r="Q886" t="b">
        <v>1</v>
      </c>
      <c r="R886" t="s">
        <v>53</v>
      </c>
      <c r="S886" t="s">
        <v>2040</v>
      </c>
      <c r="T886" t="s">
        <v>2043</v>
      </c>
    </row>
    <row r="887" spans="1:20" ht="17" x14ac:dyDescent="0.2">
      <c r="A887">
        <v>807</v>
      </c>
      <c r="B887" s="4" t="s">
        <v>1649</v>
      </c>
      <c r="C887" s="3" t="s">
        <v>1650</v>
      </c>
      <c r="D887">
        <v>700</v>
      </c>
      <c r="E887">
        <v>1848</v>
      </c>
      <c r="F887" s="5">
        <f>E887/D887</f>
        <v>2.64</v>
      </c>
      <c r="G887" t="s">
        <v>20</v>
      </c>
      <c r="H887">
        <v>43</v>
      </c>
      <c r="I887" s="6">
        <f>E887/H887</f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2">
        <f>(((L887/60)/60)/24)+DATE(1970,1,1)</f>
        <v>43753.208333333328</v>
      </c>
      <c r="O887" s="12">
        <f>(((M887/60)/60)/24)+DATE(1970,1,1)</f>
        <v>43797.25</v>
      </c>
      <c r="P887" t="b">
        <v>0</v>
      </c>
      <c r="Q887" t="b">
        <v>1</v>
      </c>
      <c r="R887" t="s">
        <v>33</v>
      </c>
      <c r="S887" t="s">
        <v>2038</v>
      </c>
      <c r="T887" t="s">
        <v>2039</v>
      </c>
    </row>
    <row r="888" spans="1:20" ht="34" x14ac:dyDescent="0.2">
      <c r="A888">
        <v>810</v>
      </c>
      <c r="B888" s="4" t="s">
        <v>1654</v>
      </c>
      <c r="C888" s="3" t="s">
        <v>1655</v>
      </c>
      <c r="D888">
        <v>6400</v>
      </c>
      <c r="E888">
        <v>12360</v>
      </c>
      <c r="F888" s="5">
        <f>E888/D888</f>
        <v>1.9312499999999999</v>
      </c>
      <c r="G888" t="s">
        <v>20</v>
      </c>
      <c r="H888">
        <v>221</v>
      </c>
      <c r="I888" s="6">
        <f>E888/H888</f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2">
        <f>(((L888/60)/60)/24)+DATE(1970,1,1)</f>
        <v>43067.25</v>
      </c>
      <c r="O888" s="12">
        <f>(((M888/60)/60)/24)+DATE(1970,1,1)</f>
        <v>43077.25</v>
      </c>
      <c r="P888" t="b">
        <v>0</v>
      </c>
      <c r="Q888" t="b">
        <v>1</v>
      </c>
      <c r="R888" t="s">
        <v>33</v>
      </c>
      <c r="S888" t="s">
        <v>2038</v>
      </c>
      <c r="T888" t="s">
        <v>2039</v>
      </c>
    </row>
    <row r="889" spans="1:20" ht="17" x14ac:dyDescent="0.2">
      <c r="A889">
        <v>812</v>
      </c>
      <c r="B889" s="4" t="s">
        <v>1658</v>
      </c>
      <c r="C889" s="3" t="s">
        <v>1659</v>
      </c>
      <c r="D889">
        <v>59700</v>
      </c>
      <c r="E889">
        <v>134640</v>
      </c>
      <c r="F889" s="5">
        <f>E889/D889</f>
        <v>2.2552763819095478</v>
      </c>
      <c r="G889" t="s">
        <v>20</v>
      </c>
      <c r="H889">
        <v>2805</v>
      </c>
      <c r="I889" s="6">
        <f>E889/H889</f>
        <v>48</v>
      </c>
      <c r="J889" t="s">
        <v>15</v>
      </c>
      <c r="K889" t="s">
        <v>16</v>
      </c>
      <c r="L889">
        <v>1523854800</v>
      </c>
      <c r="M889">
        <v>1524286800</v>
      </c>
      <c r="N889" s="12">
        <f>(((L889/60)/60)/24)+DATE(1970,1,1)</f>
        <v>43206.208333333328</v>
      </c>
      <c r="O889" s="12">
        <f>(((M889/60)/60)/24)+DATE(1970,1,1)</f>
        <v>43211.208333333328</v>
      </c>
      <c r="P889" t="b">
        <v>0</v>
      </c>
      <c r="Q889" t="b">
        <v>0</v>
      </c>
      <c r="R889" t="s">
        <v>68</v>
      </c>
      <c r="S889" t="s">
        <v>2046</v>
      </c>
      <c r="T889" t="s">
        <v>2047</v>
      </c>
    </row>
    <row r="890" spans="1:20" ht="17" x14ac:dyDescent="0.2">
      <c r="A890">
        <v>813</v>
      </c>
      <c r="B890" s="4" t="s">
        <v>1660</v>
      </c>
      <c r="C890" s="3" t="s">
        <v>1661</v>
      </c>
      <c r="D890">
        <v>3200</v>
      </c>
      <c r="E890">
        <v>7661</v>
      </c>
      <c r="F890" s="5">
        <f>E890/D890</f>
        <v>2.3940625</v>
      </c>
      <c r="G890" t="s">
        <v>20</v>
      </c>
      <c r="H890">
        <v>68</v>
      </c>
      <c r="I890" s="6">
        <f>E890/H890</f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2">
        <f>(((L890/60)/60)/24)+DATE(1970,1,1)</f>
        <v>41148.208333333336</v>
      </c>
      <c r="O890" s="12">
        <f>(((M890/60)/60)/24)+DATE(1970,1,1)</f>
        <v>41158.208333333336</v>
      </c>
      <c r="P890" t="b">
        <v>0</v>
      </c>
      <c r="Q890" t="b">
        <v>0</v>
      </c>
      <c r="R890" t="s">
        <v>89</v>
      </c>
      <c r="S890" t="s">
        <v>2049</v>
      </c>
      <c r="T890" t="s">
        <v>2050</v>
      </c>
    </row>
    <row r="891" spans="1:20" ht="34" x14ac:dyDescent="0.2">
      <c r="A891">
        <v>815</v>
      </c>
      <c r="B891" s="4" t="s">
        <v>1664</v>
      </c>
      <c r="C891" s="3" t="s">
        <v>1665</v>
      </c>
      <c r="D891">
        <v>9000</v>
      </c>
      <c r="E891">
        <v>11721</v>
      </c>
      <c r="F891" s="5">
        <f>E891/D891</f>
        <v>1.3023333333333333</v>
      </c>
      <c r="G891" t="s">
        <v>20</v>
      </c>
      <c r="H891">
        <v>183</v>
      </c>
      <c r="I891" s="6">
        <f>E891/H891</f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2">
        <f>(((L891/60)/60)/24)+DATE(1970,1,1)</f>
        <v>43068.25</v>
      </c>
      <c r="O891" s="12">
        <f>(((M891/60)/60)/24)+DATE(1970,1,1)</f>
        <v>43094.25</v>
      </c>
      <c r="P891" t="b">
        <v>0</v>
      </c>
      <c r="Q891" t="b">
        <v>0</v>
      </c>
      <c r="R891" t="s">
        <v>23</v>
      </c>
      <c r="S891" t="s">
        <v>2034</v>
      </c>
      <c r="T891" t="s">
        <v>2035</v>
      </c>
    </row>
    <row r="892" spans="1:20" ht="34" x14ac:dyDescent="0.2">
      <c r="A892">
        <v>816</v>
      </c>
      <c r="B892" s="4" t="s">
        <v>1666</v>
      </c>
      <c r="C892" s="3" t="s">
        <v>1667</v>
      </c>
      <c r="D892">
        <v>2300</v>
      </c>
      <c r="E892">
        <v>14150</v>
      </c>
      <c r="F892" s="5">
        <f>E892/D892</f>
        <v>6.1521739130434785</v>
      </c>
      <c r="G892" t="s">
        <v>20</v>
      </c>
      <c r="H892">
        <v>133</v>
      </c>
      <c r="I892" s="6">
        <f>E892/H892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2">
        <f>(((L892/60)/60)/24)+DATE(1970,1,1)</f>
        <v>41680.25</v>
      </c>
      <c r="O892" s="12">
        <f>(((M892/60)/60)/24)+DATE(1970,1,1)</f>
        <v>41682.25</v>
      </c>
      <c r="P892" t="b">
        <v>1</v>
      </c>
      <c r="Q892" t="b">
        <v>1</v>
      </c>
      <c r="R892" t="s">
        <v>33</v>
      </c>
      <c r="S892" t="s">
        <v>2038</v>
      </c>
      <c r="T892" t="s">
        <v>2039</v>
      </c>
    </row>
    <row r="893" spans="1:20" ht="17" x14ac:dyDescent="0.2">
      <c r="A893">
        <v>817</v>
      </c>
      <c r="B893" s="4" t="s">
        <v>1668</v>
      </c>
      <c r="C893" s="3" t="s">
        <v>1669</v>
      </c>
      <c r="D893">
        <v>51300</v>
      </c>
      <c r="E893">
        <v>189192</v>
      </c>
      <c r="F893" s="5">
        <f>E893/D893</f>
        <v>3.687953216374269</v>
      </c>
      <c r="G893" t="s">
        <v>20</v>
      </c>
      <c r="H893">
        <v>2489</v>
      </c>
      <c r="I893" s="6">
        <f>E893/H893</f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2">
        <f>(((L893/60)/60)/24)+DATE(1970,1,1)</f>
        <v>43589.208333333328</v>
      </c>
      <c r="O893" s="12">
        <f>(((M893/60)/60)/24)+DATE(1970,1,1)</f>
        <v>43617.208333333328</v>
      </c>
      <c r="P893" t="b">
        <v>0</v>
      </c>
      <c r="Q893" t="b">
        <v>1</v>
      </c>
      <c r="R893" t="s">
        <v>68</v>
      </c>
      <c r="S893" t="s">
        <v>2046</v>
      </c>
      <c r="T893" t="s">
        <v>2047</v>
      </c>
    </row>
    <row r="894" spans="1:20" ht="17" x14ac:dyDescent="0.2">
      <c r="A894">
        <v>818</v>
      </c>
      <c r="B894" s="4" t="s">
        <v>676</v>
      </c>
      <c r="C894" s="3" t="s">
        <v>1670</v>
      </c>
      <c r="D894">
        <v>700</v>
      </c>
      <c r="E894">
        <v>7664</v>
      </c>
      <c r="F894" s="5">
        <f>E894/D894</f>
        <v>10.948571428571428</v>
      </c>
      <c r="G894" t="s">
        <v>20</v>
      </c>
      <c r="H894">
        <v>69</v>
      </c>
      <c r="I894" s="6">
        <f>E894/H894</f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2">
        <f>(((L894/60)/60)/24)+DATE(1970,1,1)</f>
        <v>43486.25</v>
      </c>
      <c r="O894" s="12">
        <f>(((M894/60)/60)/24)+DATE(1970,1,1)</f>
        <v>43499.25</v>
      </c>
      <c r="P894" t="b">
        <v>0</v>
      </c>
      <c r="Q894" t="b">
        <v>1</v>
      </c>
      <c r="R894" t="s">
        <v>33</v>
      </c>
      <c r="S894" t="s">
        <v>2038</v>
      </c>
      <c r="T894" t="s">
        <v>2039</v>
      </c>
    </row>
    <row r="895" spans="1:20" ht="17" x14ac:dyDescent="0.2">
      <c r="A895">
        <v>820</v>
      </c>
      <c r="B895" s="4" t="s">
        <v>1673</v>
      </c>
      <c r="C895" s="3" t="s">
        <v>1674</v>
      </c>
      <c r="D895">
        <v>1500</v>
      </c>
      <c r="E895">
        <v>12009</v>
      </c>
      <c r="F895" s="5">
        <f>E895/D895</f>
        <v>8.0060000000000002</v>
      </c>
      <c r="G895" t="s">
        <v>20</v>
      </c>
      <c r="H895">
        <v>279</v>
      </c>
      <c r="I895" s="6">
        <f>E895/H895</f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2">
        <f>(((L895/60)/60)/24)+DATE(1970,1,1)</f>
        <v>43310.208333333328</v>
      </c>
      <c r="O895" s="12">
        <f>(((M895/60)/60)/24)+DATE(1970,1,1)</f>
        <v>43323.208333333328</v>
      </c>
      <c r="P895" t="b">
        <v>0</v>
      </c>
      <c r="Q895" t="b">
        <v>1</v>
      </c>
      <c r="R895" t="s">
        <v>23</v>
      </c>
      <c r="S895" t="s">
        <v>2034</v>
      </c>
      <c r="T895" t="s">
        <v>2035</v>
      </c>
    </row>
    <row r="896" spans="1:20" ht="17" x14ac:dyDescent="0.2">
      <c r="A896">
        <v>821</v>
      </c>
      <c r="B896" s="4" t="s">
        <v>1675</v>
      </c>
      <c r="C896" s="3" t="s">
        <v>1676</v>
      </c>
      <c r="D896">
        <v>4900</v>
      </c>
      <c r="E896">
        <v>14273</v>
      </c>
      <c r="F896" s="5">
        <f>E896/D896</f>
        <v>2.9128571428571428</v>
      </c>
      <c r="G896" t="s">
        <v>20</v>
      </c>
      <c r="H896">
        <v>210</v>
      </c>
      <c r="I896" s="6">
        <f>E896/H896</f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2">
        <f>(((L896/60)/60)/24)+DATE(1970,1,1)</f>
        <v>42794.25</v>
      </c>
      <c r="O896" s="12">
        <f>(((M896/60)/60)/24)+DATE(1970,1,1)</f>
        <v>42807.208333333328</v>
      </c>
      <c r="P896" t="b">
        <v>0</v>
      </c>
      <c r="Q896" t="b">
        <v>0</v>
      </c>
      <c r="R896" t="s">
        <v>42</v>
      </c>
      <c r="S896" t="s">
        <v>2040</v>
      </c>
      <c r="T896" t="s">
        <v>2041</v>
      </c>
    </row>
    <row r="897" spans="1:20" ht="17" x14ac:dyDescent="0.2">
      <c r="A897">
        <v>822</v>
      </c>
      <c r="B897" s="4" t="s">
        <v>1677</v>
      </c>
      <c r="C897" s="3" t="s">
        <v>1678</v>
      </c>
      <c r="D897">
        <v>54000</v>
      </c>
      <c r="E897">
        <v>188982</v>
      </c>
      <c r="F897" s="5">
        <f>E897/D897</f>
        <v>3.4996666666666667</v>
      </c>
      <c r="G897" t="s">
        <v>20</v>
      </c>
      <c r="H897">
        <v>2100</v>
      </c>
      <c r="I897" s="6">
        <f>E897/H897</f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2">
        <f>(((L897/60)/60)/24)+DATE(1970,1,1)</f>
        <v>41698.25</v>
      </c>
      <c r="O897" s="12">
        <f>(((M897/60)/60)/24)+DATE(1970,1,1)</f>
        <v>41715.208333333336</v>
      </c>
      <c r="P897" t="b">
        <v>0</v>
      </c>
      <c r="Q897" t="b">
        <v>0</v>
      </c>
      <c r="R897" t="s">
        <v>23</v>
      </c>
      <c r="S897" t="s">
        <v>2034</v>
      </c>
      <c r="T897" t="s">
        <v>2035</v>
      </c>
    </row>
    <row r="898" spans="1:20" ht="34" x14ac:dyDescent="0.2">
      <c r="A898">
        <v>823</v>
      </c>
      <c r="B898" s="4" t="s">
        <v>1679</v>
      </c>
      <c r="C898" s="3" t="s">
        <v>1680</v>
      </c>
      <c r="D898">
        <v>4100</v>
      </c>
      <c r="E898">
        <v>14640</v>
      </c>
      <c r="F898" s="5">
        <f>E898/D898</f>
        <v>3.5707317073170732</v>
      </c>
      <c r="G898" t="s">
        <v>20</v>
      </c>
      <c r="H898">
        <v>252</v>
      </c>
      <c r="I898" s="6">
        <f>E898/H898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2">
        <f>(((L898/60)/60)/24)+DATE(1970,1,1)</f>
        <v>41892.208333333336</v>
      </c>
      <c r="O898" s="12">
        <f>(((M898/60)/60)/24)+DATE(1970,1,1)</f>
        <v>41917.208333333336</v>
      </c>
      <c r="P898" t="b">
        <v>1</v>
      </c>
      <c r="Q898" t="b">
        <v>1</v>
      </c>
      <c r="R898" t="s">
        <v>23</v>
      </c>
      <c r="S898" t="s">
        <v>2034</v>
      </c>
      <c r="T898" t="s">
        <v>2035</v>
      </c>
    </row>
    <row r="899" spans="1:20" ht="17" x14ac:dyDescent="0.2">
      <c r="A899">
        <v>824</v>
      </c>
      <c r="B899" s="4" t="s">
        <v>1681</v>
      </c>
      <c r="C899" s="3" t="s">
        <v>1682</v>
      </c>
      <c r="D899">
        <v>85000</v>
      </c>
      <c r="E899">
        <v>107516</v>
      </c>
      <c r="F899" s="5">
        <f>E899/D899</f>
        <v>1.2648941176470587</v>
      </c>
      <c r="G899" t="s">
        <v>20</v>
      </c>
      <c r="H899">
        <v>1280</v>
      </c>
      <c r="I899" s="6">
        <f>E899/H899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2">
        <f>(((L899/60)/60)/24)+DATE(1970,1,1)</f>
        <v>40348.208333333336</v>
      </c>
      <c r="O899" s="12">
        <f>(((M899/60)/60)/24)+DATE(1970,1,1)</f>
        <v>40380.208333333336</v>
      </c>
      <c r="P899" t="b">
        <v>0</v>
      </c>
      <c r="Q899" t="b">
        <v>1</v>
      </c>
      <c r="R899" t="s">
        <v>68</v>
      </c>
      <c r="S899" t="s">
        <v>2046</v>
      </c>
      <c r="T899" t="s">
        <v>2047</v>
      </c>
    </row>
    <row r="900" spans="1:20" ht="17" x14ac:dyDescent="0.2">
      <c r="A900">
        <v>825</v>
      </c>
      <c r="B900" s="4" t="s">
        <v>1683</v>
      </c>
      <c r="C900" s="3" t="s">
        <v>1684</v>
      </c>
      <c r="D900">
        <v>3600</v>
      </c>
      <c r="E900">
        <v>13950</v>
      </c>
      <c r="F900" s="5">
        <f>E900/D900</f>
        <v>3.875</v>
      </c>
      <c r="G900" t="s">
        <v>20</v>
      </c>
      <c r="H900">
        <v>157</v>
      </c>
      <c r="I900" s="6">
        <f>E900/H900</f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2">
        <f>(((L900/60)/60)/24)+DATE(1970,1,1)</f>
        <v>42941.208333333328</v>
      </c>
      <c r="O900" s="12">
        <f>(((M900/60)/60)/24)+DATE(1970,1,1)</f>
        <v>42953.208333333328</v>
      </c>
      <c r="P900" t="b">
        <v>0</v>
      </c>
      <c r="Q900" t="b">
        <v>0</v>
      </c>
      <c r="R900" t="s">
        <v>100</v>
      </c>
      <c r="S900" t="s">
        <v>2040</v>
      </c>
      <c r="T900" t="s">
        <v>2051</v>
      </c>
    </row>
    <row r="901" spans="1:20" ht="34" x14ac:dyDescent="0.2">
      <c r="A901">
        <v>826</v>
      </c>
      <c r="B901" s="4" t="s">
        <v>1685</v>
      </c>
      <c r="C901" s="3" t="s">
        <v>1686</v>
      </c>
      <c r="D901">
        <v>2800</v>
      </c>
      <c r="E901">
        <v>12797</v>
      </c>
      <c r="F901" s="5">
        <f>E901/D901</f>
        <v>4.5703571428571426</v>
      </c>
      <c r="G901" t="s">
        <v>20</v>
      </c>
      <c r="H901">
        <v>194</v>
      </c>
      <c r="I901" s="6">
        <f>E901/H901</f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2">
        <f>(((L901/60)/60)/24)+DATE(1970,1,1)</f>
        <v>40525.25</v>
      </c>
      <c r="O901" s="12">
        <f>(((M901/60)/60)/24)+DATE(1970,1,1)</f>
        <v>40553.25</v>
      </c>
      <c r="P901" t="b">
        <v>0</v>
      </c>
      <c r="Q901" t="b">
        <v>1</v>
      </c>
      <c r="R901" t="s">
        <v>33</v>
      </c>
      <c r="S901" t="s">
        <v>2038</v>
      </c>
      <c r="T901" t="s">
        <v>2039</v>
      </c>
    </row>
    <row r="902" spans="1:20" ht="34" x14ac:dyDescent="0.2">
      <c r="A902">
        <v>827</v>
      </c>
      <c r="B902" s="4" t="s">
        <v>1687</v>
      </c>
      <c r="C902" s="3" t="s">
        <v>1688</v>
      </c>
      <c r="D902">
        <v>2300</v>
      </c>
      <c r="E902">
        <v>6134</v>
      </c>
      <c r="F902" s="5">
        <f>E902/D902</f>
        <v>2.6669565217391304</v>
      </c>
      <c r="G902" t="s">
        <v>20</v>
      </c>
      <c r="H902">
        <v>82</v>
      </c>
      <c r="I902" s="6">
        <f>E902/H902</f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2">
        <f>(((L902/60)/60)/24)+DATE(1970,1,1)</f>
        <v>40666.208333333336</v>
      </c>
      <c r="O902" s="12">
        <f>(((M902/60)/60)/24)+DATE(1970,1,1)</f>
        <v>40678.208333333336</v>
      </c>
      <c r="P902" t="b">
        <v>0</v>
      </c>
      <c r="Q902" t="b">
        <v>1</v>
      </c>
      <c r="R902" t="s">
        <v>53</v>
      </c>
      <c r="S902" t="s">
        <v>2040</v>
      </c>
      <c r="T902" t="s">
        <v>2043</v>
      </c>
    </row>
    <row r="903" spans="1:20" ht="34" x14ac:dyDescent="0.2">
      <c r="A903">
        <v>831</v>
      </c>
      <c r="B903" s="4" t="s">
        <v>1695</v>
      </c>
      <c r="C903" s="3" t="s">
        <v>1696</v>
      </c>
      <c r="D903">
        <v>97100</v>
      </c>
      <c r="E903">
        <v>105817</v>
      </c>
      <c r="F903" s="5">
        <f>E903/D903</f>
        <v>1.089773429454171</v>
      </c>
      <c r="G903" t="s">
        <v>20</v>
      </c>
      <c r="H903">
        <v>4233</v>
      </c>
      <c r="I903" s="6">
        <f>E903/H903</f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2">
        <f>(((L903/60)/60)/24)+DATE(1970,1,1)</f>
        <v>40994.208333333336</v>
      </c>
      <c r="O903" s="12">
        <f>(((M903/60)/60)/24)+DATE(1970,1,1)</f>
        <v>41028.208333333336</v>
      </c>
      <c r="P903" t="b">
        <v>0</v>
      </c>
      <c r="Q903" t="b">
        <v>0</v>
      </c>
      <c r="R903" t="s">
        <v>122</v>
      </c>
      <c r="S903" t="s">
        <v>2053</v>
      </c>
      <c r="T903" t="s">
        <v>2054</v>
      </c>
    </row>
    <row r="904" spans="1:20" ht="17" x14ac:dyDescent="0.2">
      <c r="A904">
        <v>832</v>
      </c>
      <c r="B904" s="4" t="s">
        <v>1697</v>
      </c>
      <c r="C904" s="3" t="s">
        <v>1698</v>
      </c>
      <c r="D904">
        <v>43200</v>
      </c>
      <c r="E904">
        <v>136156</v>
      </c>
      <c r="F904" s="5">
        <f>E904/D904</f>
        <v>3.1517592592592591</v>
      </c>
      <c r="G904" t="s">
        <v>20</v>
      </c>
      <c r="H904">
        <v>1297</v>
      </c>
      <c r="I904" s="6">
        <f>E904/H904</f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2">
        <f>(((L904/60)/60)/24)+DATE(1970,1,1)</f>
        <v>42299.208333333328</v>
      </c>
      <c r="O904" s="12">
        <f>(((M904/60)/60)/24)+DATE(1970,1,1)</f>
        <v>42333.25</v>
      </c>
      <c r="P904" t="b">
        <v>1</v>
      </c>
      <c r="Q904" t="b">
        <v>0</v>
      </c>
      <c r="R904" t="s">
        <v>206</v>
      </c>
      <c r="S904" t="s">
        <v>2046</v>
      </c>
      <c r="T904" t="s">
        <v>2058</v>
      </c>
    </row>
    <row r="905" spans="1:20" ht="17" x14ac:dyDescent="0.2">
      <c r="A905">
        <v>833</v>
      </c>
      <c r="B905" s="4" t="s">
        <v>1699</v>
      </c>
      <c r="C905" s="3" t="s">
        <v>1700</v>
      </c>
      <c r="D905">
        <v>6800</v>
      </c>
      <c r="E905">
        <v>10723</v>
      </c>
      <c r="F905" s="5">
        <f>E905/D905</f>
        <v>1.5769117647058823</v>
      </c>
      <c r="G905" t="s">
        <v>20</v>
      </c>
      <c r="H905">
        <v>165</v>
      </c>
      <c r="I905" s="6">
        <f>E905/H905</f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2">
        <f>(((L905/60)/60)/24)+DATE(1970,1,1)</f>
        <v>40588.25</v>
      </c>
      <c r="O905" s="12">
        <f>(((M905/60)/60)/24)+DATE(1970,1,1)</f>
        <v>40599.25</v>
      </c>
      <c r="P905" t="b">
        <v>0</v>
      </c>
      <c r="Q905" t="b">
        <v>0</v>
      </c>
      <c r="R905" t="s">
        <v>206</v>
      </c>
      <c r="S905" t="s">
        <v>2046</v>
      </c>
      <c r="T905" t="s">
        <v>2058</v>
      </c>
    </row>
    <row r="906" spans="1:20" ht="17" x14ac:dyDescent="0.2">
      <c r="A906">
        <v>834</v>
      </c>
      <c r="B906" s="4" t="s">
        <v>1701</v>
      </c>
      <c r="C906" s="3" t="s">
        <v>1702</v>
      </c>
      <c r="D906">
        <v>7300</v>
      </c>
      <c r="E906">
        <v>11228</v>
      </c>
      <c r="F906" s="5">
        <f>E906/D906</f>
        <v>1.5380821917808218</v>
      </c>
      <c r="G906" t="s">
        <v>20</v>
      </c>
      <c r="H906">
        <v>119</v>
      </c>
      <c r="I906" s="6">
        <f>E906/H906</f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2">
        <f>(((L906/60)/60)/24)+DATE(1970,1,1)</f>
        <v>41448.208333333336</v>
      </c>
      <c r="O906" s="12">
        <f>(((M906/60)/60)/24)+DATE(1970,1,1)</f>
        <v>41454.208333333336</v>
      </c>
      <c r="P906" t="b">
        <v>0</v>
      </c>
      <c r="Q906" t="b">
        <v>0</v>
      </c>
      <c r="R906" t="s">
        <v>33</v>
      </c>
      <c r="S906" t="s">
        <v>2038</v>
      </c>
      <c r="T906" t="s">
        <v>2039</v>
      </c>
    </row>
    <row r="907" spans="1:20" ht="17" x14ac:dyDescent="0.2">
      <c r="A907">
        <v>837</v>
      </c>
      <c r="B907" s="4" t="s">
        <v>1707</v>
      </c>
      <c r="C907" s="3" t="s">
        <v>1708</v>
      </c>
      <c r="D907">
        <v>17700</v>
      </c>
      <c r="E907">
        <v>150960</v>
      </c>
      <c r="F907" s="5">
        <f>E907/D907</f>
        <v>8.5288135593220336</v>
      </c>
      <c r="G907" t="s">
        <v>20</v>
      </c>
      <c r="H907">
        <v>1797</v>
      </c>
      <c r="I907" s="6">
        <f>E907/H907</f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2">
        <f>(((L907/60)/60)/24)+DATE(1970,1,1)</f>
        <v>40629.208333333336</v>
      </c>
      <c r="O907" s="12">
        <f>(((M907/60)/60)/24)+DATE(1970,1,1)</f>
        <v>40683.208333333336</v>
      </c>
      <c r="P907" t="b">
        <v>0</v>
      </c>
      <c r="Q907" t="b">
        <v>0</v>
      </c>
      <c r="R907" t="s">
        <v>159</v>
      </c>
      <c r="S907" t="s">
        <v>2034</v>
      </c>
      <c r="T907" t="s">
        <v>2057</v>
      </c>
    </row>
    <row r="908" spans="1:20" ht="17" x14ac:dyDescent="0.2">
      <c r="A908">
        <v>838</v>
      </c>
      <c r="B908" s="4" t="s">
        <v>1709</v>
      </c>
      <c r="C908" s="3" t="s">
        <v>1710</v>
      </c>
      <c r="D908">
        <v>6400</v>
      </c>
      <c r="E908">
        <v>8890</v>
      </c>
      <c r="F908" s="5">
        <f>E908/D908</f>
        <v>1.3890625000000001</v>
      </c>
      <c r="G908" t="s">
        <v>20</v>
      </c>
      <c r="H908">
        <v>261</v>
      </c>
      <c r="I908" s="6">
        <f>E908/H908</f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2">
        <f>(((L908/60)/60)/24)+DATE(1970,1,1)</f>
        <v>43370.208333333328</v>
      </c>
      <c r="O908" s="12">
        <f>(((M908/60)/60)/24)+DATE(1970,1,1)</f>
        <v>43379.208333333328</v>
      </c>
      <c r="P908" t="b">
        <v>0</v>
      </c>
      <c r="Q908" t="b">
        <v>0</v>
      </c>
      <c r="R908" t="s">
        <v>33</v>
      </c>
      <c r="S908" t="s">
        <v>2038</v>
      </c>
      <c r="T908" t="s">
        <v>2039</v>
      </c>
    </row>
    <row r="909" spans="1:20" ht="17" x14ac:dyDescent="0.2">
      <c r="A909">
        <v>839</v>
      </c>
      <c r="B909" s="4" t="s">
        <v>1711</v>
      </c>
      <c r="C909" s="3" t="s">
        <v>1712</v>
      </c>
      <c r="D909">
        <v>7700</v>
      </c>
      <c r="E909">
        <v>14644</v>
      </c>
      <c r="F909" s="5">
        <f>E909/D909</f>
        <v>1.9018181818181819</v>
      </c>
      <c r="G909" t="s">
        <v>20</v>
      </c>
      <c r="H909">
        <v>157</v>
      </c>
      <c r="I909" s="6">
        <f>E909/H909</f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2">
        <f>(((L909/60)/60)/24)+DATE(1970,1,1)</f>
        <v>41715.208333333336</v>
      </c>
      <c r="O909" s="12">
        <f>(((M909/60)/60)/24)+DATE(1970,1,1)</f>
        <v>41760.208333333336</v>
      </c>
      <c r="P909" t="b">
        <v>0</v>
      </c>
      <c r="Q909" t="b">
        <v>1</v>
      </c>
      <c r="R909" t="s">
        <v>42</v>
      </c>
      <c r="S909" t="s">
        <v>2040</v>
      </c>
      <c r="T909" t="s">
        <v>2041</v>
      </c>
    </row>
    <row r="910" spans="1:20" ht="17" x14ac:dyDescent="0.2">
      <c r="A910">
        <v>840</v>
      </c>
      <c r="B910" s="4" t="s">
        <v>1713</v>
      </c>
      <c r="C910" s="3" t="s">
        <v>1714</v>
      </c>
      <c r="D910">
        <v>116300</v>
      </c>
      <c r="E910">
        <v>116583</v>
      </c>
      <c r="F910" s="5">
        <f>E910/D910</f>
        <v>1.0024333619948409</v>
      </c>
      <c r="G910" t="s">
        <v>20</v>
      </c>
      <c r="H910">
        <v>3533</v>
      </c>
      <c r="I910" s="6">
        <f>E910/H910</f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2">
        <f>(((L910/60)/60)/24)+DATE(1970,1,1)</f>
        <v>41836.208333333336</v>
      </c>
      <c r="O910" s="12">
        <f>(((M910/60)/60)/24)+DATE(1970,1,1)</f>
        <v>41838.208333333336</v>
      </c>
      <c r="P910" t="b">
        <v>0</v>
      </c>
      <c r="Q910" t="b">
        <v>1</v>
      </c>
      <c r="R910" t="s">
        <v>33</v>
      </c>
      <c r="S910" t="s">
        <v>2038</v>
      </c>
      <c r="T910" t="s">
        <v>2039</v>
      </c>
    </row>
    <row r="911" spans="1:20" ht="17" x14ac:dyDescent="0.2">
      <c r="A911">
        <v>841</v>
      </c>
      <c r="B911" s="4" t="s">
        <v>1715</v>
      </c>
      <c r="C911" s="3" t="s">
        <v>1716</v>
      </c>
      <c r="D911">
        <v>9100</v>
      </c>
      <c r="E911">
        <v>12991</v>
      </c>
      <c r="F911" s="5">
        <f>E911/D911</f>
        <v>1.4275824175824177</v>
      </c>
      <c r="G911" t="s">
        <v>20</v>
      </c>
      <c r="H911">
        <v>155</v>
      </c>
      <c r="I911" s="6">
        <f>E911/H911</f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2">
        <f>(((L911/60)/60)/24)+DATE(1970,1,1)</f>
        <v>42419.25</v>
      </c>
      <c r="O911" s="12">
        <f>(((M911/60)/60)/24)+DATE(1970,1,1)</f>
        <v>42435.25</v>
      </c>
      <c r="P911" t="b">
        <v>0</v>
      </c>
      <c r="Q911" t="b">
        <v>0</v>
      </c>
      <c r="R911" t="s">
        <v>28</v>
      </c>
      <c r="S911" t="s">
        <v>2036</v>
      </c>
      <c r="T911" t="s">
        <v>2037</v>
      </c>
    </row>
    <row r="912" spans="1:20" ht="34" x14ac:dyDescent="0.2">
      <c r="A912">
        <v>842</v>
      </c>
      <c r="B912" s="4" t="s">
        <v>1717</v>
      </c>
      <c r="C912" s="3" t="s">
        <v>1718</v>
      </c>
      <c r="D912">
        <v>1500</v>
      </c>
      <c r="E912">
        <v>8447</v>
      </c>
      <c r="F912" s="5">
        <f>E912/D912</f>
        <v>5.6313333333333331</v>
      </c>
      <c r="G912" t="s">
        <v>20</v>
      </c>
      <c r="H912">
        <v>132</v>
      </c>
      <c r="I912" s="6">
        <f>E912/H912</f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2">
        <f>(((L912/60)/60)/24)+DATE(1970,1,1)</f>
        <v>43266.208333333328</v>
      </c>
      <c r="O912" s="12">
        <f>(((M912/60)/60)/24)+DATE(1970,1,1)</f>
        <v>43269.208333333328</v>
      </c>
      <c r="P912" t="b">
        <v>0</v>
      </c>
      <c r="Q912" t="b">
        <v>0</v>
      </c>
      <c r="R912" t="s">
        <v>65</v>
      </c>
      <c r="S912" t="s">
        <v>2036</v>
      </c>
      <c r="T912" t="s">
        <v>2045</v>
      </c>
    </row>
    <row r="913" spans="1:20" ht="17" x14ac:dyDescent="0.2">
      <c r="A913">
        <v>845</v>
      </c>
      <c r="B913" s="4" t="s">
        <v>1723</v>
      </c>
      <c r="C913" s="3" t="s">
        <v>1724</v>
      </c>
      <c r="D913">
        <v>69900</v>
      </c>
      <c r="E913">
        <v>138087</v>
      </c>
      <c r="F913" s="5">
        <f>E913/D913</f>
        <v>1.9754935622317598</v>
      </c>
      <c r="G913" t="s">
        <v>20</v>
      </c>
      <c r="H913">
        <v>1354</v>
      </c>
      <c r="I913" s="6">
        <f>E913/H913</f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2">
        <f>(((L913/60)/60)/24)+DATE(1970,1,1)</f>
        <v>43235.208333333328</v>
      </c>
      <c r="O913" s="12">
        <f>(((M913/60)/60)/24)+DATE(1970,1,1)</f>
        <v>43272.208333333328</v>
      </c>
      <c r="P913" t="b">
        <v>0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846</v>
      </c>
      <c r="B914" s="4" t="s">
        <v>1725</v>
      </c>
      <c r="C914" s="3" t="s">
        <v>1726</v>
      </c>
      <c r="D914">
        <v>1000</v>
      </c>
      <c r="E914">
        <v>5085</v>
      </c>
      <c r="F914" s="5">
        <f>E914/D914</f>
        <v>5.085</v>
      </c>
      <c r="G914" t="s">
        <v>20</v>
      </c>
      <c r="H914">
        <v>48</v>
      </c>
      <c r="I914" s="6">
        <f>E914/H914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f>(((L914/60)/60)/24)+DATE(1970,1,1)</f>
        <v>43302.208333333328</v>
      </c>
      <c r="O914" s="12">
        <f>(((M914/60)/60)/24)+DATE(1970,1,1)</f>
        <v>43338.208333333328</v>
      </c>
      <c r="P914" t="b">
        <v>1</v>
      </c>
      <c r="Q914" t="b">
        <v>1</v>
      </c>
      <c r="R914" t="s">
        <v>28</v>
      </c>
      <c r="S914" t="s">
        <v>2036</v>
      </c>
      <c r="T914" t="s">
        <v>2037</v>
      </c>
    </row>
    <row r="915" spans="1:20" ht="17" x14ac:dyDescent="0.2">
      <c r="A915">
        <v>847</v>
      </c>
      <c r="B915" s="4" t="s">
        <v>1727</v>
      </c>
      <c r="C915" s="3" t="s">
        <v>1728</v>
      </c>
      <c r="D915">
        <v>4700</v>
      </c>
      <c r="E915">
        <v>11174</v>
      </c>
      <c r="F915" s="5">
        <f>E915/D915</f>
        <v>2.3774468085106384</v>
      </c>
      <c r="G915" t="s">
        <v>20</v>
      </c>
      <c r="H915">
        <v>110</v>
      </c>
      <c r="I915" s="6">
        <f>E915/H915</f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2">
        <f>(((L915/60)/60)/24)+DATE(1970,1,1)</f>
        <v>43107.25</v>
      </c>
      <c r="O915" s="12">
        <f>(((M915/60)/60)/24)+DATE(1970,1,1)</f>
        <v>43110.25</v>
      </c>
      <c r="P915" t="b">
        <v>0</v>
      </c>
      <c r="Q915" t="b">
        <v>0</v>
      </c>
      <c r="R915" t="s">
        <v>17</v>
      </c>
      <c r="S915" t="s">
        <v>2032</v>
      </c>
      <c r="T915" t="s">
        <v>2033</v>
      </c>
    </row>
    <row r="916" spans="1:20" ht="17" x14ac:dyDescent="0.2">
      <c r="A916">
        <v>848</v>
      </c>
      <c r="B916" s="4" t="s">
        <v>1729</v>
      </c>
      <c r="C916" s="3" t="s">
        <v>1730</v>
      </c>
      <c r="D916">
        <v>3200</v>
      </c>
      <c r="E916">
        <v>10831</v>
      </c>
      <c r="F916" s="5">
        <f>E916/D916</f>
        <v>3.3846875000000001</v>
      </c>
      <c r="G916" t="s">
        <v>20</v>
      </c>
      <c r="H916">
        <v>172</v>
      </c>
      <c r="I916" s="6">
        <f>E916/H916</f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2">
        <f>(((L916/60)/60)/24)+DATE(1970,1,1)</f>
        <v>40341.208333333336</v>
      </c>
      <c r="O916" s="12">
        <f>(((M916/60)/60)/24)+DATE(1970,1,1)</f>
        <v>40350.208333333336</v>
      </c>
      <c r="P916" t="b">
        <v>0</v>
      </c>
      <c r="Q916" t="b">
        <v>0</v>
      </c>
      <c r="R916" t="s">
        <v>53</v>
      </c>
      <c r="S916" t="s">
        <v>2040</v>
      </c>
      <c r="T916" t="s">
        <v>2043</v>
      </c>
    </row>
    <row r="917" spans="1:20" ht="17" x14ac:dyDescent="0.2">
      <c r="A917">
        <v>849</v>
      </c>
      <c r="B917" s="4" t="s">
        <v>1731</v>
      </c>
      <c r="C917" s="3" t="s">
        <v>1732</v>
      </c>
      <c r="D917">
        <v>6700</v>
      </c>
      <c r="E917">
        <v>8917</v>
      </c>
      <c r="F917" s="5">
        <f>E917/D917</f>
        <v>1.3308955223880596</v>
      </c>
      <c r="G917" t="s">
        <v>20</v>
      </c>
      <c r="H917">
        <v>307</v>
      </c>
      <c r="I917" s="6">
        <f>E917/H917</f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2">
        <f>(((L917/60)/60)/24)+DATE(1970,1,1)</f>
        <v>40948.25</v>
      </c>
      <c r="O917" s="12">
        <f>(((M917/60)/60)/24)+DATE(1970,1,1)</f>
        <v>40951.25</v>
      </c>
      <c r="P917" t="b">
        <v>0</v>
      </c>
      <c r="Q917" t="b">
        <v>1</v>
      </c>
      <c r="R917" t="s">
        <v>60</v>
      </c>
      <c r="S917" t="s">
        <v>2034</v>
      </c>
      <c r="T917" t="s">
        <v>2044</v>
      </c>
    </row>
    <row r="918" spans="1:20" ht="34" x14ac:dyDescent="0.2">
      <c r="A918">
        <v>851</v>
      </c>
      <c r="B918" s="4" t="s">
        <v>1735</v>
      </c>
      <c r="C918" s="3" t="s">
        <v>1736</v>
      </c>
      <c r="D918">
        <v>6000</v>
      </c>
      <c r="E918">
        <v>12468</v>
      </c>
      <c r="F918" s="5">
        <f>E918/D918</f>
        <v>2.0779999999999998</v>
      </c>
      <c r="G918" t="s">
        <v>20</v>
      </c>
      <c r="H918">
        <v>160</v>
      </c>
      <c r="I918" s="6">
        <f>E918/H918</f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2">
        <f>(((L918/60)/60)/24)+DATE(1970,1,1)</f>
        <v>41031.208333333336</v>
      </c>
      <c r="O918" s="12">
        <f>(((M918/60)/60)/24)+DATE(1970,1,1)</f>
        <v>41064.208333333336</v>
      </c>
      <c r="P918" t="b">
        <v>0</v>
      </c>
      <c r="Q918" t="b">
        <v>0</v>
      </c>
      <c r="R918" t="s">
        <v>50</v>
      </c>
      <c r="S918" t="s">
        <v>2034</v>
      </c>
      <c r="T918" t="s">
        <v>2042</v>
      </c>
    </row>
    <row r="919" spans="1:20" ht="17" x14ac:dyDescent="0.2">
      <c r="A919">
        <v>853</v>
      </c>
      <c r="B919" s="4" t="s">
        <v>1739</v>
      </c>
      <c r="C919" s="3" t="s">
        <v>1740</v>
      </c>
      <c r="D919">
        <v>17100</v>
      </c>
      <c r="E919">
        <v>111502</v>
      </c>
      <c r="F919" s="5">
        <f>E919/D919</f>
        <v>6.5205847953216374</v>
      </c>
      <c r="G919" t="s">
        <v>20</v>
      </c>
      <c r="H919">
        <v>1467</v>
      </c>
      <c r="I919" s="6">
        <f>E919/H919</f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2">
        <f>(((L919/60)/60)/24)+DATE(1970,1,1)</f>
        <v>40714.208333333336</v>
      </c>
      <c r="O919" s="12">
        <f>(((M919/60)/60)/24)+DATE(1970,1,1)</f>
        <v>40719.208333333336</v>
      </c>
      <c r="P919" t="b">
        <v>0</v>
      </c>
      <c r="Q919" t="b">
        <v>1</v>
      </c>
      <c r="R919" t="s">
        <v>60</v>
      </c>
      <c r="S919" t="s">
        <v>2034</v>
      </c>
      <c r="T919" t="s">
        <v>2044</v>
      </c>
    </row>
    <row r="920" spans="1:20" ht="34" x14ac:dyDescent="0.2">
      <c r="A920">
        <v>854</v>
      </c>
      <c r="B920" s="4" t="s">
        <v>1741</v>
      </c>
      <c r="C920" s="3" t="s">
        <v>1742</v>
      </c>
      <c r="D920">
        <v>171000</v>
      </c>
      <c r="E920">
        <v>194309</v>
      </c>
      <c r="F920" s="5">
        <f>E920/D920</f>
        <v>1.1363099415204678</v>
      </c>
      <c r="G920" t="s">
        <v>20</v>
      </c>
      <c r="H920">
        <v>2662</v>
      </c>
      <c r="I920" s="6">
        <f>E920/H920</f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2">
        <f>(((L920/60)/60)/24)+DATE(1970,1,1)</f>
        <v>43787.25</v>
      </c>
      <c r="O920" s="12">
        <f>(((M920/60)/60)/24)+DATE(1970,1,1)</f>
        <v>43814.25</v>
      </c>
      <c r="P920" t="b">
        <v>0</v>
      </c>
      <c r="Q920" t="b">
        <v>0</v>
      </c>
      <c r="R920" t="s">
        <v>119</v>
      </c>
      <c r="S920" t="s">
        <v>2046</v>
      </c>
      <c r="T920" t="s">
        <v>2052</v>
      </c>
    </row>
    <row r="921" spans="1:20" ht="17" x14ac:dyDescent="0.2">
      <c r="A921">
        <v>855</v>
      </c>
      <c r="B921" s="4" t="s">
        <v>1743</v>
      </c>
      <c r="C921" s="3" t="s">
        <v>1744</v>
      </c>
      <c r="D921">
        <v>23400</v>
      </c>
      <c r="E921">
        <v>23956</v>
      </c>
      <c r="F921" s="5">
        <f>E921/D921</f>
        <v>1.0237606837606839</v>
      </c>
      <c r="G921" t="s">
        <v>20</v>
      </c>
      <c r="H921">
        <v>452</v>
      </c>
      <c r="I921" s="6">
        <f>E921/H921</f>
        <v>53</v>
      </c>
      <c r="J921" t="s">
        <v>26</v>
      </c>
      <c r="K921" t="s">
        <v>27</v>
      </c>
      <c r="L921">
        <v>1308373200</v>
      </c>
      <c r="M921">
        <v>1311051600</v>
      </c>
      <c r="N921" s="12">
        <f>(((L921/60)/60)/24)+DATE(1970,1,1)</f>
        <v>40712.208333333336</v>
      </c>
      <c r="O921" s="12">
        <f>(((M921/60)/60)/24)+DATE(1970,1,1)</f>
        <v>40743.208333333336</v>
      </c>
      <c r="P921" t="b">
        <v>0</v>
      </c>
      <c r="Q921" t="b">
        <v>0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856</v>
      </c>
      <c r="B922" s="4" t="s">
        <v>1599</v>
      </c>
      <c r="C922" s="3" t="s">
        <v>1745</v>
      </c>
      <c r="D922">
        <v>2400</v>
      </c>
      <c r="E922">
        <v>8558</v>
      </c>
      <c r="F922" s="5">
        <f>E922/D922</f>
        <v>3.5658333333333334</v>
      </c>
      <c r="G922" t="s">
        <v>20</v>
      </c>
      <c r="H922">
        <v>158</v>
      </c>
      <c r="I922" s="6">
        <f>E922/H922</f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2">
        <f>(((L922/60)/60)/24)+DATE(1970,1,1)</f>
        <v>41023.208333333336</v>
      </c>
      <c r="O922" s="12">
        <f>(((M922/60)/60)/24)+DATE(1970,1,1)</f>
        <v>41040.208333333336</v>
      </c>
      <c r="P922" t="b">
        <v>0</v>
      </c>
      <c r="Q922" t="b">
        <v>0</v>
      </c>
      <c r="R922" t="s">
        <v>17</v>
      </c>
      <c r="S922" t="s">
        <v>2032</v>
      </c>
      <c r="T922" t="s">
        <v>2033</v>
      </c>
    </row>
    <row r="923" spans="1:20" ht="34" x14ac:dyDescent="0.2">
      <c r="A923">
        <v>857</v>
      </c>
      <c r="B923" s="4" t="s">
        <v>1746</v>
      </c>
      <c r="C923" s="3" t="s">
        <v>1747</v>
      </c>
      <c r="D923">
        <v>5300</v>
      </c>
      <c r="E923">
        <v>7413</v>
      </c>
      <c r="F923" s="5">
        <f>E923/D923</f>
        <v>1.3986792452830188</v>
      </c>
      <c r="G923" t="s">
        <v>20</v>
      </c>
      <c r="H923">
        <v>225</v>
      </c>
      <c r="I923" s="6">
        <f>E923/H923</f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2">
        <f>(((L923/60)/60)/24)+DATE(1970,1,1)</f>
        <v>40944.25</v>
      </c>
      <c r="O923" s="12">
        <f>(((M923/60)/60)/24)+DATE(1970,1,1)</f>
        <v>40967.25</v>
      </c>
      <c r="P923" t="b">
        <v>1</v>
      </c>
      <c r="Q923" t="b">
        <v>0</v>
      </c>
      <c r="R923" t="s">
        <v>100</v>
      </c>
      <c r="S923" t="s">
        <v>2040</v>
      </c>
      <c r="T923" t="s">
        <v>2051</v>
      </c>
    </row>
    <row r="924" spans="1:20" ht="34" x14ac:dyDescent="0.2">
      <c r="A924">
        <v>860</v>
      </c>
      <c r="B924" s="4" t="s">
        <v>1752</v>
      </c>
      <c r="C924" s="3" t="s">
        <v>1753</v>
      </c>
      <c r="D924">
        <v>2000</v>
      </c>
      <c r="E924">
        <v>5033</v>
      </c>
      <c r="F924" s="5">
        <f>E924/D924</f>
        <v>2.5165000000000002</v>
      </c>
      <c r="G924" t="s">
        <v>20</v>
      </c>
      <c r="H924">
        <v>65</v>
      </c>
      <c r="I924" s="6">
        <f>E924/H924</f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2">
        <f>(((L924/60)/60)/24)+DATE(1970,1,1)</f>
        <v>43515.25</v>
      </c>
      <c r="O924" s="12">
        <f>(((M924/60)/60)/24)+DATE(1970,1,1)</f>
        <v>43525.25</v>
      </c>
      <c r="P924" t="b">
        <v>0</v>
      </c>
      <c r="Q924" t="b">
        <v>1</v>
      </c>
      <c r="R924" t="s">
        <v>65</v>
      </c>
      <c r="S924" t="s">
        <v>2036</v>
      </c>
      <c r="T924" t="s">
        <v>2045</v>
      </c>
    </row>
    <row r="925" spans="1:20" ht="17" x14ac:dyDescent="0.2">
      <c r="A925">
        <v>861</v>
      </c>
      <c r="B925" s="4" t="s">
        <v>1754</v>
      </c>
      <c r="C925" s="3" t="s">
        <v>1755</v>
      </c>
      <c r="D925">
        <v>8800</v>
      </c>
      <c r="E925">
        <v>9317</v>
      </c>
      <c r="F925" s="5">
        <f>E925/D925</f>
        <v>1.0587500000000001</v>
      </c>
      <c r="G925" t="s">
        <v>20</v>
      </c>
      <c r="H925">
        <v>163</v>
      </c>
      <c r="I925" s="6">
        <f>E925/H925</f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2">
        <f>(((L925/60)/60)/24)+DATE(1970,1,1)</f>
        <v>40258.208333333336</v>
      </c>
      <c r="O925" s="12">
        <f>(((M925/60)/60)/24)+DATE(1970,1,1)</f>
        <v>40266.208333333336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862</v>
      </c>
      <c r="B926" s="4" t="s">
        <v>1756</v>
      </c>
      <c r="C926" s="3" t="s">
        <v>1757</v>
      </c>
      <c r="D926">
        <v>3500</v>
      </c>
      <c r="E926">
        <v>6560</v>
      </c>
      <c r="F926" s="5">
        <f>E926/D926</f>
        <v>1.8742857142857143</v>
      </c>
      <c r="G926" t="s">
        <v>20</v>
      </c>
      <c r="H926">
        <v>85</v>
      </c>
      <c r="I926" s="6">
        <f>E926/H926</f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2">
        <f>(((L926/60)/60)/24)+DATE(1970,1,1)</f>
        <v>40756.208333333336</v>
      </c>
      <c r="O926" s="12">
        <f>(((M926/60)/60)/24)+DATE(1970,1,1)</f>
        <v>40760.208333333336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17" x14ac:dyDescent="0.2">
      <c r="A927">
        <v>863</v>
      </c>
      <c r="B927" s="4" t="s">
        <v>1758</v>
      </c>
      <c r="C927" s="3" t="s">
        <v>1759</v>
      </c>
      <c r="D927">
        <v>1400</v>
      </c>
      <c r="E927">
        <v>5415</v>
      </c>
      <c r="F927" s="5">
        <f>E927/D927</f>
        <v>3.8678571428571429</v>
      </c>
      <c r="G927" t="s">
        <v>20</v>
      </c>
      <c r="H927">
        <v>217</v>
      </c>
      <c r="I927" s="6">
        <f>E927/H927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2">
        <f>(((L927/60)/60)/24)+DATE(1970,1,1)</f>
        <v>42172.208333333328</v>
      </c>
      <c r="O927" s="12">
        <f>(((M927/60)/60)/24)+DATE(1970,1,1)</f>
        <v>42195.208333333328</v>
      </c>
      <c r="P927" t="b">
        <v>0</v>
      </c>
      <c r="Q927" t="b">
        <v>1</v>
      </c>
      <c r="R927" t="s">
        <v>269</v>
      </c>
      <c r="S927" t="s">
        <v>2040</v>
      </c>
      <c r="T927" t="s">
        <v>2059</v>
      </c>
    </row>
    <row r="928" spans="1:20" ht="17" x14ac:dyDescent="0.2">
      <c r="A928">
        <v>864</v>
      </c>
      <c r="B928" s="4" t="s">
        <v>1760</v>
      </c>
      <c r="C928" s="3" t="s">
        <v>1761</v>
      </c>
      <c r="D928">
        <v>4200</v>
      </c>
      <c r="E928">
        <v>14577</v>
      </c>
      <c r="F928" s="5">
        <f>E928/D928</f>
        <v>3.4707142857142856</v>
      </c>
      <c r="G928" t="s">
        <v>20</v>
      </c>
      <c r="H928">
        <v>150</v>
      </c>
      <c r="I928" s="6">
        <f>E928/H928</f>
        <v>97.18</v>
      </c>
      <c r="J928" t="s">
        <v>21</v>
      </c>
      <c r="K928" t="s">
        <v>22</v>
      </c>
      <c r="L928">
        <v>1471582800</v>
      </c>
      <c r="M928">
        <v>1472014800</v>
      </c>
      <c r="N928" s="12">
        <f>(((L928/60)/60)/24)+DATE(1970,1,1)</f>
        <v>42601.208333333328</v>
      </c>
      <c r="O928" s="12">
        <f>(((M928/60)/60)/24)+DATE(1970,1,1)</f>
        <v>42606.208333333328</v>
      </c>
      <c r="P928" t="b">
        <v>0</v>
      </c>
      <c r="Q928" t="b">
        <v>0</v>
      </c>
      <c r="R928" t="s">
        <v>100</v>
      </c>
      <c r="S928" t="s">
        <v>2040</v>
      </c>
      <c r="T928" t="s">
        <v>2051</v>
      </c>
    </row>
    <row r="929" spans="1:20" ht="17" x14ac:dyDescent="0.2">
      <c r="A929">
        <v>865</v>
      </c>
      <c r="B929" s="4" t="s">
        <v>1762</v>
      </c>
      <c r="C929" s="3" t="s">
        <v>1763</v>
      </c>
      <c r="D929">
        <v>81000</v>
      </c>
      <c r="E929">
        <v>150515</v>
      </c>
      <c r="F929" s="5">
        <f>E929/D929</f>
        <v>1.8582098765432098</v>
      </c>
      <c r="G929" t="s">
        <v>20</v>
      </c>
      <c r="H929">
        <v>3272</v>
      </c>
      <c r="I929" s="6">
        <f>E929/H929</f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2">
        <f>(((L929/60)/60)/24)+DATE(1970,1,1)</f>
        <v>41897.208333333336</v>
      </c>
      <c r="O929" s="12">
        <f>(((M929/60)/60)/24)+DATE(1970,1,1)</f>
        <v>41906.208333333336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34" x14ac:dyDescent="0.2">
      <c r="A930">
        <v>867</v>
      </c>
      <c r="B930" s="4" t="s">
        <v>1766</v>
      </c>
      <c r="C930" s="3" t="s">
        <v>1767</v>
      </c>
      <c r="D930">
        <v>4800</v>
      </c>
      <c r="E930">
        <v>7797</v>
      </c>
      <c r="F930" s="5">
        <f>E930/D930</f>
        <v>1.6243749999999999</v>
      </c>
      <c r="G930" t="s">
        <v>20</v>
      </c>
      <c r="H930">
        <v>300</v>
      </c>
      <c r="I930" s="6">
        <f>E930/H930</f>
        <v>25.99</v>
      </c>
      <c r="J930" t="s">
        <v>21</v>
      </c>
      <c r="K930" t="s">
        <v>22</v>
      </c>
      <c r="L930">
        <v>1539061200</v>
      </c>
      <c r="M930">
        <v>1539579600</v>
      </c>
      <c r="N930" s="12">
        <f>(((L930/60)/60)/24)+DATE(1970,1,1)</f>
        <v>43382.208333333328</v>
      </c>
      <c r="O930" s="12">
        <f>(((M930/60)/60)/24)+DATE(1970,1,1)</f>
        <v>43388.208333333328</v>
      </c>
      <c r="P930" t="b">
        <v>0</v>
      </c>
      <c r="Q930" t="b">
        <v>0</v>
      </c>
      <c r="R930" t="s">
        <v>17</v>
      </c>
      <c r="S930" t="s">
        <v>2032</v>
      </c>
      <c r="T930" t="s">
        <v>2033</v>
      </c>
    </row>
    <row r="931" spans="1:20" ht="17" x14ac:dyDescent="0.2">
      <c r="A931">
        <v>868</v>
      </c>
      <c r="B931" s="4" t="s">
        <v>1768</v>
      </c>
      <c r="C931" s="3" t="s">
        <v>1769</v>
      </c>
      <c r="D931">
        <v>7000</v>
      </c>
      <c r="E931">
        <v>12939</v>
      </c>
      <c r="F931" s="5">
        <f>E931/D931</f>
        <v>1.8484285714285715</v>
      </c>
      <c r="G931" t="s">
        <v>20</v>
      </c>
      <c r="H931">
        <v>126</v>
      </c>
      <c r="I931" s="6">
        <f>E931/H931</f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2">
        <f>(((L931/60)/60)/24)+DATE(1970,1,1)</f>
        <v>41559.208333333336</v>
      </c>
      <c r="O931" s="12">
        <f>(((M931/60)/60)/24)+DATE(1970,1,1)</f>
        <v>41570.208333333336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34" x14ac:dyDescent="0.2">
      <c r="A932">
        <v>871</v>
      </c>
      <c r="B932" s="4" t="s">
        <v>1774</v>
      </c>
      <c r="C932" s="3" t="s">
        <v>1775</v>
      </c>
      <c r="D932">
        <v>71500</v>
      </c>
      <c r="E932">
        <v>194912</v>
      </c>
      <c r="F932" s="5">
        <f>E932/D932</f>
        <v>2.7260419580419581</v>
      </c>
      <c r="G932" t="s">
        <v>20</v>
      </c>
      <c r="H932">
        <v>2320</v>
      </c>
      <c r="I932" s="6">
        <f>E932/H932</f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2">
        <f>(((L932/60)/60)/24)+DATE(1970,1,1)</f>
        <v>43040.208333333328</v>
      </c>
      <c r="O932" s="12">
        <f>(((M932/60)/60)/24)+DATE(1970,1,1)</f>
        <v>43058.25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872</v>
      </c>
      <c r="B933" s="4" t="s">
        <v>1776</v>
      </c>
      <c r="C933" s="3" t="s">
        <v>1777</v>
      </c>
      <c r="D933">
        <v>4700</v>
      </c>
      <c r="E933">
        <v>7992</v>
      </c>
      <c r="F933" s="5">
        <f>E933/D933</f>
        <v>1.7004255319148935</v>
      </c>
      <c r="G933" t="s">
        <v>20</v>
      </c>
      <c r="H933">
        <v>81</v>
      </c>
      <c r="I933" s="6">
        <f>E933/H933</f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2">
        <f>(((L933/60)/60)/24)+DATE(1970,1,1)</f>
        <v>43346.208333333328</v>
      </c>
      <c r="O933" s="12">
        <f>(((M933/60)/60)/24)+DATE(1970,1,1)</f>
        <v>43351.208333333328</v>
      </c>
      <c r="P933" t="b">
        <v>0</v>
      </c>
      <c r="Q933" t="b">
        <v>0</v>
      </c>
      <c r="R933" t="s">
        <v>474</v>
      </c>
      <c r="S933" t="s">
        <v>2040</v>
      </c>
      <c r="T933" t="s">
        <v>2062</v>
      </c>
    </row>
    <row r="934" spans="1:20" ht="17" x14ac:dyDescent="0.2">
      <c r="A934">
        <v>873</v>
      </c>
      <c r="B934" s="4" t="s">
        <v>1778</v>
      </c>
      <c r="C934" s="3" t="s">
        <v>1779</v>
      </c>
      <c r="D934">
        <v>42100</v>
      </c>
      <c r="E934">
        <v>79268</v>
      </c>
      <c r="F934" s="5">
        <f>E934/D934</f>
        <v>1.8828503562945369</v>
      </c>
      <c r="G934" t="s">
        <v>20</v>
      </c>
      <c r="H934">
        <v>1887</v>
      </c>
      <c r="I934" s="6">
        <f>E934/H934</f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2">
        <f>(((L934/60)/60)/24)+DATE(1970,1,1)</f>
        <v>41647.25</v>
      </c>
      <c r="O934" s="12">
        <f>(((M934/60)/60)/24)+DATE(1970,1,1)</f>
        <v>41652.25</v>
      </c>
      <c r="P934" t="b">
        <v>0</v>
      </c>
      <c r="Q934" t="b">
        <v>0</v>
      </c>
      <c r="R934" t="s">
        <v>122</v>
      </c>
      <c r="S934" t="s">
        <v>2053</v>
      </c>
      <c r="T934" t="s">
        <v>2054</v>
      </c>
    </row>
    <row r="935" spans="1:20" ht="17" x14ac:dyDescent="0.2">
      <c r="A935">
        <v>874</v>
      </c>
      <c r="B935" s="4" t="s">
        <v>1780</v>
      </c>
      <c r="C935" s="3" t="s">
        <v>1781</v>
      </c>
      <c r="D935">
        <v>40200</v>
      </c>
      <c r="E935">
        <v>139468</v>
      </c>
      <c r="F935" s="5">
        <f>E935/D935</f>
        <v>3.4693532338308457</v>
      </c>
      <c r="G935" t="s">
        <v>20</v>
      </c>
      <c r="H935">
        <v>4358</v>
      </c>
      <c r="I935" s="6">
        <f>E935/H935</f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2">
        <f>(((L935/60)/60)/24)+DATE(1970,1,1)</f>
        <v>40291.208333333336</v>
      </c>
      <c r="O935" s="12">
        <f>(((M935/60)/60)/24)+DATE(1970,1,1)</f>
        <v>40329.208333333336</v>
      </c>
      <c r="P935" t="b">
        <v>0</v>
      </c>
      <c r="Q935" t="b">
        <v>1</v>
      </c>
      <c r="R935" t="s">
        <v>122</v>
      </c>
      <c r="S935" t="s">
        <v>2053</v>
      </c>
      <c r="T935" t="s">
        <v>2054</v>
      </c>
    </row>
    <row r="936" spans="1:20" ht="17" x14ac:dyDescent="0.2">
      <c r="A936">
        <v>879</v>
      </c>
      <c r="B936" s="4" t="s">
        <v>1790</v>
      </c>
      <c r="C936" s="3" t="s">
        <v>1791</v>
      </c>
      <c r="D936">
        <v>1000</v>
      </c>
      <c r="E936">
        <v>5438</v>
      </c>
      <c r="F936" s="5">
        <f>E936/D936</f>
        <v>5.4379999999999997</v>
      </c>
      <c r="G936" t="s">
        <v>20</v>
      </c>
      <c r="H936">
        <v>53</v>
      </c>
      <c r="I936" s="6">
        <f>E936/H936</f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2">
        <f>(((L936/60)/60)/24)+DATE(1970,1,1)</f>
        <v>42788.25</v>
      </c>
      <c r="O936" s="12">
        <f>(((M936/60)/60)/24)+DATE(1970,1,1)</f>
        <v>42797.25</v>
      </c>
      <c r="P936" t="b">
        <v>0</v>
      </c>
      <c r="Q936" t="b">
        <v>0</v>
      </c>
      <c r="R936" t="s">
        <v>68</v>
      </c>
      <c r="S936" t="s">
        <v>2046</v>
      </c>
      <c r="T936" t="s">
        <v>2047</v>
      </c>
    </row>
    <row r="937" spans="1:20" ht="17" x14ac:dyDescent="0.2">
      <c r="A937">
        <v>880</v>
      </c>
      <c r="B937" s="4" t="s">
        <v>1792</v>
      </c>
      <c r="C937" s="3" t="s">
        <v>1793</v>
      </c>
      <c r="D937">
        <v>84500</v>
      </c>
      <c r="E937">
        <v>193101</v>
      </c>
      <c r="F937" s="5">
        <f>E937/D937</f>
        <v>2.2852189349112426</v>
      </c>
      <c r="G937" t="s">
        <v>20</v>
      </c>
      <c r="H937">
        <v>2414</v>
      </c>
      <c r="I937" s="6">
        <f>E937/H937</f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2">
        <f>(((L937/60)/60)/24)+DATE(1970,1,1)</f>
        <v>43667.208333333328</v>
      </c>
      <c r="O937" s="12">
        <f>(((M937/60)/60)/24)+DATE(1970,1,1)</f>
        <v>43669.208333333328</v>
      </c>
      <c r="P937" t="b">
        <v>0</v>
      </c>
      <c r="Q937" t="b">
        <v>0</v>
      </c>
      <c r="R937" t="s">
        <v>50</v>
      </c>
      <c r="S937" t="s">
        <v>2034</v>
      </c>
      <c r="T937" t="s">
        <v>2042</v>
      </c>
    </row>
    <row r="938" spans="1:20" ht="17" x14ac:dyDescent="0.2">
      <c r="A938">
        <v>882</v>
      </c>
      <c r="B938" s="4" t="s">
        <v>1796</v>
      </c>
      <c r="C938" s="3" t="s">
        <v>1797</v>
      </c>
      <c r="D938">
        <v>800</v>
      </c>
      <c r="E938">
        <v>2960</v>
      </c>
      <c r="F938" s="5">
        <f>E938/D938</f>
        <v>3.7</v>
      </c>
      <c r="G938" t="s">
        <v>20</v>
      </c>
      <c r="H938">
        <v>80</v>
      </c>
      <c r="I938" s="6">
        <f>E938/H938</f>
        <v>37</v>
      </c>
      <c r="J938" t="s">
        <v>21</v>
      </c>
      <c r="K938" t="s">
        <v>22</v>
      </c>
      <c r="L938">
        <v>1421820000</v>
      </c>
      <c r="M938">
        <v>1422165600</v>
      </c>
      <c r="N938" s="12">
        <f>(((L938/60)/60)/24)+DATE(1970,1,1)</f>
        <v>42025.25</v>
      </c>
      <c r="O938" s="12">
        <f>(((M938/60)/60)/24)+DATE(1970,1,1)</f>
        <v>42029.25</v>
      </c>
      <c r="P938" t="b">
        <v>0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34" x14ac:dyDescent="0.2">
      <c r="A939">
        <v>883</v>
      </c>
      <c r="B939" s="4" t="s">
        <v>1798</v>
      </c>
      <c r="C939" s="3" t="s">
        <v>1799</v>
      </c>
      <c r="D939">
        <v>3400</v>
      </c>
      <c r="E939">
        <v>8089</v>
      </c>
      <c r="F939" s="5">
        <f>E939/D939</f>
        <v>2.3791176470588233</v>
      </c>
      <c r="G939" t="s">
        <v>20</v>
      </c>
      <c r="H939">
        <v>193</v>
      </c>
      <c r="I939" s="6">
        <f>E939/H939</f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2">
        <f>(((L939/60)/60)/24)+DATE(1970,1,1)</f>
        <v>40323.208333333336</v>
      </c>
      <c r="O939" s="12">
        <f>(((M939/60)/60)/24)+DATE(1970,1,1)</f>
        <v>40359.208333333336</v>
      </c>
      <c r="P939" t="b">
        <v>0</v>
      </c>
      <c r="Q939" t="b">
        <v>0</v>
      </c>
      <c r="R939" t="s">
        <v>100</v>
      </c>
      <c r="S939" t="s">
        <v>2040</v>
      </c>
      <c r="T939" t="s">
        <v>2051</v>
      </c>
    </row>
    <row r="940" spans="1:20" ht="17" x14ac:dyDescent="0.2">
      <c r="A940">
        <v>885</v>
      </c>
      <c r="B940" s="4" t="s">
        <v>1802</v>
      </c>
      <c r="C940" s="3" t="s">
        <v>1803</v>
      </c>
      <c r="D940">
        <v>1800</v>
      </c>
      <c r="E940">
        <v>2129</v>
      </c>
      <c r="F940" s="5">
        <f>E940/D940</f>
        <v>1.1827777777777777</v>
      </c>
      <c r="G940" t="s">
        <v>20</v>
      </c>
      <c r="H940">
        <v>52</v>
      </c>
      <c r="I940" s="6">
        <f>E940/H940</f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2">
        <f>(((L940/60)/60)/24)+DATE(1970,1,1)</f>
        <v>40335.208333333336</v>
      </c>
      <c r="O940" s="12">
        <f>(((M940/60)/60)/24)+DATE(1970,1,1)</f>
        <v>40373.208333333336</v>
      </c>
      <c r="P940" t="b">
        <v>0</v>
      </c>
      <c r="Q940" t="b">
        <v>0</v>
      </c>
      <c r="R940" t="s">
        <v>33</v>
      </c>
      <c r="S940" t="s">
        <v>2038</v>
      </c>
      <c r="T940" t="s">
        <v>2039</v>
      </c>
    </row>
    <row r="941" spans="1:20" ht="34" x14ac:dyDescent="0.2">
      <c r="A941">
        <v>888</v>
      </c>
      <c r="B941" s="4" t="s">
        <v>1808</v>
      </c>
      <c r="C941" s="3" t="s">
        <v>1809</v>
      </c>
      <c r="D941">
        <v>5800</v>
      </c>
      <c r="E941">
        <v>12174</v>
      </c>
      <c r="F941" s="5">
        <f>E941/D941</f>
        <v>2.0989655172413793</v>
      </c>
      <c r="G941" t="s">
        <v>20</v>
      </c>
      <c r="H941">
        <v>290</v>
      </c>
      <c r="I941" s="6">
        <f>E941/H941</f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2">
        <f>(((L941/60)/60)/24)+DATE(1970,1,1)</f>
        <v>42836.208333333328</v>
      </c>
      <c r="O941" s="12">
        <f>(((M941/60)/60)/24)+DATE(1970,1,1)</f>
        <v>42855.208333333328</v>
      </c>
      <c r="P941" t="b">
        <v>0</v>
      </c>
      <c r="Q941" t="b">
        <v>0</v>
      </c>
      <c r="R941" t="s">
        <v>33</v>
      </c>
      <c r="S941" t="s">
        <v>2038</v>
      </c>
      <c r="T941" t="s">
        <v>2039</v>
      </c>
    </row>
    <row r="942" spans="1:20" ht="17" x14ac:dyDescent="0.2">
      <c r="A942">
        <v>889</v>
      </c>
      <c r="B942" s="4" t="s">
        <v>1810</v>
      </c>
      <c r="C942" s="3" t="s">
        <v>1811</v>
      </c>
      <c r="D942">
        <v>5600</v>
      </c>
      <c r="E942">
        <v>9508</v>
      </c>
      <c r="F942" s="5">
        <f>E942/D942</f>
        <v>1.697857142857143</v>
      </c>
      <c r="G942" t="s">
        <v>20</v>
      </c>
      <c r="H942">
        <v>122</v>
      </c>
      <c r="I942" s="6">
        <f>E942/H942</f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2">
        <f>(((L942/60)/60)/24)+DATE(1970,1,1)</f>
        <v>41710.208333333336</v>
      </c>
      <c r="O942" s="12">
        <f>(((M942/60)/60)/24)+DATE(1970,1,1)</f>
        <v>41717.208333333336</v>
      </c>
      <c r="P942" t="b">
        <v>0</v>
      </c>
      <c r="Q942" t="b">
        <v>1</v>
      </c>
      <c r="R942" t="s">
        <v>50</v>
      </c>
      <c r="S942" t="s">
        <v>2034</v>
      </c>
      <c r="T942" t="s">
        <v>2042</v>
      </c>
    </row>
    <row r="943" spans="1:20" ht="17" x14ac:dyDescent="0.2">
      <c r="A943">
        <v>890</v>
      </c>
      <c r="B943" s="4" t="s">
        <v>1812</v>
      </c>
      <c r="C943" s="3" t="s">
        <v>1813</v>
      </c>
      <c r="D943">
        <v>134400</v>
      </c>
      <c r="E943">
        <v>155849</v>
      </c>
      <c r="F943" s="5">
        <f>E943/D943</f>
        <v>1.1595907738095239</v>
      </c>
      <c r="G943" t="s">
        <v>20</v>
      </c>
      <c r="H943">
        <v>1470</v>
      </c>
      <c r="I943" s="6">
        <f>E943/H943</f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2">
        <f>(((L943/60)/60)/24)+DATE(1970,1,1)</f>
        <v>43640.208333333328</v>
      </c>
      <c r="O943" s="12">
        <f>(((M943/60)/60)/24)+DATE(1970,1,1)</f>
        <v>43641.208333333328</v>
      </c>
      <c r="P943" t="b">
        <v>0</v>
      </c>
      <c r="Q943" t="b">
        <v>0</v>
      </c>
      <c r="R943" t="s">
        <v>60</v>
      </c>
      <c r="S943" t="s">
        <v>2034</v>
      </c>
      <c r="T943" t="s">
        <v>2044</v>
      </c>
    </row>
    <row r="944" spans="1:20" ht="34" x14ac:dyDescent="0.2">
      <c r="A944">
        <v>891</v>
      </c>
      <c r="B944" s="4" t="s">
        <v>1814</v>
      </c>
      <c r="C944" s="3" t="s">
        <v>1815</v>
      </c>
      <c r="D944">
        <v>3000</v>
      </c>
      <c r="E944">
        <v>7758</v>
      </c>
      <c r="F944" s="5">
        <f>E944/D944</f>
        <v>2.5859999999999999</v>
      </c>
      <c r="G944" t="s">
        <v>20</v>
      </c>
      <c r="H944">
        <v>165</v>
      </c>
      <c r="I944" s="6">
        <f>E944/H944</f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2">
        <f>(((L944/60)/60)/24)+DATE(1970,1,1)</f>
        <v>40880.25</v>
      </c>
      <c r="O944" s="12">
        <f>(((M944/60)/60)/24)+DATE(1970,1,1)</f>
        <v>40924.25</v>
      </c>
      <c r="P944" t="b">
        <v>0</v>
      </c>
      <c r="Q944" t="b">
        <v>0</v>
      </c>
      <c r="R944" t="s">
        <v>42</v>
      </c>
      <c r="S944" t="s">
        <v>2040</v>
      </c>
      <c r="T944" t="s">
        <v>2041</v>
      </c>
    </row>
    <row r="945" spans="1:20" ht="17" x14ac:dyDescent="0.2">
      <c r="A945">
        <v>892</v>
      </c>
      <c r="B945" s="4" t="s">
        <v>1816</v>
      </c>
      <c r="C945" s="3" t="s">
        <v>1817</v>
      </c>
      <c r="D945">
        <v>6000</v>
      </c>
      <c r="E945">
        <v>13835</v>
      </c>
      <c r="F945" s="5">
        <f>E945/D945</f>
        <v>2.3058333333333332</v>
      </c>
      <c r="G945" t="s">
        <v>20</v>
      </c>
      <c r="H945">
        <v>182</v>
      </c>
      <c r="I945" s="6">
        <f>E945/H945</f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2">
        <f>(((L945/60)/60)/24)+DATE(1970,1,1)</f>
        <v>40319.208333333336</v>
      </c>
      <c r="O945" s="12">
        <f>(((M945/60)/60)/24)+DATE(1970,1,1)</f>
        <v>40360.208333333336</v>
      </c>
      <c r="P945" t="b">
        <v>0</v>
      </c>
      <c r="Q945" t="b">
        <v>0</v>
      </c>
      <c r="R945" t="s">
        <v>206</v>
      </c>
      <c r="S945" t="s">
        <v>2046</v>
      </c>
      <c r="T945" t="s">
        <v>2058</v>
      </c>
    </row>
    <row r="946" spans="1:20" ht="17" x14ac:dyDescent="0.2">
      <c r="A946">
        <v>893</v>
      </c>
      <c r="B946" s="4" t="s">
        <v>1818</v>
      </c>
      <c r="C946" s="3" t="s">
        <v>1819</v>
      </c>
      <c r="D946">
        <v>8400</v>
      </c>
      <c r="E946">
        <v>10770</v>
      </c>
      <c r="F946" s="5">
        <f>E946/D946</f>
        <v>1.2821428571428573</v>
      </c>
      <c r="G946" t="s">
        <v>20</v>
      </c>
      <c r="H946">
        <v>199</v>
      </c>
      <c r="I946" s="6">
        <f>E946/H946</f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2">
        <f>(((L946/60)/60)/24)+DATE(1970,1,1)</f>
        <v>42170.208333333328</v>
      </c>
      <c r="O946" s="12">
        <f>(((M946/60)/60)/24)+DATE(1970,1,1)</f>
        <v>42174.208333333328</v>
      </c>
      <c r="P946" t="b">
        <v>0</v>
      </c>
      <c r="Q946" t="b">
        <v>1</v>
      </c>
      <c r="R946" t="s">
        <v>42</v>
      </c>
      <c r="S946" t="s">
        <v>2040</v>
      </c>
      <c r="T946" t="s">
        <v>2041</v>
      </c>
    </row>
    <row r="947" spans="1:20" ht="17" x14ac:dyDescent="0.2">
      <c r="A947">
        <v>894</v>
      </c>
      <c r="B947" s="4" t="s">
        <v>1820</v>
      </c>
      <c r="C947" s="3" t="s">
        <v>1821</v>
      </c>
      <c r="D947">
        <v>1700</v>
      </c>
      <c r="E947">
        <v>3208</v>
      </c>
      <c r="F947" s="5">
        <f>E947/D947</f>
        <v>1.8870588235294117</v>
      </c>
      <c r="G947" t="s">
        <v>20</v>
      </c>
      <c r="H947">
        <v>56</v>
      </c>
      <c r="I947" s="6">
        <f>E947/H947</f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2">
        <f>(((L947/60)/60)/24)+DATE(1970,1,1)</f>
        <v>41466.208333333336</v>
      </c>
      <c r="O947" s="12">
        <f>(((M947/60)/60)/24)+DATE(1970,1,1)</f>
        <v>41496.208333333336</v>
      </c>
      <c r="P947" t="b">
        <v>0</v>
      </c>
      <c r="Q947" t="b">
        <v>1</v>
      </c>
      <c r="R947" t="s">
        <v>269</v>
      </c>
      <c r="S947" t="s">
        <v>2040</v>
      </c>
      <c r="T947" t="s">
        <v>2059</v>
      </c>
    </row>
    <row r="948" spans="1:20" ht="34" x14ac:dyDescent="0.2">
      <c r="A948">
        <v>896</v>
      </c>
      <c r="B948" s="4" t="s">
        <v>1824</v>
      </c>
      <c r="C948" s="3" t="s">
        <v>1825</v>
      </c>
      <c r="D948">
        <v>19800</v>
      </c>
      <c r="E948">
        <v>153338</v>
      </c>
      <c r="F948" s="5">
        <f>E948/D948</f>
        <v>7.7443434343434348</v>
      </c>
      <c r="G948" t="s">
        <v>20</v>
      </c>
      <c r="H948">
        <v>1460</v>
      </c>
      <c r="I948" s="6">
        <f>E948/H948</f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2">
        <f>(((L948/60)/60)/24)+DATE(1970,1,1)</f>
        <v>40738.208333333336</v>
      </c>
      <c r="O948" s="12">
        <f>(((M948/60)/60)/24)+DATE(1970,1,1)</f>
        <v>40741.208333333336</v>
      </c>
      <c r="P948" t="b">
        <v>0</v>
      </c>
      <c r="Q948" t="b">
        <v>1</v>
      </c>
      <c r="R948" t="s">
        <v>17</v>
      </c>
      <c r="S948" t="s">
        <v>2032</v>
      </c>
      <c r="T948" t="s">
        <v>2033</v>
      </c>
    </row>
    <row r="949" spans="1:20" ht="17" x14ac:dyDescent="0.2">
      <c r="A949">
        <v>899</v>
      </c>
      <c r="B949" s="4" t="s">
        <v>1830</v>
      </c>
      <c r="C949" s="3" t="s">
        <v>1831</v>
      </c>
      <c r="D949">
        <v>3100</v>
      </c>
      <c r="E949">
        <v>12620</v>
      </c>
      <c r="F949" s="5">
        <f>E949/D949</f>
        <v>4.0709677419354842</v>
      </c>
      <c r="G949" t="s">
        <v>20</v>
      </c>
      <c r="H949">
        <v>123</v>
      </c>
      <c r="I949" s="6">
        <f>E949/H949</f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2">
        <f>(((L949/60)/60)/24)+DATE(1970,1,1)</f>
        <v>41554.208333333336</v>
      </c>
      <c r="O949" s="12">
        <f>(((M949/60)/60)/24)+DATE(1970,1,1)</f>
        <v>41572.208333333336</v>
      </c>
      <c r="P949" t="b">
        <v>0</v>
      </c>
      <c r="Q949" t="b">
        <v>0</v>
      </c>
      <c r="R949" t="s">
        <v>159</v>
      </c>
      <c r="S949" t="s">
        <v>2034</v>
      </c>
      <c r="T949" t="s">
        <v>2057</v>
      </c>
    </row>
    <row r="950" spans="1:20" ht="17" x14ac:dyDescent="0.2">
      <c r="A950">
        <v>901</v>
      </c>
      <c r="B950" s="4" t="s">
        <v>1834</v>
      </c>
      <c r="C950" s="3" t="s">
        <v>1835</v>
      </c>
      <c r="D950">
        <v>5600</v>
      </c>
      <c r="E950">
        <v>8746</v>
      </c>
      <c r="F950" s="5">
        <f>E950/D950</f>
        <v>1.5617857142857143</v>
      </c>
      <c r="G950" t="s">
        <v>20</v>
      </c>
      <c r="H950">
        <v>159</v>
      </c>
      <c r="I950" s="6">
        <f>E950/H950</f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2">
        <f>(((L950/60)/60)/24)+DATE(1970,1,1)</f>
        <v>43298.208333333328</v>
      </c>
      <c r="O950" s="12">
        <f>(((M950/60)/60)/24)+DATE(1970,1,1)</f>
        <v>43331.208333333328</v>
      </c>
      <c r="P950" t="b">
        <v>0</v>
      </c>
      <c r="Q950" t="b">
        <v>1</v>
      </c>
      <c r="R950" t="s">
        <v>23</v>
      </c>
      <c r="S950" t="s">
        <v>2034</v>
      </c>
      <c r="T950" t="s">
        <v>2035</v>
      </c>
    </row>
    <row r="951" spans="1:20" ht="17" x14ac:dyDescent="0.2">
      <c r="A951">
        <v>902</v>
      </c>
      <c r="B951" s="4" t="s">
        <v>1836</v>
      </c>
      <c r="C951" s="3" t="s">
        <v>1837</v>
      </c>
      <c r="D951">
        <v>1400</v>
      </c>
      <c r="E951">
        <v>3534</v>
      </c>
      <c r="F951" s="5">
        <f>E951/D951</f>
        <v>2.5242857142857145</v>
      </c>
      <c r="G951" t="s">
        <v>20</v>
      </c>
      <c r="H951">
        <v>110</v>
      </c>
      <c r="I951" s="6">
        <f>E951/H951</f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2">
        <f>(((L951/60)/60)/24)+DATE(1970,1,1)</f>
        <v>42399.25</v>
      </c>
      <c r="O951" s="12">
        <f>(((M951/60)/60)/24)+DATE(1970,1,1)</f>
        <v>42441.25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905</v>
      </c>
      <c r="B952" s="4" t="s">
        <v>1842</v>
      </c>
      <c r="C952" s="3" t="s">
        <v>1843</v>
      </c>
      <c r="D952">
        <v>7900</v>
      </c>
      <c r="E952">
        <v>12955</v>
      </c>
      <c r="F952" s="5">
        <f>E952/D952</f>
        <v>1.6398734177215191</v>
      </c>
      <c r="G952" t="s">
        <v>20</v>
      </c>
      <c r="H952">
        <v>236</v>
      </c>
      <c r="I952" s="6">
        <f>E952/H952</f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2">
        <f>(((L952/60)/60)/24)+DATE(1970,1,1)</f>
        <v>41536.208333333336</v>
      </c>
      <c r="O952" s="12">
        <f>(((M952/60)/60)/24)+DATE(1970,1,1)</f>
        <v>41539.208333333336</v>
      </c>
      <c r="P952" t="b">
        <v>0</v>
      </c>
      <c r="Q952" t="b">
        <v>0</v>
      </c>
      <c r="R952" t="s">
        <v>33</v>
      </c>
      <c r="S952" t="s">
        <v>2038</v>
      </c>
      <c r="T952" t="s">
        <v>2039</v>
      </c>
    </row>
    <row r="953" spans="1:20" ht="34" x14ac:dyDescent="0.2">
      <c r="A953">
        <v>906</v>
      </c>
      <c r="B953" s="4" t="s">
        <v>1844</v>
      </c>
      <c r="C953" s="3" t="s">
        <v>1845</v>
      </c>
      <c r="D953">
        <v>5500</v>
      </c>
      <c r="E953">
        <v>8964</v>
      </c>
      <c r="F953" s="5">
        <f>E953/D953</f>
        <v>1.6298181818181818</v>
      </c>
      <c r="G953" t="s">
        <v>20</v>
      </c>
      <c r="H953">
        <v>191</v>
      </c>
      <c r="I953" s="6">
        <f>E953/H953</f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2">
        <f>(((L953/60)/60)/24)+DATE(1970,1,1)</f>
        <v>42868.208333333328</v>
      </c>
      <c r="O953" s="12">
        <f>(((M953/60)/60)/24)+DATE(1970,1,1)</f>
        <v>42904.208333333328</v>
      </c>
      <c r="P953" t="b">
        <v>1</v>
      </c>
      <c r="Q953" t="b">
        <v>1</v>
      </c>
      <c r="R953" t="s">
        <v>42</v>
      </c>
      <c r="S953" t="s">
        <v>2040</v>
      </c>
      <c r="T953" t="s">
        <v>2041</v>
      </c>
    </row>
    <row r="954" spans="1:20" ht="17" x14ac:dyDescent="0.2">
      <c r="A954">
        <v>908</v>
      </c>
      <c r="B954" s="4" t="s">
        <v>1848</v>
      </c>
      <c r="C954" s="3" t="s">
        <v>1849</v>
      </c>
      <c r="D954">
        <v>38200</v>
      </c>
      <c r="E954">
        <v>121950</v>
      </c>
      <c r="F954" s="5">
        <f>E954/D954</f>
        <v>3.1924083769633507</v>
      </c>
      <c r="G954" t="s">
        <v>20</v>
      </c>
      <c r="H954">
        <v>3934</v>
      </c>
      <c r="I954" s="6">
        <f>E954/H954</f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2">
        <f>(((L954/60)/60)/24)+DATE(1970,1,1)</f>
        <v>41031.208333333336</v>
      </c>
      <c r="O954" s="12">
        <f>(((M954/60)/60)/24)+DATE(1970,1,1)</f>
        <v>41042.208333333336</v>
      </c>
      <c r="P954" t="b">
        <v>0</v>
      </c>
      <c r="Q954" t="b">
        <v>0</v>
      </c>
      <c r="R954" t="s">
        <v>89</v>
      </c>
      <c r="S954" t="s">
        <v>2049</v>
      </c>
      <c r="T954" t="s">
        <v>2050</v>
      </c>
    </row>
    <row r="955" spans="1:20" ht="17" x14ac:dyDescent="0.2">
      <c r="A955">
        <v>909</v>
      </c>
      <c r="B955" s="4" t="s">
        <v>1850</v>
      </c>
      <c r="C955" s="3" t="s">
        <v>1851</v>
      </c>
      <c r="D955">
        <v>1800</v>
      </c>
      <c r="E955">
        <v>8621</v>
      </c>
      <c r="F955" s="5">
        <f>E955/D955</f>
        <v>4.7894444444444444</v>
      </c>
      <c r="G955" t="s">
        <v>20</v>
      </c>
      <c r="H955">
        <v>80</v>
      </c>
      <c r="I955" s="6">
        <f>E955/H955</f>
        <v>107.7625</v>
      </c>
      <c r="J955" t="s">
        <v>15</v>
      </c>
      <c r="K955" t="s">
        <v>16</v>
      </c>
      <c r="L955">
        <v>1528088400</v>
      </c>
      <c r="M955">
        <v>1530421200</v>
      </c>
      <c r="N955" s="12">
        <f>(((L955/60)/60)/24)+DATE(1970,1,1)</f>
        <v>43255.208333333328</v>
      </c>
      <c r="O955" s="12">
        <f>(((M955/60)/60)/24)+DATE(1970,1,1)</f>
        <v>43282.208333333328</v>
      </c>
      <c r="P955" t="b">
        <v>0</v>
      </c>
      <c r="Q955" t="b">
        <v>1</v>
      </c>
      <c r="R955" t="s">
        <v>33</v>
      </c>
      <c r="S955" t="s">
        <v>2038</v>
      </c>
      <c r="T955" t="s">
        <v>2039</v>
      </c>
    </row>
    <row r="956" spans="1:20" ht="17" x14ac:dyDescent="0.2">
      <c r="A956">
        <v>911</v>
      </c>
      <c r="B956" s="4" t="s">
        <v>1854</v>
      </c>
      <c r="C956" s="3" t="s">
        <v>1855</v>
      </c>
      <c r="D956">
        <v>5800</v>
      </c>
      <c r="E956">
        <v>11539</v>
      </c>
      <c r="F956" s="5">
        <f>E956/D956</f>
        <v>1.9894827586206896</v>
      </c>
      <c r="G956" t="s">
        <v>20</v>
      </c>
      <c r="H956">
        <v>462</v>
      </c>
      <c r="I956" s="6">
        <f>E956/H956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2">
        <f>(((L956/60)/60)/24)+DATE(1970,1,1)</f>
        <v>43717.208333333328</v>
      </c>
      <c r="O956" s="12">
        <f>(((M956/60)/60)/24)+DATE(1970,1,1)</f>
        <v>43719.208333333328</v>
      </c>
      <c r="P956" t="b">
        <v>1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17" x14ac:dyDescent="0.2">
      <c r="A957">
        <v>912</v>
      </c>
      <c r="B957" s="4" t="s">
        <v>1856</v>
      </c>
      <c r="C957" s="3" t="s">
        <v>1857</v>
      </c>
      <c r="D957">
        <v>1800</v>
      </c>
      <c r="E957">
        <v>14310</v>
      </c>
      <c r="F957" s="5">
        <f>E957/D957</f>
        <v>7.95</v>
      </c>
      <c r="G957" t="s">
        <v>20</v>
      </c>
      <c r="H957">
        <v>179</v>
      </c>
      <c r="I957" s="6">
        <f>E957/H957</f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2">
        <f>(((L957/60)/60)/24)+DATE(1970,1,1)</f>
        <v>41157.208333333336</v>
      </c>
      <c r="O957" s="12">
        <f>(((M957/60)/60)/24)+DATE(1970,1,1)</f>
        <v>41170.208333333336</v>
      </c>
      <c r="P957" t="b">
        <v>1</v>
      </c>
      <c r="Q957" t="b">
        <v>0</v>
      </c>
      <c r="R957" t="s">
        <v>53</v>
      </c>
      <c r="S957" t="s">
        <v>2040</v>
      </c>
      <c r="T957" t="s">
        <v>2043</v>
      </c>
    </row>
    <row r="958" spans="1:20" ht="17" x14ac:dyDescent="0.2">
      <c r="A958">
        <v>915</v>
      </c>
      <c r="B958" s="4" t="s">
        <v>1862</v>
      </c>
      <c r="C958" s="3" t="s">
        <v>1863</v>
      </c>
      <c r="D958">
        <v>125900</v>
      </c>
      <c r="E958">
        <v>195936</v>
      </c>
      <c r="F958" s="5">
        <f>E958/D958</f>
        <v>1.5562827640984909</v>
      </c>
      <c r="G958" t="s">
        <v>20</v>
      </c>
      <c r="H958">
        <v>1866</v>
      </c>
      <c r="I958" s="6">
        <f>E958/H958</f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2">
        <f>(((L958/60)/60)/24)+DATE(1970,1,1)</f>
        <v>42976.208333333328</v>
      </c>
      <c r="O958" s="12">
        <f>(((M958/60)/60)/24)+DATE(1970,1,1)</f>
        <v>42985.208333333328</v>
      </c>
      <c r="P958" t="b">
        <v>0</v>
      </c>
      <c r="Q958" t="b">
        <v>0</v>
      </c>
      <c r="R958" t="s">
        <v>269</v>
      </c>
      <c r="S958" t="s">
        <v>2040</v>
      </c>
      <c r="T958" t="s">
        <v>2059</v>
      </c>
    </row>
    <row r="959" spans="1:20" ht="17" x14ac:dyDescent="0.2">
      <c r="A959">
        <v>918</v>
      </c>
      <c r="B959" s="4" t="s">
        <v>1868</v>
      </c>
      <c r="C959" s="3" t="s">
        <v>1869</v>
      </c>
      <c r="D959">
        <v>3800</v>
      </c>
      <c r="E959">
        <v>9021</v>
      </c>
      <c r="F959" s="5">
        <f>E959/D959</f>
        <v>2.3739473684210526</v>
      </c>
      <c r="G959" t="s">
        <v>20</v>
      </c>
      <c r="H959">
        <v>156</v>
      </c>
      <c r="I959" s="6">
        <f>E959/H959</f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2">
        <f>(((L959/60)/60)/24)+DATE(1970,1,1)</f>
        <v>41117.208333333336</v>
      </c>
      <c r="O959" s="12">
        <f>(((M959/60)/60)/24)+DATE(1970,1,1)</f>
        <v>41128.208333333336</v>
      </c>
      <c r="P959" t="b">
        <v>0</v>
      </c>
      <c r="Q959" t="b">
        <v>0</v>
      </c>
      <c r="R959" t="s">
        <v>133</v>
      </c>
      <c r="S959" t="s">
        <v>2046</v>
      </c>
      <c r="T959" t="s">
        <v>2055</v>
      </c>
    </row>
    <row r="960" spans="1:20" ht="17" x14ac:dyDescent="0.2">
      <c r="A960">
        <v>920</v>
      </c>
      <c r="B960" s="4" t="s">
        <v>1872</v>
      </c>
      <c r="C960" s="3" t="s">
        <v>1873</v>
      </c>
      <c r="D960">
        <v>5300</v>
      </c>
      <c r="E960">
        <v>9676</v>
      </c>
      <c r="F960" s="5">
        <f>E960/D960</f>
        <v>1.8256603773584905</v>
      </c>
      <c r="G960" t="s">
        <v>20</v>
      </c>
      <c r="H960">
        <v>255</v>
      </c>
      <c r="I960" s="6">
        <f>E960/H960</f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2">
        <f>(((L960/60)/60)/24)+DATE(1970,1,1)</f>
        <v>43503.25</v>
      </c>
      <c r="O960" s="12">
        <f>(((M960/60)/60)/24)+DATE(1970,1,1)</f>
        <v>43523.25</v>
      </c>
      <c r="P960" t="b">
        <v>1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922</v>
      </c>
      <c r="B961" s="4" t="s">
        <v>1876</v>
      </c>
      <c r="C961" s="3" t="s">
        <v>1877</v>
      </c>
      <c r="D961">
        <v>51400</v>
      </c>
      <c r="E961">
        <v>90440</v>
      </c>
      <c r="F961" s="5">
        <f>E961/D961</f>
        <v>1.7595330739299611</v>
      </c>
      <c r="G961" t="s">
        <v>20</v>
      </c>
      <c r="H961">
        <v>2261</v>
      </c>
      <c r="I961" s="6">
        <f>E961/H961</f>
        <v>40</v>
      </c>
      <c r="J961" t="s">
        <v>21</v>
      </c>
      <c r="K961" t="s">
        <v>22</v>
      </c>
      <c r="L961">
        <v>1544335200</v>
      </c>
      <c r="M961">
        <v>1545112800</v>
      </c>
      <c r="N961" s="12">
        <f>(((L961/60)/60)/24)+DATE(1970,1,1)</f>
        <v>43443.25</v>
      </c>
      <c r="O961" s="12">
        <f>(((M961/60)/60)/24)+DATE(1970,1,1)</f>
        <v>43452.25</v>
      </c>
      <c r="P961" t="b">
        <v>0</v>
      </c>
      <c r="Q961" t="b">
        <v>1</v>
      </c>
      <c r="R961" t="s">
        <v>319</v>
      </c>
      <c r="S961" t="s">
        <v>2034</v>
      </c>
      <c r="T961" t="s">
        <v>2061</v>
      </c>
    </row>
    <row r="962" spans="1:20" ht="17" x14ac:dyDescent="0.2">
      <c r="A962">
        <v>923</v>
      </c>
      <c r="B962" s="4" t="s">
        <v>1878</v>
      </c>
      <c r="C962" s="3" t="s">
        <v>1879</v>
      </c>
      <c r="D962">
        <v>1700</v>
      </c>
      <c r="E962">
        <v>4044</v>
      </c>
      <c r="F962" s="5">
        <f>E962/D962</f>
        <v>2.3788235294117648</v>
      </c>
      <c r="G962" t="s">
        <v>20</v>
      </c>
      <c r="H962">
        <v>40</v>
      </c>
      <c r="I962" s="6">
        <f>E962/H962</f>
        <v>101.1</v>
      </c>
      <c r="J962" t="s">
        <v>21</v>
      </c>
      <c r="K962" t="s">
        <v>22</v>
      </c>
      <c r="L962">
        <v>1279083600</v>
      </c>
      <c r="M962">
        <v>1279170000</v>
      </c>
      <c r="N962" s="12">
        <f>(((L962/60)/60)/24)+DATE(1970,1,1)</f>
        <v>40373.208333333336</v>
      </c>
      <c r="O962" s="12">
        <f>(((M962/60)/60)/24)+DATE(1970,1,1)</f>
        <v>40374.208333333336</v>
      </c>
      <c r="P962" t="b">
        <v>0</v>
      </c>
      <c r="Q962" t="b">
        <v>0</v>
      </c>
      <c r="R962" t="s">
        <v>33</v>
      </c>
      <c r="S962" t="s">
        <v>2038</v>
      </c>
      <c r="T962" t="s">
        <v>2039</v>
      </c>
    </row>
    <row r="963" spans="1:20" ht="17" x14ac:dyDescent="0.2">
      <c r="A963">
        <v>924</v>
      </c>
      <c r="B963" s="4" t="s">
        <v>1880</v>
      </c>
      <c r="C963" s="3" t="s">
        <v>1881</v>
      </c>
      <c r="D963">
        <v>39400</v>
      </c>
      <c r="E963">
        <v>192292</v>
      </c>
      <c r="F963" s="5">
        <f>E963/D963</f>
        <v>4.8805076142131982</v>
      </c>
      <c r="G963" t="s">
        <v>20</v>
      </c>
      <c r="H963">
        <v>2289</v>
      </c>
      <c r="I963" s="6">
        <f>E963/H963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2">
        <f>(((L963/60)/60)/24)+DATE(1970,1,1)</f>
        <v>43769.208333333328</v>
      </c>
      <c r="O963" s="12">
        <f>(((M963/60)/60)/24)+DATE(1970,1,1)</f>
        <v>43780.25</v>
      </c>
      <c r="P963" t="b">
        <v>0</v>
      </c>
      <c r="Q963" t="b">
        <v>0</v>
      </c>
      <c r="R963" t="s">
        <v>33</v>
      </c>
      <c r="S963" t="s">
        <v>2038</v>
      </c>
      <c r="T963" t="s">
        <v>2039</v>
      </c>
    </row>
    <row r="964" spans="1:20" ht="34" x14ac:dyDescent="0.2">
      <c r="A964">
        <v>925</v>
      </c>
      <c r="B964" s="4" t="s">
        <v>1882</v>
      </c>
      <c r="C964" s="3" t="s">
        <v>1883</v>
      </c>
      <c r="D964">
        <v>3000</v>
      </c>
      <c r="E964">
        <v>6722</v>
      </c>
      <c r="F964" s="5">
        <f>E964/D964</f>
        <v>2.2406666666666668</v>
      </c>
      <c r="G964" t="s">
        <v>20</v>
      </c>
      <c r="H964">
        <v>65</v>
      </c>
      <c r="I964" s="6">
        <f>E964/H964</f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2">
        <f>(((L964/60)/60)/24)+DATE(1970,1,1)</f>
        <v>43000.208333333328</v>
      </c>
      <c r="O964" s="12">
        <f>(((M964/60)/60)/24)+DATE(1970,1,1)</f>
        <v>43012.208333333328</v>
      </c>
      <c r="P964" t="b">
        <v>0</v>
      </c>
      <c r="Q964" t="b">
        <v>0</v>
      </c>
      <c r="R964" t="s">
        <v>33</v>
      </c>
      <c r="S964" t="s">
        <v>2038</v>
      </c>
      <c r="T964" t="s">
        <v>2039</v>
      </c>
    </row>
    <row r="965" spans="1:20" ht="17" x14ac:dyDescent="0.2">
      <c r="A965">
        <v>928</v>
      </c>
      <c r="B965" s="4" t="s">
        <v>1888</v>
      </c>
      <c r="C965" s="3" t="s">
        <v>1889</v>
      </c>
      <c r="D965">
        <v>167400</v>
      </c>
      <c r="E965">
        <v>196386</v>
      </c>
      <c r="F965" s="5">
        <f>E965/D965</f>
        <v>1.1731541218637993</v>
      </c>
      <c r="G965" t="s">
        <v>20</v>
      </c>
      <c r="H965">
        <v>3777</v>
      </c>
      <c r="I965" s="6">
        <f>E965/H965</f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2">
        <f>(((L965/60)/60)/24)+DATE(1970,1,1)</f>
        <v>41637.25</v>
      </c>
      <c r="O965" s="12">
        <f>(((M965/60)/60)/24)+DATE(1970,1,1)</f>
        <v>41646.25</v>
      </c>
      <c r="P965" t="b">
        <v>0</v>
      </c>
      <c r="Q965" t="b">
        <v>0</v>
      </c>
      <c r="R965" t="s">
        <v>28</v>
      </c>
      <c r="S965" t="s">
        <v>2036</v>
      </c>
      <c r="T965" t="s">
        <v>2037</v>
      </c>
    </row>
    <row r="966" spans="1:20" ht="17" x14ac:dyDescent="0.2">
      <c r="A966">
        <v>929</v>
      </c>
      <c r="B966" s="4" t="s">
        <v>1890</v>
      </c>
      <c r="C966" s="3" t="s">
        <v>1891</v>
      </c>
      <c r="D966">
        <v>5500</v>
      </c>
      <c r="E966">
        <v>11952</v>
      </c>
      <c r="F966" s="5">
        <f>E966/D966</f>
        <v>2.173090909090909</v>
      </c>
      <c r="G966" t="s">
        <v>20</v>
      </c>
      <c r="H966">
        <v>184</v>
      </c>
      <c r="I966" s="6">
        <f>E966/H966</f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2">
        <f>(((L966/60)/60)/24)+DATE(1970,1,1)</f>
        <v>42858.208333333328</v>
      </c>
      <c r="O966" s="12">
        <f>(((M966/60)/60)/24)+DATE(1970,1,1)</f>
        <v>42872.208333333328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930</v>
      </c>
      <c r="B967" s="4" t="s">
        <v>1892</v>
      </c>
      <c r="C967" s="3" t="s">
        <v>1893</v>
      </c>
      <c r="D967">
        <v>3500</v>
      </c>
      <c r="E967">
        <v>3930</v>
      </c>
      <c r="F967" s="5">
        <f>E967/D967</f>
        <v>1.1228571428571428</v>
      </c>
      <c r="G967" t="s">
        <v>20</v>
      </c>
      <c r="H967">
        <v>85</v>
      </c>
      <c r="I967" s="6">
        <f>E967/H967</f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2">
        <f>(((L967/60)/60)/24)+DATE(1970,1,1)</f>
        <v>42060.25</v>
      </c>
      <c r="O967" s="12">
        <f>(((M967/60)/60)/24)+DATE(1970,1,1)</f>
        <v>42067.25</v>
      </c>
      <c r="P967" t="b">
        <v>0</v>
      </c>
      <c r="Q967" t="b">
        <v>1</v>
      </c>
      <c r="R967" t="s">
        <v>33</v>
      </c>
      <c r="S967" t="s">
        <v>2038</v>
      </c>
      <c r="T967" t="s">
        <v>2039</v>
      </c>
    </row>
    <row r="968" spans="1:20" ht="17" x14ac:dyDescent="0.2">
      <c r="A968">
        <v>932</v>
      </c>
      <c r="B968" s="4" t="s">
        <v>1896</v>
      </c>
      <c r="C968" s="3" t="s">
        <v>1897</v>
      </c>
      <c r="D968">
        <v>2300</v>
      </c>
      <c r="E968">
        <v>4883</v>
      </c>
      <c r="F968" s="5">
        <f>E968/D968</f>
        <v>2.1230434782608696</v>
      </c>
      <c r="G968" t="s">
        <v>20</v>
      </c>
      <c r="H968">
        <v>144</v>
      </c>
      <c r="I968" s="6">
        <f>E968/H968</f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2">
        <f>(((L968/60)/60)/24)+DATE(1970,1,1)</f>
        <v>41709.208333333336</v>
      </c>
      <c r="O968" s="12">
        <f>(((M968/60)/60)/24)+DATE(1970,1,1)</f>
        <v>41712.208333333336</v>
      </c>
      <c r="P968" t="b">
        <v>0</v>
      </c>
      <c r="Q968" t="b">
        <v>0</v>
      </c>
      <c r="R968" t="s">
        <v>23</v>
      </c>
      <c r="S968" t="s">
        <v>2034</v>
      </c>
      <c r="T968" t="s">
        <v>2035</v>
      </c>
    </row>
    <row r="969" spans="1:20" ht="17" x14ac:dyDescent="0.2">
      <c r="A969">
        <v>933</v>
      </c>
      <c r="B969" s="4" t="s">
        <v>1898</v>
      </c>
      <c r="C969" s="3" t="s">
        <v>1899</v>
      </c>
      <c r="D969">
        <v>73000</v>
      </c>
      <c r="E969">
        <v>175015</v>
      </c>
      <c r="F969" s="5">
        <f>E969/D969</f>
        <v>2.3974657534246577</v>
      </c>
      <c r="G969" t="s">
        <v>20</v>
      </c>
      <c r="H969">
        <v>1902</v>
      </c>
      <c r="I969" s="6">
        <f>E969/H969</f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2">
        <f>(((L969/60)/60)/24)+DATE(1970,1,1)</f>
        <v>41372.208333333336</v>
      </c>
      <c r="O969" s="12">
        <f>(((M969/60)/60)/24)+DATE(1970,1,1)</f>
        <v>41385.208333333336</v>
      </c>
      <c r="P969" t="b">
        <v>0</v>
      </c>
      <c r="Q969" t="b">
        <v>0</v>
      </c>
      <c r="R969" t="s">
        <v>33</v>
      </c>
      <c r="S969" t="s">
        <v>2038</v>
      </c>
      <c r="T969" t="s">
        <v>2039</v>
      </c>
    </row>
    <row r="970" spans="1:20" ht="17" x14ac:dyDescent="0.2">
      <c r="A970">
        <v>934</v>
      </c>
      <c r="B970" s="4" t="s">
        <v>1900</v>
      </c>
      <c r="C970" s="3" t="s">
        <v>1901</v>
      </c>
      <c r="D970">
        <v>6200</v>
      </c>
      <c r="E970">
        <v>11280</v>
      </c>
      <c r="F970" s="5">
        <f>E970/D970</f>
        <v>1.8193548387096774</v>
      </c>
      <c r="G970" t="s">
        <v>20</v>
      </c>
      <c r="H970">
        <v>105</v>
      </c>
      <c r="I970" s="6">
        <f>E970/H970</f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2">
        <f>(((L970/60)/60)/24)+DATE(1970,1,1)</f>
        <v>42422.25</v>
      </c>
      <c r="O970" s="12">
        <f>(((M970/60)/60)/24)+DATE(1970,1,1)</f>
        <v>42428.25</v>
      </c>
      <c r="P970" t="b">
        <v>0</v>
      </c>
      <c r="Q970" t="b">
        <v>0</v>
      </c>
      <c r="R970" t="s">
        <v>33</v>
      </c>
      <c r="S970" t="s">
        <v>2038</v>
      </c>
      <c r="T970" t="s">
        <v>2039</v>
      </c>
    </row>
    <row r="971" spans="1:20" ht="34" x14ac:dyDescent="0.2">
      <c r="A971">
        <v>935</v>
      </c>
      <c r="B971" s="4" t="s">
        <v>1902</v>
      </c>
      <c r="C971" s="3" t="s">
        <v>1903</v>
      </c>
      <c r="D971">
        <v>6100</v>
      </c>
      <c r="E971">
        <v>10012</v>
      </c>
      <c r="F971" s="5">
        <f>E971/D971</f>
        <v>1.6413114754098361</v>
      </c>
      <c r="G971" t="s">
        <v>20</v>
      </c>
      <c r="H971">
        <v>132</v>
      </c>
      <c r="I971" s="6">
        <f>E971/H971</f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2">
        <f>(((L971/60)/60)/24)+DATE(1970,1,1)</f>
        <v>42209.208333333328</v>
      </c>
      <c r="O971" s="12">
        <f>(((M971/60)/60)/24)+DATE(1970,1,1)</f>
        <v>42216.208333333328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17" x14ac:dyDescent="0.2">
      <c r="A972">
        <v>938</v>
      </c>
      <c r="B972" s="4" t="s">
        <v>1907</v>
      </c>
      <c r="C972" s="3" t="s">
        <v>1908</v>
      </c>
      <c r="D972">
        <v>9200</v>
      </c>
      <c r="E972">
        <v>10093</v>
      </c>
      <c r="F972" s="5">
        <f>E972/D972</f>
        <v>1.0970652173913042</v>
      </c>
      <c r="G972" t="s">
        <v>20</v>
      </c>
      <c r="H972">
        <v>96</v>
      </c>
      <c r="I972" s="6">
        <f>E972/H972</f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2">
        <f>(((L972/60)/60)/24)+DATE(1970,1,1)</f>
        <v>43263.208333333328</v>
      </c>
      <c r="O972" s="12">
        <f>(((M972/60)/60)/24)+DATE(1970,1,1)</f>
        <v>43299.208333333328</v>
      </c>
      <c r="P972" t="b">
        <v>0</v>
      </c>
      <c r="Q972" t="b">
        <v>1</v>
      </c>
      <c r="R972" t="s">
        <v>119</v>
      </c>
      <c r="S972" t="s">
        <v>2046</v>
      </c>
      <c r="T972" t="s">
        <v>2052</v>
      </c>
    </row>
    <row r="973" spans="1:20" ht="17" x14ac:dyDescent="0.2">
      <c r="A973">
        <v>943</v>
      </c>
      <c r="B973" s="4" t="s">
        <v>1916</v>
      </c>
      <c r="C973" s="3" t="s">
        <v>1917</v>
      </c>
      <c r="D973">
        <v>7500</v>
      </c>
      <c r="E973">
        <v>11969</v>
      </c>
      <c r="F973" s="5">
        <f>E973/D973</f>
        <v>1.5958666666666668</v>
      </c>
      <c r="G973" t="s">
        <v>20</v>
      </c>
      <c r="H973">
        <v>114</v>
      </c>
      <c r="I973" s="6">
        <f>E973/H973</f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2">
        <f>(((L973/60)/60)/24)+DATE(1970,1,1)</f>
        <v>41906.208333333336</v>
      </c>
      <c r="O973" s="12">
        <f>(((M973/60)/60)/24)+DATE(1970,1,1)</f>
        <v>41941.208333333336</v>
      </c>
      <c r="P973" t="b">
        <v>0</v>
      </c>
      <c r="Q973" t="b">
        <v>0</v>
      </c>
      <c r="R973" t="s">
        <v>17</v>
      </c>
      <c r="S973" t="s">
        <v>2032</v>
      </c>
      <c r="T973" t="s">
        <v>2033</v>
      </c>
    </row>
    <row r="974" spans="1:20" ht="34" x14ac:dyDescent="0.2">
      <c r="A974">
        <v>949</v>
      </c>
      <c r="B974" s="4" t="s">
        <v>1928</v>
      </c>
      <c r="C974" s="3" t="s">
        <v>1929</v>
      </c>
      <c r="D974">
        <v>5900</v>
      </c>
      <c r="E974">
        <v>9520</v>
      </c>
      <c r="F974" s="5">
        <f>E974/D974</f>
        <v>1.6135593220338984</v>
      </c>
      <c r="G974" t="s">
        <v>20</v>
      </c>
      <c r="H974">
        <v>203</v>
      </c>
      <c r="I974" s="6">
        <f>E974/H974</f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2">
        <f>(((L974/60)/60)/24)+DATE(1970,1,1)</f>
        <v>42112.208333333328</v>
      </c>
      <c r="O974" s="12">
        <f>(((M974/60)/60)/24)+DATE(1970,1,1)</f>
        <v>42131.208333333328</v>
      </c>
      <c r="P974" t="b">
        <v>0</v>
      </c>
      <c r="Q974" t="b">
        <v>0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951</v>
      </c>
      <c r="B975" s="4" t="s">
        <v>1932</v>
      </c>
      <c r="C975" s="3" t="s">
        <v>1933</v>
      </c>
      <c r="D975">
        <v>14500</v>
      </c>
      <c r="E975">
        <v>159056</v>
      </c>
      <c r="F975" s="5">
        <f>E975/D975</f>
        <v>10.969379310344827</v>
      </c>
      <c r="G975" t="s">
        <v>20</v>
      </c>
      <c r="H975">
        <v>1559</v>
      </c>
      <c r="I975" s="6">
        <f>E975/H975</f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2">
        <f>(((L975/60)/60)/24)+DATE(1970,1,1)</f>
        <v>42730.25</v>
      </c>
      <c r="O975" s="12">
        <f>(((M975/60)/60)/24)+DATE(1970,1,1)</f>
        <v>42731.25</v>
      </c>
      <c r="P975" t="b">
        <v>0</v>
      </c>
      <c r="Q975" t="b">
        <v>1</v>
      </c>
      <c r="R975" t="s">
        <v>23</v>
      </c>
      <c r="S975" t="s">
        <v>2034</v>
      </c>
      <c r="T975" t="s">
        <v>2035</v>
      </c>
    </row>
    <row r="976" spans="1:20" ht="17" x14ac:dyDescent="0.2">
      <c r="A976">
        <v>954</v>
      </c>
      <c r="B976" s="4" t="s">
        <v>1938</v>
      </c>
      <c r="C976" s="3" t="s">
        <v>1939</v>
      </c>
      <c r="D976">
        <v>42600</v>
      </c>
      <c r="E976">
        <v>156384</v>
      </c>
      <c r="F976" s="5">
        <f>E976/D976</f>
        <v>3.6709859154929578</v>
      </c>
      <c r="G976" t="s">
        <v>20</v>
      </c>
      <c r="H976">
        <v>1548</v>
      </c>
      <c r="I976" s="6">
        <f>E976/H976</f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2">
        <f>(((L976/60)/60)/24)+DATE(1970,1,1)</f>
        <v>41174.208333333336</v>
      </c>
      <c r="O976" s="12">
        <f>(((M976/60)/60)/24)+DATE(1970,1,1)</f>
        <v>41198.208333333336</v>
      </c>
      <c r="P976" t="b">
        <v>0</v>
      </c>
      <c r="Q976" t="b">
        <v>0</v>
      </c>
      <c r="R976" t="s">
        <v>28</v>
      </c>
      <c r="S976" t="s">
        <v>2036</v>
      </c>
      <c r="T976" t="s">
        <v>2037</v>
      </c>
    </row>
    <row r="977" spans="1:20" ht="34" x14ac:dyDescent="0.2">
      <c r="A977">
        <v>955</v>
      </c>
      <c r="B977" s="4" t="s">
        <v>1940</v>
      </c>
      <c r="C977" s="3" t="s">
        <v>1941</v>
      </c>
      <c r="D977">
        <v>700</v>
      </c>
      <c r="E977">
        <v>7763</v>
      </c>
      <c r="F977" s="5">
        <f>E977/D977</f>
        <v>11.09</v>
      </c>
      <c r="G977" t="s">
        <v>20</v>
      </c>
      <c r="H977">
        <v>80</v>
      </c>
      <c r="I977" s="6">
        <f>E977/H977</f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2">
        <f>(((L977/60)/60)/24)+DATE(1970,1,1)</f>
        <v>41238.25</v>
      </c>
      <c r="O977" s="12">
        <f>(((M977/60)/60)/24)+DATE(1970,1,1)</f>
        <v>41240.25</v>
      </c>
      <c r="P977" t="b">
        <v>0</v>
      </c>
      <c r="Q977" t="b">
        <v>0</v>
      </c>
      <c r="R977" t="s">
        <v>33</v>
      </c>
      <c r="S977" t="s">
        <v>2038</v>
      </c>
      <c r="T977" t="s">
        <v>2039</v>
      </c>
    </row>
    <row r="978" spans="1:20" ht="17" x14ac:dyDescent="0.2">
      <c r="A978">
        <v>957</v>
      </c>
      <c r="B978" s="4" t="s">
        <v>1944</v>
      </c>
      <c r="C978" s="3" t="s">
        <v>1945</v>
      </c>
      <c r="D978">
        <v>9800</v>
      </c>
      <c r="E978">
        <v>12434</v>
      </c>
      <c r="F978" s="5">
        <f>E978/D978</f>
        <v>1.2687755102040816</v>
      </c>
      <c r="G978" t="s">
        <v>20</v>
      </c>
      <c r="H978">
        <v>131</v>
      </c>
      <c r="I978" s="6">
        <f>E978/H978</f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2">
        <f>(((L978/60)/60)/24)+DATE(1970,1,1)</f>
        <v>40955.25</v>
      </c>
      <c r="O978" s="12">
        <f>(((M978/60)/60)/24)+DATE(1970,1,1)</f>
        <v>40958.25</v>
      </c>
      <c r="P978" t="b">
        <v>0</v>
      </c>
      <c r="Q978" t="b">
        <v>0</v>
      </c>
      <c r="R978" t="s">
        <v>33</v>
      </c>
      <c r="S978" t="s">
        <v>2038</v>
      </c>
      <c r="T978" t="s">
        <v>2039</v>
      </c>
    </row>
    <row r="979" spans="1:20" ht="34" x14ac:dyDescent="0.2">
      <c r="A979">
        <v>958</v>
      </c>
      <c r="B979" s="4" t="s">
        <v>1946</v>
      </c>
      <c r="C979" s="3" t="s">
        <v>1947</v>
      </c>
      <c r="D979">
        <v>1100</v>
      </c>
      <c r="E979">
        <v>8081</v>
      </c>
      <c r="F979" s="5">
        <f>E979/D979</f>
        <v>7.3463636363636367</v>
      </c>
      <c r="G979" t="s">
        <v>20</v>
      </c>
      <c r="H979">
        <v>112</v>
      </c>
      <c r="I979" s="6">
        <f>E979/H979</f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2">
        <f>(((L979/60)/60)/24)+DATE(1970,1,1)</f>
        <v>40350.208333333336</v>
      </c>
      <c r="O979" s="12">
        <f>(((M979/60)/60)/24)+DATE(1970,1,1)</f>
        <v>40372.208333333336</v>
      </c>
      <c r="P979" t="b">
        <v>0</v>
      </c>
      <c r="Q979" t="b">
        <v>0</v>
      </c>
      <c r="R979" t="s">
        <v>71</v>
      </c>
      <c r="S979" t="s">
        <v>2040</v>
      </c>
      <c r="T979" t="s">
        <v>2048</v>
      </c>
    </row>
    <row r="980" spans="1:20" ht="34" x14ac:dyDescent="0.2">
      <c r="A980">
        <v>961</v>
      </c>
      <c r="B980" s="4" t="s">
        <v>1952</v>
      </c>
      <c r="C980" s="3" t="s">
        <v>1953</v>
      </c>
      <c r="D980">
        <v>5700</v>
      </c>
      <c r="E980">
        <v>6800</v>
      </c>
      <c r="F980" s="5">
        <f>E980/D980</f>
        <v>1.1929824561403508</v>
      </c>
      <c r="G980" t="s">
        <v>20</v>
      </c>
      <c r="H980">
        <v>155</v>
      </c>
      <c r="I980" s="6">
        <f>E980/H980</f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2">
        <f>(((L980/60)/60)/24)+DATE(1970,1,1)</f>
        <v>40591.25</v>
      </c>
      <c r="O980" s="12">
        <f>(((M980/60)/60)/24)+DATE(1970,1,1)</f>
        <v>40595.25</v>
      </c>
      <c r="P980" t="b">
        <v>0</v>
      </c>
      <c r="Q980" t="b">
        <v>0</v>
      </c>
      <c r="R980" t="s">
        <v>206</v>
      </c>
      <c r="S980" t="s">
        <v>2046</v>
      </c>
      <c r="T980" t="s">
        <v>2058</v>
      </c>
    </row>
    <row r="981" spans="1:20" ht="17" x14ac:dyDescent="0.2">
      <c r="A981">
        <v>962</v>
      </c>
      <c r="B981" s="4" t="s">
        <v>1954</v>
      </c>
      <c r="C981" s="3" t="s">
        <v>1955</v>
      </c>
      <c r="D981">
        <v>3600</v>
      </c>
      <c r="E981">
        <v>10657</v>
      </c>
      <c r="F981" s="5">
        <f>E981/D981</f>
        <v>2.9602777777777778</v>
      </c>
      <c r="G981" t="s">
        <v>20</v>
      </c>
      <c r="H981">
        <v>266</v>
      </c>
      <c r="I981" s="6">
        <f>E981/H981</f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2">
        <f>(((L981/60)/60)/24)+DATE(1970,1,1)</f>
        <v>41592.25</v>
      </c>
      <c r="O981" s="12">
        <f>(((M981/60)/60)/24)+DATE(1970,1,1)</f>
        <v>41613.25</v>
      </c>
      <c r="P981" t="b">
        <v>0</v>
      </c>
      <c r="Q981" t="b">
        <v>0</v>
      </c>
      <c r="R981" t="s">
        <v>17</v>
      </c>
      <c r="S981" t="s">
        <v>2032</v>
      </c>
      <c r="T981" t="s">
        <v>2033</v>
      </c>
    </row>
    <row r="982" spans="1:20" ht="17" x14ac:dyDescent="0.2">
      <c r="A982">
        <v>964</v>
      </c>
      <c r="B982" s="4" t="s">
        <v>1958</v>
      </c>
      <c r="C982" s="3" t="s">
        <v>1959</v>
      </c>
      <c r="D982">
        <v>3700</v>
      </c>
      <c r="E982">
        <v>13164</v>
      </c>
      <c r="F982" s="5">
        <f>E982/D982</f>
        <v>3.5578378378378379</v>
      </c>
      <c r="G982" t="s">
        <v>20</v>
      </c>
      <c r="H982">
        <v>155</v>
      </c>
      <c r="I982" s="6">
        <f>E982/H982</f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2">
        <f>(((L982/60)/60)/24)+DATE(1970,1,1)</f>
        <v>42135.208333333328</v>
      </c>
      <c r="O982" s="12">
        <f>(((M982/60)/60)/24)+DATE(1970,1,1)</f>
        <v>42140.208333333328</v>
      </c>
      <c r="P982" t="b">
        <v>0</v>
      </c>
      <c r="Q982" t="b">
        <v>0</v>
      </c>
      <c r="R982" t="s">
        <v>33</v>
      </c>
      <c r="S982" t="s">
        <v>2038</v>
      </c>
      <c r="T982" t="s">
        <v>2039</v>
      </c>
    </row>
    <row r="983" spans="1:20" ht="17" x14ac:dyDescent="0.2">
      <c r="A983">
        <v>965</v>
      </c>
      <c r="B983" s="4" t="s">
        <v>1960</v>
      </c>
      <c r="C983" s="3" t="s">
        <v>1961</v>
      </c>
      <c r="D983">
        <v>2200</v>
      </c>
      <c r="E983">
        <v>8501</v>
      </c>
      <c r="F983" s="5">
        <f>E983/D983</f>
        <v>3.8640909090909092</v>
      </c>
      <c r="G983" t="s">
        <v>20</v>
      </c>
      <c r="H983">
        <v>207</v>
      </c>
      <c r="I983" s="6">
        <f>E983/H983</f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2">
        <f>(((L983/60)/60)/24)+DATE(1970,1,1)</f>
        <v>40203.25</v>
      </c>
      <c r="O983" s="12">
        <f>(((M983/60)/60)/24)+DATE(1970,1,1)</f>
        <v>40243.25</v>
      </c>
      <c r="P983" t="b">
        <v>0</v>
      </c>
      <c r="Q983" t="b">
        <v>0</v>
      </c>
      <c r="R983" t="s">
        <v>23</v>
      </c>
      <c r="S983" t="s">
        <v>2034</v>
      </c>
      <c r="T983" t="s">
        <v>2035</v>
      </c>
    </row>
    <row r="984" spans="1:20" ht="17" x14ac:dyDescent="0.2">
      <c r="A984">
        <v>966</v>
      </c>
      <c r="B984" s="4" t="s">
        <v>878</v>
      </c>
      <c r="C984" s="3" t="s">
        <v>1962</v>
      </c>
      <c r="D984">
        <v>1700</v>
      </c>
      <c r="E984">
        <v>13468</v>
      </c>
      <c r="F984" s="5">
        <f>E984/D984</f>
        <v>7.9223529411764702</v>
      </c>
      <c r="G984" t="s">
        <v>20</v>
      </c>
      <c r="H984">
        <v>245</v>
      </c>
      <c r="I984" s="6">
        <f>E984/H984</f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2">
        <f>(((L984/60)/60)/24)+DATE(1970,1,1)</f>
        <v>42901.208333333328</v>
      </c>
      <c r="O984" s="12">
        <f>(((M984/60)/60)/24)+DATE(1970,1,1)</f>
        <v>42903.208333333328</v>
      </c>
      <c r="P984" t="b">
        <v>0</v>
      </c>
      <c r="Q984" t="b">
        <v>0</v>
      </c>
      <c r="R984" t="s">
        <v>33</v>
      </c>
      <c r="S984" t="s">
        <v>2038</v>
      </c>
      <c r="T984" t="s">
        <v>2039</v>
      </c>
    </row>
    <row r="985" spans="1:20" ht="17" x14ac:dyDescent="0.2">
      <c r="A985">
        <v>967</v>
      </c>
      <c r="B985" s="4" t="s">
        <v>1963</v>
      </c>
      <c r="C985" s="3" t="s">
        <v>1964</v>
      </c>
      <c r="D985">
        <v>88400</v>
      </c>
      <c r="E985">
        <v>121138</v>
      </c>
      <c r="F985" s="5">
        <f>E985/D985</f>
        <v>1.3703393665158372</v>
      </c>
      <c r="G985" t="s">
        <v>20</v>
      </c>
      <c r="H985">
        <v>1573</v>
      </c>
      <c r="I985" s="6">
        <f>E985/H985</f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2">
        <f>(((L985/60)/60)/24)+DATE(1970,1,1)</f>
        <v>41005.208333333336</v>
      </c>
      <c r="O985" s="12">
        <f>(((M985/60)/60)/24)+DATE(1970,1,1)</f>
        <v>41042.208333333336</v>
      </c>
      <c r="P985" t="b">
        <v>0</v>
      </c>
      <c r="Q985" t="b">
        <v>0</v>
      </c>
      <c r="R985" t="s">
        <v>319</v>
      </c>
      <c r="S985" t="s">
        <v>2034</v>
      </c>
      <c r="T985" t="s">
        <v>2061</v>
      </c>
    </row>
    <row r="986" spans="1:20" ht="34" x14ac:dyDescent="0.2">
      <c r="A986">
        <v>968</v>
      </c>
      <c r="B986" s="4" t="s">
        <v>1965</v>
      </c>
      <c r="C986" s="3" t="s">
        <v>1966</v>
      </c>
      <c r="D986">
        <v>2400</v>
      </c>
      <c r="E986">
        <v>8117</v>
      </c>
      <c r="F986" s="5">
        <f>E986/D986</f>
        <v>3.3820833333333336</v>
      </c>
      <c r="G986" t="s">
        <v>20</v>
      </c>
      <c r="H986">
        <v>114</v>
      </c>
      <c r="I986" s="6">
        <f>E986/H986</f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2">
        <f>(((L986/60)/60)/24)+DATE(1970,1,1)</f>
        <v>40544.25</v>
      </c>
      <c r="O986" s="12">
        <f>(((M986/60)/60)/24)+DATE(1970,1,1)</f>
        <v>40559.25</v>
      </c>
      <c r="P986" t="b">
        <v>0</v>
      </c>
      <c r="Q986" t="b">
        <v>0</v>
      </c>
      <c r="R986" t="s">
        <v>17</v>
      </c>
      <c r="S986" t="s">
        <v>2032</v>
      </c>
      <c r="T986" t="s">
        <v>2033</v>
      </c>
    </row>
    <row r="987" spans="1:20" ht="17" x14ac:dyDescent="0.2">
      <c r="A987">
        <v>969</v>
      </c>
      <c r="B987" s="4" t="s">
        <v>1967</v>
      </c>
      <c r="C987" s="3" t="s">
        <v>1968</v>
      </c>
      <c r="D987">
        <v>7900</v>
      </c>
      <c r="E987">
        <v>8550</v>
      </c>
      <c r="F987" s="5">
        <f>E987/D987</f>
        <v>1.0822784810126582</v>
      </c>
      <c r="G987" t="s">
        <v>20</v>
      </c>
      <c r="H987">
        <v>93</v>
      </c>
      <c r="I987" s="6">
        <f>E987/H987</f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2">
        <f>(((L987/60)/60)/24)+DATE(1970,1,1)</f>
        <v>43821.25</v>
      </c>
      <c r="O987" s="12">
        <f>(((M987/60)/60)/24)+DATE(1970,1,1)</f>
        <v>43828.25</v>
      </c>
      <c r="P987" t="b">
        <v>0</v>
      </c>
      <c r="Q987" t="b">
        <v>0</v>
      </c>
      <c r="R987" t="s">
        <v>33</v>
      </c>
      <c r="S987" t="s">
        <v>2038</v>
      </c>
      <c r="T987" t="s">
        <v>2039</v>
      </c>
    </row>
    <row r="988" spans="1:20" ht="34" x14ac:dyDescent="0.2">
      <c r="A988">
        <v>972</v>
      </c>
      <c r="B988" s="4" t="s">
        <v>1973</v>
      </c>
      <c r="C988" s="3" t="s">
        <v>1974</v>
      </c>
      <c r="D988">
        <v>42700</v>
      </c>
      <c r="E988">
        <v>97524</v>
      </c>
      <c r="F988" s="5">
        <f>E988/D988</f>
        <v>2.283934426229508</v>
      </c>
      <c r="G988" t="s">
        <v>20</v>
      </c>
      <c r="H988">
        <v>1681</v>
      </c>
      <c r="I988" s="6">
        <f>E988/H988</f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2">
        <f>(((L988/60)/60)/24)+DATE(1970,1,1)</f>
        <v>41792.208333333336</v>
      </c>
      <c r="O988" s="12">
        <f>(((M988/60)/60)/24)+DATE(1970,1,1)</f>
        <v>41801.208333333336</v>
      </c>
      <c r="P988" t="b">
        <v>0</v>
      </c>
      <c r="Q988" t="b">
        <v>1</v>
      </c>
      <c r="R988" t="s">
        <v>28</v>
      </c>
      <c r="S988" t="s">
        <v>2036</v>
      </c>
      <c r="T988" t="s">
        <v>2037</v>
      </c>
    </row>
    <row r="989" spans="1:20" ht="17" x14ac:dyDescent="0.2">
      <c r="A989">
        <v>974</v>
      </c>
      <c r="B989" s="4" t="s">
        <v>1977</v>
      </c>
      <c r="C989" s="3" t="s">
        <v>1978</v>
      </c>
      <c r="D989">
        <v>800</v>
      </c>
      <c r="E989">
        <v>2991</v>
      </c>
      <c r="F989" s="5">
        <f>E989/D989</f>
        <v>3.73875</v>
      </c>
      <c r="G989" t="s">
        <v>20</v>
      </c>
      <c r="H989">
        <v>32</v>
      </c>
      <c r="I989" s="6">
        <f>E989/H989</f>
        <v>93.46875</v>
      </c>
      <c r="J989" t="s">
        <v>21</v>
      </c>
      <c r="K989" t="s">
        <v>22</v>
      </c>
      <c r="L989">
        <v>1368853200</v>
      </c>
      <c r="M989">
        <v>1368939600</v>
      </c>
      <c r="N989" s="12">
        <f>(((L989/60)/60)/24)+DATE(1970,1,1)</f>
        <v>41412.208333333336</v>
      </c>
      <c r="O989" s="12">
        <f>(((M989/60)/60)/24)+DATE(1970,1,1)</f>
        <v>41413.208333333336</v>
      </c>
      <c r="P989" t="b">
        <v>0</v>
      </c>
      <c r="Q989" t="b">
        <v>0</v>
      </c>
      <c r="R989" t="s">
        <v>60</v>
      </c>
      <c r="S989" t="s">
        <v>2034</v>
      </c>
      <c r="T989" t="s">
        <v>2044</v>
      </c>
    </row>
    <row r="990" spans="1:20" ht="17" x14ac:dyDescent="0.2">
      <c r="A990">
        <v>975</v>
      </c>
      <c r="B990" s="4" t="s">
        <v>1979</v>
      </c>
      <c r="C990" s="3" t="s">
        <v>1980</v>
      </c>
      <c r="D990">
        <v>5400</v>
      </c>
      <c r="E990">
        <v>8366</v>
      </c>
      <c r="F990" s="5">
        <f>E990/D990</f>
        <v>1.5492592592592593</v>
      </c>
      <c r="G990" t="s">
        <v>20</v>
      </c>
      <c r="H990">
        <v>135</v>
      </c>
      <c r="I990" s="6">
        <f>E990/H990</f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2">
        <f>(((L990/60)/60)/24)+DATE(1970,1,1)</f>
        <v>42337.25</v>
      </c>
      <c r="O990" s="12">
        <f>(((M990/60)/60)/24)+DATE(1970,1,1)</f>
        <v>42376.25</v>
      </c>
      <c r="P990" t="b">
        <v>0</v>
      </c>
      <c r="Q990" t="b">
        <v>1</v>
      </c>
      <c r="R990" t="s">
        <v>33</v>
      </c>
      <c r="S990" t="s">
        <v>2038</v>
      </c>
      <c r="T990" t="s">
        <v>2039</v>
      </c>
    </row>
    <row r="991" spans="1:20" ht="34" x14ac:dyDescent="0.2">
      <c r="A991">
        <v>976</v>
      </c>
      <c r="B991" s="4" t="s">
        <v>1981</v>
      </c>
      <c r="C991" s="3" t="s">
        <v>1982</v>
      </c>
      <c r="D991">
        <v>4000</v>
      </c>
      <c r="E991">
        <v>12886</v>
      </c>
      <c r="F991" s="5">
        <f>E991/D991</f>
        <v>3.2214999999999998</v>
      </c>
      <c r="G991" t="s">
        <v>20</v>
      </c>
      <c r="H991">
        <v>140</v>
      </c>
      <c r="I991" s="6">
        <f>E991/H991</f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2">
        <f>(((L991/60)/60)/24)+DATE(1970,1,1)</f>
        <v>40571.25</v>
      </c>
      <c r="O991" s="12">
        <f>(((M991/60)/60)/24)+DATE(1970,1,1)</f>
        <v>40577.25</v>
      </c>
      <c r="P991" t="b">
        <v>0</v>
      </c>
      <c r="Q991" t="b">
        <v>1</v>
      </c>
      <c r="R991" t="s">
        <v>33</v>
      </c>
      <c r="S991" t="s">
        <v>2038</v>
      </c>
      <c r="T991" t="s">
        <v>2039</v>
      </c>
    </row>
    <row r="992" spans="1:20" ht="17" x14ac:dyDescent="0.2">
      <c r="A992">
        <v>978</v>
      </c>
      <c r="B992" s="4" t="s">
        <v>1984</v>
      </c>
      <c r="C992" s="3" t="s">
        <v>1985</v>
      </c>
      <c r="D992">
        <v>1000</v>
      </c>
      <c r="E992">
        <v>8641</v>
      </c>
      <c r="F992" s="5">
        <f>E992/D992</f>
        <v>8.641</v>
      </c>
      <c r="G992" t="s">
        <v>20</v>
      </c>
      <c r="H992">
        <v>92</v>
      </c>
      <c r="I992" s="6">
        <f>E992/H992</f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2">
        <f>(((L992/60)/60)/24)+DATE(1970,1,1)</f>
        <v>42686.25</v>
      </c>
      <c r="O992" s="12">
        <f>(((M992/60)/60)/24)+DATE(1970,1,1)</f>
        <v>42708.25</v>
      </c>
      <c r="P992" t="b">
        <v>0</v>
      </c>
      <c r="Q992" t="b">
        <v>0</v>
      </c>
      <c r="R992" t="s">
        <v>89</v>
      </c>
      <c r="S992" t="s">
        <v>2049</v>
      </c>
      <c r="T992" t="s">
        <v>2050</v>
      </c>
    </row>
    <row r="993" spans="1:20" ht="17" x14ac:dyDescent="0.2">
      <c r="A993">
        <v>979</v>
      </c>
      <c r="B993" s="4" t="s">
        <v>1986</v>
      </c>
      <c r="C993" s="3" t="s">
        <v>1987</v>
      </c>
      <c r="D993">
        <v>60200</v>
      </c>
      <c r="E993">
        <v>86244</v>
      </c>
      <c r="F993" s="5">
        <f>E993/D993</f>
        <v>1.432624584717608</v>
      </c>
      <c r="G993" t="s">
        <v>20</v>
      </c>
      <c r="H993">
        <v>1015</v>
      </c>
      <c r="I993" s="6">
        <f>E993/H993</f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2">
        <f>(((L993/60)/60)/24)+DATE(1970,1,1)</f>
        <v>42078.208333333328</v>
      </c>
      <c r="O993" s="12">
        <f>(((M993/60)/60)/24)+DATE(1970,1,1)</f>
        <v>42084.208333333328</v>
      </c>
      <c r="P993" t="b">
        <v>0</v>
      </c>
      <c r="Q993" t="b">
        <v>0</v>
      </c>
      <c r="R993" t="s">
        <v>33</v>
      </c>
      <c r="S993" t="s">
        <v>2038</v>
      </c>
      <c r="T993" t="s">
        <v>2039</v>
      </c>
    </row>
    <row r="994" spans="1:20" ht="17" x14ac:dyDescent="0.2">
      <c r="A994">
        <v>981</v>
      </c>
      <c r="B994" s="4" t="s">
        <v>1990</v>
      </c>
      <c r="C994" s="3" t="s">
        <v>1991</v>
      </c>
      <c r="D994">
        <v>6700</v>
      </c>
      <c r="E994">
        <v>11941</v>
      </c>
      <c r="F994" s="5">
        <f>E994/D994</f>
        <v>1.7822388059701493</v>
      </c>
      <c r="G994" t="s">
        <v>20</v>
      </c>
      <c r="H994">
        <v>323</v>
      </c>
      <c r="I994" s="6">
        <f>E994/H994</f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2">
        <f>(((L994/60)/60)/24)+DATE(1970,1,1)</f>
        <v>43094.25</v>
      </c>
      <c r="O994" s="12">
        <f>(((M994/60)/60)/24)+DATE(1970,1,1)</f>
        <v>43127.25</v>
      </c>
      <c r="P994" t="b">
        <v>0</v>
      </c>
      <c r="Q994" t="b">
        <v>0</v>
      </c>
      <c r="R994" t="s">
        <v>28</v>
      </c>
      <c r="S994" t="s">
        <v>2036</v>
      </c>
      <c r="T994" t="s">
        <v>2037</v>
      </c>
    </row>
    <row r="995" spans="1:20" ht="17" x14ac:dyDescent="0.2">
      <c r="A995">
        <v>983</v>
      </c>
      <c r="B995" s="4" t="s">
        <v>1994</v>
      </c>
      <c r="C995" s="3" t="s">
        <v>1995</v>
      </c>
      <c r="D995">
        <v>129100</v>
      </c>
      <c r="E995">
        <v>188404</v>
      </c>
      <c r="F995" s="5">
        <f>E995/D995</f>
        <v>1.4593648334624323</v>
      </c>
      <c r="G995" t="s">
        <v>20</v>
      </c>
      <c r="H995">
        <v>2326</v>
      </c>
      <c r="I995" s="6">
        <f>E995/H995</f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2">
        <f>(((L995/60)/60)/24)+DATE(1970,1,1)</f>
        <v>43681.208333333328</v>
      </c>
      <c r="O995" s="12">
        <f>(((M995/60)/60)/24)+DATE(1970,1,1)</f>
        <v>43696.208333333328</v>
      </c>
      <c r="P995" t="b">
        <v>0</v>
      </c>
      <c r="Q995" t="b">
        <v>0</v>
      </c>
      <c r="R995" t="s">
        <v>42</v>
      </c>
      <c r="S995" t="s">
        <v>2040</v>
      </c>
      <c r="T995" t="s">
        <v>2041</v>
      </c>
    </row>
    <row r="996" spans="1:20" ht="34" x14ac:dyDescent="0.2">
      <c r="A996">
        <v>984</v>
      </c>
      <c r="B996" s="4" t="s">
        <v>1996</v>
      </c>
      <c r="C996" s="3" t="s">
        <v>1997</v>
      </c>
      <c r="D996">
        <v>6500</v>
      </c>
      <c r="E996">
        <v>9910</v>
      </c>
      <c r="F996" s="5">
        <f>E996/D996</f>
        <v>1.5246153846153847</v>
      </c>
      <c r="G996" t="s">
        <v>20</v>
      </c>
      <c r="H996">
        <v>381</v>
      </c>
      <c r="I996" s="6">
        <f>E996/H996</f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2">
        <f>(((L996/60)/60)/24)+DATE(1970,1,1)</f>
        <v>43716.208333333328</v>
      </c>
      <c r="O996" s="12">
        <f>(((M996/60)/60)/24)+DATE(1970,1,1)</f>
        <v>43742.208333333328</v>
      </c>
      <c r="P996" t="b">
        <v>0</v>
      </c>
      <c r="Q996" t="b">
        <v>0</v>
      </c>
      <c r="R996" t="s">
        <v>33</v>
      </c>
      <c r="S996" t="s">
        <v>2038</v>
      </c>
      <c r="T996" t="s">
        <v>2039</v>
      </c>
    </row>
    <row r="997" spans="1:20" ht="17" x14ac:dyDescent="0.2">
      <c r="A997">
        <v>987</v>
      </c>
      <c r="B997" s="4" t="s">
        <v>2002</v>
      </c>
      <c r="C997" s="3" t="s">
        <v>2003</v>
      </c>
      <c r="D997">
        <v>6200</v>
      </c>
      <c r="E997">
        <v>13441</v>
      </c>
      <c r="F997" s="5">
        <f>E997/D997</f>
        <v>2.1679032258064517</v>
      </c>
      <c r="G997" t="s">
        <v>20</v>
      </c>
      <c r="H997">
        <v>480</v>
      </c>
      <c r="I997" s="6">
        <f>E997/H997</f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2">
        <f>(((L997/60)/60)/24)+DATE(1970,1,1)</f>
        <v>42852.208333333328</v>
      </c>
      <c r="O997" s="12">
        <f>(((M997/60)/60)/24)+DATE(1970,1,1)</f>
        <v>42866.208333333328</v>
      </c>
      <c r="P997" t="b">
        <v>0</v>
      </c>
      <c r="Q997" t="b">
        <v>0</v>
      </c>
      <c r="R997" t="s">
        <v>42</v>
      </c>
      <c r="S997" t="s">
        <v>2040</v>
      </c>
      <c r="T997" t="s">
        <v>2041</v>
      </c>
    </row>
    <row r="998" spans="1:20" ht="17" x14ac:dyDescent="0.2">
      <c r="A998">
        <v>989</v>
      </c>
      <c r="B998" s="4" t="s">
        <v>2006</v>
      </c>
      <c r="C998" s="3" t="s">
        <v>2007</v>
      </c>
      <c r="D998">
        <v>2400</v>
      </c>
      <c r="E998">
        <v>11990</v>
      </c>
      <c r="F998" s="5">
        <f>E998/D998</f>
        <v>4.9958333333333336</v>
      </c>
      <c r="G998" t="s">
        <v>20</v>
      </c>
      <c r="H998">
        <v>226</v>
      </c>
      <c r="I998" s="6">
        <f>E998/H998</f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2">
        <f>(((L998/60)/60)/24)+DATE(1970,1,1)</f>
        <v>43571.208333333328</v>
      </c>
      <c r="O998" s="12">
        <f>(((M998/60)/60)/24)+DATE(1970,1,1)</f>
        <v>43576.208333333328</v>
      </c>
      <c r="P998" t="b">
        <v>0</v>
      </c>
      <c r="Q998" t="b">
        <v>0</v>
      </c>
      <c r="R998" t="s">
        <v>206</v>
      </c>
      <c r="S998" t="s">
        <v>2046</v>
      </c>
      <c r="T998" t="s">
        <v>2058</v>
      </c>
    </row>
    <row r="999" spans="1:20" ht="17" x14ac:dyDescent="0.2">
      <c r="A999">
        <v>991</v>
      </c>
      <c r="B999" s="4" t="s">
        <v>1080</v>
      </c>
      <c r="C999" s="3" t="s">
        <v>2010</v>
      </c>
      <c r="D999">
        <v>9800</v>
      </c>
      <c r="E999">
        <v>11091</v>
      </c>
      <c r="F999" s="5">
        <f>E999/D999</f>
        <v>1.131734693877551</v>
      </c>
      <c r="G999" t="s">
        <v>20</v>
      </c>
      <c r="H999">
        <v>241</v>
      </c>
      <c r="I999" s="6">
        <f>E999/H999</f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2">
        <f>(((L999/60)/60)/24)+DATE(1970,1,1)</f>
        <v>41907.208333333336</v>
      </c>
      <c r="O999" s="12">
        <f>(((M999/60)/60)/24)+DATE(1970,1,1)</f>
        <v>41911.208333333336</v>
      </c>
      <c r="P999" t="b">
        <v>0</v>
      </c>
      <c r="Q999" t="b">
        <v>1</v>
      </c>
      <c r="R999" t="s">
        <v>23</v>
      </c>
      <c r="S999" t="s">
        <v>2034</v>
      </c>
      <c r="T999" t="s">
        <v>2035</v>
      </c>
    </row>
    <row r="1000" spans="1:20" ht="17" x14ac:dyDescent="0.2">
      <c r="A1000">
        <v>992</v>
      </c>
      <c r="B1000" s="4" t="s">
        <v>2011</v>
      </c>
      <c r="C1000" s="3" t="s">
        <v>2012</v>
      </c>
      <c r="D1000">
        <v>3100</v>
      </c>
      <c r="E1000">
        <v>13223</v>
      </c>
      <c r="F1000" s="5">
        <f>E1000/D1000</f>
        <v>4.2654838709677421</v>
      </c>
      <c r="G1000" t="s">
        <v>20</v>
      </c>
      <c r="H1000">
        <v>132</v>
      </c>
      <c r="I1000" s="6">
        <f>E1000/H1000</f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2">
        <f>(((L1000/60)/60)/24)+DATE(1970,1,1)</f>
        <v>43227.208333333328</v>
      </c>
      <c r="O1000" s="12">
        <f>(((M1000/60)/60)/24)+DATE(1970,1,1)</f>
        <v>43241.208333333328</v>
      </c>
      <c r="P1000" t="b">
        <v>0</v>
      </c>
      <c r="Q1000" t="b">
        <v>1</v>
      </c>
      <c r="R1000" t="s">
        <v>53</v>
      </c>
      <c r="S1000" t="s">
        <v>2040</v>
      </c>
      <c r="T1000" t="s">
        <v>2043</v>
      </c>
    </row>
    <row r="1001" spans="1:20" ht="17" x14ac:dyDescent="0.2">
      <c r="A1001">
        <v>995</v>
      </c>
      <c r="B1001" s="4" t="s">
        <v>2017</v>
      </c>
      <c r="C1001" s="3" t="s">
        <v>2018</v>
      </c>
      <c r="D1001">
        <v>97300</v>
      </c>
      <c r="E1001">
        <v>153216</v>
      </c>
      <c r="F1001" s="5">
        <f>E1001/D1001</f>
        <v>1.5746762589928058</v>
      </c>
      <c r="G1001" t="s">
        <v>20</v>
      </c>
      <c r="H1001">
        <v>2043</v>
      </c>
      <c r="I1001" s="6">
        <f>E1001/H1001</f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2">
        <f>(((L1001/60)/60)/24)+DATE(1970,1,1)</f>
        <v>43408.208333333328</v>
      </c>
      <c r="O1001" s="12">
        <f>(((M1001/60)/60)/24)+DATE(1970,1,1)</f>
        <v>43437.25</v>
      </c>
      <c r="P1001" t="b">
        <v>0</v>
      </c>
      <c r="Q1001" t="b">
        <v>1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19" priority="8" stopIfTrue="1" operator="containsText" text="canceled">
      <formula>NOT(ISERROR(SEARCH("canceled",G1)))</formula>
    </cfRule>
    <cfRule type="containsText" dxfId="18" priority="9" operator="containsText" text="live">
      <formula>NOT(ISERROR(SEARCH("live",G1)))</formula>
    </cfRule>
    <cfRule type="containsText" dxfId="17" priority="10" operator="containsText" text="successful">
      <formula>NOT(ISERROR(SEARCH("successful",G1)))</formula>
    </cfRule>
    <cfRule type="containsText" dxfId="16" priority="11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9438-A697-5F47-AD0B-F9452F863A96}">
  <dimension ref="A1:K13"/>
  <sheetViews>
    <sheetView tabSelected="1" zoomScale="120" zoomScaleNormal="120" workbookViewId="0">
      <selection activeCell="I7" sqref="I7"/>
    </sheetView>
  </sheetViews>
  <sheetFormatPr baseColWidth="10" defaultRowHeight="16" x14ac:dyDescent="0.2"/>
  <cols>
    <col min="1" max="1" width="19.5" customWidth="1"/>
    <col min="2" max="2" width="20.5" customWidth="1"/>
    <col min="3" max="3" width="16" customWidth="1"/>
    <col min="4" max="4" width="18.6640625" customWidth="1"/>
    <col min="5" max="5" width="16.83203125" customWidth="1"/>
    <col min="6" max="6" width="23.83203125" customWidth="1"/>
    <col min="7" max="7" width="20.5" customWidth="1"/>
    <col min="8" max="8" width="22.1640625" customWidth="1"/>
  </cols>
  <sheetData>
    <row r="1" spans="1:11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J1" s="1"/>
      <c r="K1" s="1"/>
    </row>
    <row r="2" spans="1:11" x14ac:dyDescent="0.2">
      <c r="A2" t="s">
        <v>2098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11" x14ac:dyDescent="0.2">
      <c r="A3" t="s">
        <v>2097</v>
      </c>
      <c r="B3">
        <f>COUNTIFS(Crowdfunding!$G:$G,"=successful",Crowdfunding!$D:$D,"&gt;=1000",Crowdfunding!D:D,"&lt;4999")</f>
        <v>191</v>
      </c>
      <c r="C3">
        <f>COUNTIFS(Crowdfunding!$G:$G,"=failed",Crowdfunding!$D:$D,"&gt;=1000",Crowdfunding!D:D,"&lt;4999")</f>
        <v>38</v>
      </c>
      <c r="D3">
        <f>COUNTIFS(Crowdfunding!$G:$G,"=canceled",Crowdfunding!$D:$D,"&gt;=1000",Crowdfunding!D:D,"&lt;4999")</f>
        <v>2</v>
      </c>
      <c r="E3">
        <f t="shared" ref="E3:E13" si="0">SUM(B3,C3,D3)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11" x14ac:dyDescent="0.2">
      <c r="A4" t="s">
        <v>2096</v>
      </c>
      <c r="B4">
        <f>COUNTIFS(Crowdfunding!$G:$G,"=successful",Crowdfunding!$D:$D,"&gt;=5000",Crowdfunding!D:D,"&lt;9999")</f>
        <v>164</v>
      </c>
      <c r="C4">
        <f>COUNTIFS(Crowdfunding!$G:$G,"=failed",Crowdfunding!$D:$D,"&gt;=5000",Crowdfunding!D:D,"&lt;9999")</f>
        <v>126</v>
      </c>
      <c r="D4">
        <f>COUNTIFS(Crowdfunding!$G:$G,"=canceled",Crowdfunding!$D:$D,"&gt;=5000",Crowdfunding!D:D,"&lt;9999")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11" x14ac:dyDescent="0.2">
      <c r="A5" t="s">
        <v>2095</v>
      </c>
      <c r="B5">
        <f>COUNTIFS(Crowdfunding!$G:$G,"=successful",Crowdfunding!$D:$D,"&gt;=10000",Crowdfunding!D:D,"&lt;14999")</f>
        <v>4</v>
      </c>
      <c r="C5">
        <f>COUNTIFS(Crowdfunding!$G:$G,"=failed",Crowdfunding!$D:$D,"&gt;=10000",Crowdfunding!D:D,"&lt;14999")</f>
        <v>5</v>
      </c>
      <c r="D5">
        <f>COUNTIFS(Crowdfunding!$G:$G,"=canceled",Crowdfunding!$D:$D,"&gt;=10000",Crowdfunding!D:D,"&lt;14999")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11" x14ac:dyDescent="0.2">
      <c r="A6" t="s">
        <v>2094</v>
      </c>
      <c r="B6">
        <f>COUNTIFS(Crowdfunding!$G:$G,"=successful",Crowdfunding!$D:$D,"&gt;=15000",Crowdfunding!D:D,"&lt;19999")</f>
        <v>10</v>
      </c>
      <c r="C6">
        <f>COUNTIFS(Crowdfunding!$G:$G,"=failed",Crowdfunding!$D:$D,"&gt;=15000",Crowdfunding!D:D,"&lt;19999")</f>
        <v>0</v>
      </c>
      <c r="D6">
        <f>COUNTIFS(Crowdfunding!$G:$G,"=canceled",Crowdfunding!$D:$D,"&gt;=15000",Crowdfunding!D:D,"&lt;19999")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11" x14ac:dyDescent="0.2">
      <c r="A7" t="s">
        <v>2099</v>
      </c>
      <c r="B7">
        <f>COUNTIFS(Crowdfunding!$G:$G,"=successful",Crowdfunding!$D:$D,"&gt;=20000",Crowdfunding!D:D,"&lt;24999")</f>
        <v>7</v>
      </c>
      <c r="C7">
        <f>COUNTIFS(Crowdfunding!$G:$G,"=failed",Crowdfunding!$D:$D,"&gt;=20000",Crowdfunding!D:D,"&lt;24999")</f>
        <v>0</v>
      </c>
      <c r="D7">
        <f>COUNTIFS(Crowdfunding!$G:$G,"=canceled",Crowdfunding!$D:$D,"&gt;=20000",Crowdfunding!D:D,"&lt;24999")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11" x14ac:dyDescent="0.2">
      <c r="A8" t="s">
        <v>2111</v>
      </c>
      <c r="B8">
        <f>COUNTIFS(Crowdfunding!$G:$G,"=successful",Crowdfunding!$D:$D,"&gt;=25000",Crowdfunding!D:D,"&lt;29999")</f>
        <v>11</v>
      </c>
      <c r="C8">
        <f>COUNTIFS(Crowdfunding!$G:$G,"=failed",Crowdfunding!$D:$D,"&gt;=25000",Crowdfunding!D:D,"&lt;29999")</f>
        <v>3</v>
      </c>
      <c r="D8">
        <f>COUNTIFS(Crowdfunding!$G:$G,"=canceled",Crowdfunding!$D:$D,"&gt;=25000",Crowdfunding!D:D,"&lt;29999")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11" x14ac:dyDescent="0.2">
      <c r="A9" t="s">
        <v>2100</v>
      </c>
      <c r="B9">
        <f>COUNTIFS(Crowdfunding!$G:$G,"=successful",Crowdfunding!$D:$D,"&gt;=30000",Crowdfunding!D:D,"&lt;34999")</f>
        <v>7</v>
      </c>
      <c r="C9">
        <f>COUNTIFS(Crowdfunding!$G:$G,"=failed",Crowdfunding!$D:$D,"&gt;=30000",Crowdfunding!D:D,"&lt;34999")</f>
        <v>0</v>
      </c>
      <c r="D9">
        <f>COUNTIFS(Crowdfunding!$G:$G,"=canceled",Crowdfunding!$D:$D,"&gt;=30000",Crowdfunding!D:D,"&lt;34999")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11" x14ac:dyDescent="0.2">
      <c r="A10" t="s">
        <v>2109</v>
      </c>
      <c r="B10">
        <f>COUNTIFS(Crowdfunding!$G:$G,"=successful",Crowdfunding!$D:$D,"&gt;=35000",Crowdfunding!D:D,"&lt;39000")</f>
        <v>6</v>
      </c>
      <c r="C10">
        <f>COUNTIFS(Crowdfunding!$G:$G,"=failed",Crowdfunding!$D:$D,"&gt;=35000",Crowdfunding!D:D,"&lt;39000")</f>
        <v>2</v>
      </c>
      <c r="D10">
        <f>COUNTIFS(Crowdfunding!$G:$G,"=canceled",Crowdfunding!$D:$D,"&gt;=35000",Crowdfunding!D:D,"&lt;39000")</f>
        <v>1</v>
      </c>
      <c r="E10">
        <f t="shared" si="0"/>
        <v>9</v>
      </c>
      <c r="F10" s="5">
        <f t="shared" si="1"/>
        <v>0.66666666666666663</v>
      </c>
      <c r="G10" s="5">
        <f t="shared" si="2"/>
        <v>0.22222222222222221</v>
      </c>
      <c r="H10" s="5">
        <f t="shared" si="3"/>
        <v>0.1111111111111111</v>
      </c>
    </row>
    <row r="11" spans="1:11" x14ac:dyDescent="0.2">
      <c r="A11" t="s">
        <v>2101</v>
      </c>
      <c r="B11">
        <f>COUNTIFS(Crowdfunding!$G:$G,"=successful",Crowdfunding!$D:$D,"&gt;=40000",Crowdfunding!D:D,"&lt;44999")</f>
        <v>11</v>
      </c>
      <c r="C11">
        <f>COUNTIFS(Crowdfunding!$G:$G,"=failed",Crowdfunding!$D:$D,"&gt;=40000",Crowdfunding!D:D,"&lt;44999")</f>
        <v>3</v>
      </c>
      <c r="D11">
        <f>COUNTIFS(Crowdfunding!$G:$G,"=canceled",Crowdfunding!$D:$D,"&gt;=40000",Crowdfunding!D:D,"&lt;44999")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11" x14ac:dyDescent="0.2">
      <c r="A12" t="s">
        <v>2102</v>
      </c>
      <c r="B12">
        <f>COUNTIFS(Crowdfunding!$G:$G,"=successful",Crowdfunding!$D:$D,"&gt;=45000",Crowdfunding!D:D,"&lt;49999")</f>
        <v>8</v>
      </c>
      <c r="C12">
        <f>COUNTIFS(Crowdfunding!$G:$G,"=failed",Crowdfunding!$D:$D,"&gt;=45000",Crowdfunding!D:D,"&lt;49999")</f>
        <v>3</v>
      </c>
      <c r="D12">
        <f>COUNTIFS(Crowdfunding!$G:$G,"=canceledl",Crowdfunding!$D:$D,"&gt;=45000",Crowdfunding!D:D,"&lt;49999")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11" x14ac:dyDescent="0.2">
      <c r="A13" t="s">
        <v>2110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conditionalFormatting sqref="J1:J1048576">
    <cfRule type="containsText" dxfId="15" priority="1" stopIfTrue="1" operator="containsText" text="canceled">
      <formula>NOT(ISERROR(SEARCH("canceled",J1)))</formula>
    </cfRule>
    <cfRule type="containsText" dxfId="14" priority="2" operator="containsText" text="live">
      <formula>NOT(ISERROR(SEARCH("live",J1)))</formula>
    </cfRule>
    <cfRule type="containsText" dxfId="13" priority="3" operator="containsText" text="successful">
      <formula>NOT(ISERROR(SEARCH("successful",J1)))</formula>
    </cfRule>
    <cfRule type="containsText" dxfId="12" priority="4" operator="containsText" text="failed">
      <formula>NOT(ISERROR(SEARCH("failed",J1)))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53BE-AB84-4D41-A783-DD33913D512A}">
  <dimension ref="A1:S566"/>
  <sheetViews>
    <sheetView workbookViewId="0">
      <selection activeCell="L20" sqref="L20"/>
    </sheetView>
  </sheetViews>
  <sheetFormatPr baseColWidth="10" defaultRowHeight="16" x14ac:dyDescent="0.2"/>
  <cols>
    <col min="2" max="3" width="12.83203125" customWidth="1"/>
    <col min="5" max="5" width="13.6640625" customWidth="1"/>
  </cols>
  <sheetData>
    <row r="1" spans="1:19" x14ac:dyDescent="0.2">
      <c r="A1" s="14" t="s">
        <v>4</v>
      </c>
      <c r="B1" s="14" t="s">
        <v>5</v>
      </c>
      <c r="D1" s="14" t="s">
        <v>4</v>
      </c>
      <c r="E1" s="14" t="s">
        <v>5</v>
      </c>
    </row>
    <row r="2" spans="1:19" x14ac:dyDescent="0.2">
      <c r="A2" t="s">
        <v>20</v>
      </c>
      <c r="B2">
        <v>158</v>
      </c>
      <c r="D2" t="s">
        <v>14</v>
      </c>
      <c r="E2">
        <v>0</v>
      </c>
    </row>
    <row r="3" spans="1:19" x14ac:dyDescent="0.2">
      <c r="A3" t="s">
        <v>20</v>
      </c>
      <c r="B3">
        <v>1425</v>
      </c>
      <c r="D3" t="s">
        <v>14</v>
      </c>
      <c r="E3">
        <v>24</v>
      </c>
      <c r="G3" s="16" t="s">
        <v>2103</v>
      </c>
      <c r="H3" s="6">
        <f>AVERAGE(B2:B566)</f>
        <v>851.14690265486729</v>
      </c>
      <c r="J3" s="17" t="s">
        <v>2103</v>
      </c>
      <c r="K3" s="6">
        <f>AVERAGE(E2:E365)</f>
        <v>585.61538461538464</v>
      </c>
    </row>
    <row r="4" spans="1:19" x14ac:dyDescent="0.2">
      <c r="A4" t="s">
        <v>20</v>
      </c>
      <c r="B4">
        <v>174</v>
      </c>
      <c r="D4" t="s">
        <v>14</v>
      </c>
      <c r="E4">
        <v>53</v>
      </c>
      <c r="G4" s="16" t="s">
        <v>2104</v>
      </c>
      <c r="H4" s="6">
        <f>MEDIAN(B2:B566)</f>
        <v>201</v>
      </c>
      <c r="J4" s="17" t="s">
        <v>2104</v>
      </c>
      <c r="K4" s="6">
        <f>MEDIAN(E2:E365)</f>
        <v>114.5</v>
      </c>
    </row>
    <row r="5" spans="1:19" x14ac:dyDescent="0.2">
      <c r="A5" t="s">
        <v>20</v>
      </c>
      <c r="B5">
        <v>227</v>
      </c>
      <c r="D5" t="s">
        <v>14</v>
      </c>
      <c r="E5">
        <v>18</v>
      </c>
      <c r="G5" s="16" t="s">
        <v>2105</v>
      </c>
      <c r="H5" s="6">
        <f>MIN(B2:B566)</f>
        <v>16</v>
      </c>
      <c r="J5" s="17" t="s">
        <v>2105</v>
      </c>
      <c r="K5" s="6">
        <f>MIN(E2:E365)</f>
        <v>0</v>
      </c>
    </row>
    <row r="6" spans="1:19" x14ac:dyDescent="0.2">
      <c r="A6" t="s">
        <v>20</v>
      </c>
      <c r="B6">
        <v>220</v>
      </c>
      <c r="D6" t="s">
        <v>14</v>
      </c>
      <c r="E6">
        <v>44</v>
      </c>
      <c r="G6" s="16" t="s">
        <v>2106</v>
      </c>
      <c r="H6" s="6">
        <f>MAX(B2:B566)</f>
        <v>7295</v>
      </c>
      <c r="J6" s="17" t="s">
        <v>2106</v>
      </c>
      <c r="K6" s="6">
        <f>MAX(E2:E365)</f>
        <v>6080</v>
      </c>
    </row>
    <row r="7" spans="1:19" x14ac:dyDescent="0.2">
      <c r="A7" t="s">
        <v>20</v>
      </c>
      <c r="B7">
        <v>98</v>
      </c>
      <c r="D7" t="s">
        <v>14</v>
      </c>
      <c r="E7">
        <v>27</v>
      </c>
      <c r="G7" s="16" t="s">
        <v>2107</v>
      </c>
      <c r="H7" s="6">
        <f>_xlfn.VAR.P(B2:B566)</f>
        <v>1603373.7324019109</v>
      </c>
      <c r="J7" s="17" t="s">
        <v>2107</v>
      </c>
      <c r="K7" s="6">
        <f>_xlfn.VAR.P(E2:E365)</f>
        <v>921574.68174133555</v>
      </c>
      <c r="O7" s="15"/>
      <c r="P7" s="6"/>
      <c r="R7" s="15"/>
      <c r="S7" s="6"/>
    </row>
    <row r="8" spans="1:19" x14ac:dyDescent="0.2">
      <c r="A8" t="s">
        <v>20</v>
      </c>
      <c r="B8">
        <v>100</v>
      </c>
      <c r="D8" t="s">
        <v>14</v>
      </c>
      <c r="E8">
        <v>55</v>
      </c>
      <c r="G8" s="16" t="s">
        <v>2108</v>
      </c>
      <c r="H8" s="6">
        <f>_xlfn.STDEV.P(B2:B566)</f>
        <v>1266.2439466397898</v>
      </c>
      <c r="J8" s="17" t="s">
        <v>2108</v>
      </c>
      <c r="K8" s="6">
        <f>_xlfn.STDEV.P(E2:E365)</f>
        <v>959.98681331637863</v>
      </c>
      <c r="O8" s="15"/>
      <c r="P8" s="6"/>
      <c r="R8" s="15"/>
      <c r="S8" s="6"/>
    </row>
    <row r="9" spans="1:19" x14ac:dyDescent="0.2">
      <c r="A9" t="s">
        <v>20</v>
      </c>
      <c r="B9">
        <v>1249</v>
      </c>
      <c r="D9" t="s">
        <v>14</v>
      </c>
      <c r="E9">
        <v>200</v>
      </c>
      <c r="O9" s="15"/>
      <c r="P9" s="6"/>
      <c r="R9" s="15"/>
      <c r="S9" s="6"/>
    </row>
    <row r="10" spans="1:19" x14ac:dyDescent="0.2">
      <c r="A10" t="s">
        <v>20</v>
      </c>
      <c r="B10">
        <v>1396</v>
      </c>
      <c r="D10" t="s">
        <v>14</v>
      </c>
      <c r="E10">
        <v>452</v>
      </c>
      <c r="O10" s="15"/>
      <c r="P10" s="6"/>
      <c r="R10" s="15"/>
      <c r="S10" s="6"/>
    </row>
    <row r="11" spans="1:19" x14ac:dyDescent="0.2">
      <c r="A11" t="s">
        <v>20</v>
      </c>
      <c r="B11">
        <v>890</v>
      </c>
      <c r="D11" t="s">
        <v>14</v>
      </c>
      <c r="E11">
        <v>674</v>
      </c>
      <c r="O11" s="15"/>
      <c r="P11" s="6"/>
      <c r="R11" s="15"/>
      <c r="S11" s="6"/>
    </row>
    <row r="12" spans="1:19" x14ac:dyDescent="0.2">
      <c r="A12" t="s">
        <v>20</v>
      </c>
      <c r="B12">
        <v>142</v>
      </c>
      <c r="D12" t="s">
        <v>14</v>
      </c>
      <c r="E12">
        <v>558</v>
      </c>
      <c r="O12" s="15"/>
      <c r="P12" s="6"/>
      <c r="R12" s="15"/>
      <c r="S12" s="6"/>
    </row>
    <row r="13" spans="1:19" x14ac:dyDescent="0.2">
      <c r="A13" t="s">
        <v>20</v>
      </c>
      <c r="B13">
        <v>2673</v>
      </c>
      <c r="D13" t="s">
        <v>14</v>
      </c>
      <c r="E13">
        <v>15</v>
      </c>
    </row>
    <row r="14" spans="1:19" x14ac:dyDescent="0.2">
      <c r="A14" t="s">
        <v>20</v>
      </c>
      <c r="B14">
        <v>163</v>
      </c>
      <c r="D14" t="s">
        <v>14</v>
      </c>
      <c r="E14">
        <v>2307</v>
      </c>
    </row>
    <row r="15" spans="1:19" x14ac:dyDescent="0.2">
      <c r="A15" t="s">
        <v>20</v>
      </c>
      <c r="B15">
        <v>2220</v>
      </c>
      <c r="D15" t="s">
        <v>14</v>
      </c>
      <c r="E15">
        <v>88</v>
      </c>
    </row>
    <row r="16" spans="1:1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G2:G10">
    <sortCondition ref="G2:G10"/>
  </sortState>
  <conditionalFormatting sqref="J1:J2 J9:J364">
    <cfRule type="containsText" dxfId="11" priority="9" stopIfTrue="1" operator="containsText" text="canceled">
      <formula>NOT(ISERROR(SEARCH("canceled",J1)))</formula>
    </cfRule>
    <cfRule type="containsText" dxfId="10" priority="10" operator="containsText" text="live">
      <formula>NOT(ISERROR(SEARCH("live",J1)))</formula>
    </cfRule>
    <cfRule type="containsText" dxfId="9" priority="11" operator="containsText" text="successful">
      <formula>NOT(ISERROR(SEARCH("successful",J1)))</formula>
    </cfRule>
    <cfRule type="containsText" dxfId="8" priority="12" operator="containsText" text="failed">
      <formula>NOT(ISERROR(SEARCH("failed",J1)))</formula>
    </cfRule>
  </conditionalFormatting>
  <conditionalFormatting sqref="D2:D365">
    <cfRule type="containsText" dxfId="7" priority="5" stopIfTrue="1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stopIfTrue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SUB-CATEOGY</vt:lpstr>
      <vt:lpstr>data created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Julia Tinkey</cp:lastModifiedBy>
  <dcterms:created xsi:type="dcterms:W3CDTF">2021-09-29T18:52:28Z</dcterms:created>
  <dcterms:modified xsi:type="dcterms:W3CDTF">2022-12-14T01:50:22Z</dcterms:modified>
</cp:coreProperties>
</file>